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 defaultThemeVersion="124226"/>
  <xr:revisionPtr revIDLastSave="0" documentId="13_ncr:1_{2A0D65E9-EE2E-4326-84CC-227A21B3DF3E}" xr6:coauthVersionLast="46" xr6:coauthVersionMax="46" xr10:uidLastSave="{00000000-0000-0000-0000-000000000000}"/>
  <bookViews>
    <workbookView xWindow="1992" yWindow="1716" windowWidth="17280" windowHeight="10008" firstSheet="1" activeTab="1" xr2:uid="{00000000-000D-0000-FFFF-FFFF00000000}"/>
  </bookViews>
  <sheets>
    <sheet name="Dollar Calculations" sheetId="21" state="hidden" r:id="rId1"/>
    <sheet name="Hitter Ranks" sheetId="16" r:id="rId2"/>
    <sheet name="Pitcher Ranks" sheetId="18" r:id="rId3"/>
    <sheet name="Combined Ranks" sheetId="32" r:id="rId4"/>
    <sheet name="PLAYERIDMAP" sheetId="24" r:id="rId5"/>
    <sheet name="DROP DOWNS" sheetId="31" state="hidden" r:id="rId6"/>
  </sheets>
  <definedNames>
    <definedName name="AverageReplPlayerCount">#REF!</definedName>
    <definedName name="DH">#REF!</definedName>
    <definedName name="Dollar_Value_of_Drafted_Hitters">'Dollar Calculations'!$L$9</definedName>
    <definedName name="Dollar_Value_of_Drafted_Pitchers">'Dollar Calculations'!$L$10</definedName>
    <definedName name="Dollar_Value_Per_Hitter_SGP">'Dollar Calculations'!$L$3</definedName>
    <definedName name="Dollar_Value_Per_Pitcher_SGP">'Dollar Calculations'!$L$7</definedName>
    <definedName name="DRAFTED_1B">#REF!</definedName>
    <definedName name="DRAFTED_2B">#REF!</definedName>
    <definedName name="DRAFTED_3B">#REF!</definedName>
    <definedName name="DRAFTED_C">#REF!</definedName>
    <definedName name="DRAFTED_DH">#REF!</definedName>
    <definedName name="DRAFTED_OF">#REF!</definedName>
    <definedName name="DRAFTED_SS">#REF!</definedName>
    <definedName name="DRAFTPICK">#REF!</definedName>
    <definedName name="H_2BCOL">#REF!</definedName>
    <definedName name="H_2BCOL_LTR">#REF!</definedName>
    <definedName name="H_3BCOL">#REF!</definedName>
    <definedName name="H_3BCOL_LTR">#REF!</definedName>
    <definedName name="H_ABCOL">#REF!</definedName>
    <definedName name="H_ABCOL_LTR">#REF!</definedName>
    <definedName name="H_ADPCOL">#REF!</definedName>
    <definedName name="H_ADPCOL_LTR">#REF!</definedName>
    <definedName name="H_BBCOL">#REF!</definedName>
    <definedName name="H_BBCOL_LTR">#REF!</definedName>
    <definedName name="H_CSCOL">#REF!</definedName>
    <definedName name="H_CSCOL_LTR">#REF!</definedName>
    <definedName name="H_HBPCOL">#REF!</definedName>
    <definedName name="H_HBPCOL_LTR">#REF!</definedName>
    <definedName name="H_HCOL">#REF!</definedName>
    <definedName name="H_HCOL_LTR">#REF!</definedName>
    <definedName name="H_HRCOL">#REF!</definedName>
    <definedName name="H_HRCOL_LTR">#REF!</definedName>
    <definedName name="H_ID_NAME">#REF!</definedName>
    <definedName name="H_PACOL">#REF!</definedName>
    <definedName name="H_PACOL_LTR">#REF!</definedName>
    <definedName name="H_PLAYERIDCOL">#REF!</definedName>
    <definedName name="H_PLAYERIDCOL_LTR">#REF!</definedName>
    <definedName name="H_PLAYERIDCOL_NUM">#REF!</definedName>
    <definedName name="H_RBICOL">#REF!</definedName>
    <definedName name="H_RBICOL_LTR">#REF!</definedName>
    <definedName name="H_RCOL">#REF!</definedName>
    <definedName name="H_RCOL_LTR">#REF!</definedName>
    <definedName name="H_SBCOL">#REF!</definedName>
    <definedName name="H_SBCOL_LTR">#REF!</definedName>
    <definedName name="H_SOCOL">#REF!</definedName>
    <definedName name="H_SOCOL_LTR">#REF!</definedName>
    <definedName name="HITSHEET">#REF!</definedName>
    <definedName name="IDSYSTEM">#REF!</definedName>
    <definedName name="IDSYSTEMS">tblIDSYSTEMS[IDSYSTEMS]</definedName>
    <definedName name="LEAGUE">#REF!</definedName>
    <definedName name="League_Hitting_Budget">'Dollar Calculations'!$C$5</definedName>
    <definedName name="League_Pitching_Budget">'Dollar Calculations'!$C$6</definedName>
    <definedName name="LGAVG_AB">#REF!</definedName>
    <definedName name="LGAVG_BA">#REF!</definedName>
    <definedName name="LGAVG_ER">#REF!</definedName>
    <definedName name="LGAVG_ERA">#REF!</definedName>
    <definedName name="LGAVG_H">#REF!</definedName>
    <definedName name="LGAVG_HBB">#REF!</definedName>
    <definedName name="LGAVG_IP">#REF!</definedName>
    <definedName name="LGAVG_WHIP">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UM_1B">#REF!</definedName>
    <definedName name="NUM_2B">#REF!</definedName>
    <definedName name="NUM_3B">#REF!</definedName>
    <definedName name="NUM_BENCH">#REF!</definedName>
    <definedName name="NUM_C">#REF!</definedName>
    <definedName name="NUM_CI">#REF!</definedName>
    <definedName name="NUM_IF">#REF!</definedName>
    <definedName name="NUM_MI">#REF!</definedName>
    <definedName name="NUM_OF">#REF!</definedName>
    <definedName name="NUM_P">#REF!</definedName>
    <definedName name="NUM_SS">#REF!</definedName>
    <definedName name="NUM_UTIL">#REF!</definedName>
    <definedName name="NUMHITTERS">#REF!</definedName>
    <definedName name="NUMPITCHERS">#REF!</definedName>
    <definedName name="NUMTEAMS">#REF!</definedName>
    <definedName name="P_ADPCOL">#REF!</definedName>
    <definedName name="P_ADPCOL_LTR">#REF!</definedName>
    <definedName name="P_BBCOL">#REF!</definedName>
    <definedName name="P_BBCOL_LTR">#REF!</definedName>
    <definedName name="P_ERCOL">#REF!</definedName>
    <definedName name="P_ERCOL_LTR">#REF!</definedName>
    <definedName name="P_HCOL">#REF!</definedName>
    <definedName name="P_HCOL_LTR">#REF!</definedName>
    <definedName name="P_HRCOL">#REF!</definedName>
    <definedName name="P_HRCOL_LTR">#REF!</definedName>
    <definedName name="P_ID_NAME">#REF!</definedName>
    <definedName name="P_IPCOL">#REF!</definedName>
    <definedName name="P_IPCOL_LTR">#REF!</definedName>
    <definedName name="P_PLAYERIDCOL">#REF!</definedName>
    <definedName name="P_PLAYERIDCOL_LTR">#REF!</definedName>
    <definedName name="P_SOCOL">#REF!</definedName>
    <definedName name="P_SOCOL_LTR">#REF!</definedName>
    <definedName name="P_SVCOL">#REF!</definedName>
    <definedName name="P_SVCOL_LTR">#REF!</definedName>
    <definedName name="P_WCOL">#REF!</definedName>
    <definedName name="P_WCOL_LTR">#REF!</definedName>
    <definedName name="PITCHSHEET">#REF!</definedName>
    <definedName name="PLAYERIDMAPCSV" localSheetId="4" hidden="1">PLAYERIDMAP!$A$1:$AO$2171</definedName>
    <definedName name="Remaining_Dollar_Value_per_Hitter_SGP">'Dollar Calculations'!$L$20</definedName>
    <definedName name="Remaining_Dollar_Value_Per_Pitcher_SGP">'Dollar Calculations'!$L$24</definedName>
    <definedName name="Remaining_Hitters_to_be_Drafted">'Dollar Calculations'!$L$15</definedName>
    <definedName name="Remaining_League_Hitting_Budget">'Dollar Calculations'!$L$12</definedName>
    <definedName name="Remaining_League_Pitching_Budget">'Dollar Calculations'!$L$13</definedName>
    <definedName name="Remaining_Pitchers_to_be_Drafted">'Dollar Calculations'!$L$16</definedName>
    <definedName name="SGP_AVG">#REF!</definedName>
    <definedName name="SGP_ERA">#REF!</definedName>
    <definedName name="SGP_HR">#REF!</definedName>
    <definedName name="SGP_K">#REF!</definedName>
    <definedName name="SGP_R">#REF!</definedName>
    <definedName name="SGP_RBI">#REF!</definedName>
    <definedName name="SGP_SB">#REF!</definedName>
    <definedName name="SGP_SV">#REF!</definedName>
    <definedName name="SGP_W">#REF!</definedName>
    <definedName name="SGP_WHIP">#REF!</definedName>
    <definedName name="TEAMNAME">#REF!</definedName>
    <definedName name="Total_Hitters_Drafted">'Dollar Calculations'!$C$7</definedName>
    <definedName name="Total_Pitchers_Drafted">'Dollar Calculations'!$C$8</definedName>
    <definedName name="xaz">#REF!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PLAYERIDMAPCSV-f0a1cc55-392a-44c8-83ca-b001611aac8f" name="PLAYERIDMAPCSV" connection="PLAYERIDMAPCSV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98" i="16" l="1"/>
  <c r="C498" i="16"/>
  <c r="D498" i="16" s="1"/>
  <c r="E498" i="16"/>
  <c r="F498" i="16"/>
  <c r="G498" i="16"/>
  <c r="G9" i="32" l="1"/>
  <c r="G29" i="32"/>
  <c r="G111" i="32"/>
  <c r="G15" i="32"/>
  <c r="G17" i="32"/>
  <c r="G14" i="32"/>
  <c r="G26" i="32"/>
  <c r="G32" i="32"/>
  <c r="G7" i="32"/>
  <c r="G30" i="32"/>
  <c r="G56" i="32"/>
  <c r="G2" i="32"/>
  <c r="G50" i="32"/>
  <c r="G27" i="32"/>
  <c r="G276" i="32"/>
  <c r="G175" i="32"/>
  <c r="G19" i="32"/>
  <c r="G6" i="32"/>
  <c r="G128" i="32"/>
  <c r="G5" i="32"/>
  <c r="G287" i="32"/>
  <c r="G179" i="32"/>
  <c r="G13" i="32"/>
  <c r="G598" i="32"/>
  <c r="G31" i="32"/>
  <c r="G174" i="32"/>
  <c r="G93" i="32"/>
  <c r="G63" i="32"/>
  <c r="G359" i="32"/>
  <c r="G79" i="32"/>
  <c r="G58" i="32"/>
  <c r="G41" i="32"/>
  <c r="G144" i="32"/>
  <c r="G25" i="32"/>
  <c r="G28" i="32"/>
  <c r="G205" i="32"/>
  <c r="G155" i="32"/>
  <c r="G73" i="32"/>
  <c r="G11" i="32"/>
  <c r="G325" i="32"/>
  <c r="G148" i="32"/>
  <c r="G92" i="32"/>
  <c r="G149" i="32"/>
  <c r="G21" i="32"/>
  <c r="G42" i="32"/>
  <c r="G296" i="32"/>
  <c r="G71" i="32"/>
  <c r="G136" i="32"/>
  <c r="G4" i="32"/>
  <c r="G66" i="32"/>
  <c r="G90" i="32"/>
  <c r="G150" i="32"/>
  <c r="G81" i="32"/>
  <c r="G33" i="32"/>
  <c r="G135" i="32"/>
  <c r="G97" i="32"/>
  <c r="G793" i="32"/>
  <c r="G54" i="32"/>
  <c r="G294" i="32"/>
  <c r="G629" i="32"/>
  <c r="G88" i="32"/>
  <c r="G842" i="32"/>
  <c r="G108" i="32"/>
  <c r="G3" i="32"/>
  <c r="G48" i="32"/>
  <c r="G23" i="32"/>
  <c r="G333" i="32"/>
  <c r="G238" i="32"/>
  <c r="G105" i="32"/>
  <c r="G727" i="32"/>
  <c r="G67" i="32"/>
  <c r="G577" i="32"/>
  <c r="G117" i="32"/>
  <c r="G123" i="32"/>
  <c r="G719" i="32"/>
  <c r="G18" i="32"/>
  <c r="G448" i="32"/>
  <c r="G188" i="32"/>
  <c r="G178" i="32"/>
  <c r="G143" i="32"/>
  <c r="G45" i="32"/>
  <c r="G885" i="32"/>
  <c r="G213" i="32"/>
  <c r="G40" i="32"/>
  <c r="G245" i="32"/>
  <c r="G16" i="32"/>
  <c r="G59" i="32"/>
  <c r="G169" i="32"/>
  <c r="G142" i="32"/>
  <c r="G232" i="32"/>
  <c r="G109" i="32"/>
  <c r="G53" i="32"/>
  <c r="G628" i="32"/>
  <c r="G222" i="32"/>
  <c r="G290" i="32"/>
  <c r="G62" i="32"/>
  <c r="G330" i="32"/>
  <c r="G95" i="32"/>
  <c r="G20" i="32"/>
  <c r="G8" i="32"/>
  <c r="G288" i="32"/>
  <c r="G256" i="32"/>
  <c r="G91" i="32"/>
  <c r="G400" i="32"/>
  <c r="G47" i="32"/>
  <c r="G154" i="32"/>
  <c r="G642" i="32"/>
  <c r="G57" i="32"/>
  <c r="G100" i="32"/>
  <c r="G138" i="32"/>
  <c r="G257" i="32"/>
  <c r="G318" i="32"/>
  <c r="G692" i="32"/>
  <c r="G283" i="32"/>
  <c r="G156" i="32"/>
  <c r="G214" i="32"/>
  <c r="G96" i="32"/>
  <c r="G10" i="32"/>
  <c r="G24" i="32"/>
  <c r="G472" i="32"/>
  <c r="G240" i="32"/>
  <c r="G679" i="32"/>
  <c r="G115" i="32"/>
  <c r="G38" i="32"/>
  <c r="G204" i="32"/>
  <c r="G121" i="32"/>
  <c r="G74" i="32"/>
  <c r="G87" i="32"/>
  <c r="G574" i="32"/>
  <c r="G508" i="32"/>
  <c r="G140" i="32"/>
  <c r="G307" i="32"/>
  <c r="G110" i="32"/>
  <c r="G231" i="32"/>
  <c r="G395" i="32"/>
  <c r="G319" i="32"/>
  <c r="G36" i="32"/>
  <c r="G113" i="32"/>
  <c r="G12" i="32"/>
  <c r="G329" i="32"/>
  <c r="G386" i="32"/>
  <c r="G61" i="32"/>
  <c r="G593" i="32"/>
  <c r="G366" i="32"/>
  <c r="G173" i="32"/>
  <c r="G152" i="32"/>
  <c r="G106" i="32"/>
  <c r="G197" i="32"/>
  <c r="G351" i="32"/>
  <c r="G233" i="32"/>
  <c r="G324" i="32"/>
  <c r="G131" i="32"/>
  <c r="G571" i="32"/>
  <c r="G203" i="32"/>
  <c r="G55" i="32"/>
  <c r="G221" i="32"/>
  <c r="G409" i="32"/>
  <c r="G390" i="32"/>
  <c r="G273" i="32"/>
  <c r="G64" i="32"/>
  <c r="G126" i="32"/>
  <c r="G332" i="32"/>
  <c r="G78" i="32"/>
  <c r="G172" i="32"/>
  <c r="G392" i="32"/>
  <c r="G198" i="32"/>
  <c r="G354" i="32"/>
  <c r="G163" i="32"/>
  <c r="G112" i="32"/>
  <c r="G538" i="32"/>
  <c r="G153" i="32"/>
  <c r="G279" i="32"/>
  <c r="G35" i="32"/>
  <c r="G187" i="32"/>
  <c r="G278" i="32"/>
  <c r="G46" i="32"/>
  <c r="G434" i="32"/>
  <c r="G823" i="32"/>
  <c r="G225" i="32"/>
  <c r="G303" i="32"/>
  <c r="G468" i="32"/>
  <c r="G272" i="32"/>
  <c r="G98" i="32"/>
  <c r="G72" i="32"/>
  <c r="G259" i="32"/>
  <c r="G86" i="32"/>
  <c r="G211" i="32"/>
  <c r="G827" i="32"/>
  <c r="G289" i="32"/>
  <c r="G702" i="32"/>
  <c r="G281" i="32"/>
  <c r="G80" i="32"/>
  <c r="G161" i="32"/>
  <c r="G170" i="32"/>
  <c r="G125" i="32"/>
  <c r="G120" i="32"/>
  <c r="G337" i="32"/>
  <c r="G317" i="32"/>
  <c r="G654" i="32"/>
  <c r="G227" i="32"/>
  <c r="G502" i="32"/>
  <c r="G430" i="32"/>
  <c r="G70" i="32"/>
  <c r="G383" i="32"/>
  <c r="G297" i="32"/>
  <c r="G116" i="32"/>
  <c r="G101" i="32"/>
  <c r="G465" i="32"/>
  <c r="G295" i="32"/>
  <c r="G377" i="32"/>
  <c r="G368" i="32"/>
  <c r="G575" i="32"/>
  <c r="G594" i="32"/>
  <c r="G268" i="32"/>
  <c r="G321" i="32"/>
  <c r="G304" i="32"/>
  <c r="G68" i="32"/>
  <c r="G129" i="32"/>
  <c r="G122" i="32"/>
  <c r="G482" i="32"/>
  <c r="G561" i="32"/>
  <c r="G309" i="32"/>
  <c r="G202" i="32"/>
  <c r="G191" i="32"/>
  <c r="G34" i="32"/>
  <c r="G206" i="32"/>
  <c r="G219" i="32"/>
  <c r="G421" i="32"/>
  <c r="G208" i="32"/>
  <c r="G589" i="32"/>
  <c r="G623" i="32"/>
  <c r="G69" i="32"/>
  <c r="G184" i="32"/>
  <c r="G193" i="32"/>
  <c r="G165" i="32"/>
  <c r="G166" i="32"/>
  <c r="G344" i="32"/>
  <c r="G253" i="32"/>
  <c r="G384" i="32"/>
  <c r="G306" i="32"/>
  <c r="G547" i="32"/>
  <c r="G568" i="32"/>
  <c r="G498" i="32"/>
  <c r="G413" i="32"/>
  <c r="G236" i="32"/>
  <c r="G689" i="32"/>
  <c r="G724" i="32"/>
  <c r="G625" i="32"/>
  <c r="G147" i="32"/>
  <c r="G234" i="32"/>
  <c r="G334" i="32"/>
  <c r="G754" i="32"/>
  <c r="G326" i="32"/>
  <c r="G376" i="32"/>
  <c r="G471" i="32"/>
  <c r="G501" i="32"/>
  <c r="G49" i="32"/>
  <c r="G526" i="32"/>
  <c r="G162" i="32"/>
  <c r="G301" i="32"/>
  <c r="G274" i="32"/>
  <c r="G612" i="32"/>
  <c r="G432" i="32"/>
  <c r="G748" i="32"/>
  <c r="G192" i="32"/>
  <c r="G182" i="32"/>
  <c r="G809" i="32"/>
  <c r="G277" i="32"/>
  <c r="G316" i="32"/>
  <c r="G576" i="32"/>
  <c r="G615" i="32"/>
  <c r="G331" i="32"/>
  <c r="G130" i="32"/>
  <c r="G265" i="32"/>
  <c r="G37" i="32"/>
  <c r="G176" i="32"/>
  <c r="G490" i="32"/>
  <c r="G871" i="32"/>
  <c r="G250" i="32"/>
  <c r="G82" i="32"/>
  <c r="G677" i="32"/>
  <c r="G282" i="32"/>
  <c r="G200" i="32"/>
  <c r="G201" i="32"/>
  <c r="G796" i="32"/>
  <c r="G680" i="32"/>
  <c r="G284" i="32"/>
  <c r="G545" i="32"/>
  <c r="G933" i="32"/>
  <c r="G458" i="32"/>
  <c r="G139" i="32"/>
  <c r="G94" i="32"/>
  <c r="G437" i="32"/>
  <c r="G43" i="32"/>
  <c r="G180" i="32"/>
  <c r="G207" i="32"/>
  <c r="G767" i="32"/>
  <c r="G84" i="32"/>
  <c r="G280" i="32"/>
  <c r="G426" i="32"/>
  <c r="G555" i="32"/>
  <c r="G311" i="32"/>
  <c r="G343" i="32"/>
  <c r="G522" i="32"/>
  <c r="G762" i="32"/>
  <c r="G906" i="32"/>
  <c r="G450" i="32"/>
  <c r="G254" i="32"/>
  <c r="G300" i="32"/>
  <c r="G292" i="32"/>
  <c r="G821" i="32"/>
  <c r="G159" i="32"/>
  <c r="G194" i="32"/>
  <c r="G495" i="32"/>
  <c r="G667" i="32"/>
  <c r="G243" i="32"/>
  <c r="G51" i="32"/>
  <c r="G627" i="32"/>
  <c r="G687" i="32"/>
  <c r="G132" i="32"/>
  <c r="G715" i="32"/>
  <c r="G269" i="32"/>
  <c r="G817" i="32"/>
  <c r="G85" i="32"/>
  <c r="G695" i="32"/>
  <c r="G624" i="32"/>
  <c r="G350" i="32"/>
  <c r="G428" i="32"/>
  <c r="G797" i="32"/>
  <c r="G883" i="32"/>
  <c r="G557" i="32"/>
  <c r="G826" i="32"/>
  <c r="G415" i="32"/>
  <c r="G224" i="32"/>
  <c r="G653" i="32"/>
  <c r="G151" i="32"/>
  <c r="G493" i="32"/>
  <c r="G564" i="32"/>
  <c r="G220" i="32"/>
  <c r="G286" i="32"/>
  <c r="G229" i="32"/>
  <c r="G504" i="32"/>
  <c r="G645" i="32"/>
  <c r="G322" i="32"/>
  <c r="G396" i="32"/>
  <c r="G479" i="32"/>
  <c r="G380" i="32"/>
  <c r="G119" i="32"/>
  <c r="G302" i="32"/>
  <c r="G913" i="32"/>
  <c r="G937" i="32"/>
  <c r="G844" i="32"/>
  <c r="G799" i="32"/>
  <c r="G510" i="32"/>
  <c r="G855" i="32"/>
  <c r="G241" i="32"/>
  <c r="G382" i="32"/>
  <c r="G271" i="32"/>
  <c r="G927" i="32"/>
  <c r="G516" i="32"/>
  <c r="G874" i="32"/>
  <c r="G305" i="32"/>
  <c r="G515" i="32"/>
  <c r="G401" i="32"/>
  <c r="G899" i="32"/>
  <c r="G223" i="32"/>
  <c r="G881" i="32"/>
  <c r="G935" i="32"/>
  <c r="G248" i="32"/>
  <c r="G270" i="32"/>
  <c r="G65" i="32"/>
  <c r="G856" i="32"/>
  <c r="G604" i="32"/>
  <c r="G830" i="32"/>
  <c r="G410" i="32"/>
  <c r="G209" i="32"/>
  <c r="G422" i="32"/>
  <c r="G548" i="32"/>
  <c r="G76" i="32"/>
  <c r="G141" i="32"/>
  <c r="G127" i="32"/>
  <c r="G463" i="32"/>
  <c r="G661" i="32"/>
  <c r="G335" i="32"/>
  <c r="G393" i="32"/>
  <c r="G323" i="32"/>
  <c r="G481" i="32"/>
  <c r="G39" i="32"/>
  <c r="G267" i="32"/>
  <c r="G199" i="32"/>
  <c r="G914" i="32"/>
  <c r="G404" i="32"/>
  <c r="G860" i="32"/>
  <c r="G813" i="32"/>
  <c r="G157" i="32"/>
  <c r="G873" i="32"/>
  <c r="G857" i="32"/>
  <c r="G420" i="32"/>
  <c r="G499" i="32"/>
  <c r="G596" i="32"/>
  <c r="G898" i="32"/>
  <c r="G835" i="32"/>
  <c r="G436" i="32"/>
  <c r="G419" i="32"/>
  <c r="G916" i="32"/>
  <c r="G798" i="32"/>
  <c r="G925" i="32"/>
  <c r="G895" i="32"/>
  <c r="G646" i="32"/>
  <c r="G908" i="32"/>
  <c r="G491" i="32"/>
  <c r="G171" i="32"/>
  <c r="G293" i="32"/>
  <c r="G389" i="32"/>
  <c r="G336" i="32"/>
  <c r="G145" i="32"/>
  <c r="G528" i="32"/>
  <c r="G675" i="32"/>
  <c r="G926" i="32"/>
  <c r="G590" i="32"/>
  <c r="G362" i="32"/>
  <c r="G859" i="32"/>
  <c r="G525" i="32"/>
  <c r="G940" i="32"/>
  <c r="G370" i="32"/>
  <c r="G264" i="32"/>
  <c r="G212" i="32"/>
  <c r="G788" i="32"/>
  <c r="G403" i="32"/>
  <c r="G554" i="32"/>
  <c r="G425" i="32"/>
  <c r="G102" i="32"/>
  <c r="G558" i="32"/>
  <c r="G819" i="32"/>
  <c r="G858" i="32"/>
  <c r="G929" i="32"/>
  <c r="G391" i="32"/>
  <c r="G889" i="32"/>
  <c r="G360" i="32"/>
  <c r="G822" i="32"/>
  <c r="G469" i="32"/>
  <c r="G592" i="32"/>
  <c r="G684" i="32"/>
  <c r="G514" i="32"/>
  <c r="G902" i="32"/>
  <c r="G758" i="32"/>
  <c r="G782" i="32"/>
  <c r="G668" i="32"/>
  <c r="G866" i="32"/>
  <c r="G905" i="32"/>
  <c r="G460" i="32"/>
  <c r="G739" i="32"/>
  <c r="G444" i="32"/>
  <c r="G740" i="32"/>
  <c r="G356" i="32"/>
  <c r="G854" i="32"/>
  <c r="G527" i="32"/>
  <c r="G521" i="32"/>
  <c r="G544" i="32"/>
  <c r="G365" i="32"/>
  <c r="G261" i="32"/>
  <c r="G652" i="32"/>
  <c r="G327" i="32"/>
  <c r="G412" i="32"/>
  <c r="G879" i="32"/>
  <c r="G418" i="32"/>
  <c r="G907" i="32"/>
  <c r="G911" i="32"/>
  <c r="G632" i="32"/>
  <c r="G934" i="32"/>
  <c r="G124" i="32"/>
  <c r="G753" i="32"/>
  <c r="G912" i="32"/>
  <c r="G470" i="32"/>
  <c r="G876" i="32"/>
  <c r="G378" i="32"/>
  <c r="G831" i="32"/>
  <c r="G774" i="32"/>
  <c r="G569" i="32"/>
  <c r="G451" i="32"/>
  <c r="G622" i="32"/>
  <c r="G364" i="32"/>
  <c r="G870" i="32"/>
  <c r="G711" i="32"/>
  <c r="G507" i="32"/>
  <c r="G567" i="32"/>
  <c r="G790" i="32"/>
  <c r="G780" i="32"/>
  <c r="G890" i="32"/>
  <c r="G314" i="32"/>
  <c r="G634" i="32"/>
  <c r="G572" i="32"/>
  <c r="G872" i="32"/>
  <c r="G931" i="32"/>
  <c r="G77" i="32"/>
  <c r="G399" i="32"/>
  <c r="G523" i="32"/>
  <c r="G730" i="32"/>
  <c r="G255" i="32"/>
  <c r="G917" i="32"/>
  <c r="G884" i="32"/>
  <c r="G919" i="32"/>
  <c r="G167" i="32"/>
  <c r="G602" i="32"/>
  <c r="G840" i="32"/>
  <c r="G586" i="32"/>
  <c r="G850" i="32"/>
  <c r="G846" i="32"/>
  <c r="G936" i="32"/>
  <c r="G630" i="32"/>
  <c r="G520" i="32"/>
  <c r="G618" i="32"/>
  <c r="G868" i="32"/>
  <c r="G486" i="32"/>
  <c r="G863" i="32"/>
  <c r="G864" i="32"/>
  <c r="G247" i="32"/>
  <c r="G345" i="32"/>
  <c r="G893" i="32"/>
  <c r="G938" i="32"/>
  <c r="G107" i="32"/>
  <c r="G714" i="32"/>
  <c r="G928" i="32"/>
  <c r="G924" i="32"/>
  <c r="G918" i="32"/>
  <c r="G896" i="32"/>
  <c r="G500" i="32"/>
  <c r="G915" i="32"/>
  <c r="G599" i="32"/>
  <c r="G483" i="32"/>
  <c r="G837" i="32"/>
  <c r="G900" i="32"/>
  <c r="G815" i="32"/>
  <c r="G828" i="32"/>
  <c r="G369" i="32"/>
  <c r="G888" i="32"/>
  <c r="G239" i="32"/>
  <c r="G891" i="32"/>
  <c r="G811" i="32"/>
  <c r="G785" i="32"/>
  <c r="G626" i="32"/>
  <c r="G570" i="32"/>
  <c r="G903" i="32"/>
  <c r="G920" i="32"/>
  <c r="G894" i="32"/>
  <c r="G560" i="32"/>
  <c r="G901" i="32"/>
  <c r="G910" i="32"/>
  <c r="G518" i="32"/>
  <c r="G681" i="32"/>
  <c r="G347" i="32"/>
  <c r="G932" i="32"/>
  <c r="G923" i="32"/>
  <c r="G939" i="32"/>
  <c r="G99" i="32"/>
  <c r="G341" i="32"/>
  <c r="G578" i="32"/>
  <c r="G519" i="32"/>
  <c r="G639" i="32"/>
  <c r="G922" i="32"/>
  <c r="G146" i="32"/>
  <c r="G930" i="32"/>
  <c r="G346" i="32"/>
  <c r="G861" i="32"/>
  <c r="G909" i="32"/>
  <c r="G791" i="32"/>
  <c r="G886" i="32"/>
  <c r="G852" i="32"/>
  <c r="G887" i="32"/>
  <c r="G897" i="32"/>
  <c r="G877" i="32"/>
  <c r="G904" i="32"/>
  <c r="G752" i="32"/>
  <c r="G878" i="32"/>
  <c r="G882" i="32"/>
  <c r="G834" i="32"/>
  <c r="G941" i="32"/>
  <c r="G685" i="32"/>
  <c r="G562" i="32"/>
  <c r="G867" i="32"/>
  <c r="G848" i="32"/>
  <c r="G406" i="32"/>
  <c r="G892" i="32"/>
  <c r="G869" i="32"/>
  <c r="G133" i="32"/>
  <c r="G457" i="32"/>
  <c r="G839" i="32"/>
  <c r="G838" i="32"/>
  <c r="G530" i="32"/>
  <c r="G449" i="32"/>
  <c r="G921" i="32"/>
  <c r="G825" i="32"/>
  <c r="G847" i="32"/>
  <c r="G588" i="32"/>
  <c r="G427" i="32"/>
  <c r="G829" i="32"/>
  <c r="G251" i="32"/>
  <c r="G60" i="32"/>
  <c r="G352" i="32"/>
  <c r="G411" i="32"/>
  <c r="G806" i="32"/>
  <c r="G513" i="32"/>
  <c r="G603" i="32"/>
  <c r="G104" i="32"/>
  <c r="G453" i="32"/>
  <c r="G466" i="32"/>
  <c r="G429" i="32"/>
  <c r="G373" i="32"/>
  <c r="G348" i="32"/>
  <c r="G44" i="32"/>
  <c r="G475" i="32"/>
  <c r="G83" i="32"/>
  <c r="G260" i="32"/>
  <c r="G565" i="32"/>
  <c r="G189" i="32"/>
  <c r="G776" i="32"/>
  <c r="G717" i="32"/>
  <c r="G617" i="32"/>
  <c r="G721" i="32"/>
  <c r="G580" i="32"/>
  <c r="G770" i="32"/>
  <c r="G242" i="32"/>
  <c r="G349" i="32"/>
  <c r="G217" i="32"/>
  <c r="G631" i="32"/>
  <c r="G328" i="32"/>
  <c r="G262" i="32"/>
  <c r="G477" i="32"/>
  <c r="G441" i="32"/>
  <c r="G397" i="32"/>
  <c r="G355" i="32"/>
  <c r="G442" i="32"/>
  <c r="G402" i="32"/>
  <c r="G772" i="32"/>
  <c r="G185" i="32"/>
  <c r="G22" i="32"/>
  <c r="G674" i="32"/>
  <c r="G405" i="32"/>
  <c r="G541" i="32"/>
  <c r="G841" i="32"/>
  <c r="G534" i="32"/>
  <c r="G258" i="32"/>
  <c r="G407" i="32"/>
  <c r="G467" i="32"/>
  <c r="G651" i="32"/>
  <c r="G807" i="32"/>
  <c r="G158" i="32"/>
  <c r="G610" i="32"/>
  <c r="G676" i="32"/>
  <c r="G832" i="32"/>
  <c r="G833" i="32"/>
  <c r="G387" i="32"/>
  <c r="G492" i="32"/>
  <c r="G371" i="32"/>
  <c r="G641" i="32"/>
  <c r="G160" i="32"/>
  <c r="G810" i="32"/>
  <c r="G244" i="32"/>
  <c r="G669" i="32"/>
  <c r="G447" i="32"/>
  <c r="G744" i="32"/>
  <c r="G215" i="32"/>
  <c r="G773" i="32"/>
  <c r="G476" i="32"/>
  <c r="G741" i="32"/>
  <c r="G230" i="32"/>
  <c r="G118" i="32"/>
  <c r="G549" i="32"/>
  <c r="G597" i="32"/>
  <c r="G414" i="32"/>
  <c r="G408" i="32"/>
  <c r="G820" i="32"/>
  <c r="G696" i="32"/>
  <c r="G699" i="32"/>
  <c r="G771" i="32"/>
  <c r="G89" i="32"/>
  <c r="G435" i="32"/>
  <c r="G801" i="32"/>
  <c r="G228" i="32"/>
  <c r="G75" i="32"/>
  <c r="G494" i="32"/>
  <c r="G134" i="32"/>
  <c r="G496" i="32"/>
  <c r="G640" i="32"/>
  <c r="G862" i="32"/>
  <c r="G379" i="32"/>
  <c r="G509" i="32"/>
  <c r="G186" i="32"/>
  <c r="G775" i="32"/>
  <c r="G249" i="32"/>
  <c r="G275" i="32"/>
  <c r="G647" i="32"/>
  <c r="G511" i="32"/>
  <c r="G285" i="32"/>
  <c r="G579" i="32"/>
  <c r="G462" i="32"/>
  <c r="G478" i="32"/>
  <c r="G340" i="32"/>
  <c r="G690" i="32"/>
  <c r="G551" i="32"/>
  <c r="G535" i="32"/>
  <c r="G195" i="32"/>
  <c r="G664" i="32"/>
  <c r="G196" i="32"/>
  <c r="G662" i="32"/>
  <c r="G464" i="32"/>
  <c r="G183" i="32"/>
  <c r="G394" i="32"/>
  <c r="G657" i="32"/>
  <c r="G388" i="32"/>
  <c r="G423" i="32"/>
  <c r="G177" i="32"/>
  <c r="G488" i="32"/>
  <c r="G266" i="32"/>
  <c r="G573" i="32"/>
  <c r="G745" i="32"/>
  <c r="G851" i="32"/>
  <c r="G582" i="32"/>
  <c r="G708" i="32"/>
  <c r="G587" i="32"/>
  <c r="G546" i="32"/>
  <c r="G691" i="32"/>
  <c r="G310" i="32"/>
  <c r="G339" i="32"/>
  <c r="G539" i="32"/>
  <c r="G698" i="32"/>
  <c r="G461" i="32"/>
  <c r="G845" i="32"/>
  <c r="G529" i="32"/>
  <c r="G536" i="32"/>
  <c r="G713" i="32"/>
  <c r="G697" i="32"/>
  <c r="G357" i="32"/>
  <c r="G446" i="32"/>
  <c r="G512" i="32"/>
  <c r="G474" i="32"/>
  <c r="G552" i="32"/>
  <c r="G190" i="32"/>
  <c r="G802" i="32"/>
  <c r="G263" i="32"/>
  <c r="G398" i="32"/>
  <c r="G880" i="32"/>
  <c r="G875" i="32"/>
  <c r="G313" i="32"/>
  <c r="G737" i="32"/>
  <c r="G237" i="32"/>
  <c r="G792" i="32"/>
  <c r="G620" i="32"/>
  <c r="G853" i="32"/>
  <c r="G607" i="32"/>
  <c r="G591" i="32"/>
  <c r="G299" i="32"/>
  <c r="G566" i="32"/>
  <c r="G473" i="32"/>
  <c r="G168" i="32"/>
  <c r="G440" i="32"/>
  <c r="G416" i="32"/>
  <c r="G550" i="32"/>
  <c r="G452" i="32"/>
  <c r="G759" i="32"/>
  <c r="G747" i="32"/>
  <c r="G609" i="32"/>
  <c r="G693" i="32"/>
  <c r="G794" i="32"/>
  <c r="G361" i="32"/>
  <c r="G643" i="32"/>
  <c r="G367" i="32"/>
  <c r="G812" i="32"/>
  <c r="G353" i="32"/>
  <c r="G725" i="32"/>
  <c r="G445" i="32"/>
  <c r="G583" i="32"/>
  <c r="G735" i="32"/>
  <c r="G779" i="32"/>
  <c r="G768" i="32"/>
  <c r="G417" i="32"/>
  <c r="G246" i="32"/>
  <c r="G777" i="32"/>
  <c r="G787" i="32"/>
  <c r="G718" i="32"/>
  <c r="G633" i="32"/>
  <c r="G665" i="32"/>
  <c r="G443" i="32"/>
  <c r="G678" i="32"/>
  <c r="G751" i="32"/>
  <c r="G723" i="32"/>
  <c r="G637" i="32"/>
  <c r="G375" i="32"/>
  <c r="G749" i="32"/>
  <c r="G103" i="32"/>
  <c r="G424" i="32"/>
  <c r="G252" i="32"/>
  <c r="G531" i="32"/>
  <c r="G298" i="32"/>
  <c r="G818" i="32"/>
  <c r="G543" i="32"/>
  <c r="G605" i="32"/>
  <c r="G843" i="32"/>
  <c r="G804" i="32"/>
  <c r="G635" i="32"/>
  <c r="G786" i="32"/>
  <c r="G659" i="32"/>
  <c r="G743" i="32"/>
  <c r="G485" i="32"/>
  <c r="G738" i="32"/>
  <c r="G778" i="32"/>
  <c r="G781" i="32"/>
  <c r="G312" i="32"/>
  <c r="G517" i="32"/>
  <c r="G584" i="32"/>
  <c r="G489" i="32"/>
  <c r="G505" i="32"/>
  <c r="G601" i="32"/>
  <c r="G666" i="32"/>
  <c r="G454" i="32"/>
  <c r="G672" i="32"/>
  <c r="G431" i="32"/>
  <c r="G644" i="32"/>
  <c r="G783" i="32"/>
  <c r="G765" i="32"/>
  <c r="G683" i="32"/>
  <c r="G533" i="32"/>
  <c r="G613" i="32"/>
  <c r="G663" i="32"/>
  <c r="G621" i="32"/>
  <c r="G836" i="32"/>
  <c r="G761" i="32"/>
  <c r="G703" i="32"/>
  <c r="G459" i="32"/>
  <c r="G308" i="32"/>
  <c r="G746" i="32"/>
  <c r="G616" i="32"/>
  <c r="G732" i="32"/>
  <c r="G656" i="32"/>
  <c r="G769" i="32"/>
  <c r="G540" i="32"/>
  <c r="G532" i="32"/>
  <c r="G438" i="32"/>
  <c r="G338" i="32"/>
  <c r="G433" i="32"/>
  <c r="G537" i="32"/>
  <c r="G648" i="32"/>
  <c r="G731" i="32"/>
  <c r="G600" i="32"/>
  <c r="G553" i="32"/>
  <c r="G728" i="32"/>
  <c r="G484" i="32"/>
  <c r="G218" i="32"/>
  <c r="G181" i="32"/>
  <c r="G503" i="32"/>
  <c r="G710" i="32"/>
  <c r="G385" i="32"/>
  <c r="G524" i="32"/>
  <c r="G716" i="32"/>
  <c r="G763" i="32"/>
  <c r="G706" i="32"/>
  <c r="G456" i="32"/>
  <c r="G814" i="32"/>
  <c r="G291" i="32"/>
  <c r="G595" i="32"/>
  <c r="G726" i="32"/>
  <c r="G742" i="32"/>
  <c r="G658" i="32"/>
  <c r="G795" i="32"/>
  <c r="G688" i="32"/>
  <c r="G363" i="32"/>
  <c r="G439" i="32"/>
  <c r="G655" i="32"/>
  <c r="G315" i="32"/>
  <c r="G216" i="32"/>
  <c r="G720" i="32"/>
  <c r="G556" i="32"/>
  <c r="G320" i="32"/>
  <c r="G764" i="32"/>
  <c r="G585" i="32"/>
  <c r="G670" i="32"/>
  <c r="G506" i="32"/>
  <c r="G497" i="32"/>
  <c r="G701" i="32"/>
  <c r="G805" i="32"/>
  <c r="G673" i="32"/>
  <c r="G226" i="32"/>
  <c r="G760" i="32"/>
  <c r="G649" i="32"/>
  <c r="G614" i="32"/>
  <c r="G650" i="32"/>
  <c r="G638" i="32"/>
  <c r="G849" i="32"/>
  <c r="G660" i="32"/>
  <c r="G563" i="32"/>
  <c r="G800" i="32"/>
  <c r="G581" i="32"/>
  <c r="G372" i="32"/>
  <c r="G381" i="32"/>
  <c r="G455" i="32"/>
  <c r="G736" i="32"/>
  <c r="G824" i="32"/>
  <c r="G709" i="32"/>
  <c r="G755" i="32"/>
  <c r="G700" i="32"/>
  <c r="G210" i="32"/>
  <c r="G816" i="32"/>
  <c r="G608" i="32"/>
  <c r="G733" i="32"/>
  <c r="G729" i="32"/>
  <c r="G704" i="32"/>
  <c r="G707" i="32"/>
  <c r="G734" i="32"/>
  <c r="G235" i="32"/>
  <c r="G374" i="32"/>
  <c r="G756" i="32"/>
  <c r="G784" i="32"/>
  <c r="G358" i="32"/>
  <c r="G705" i="32"/>
  <c r="G789" i="32"/>
  <c r="G636" i="32"/>
  <c r="G342" i="32"/>
  <c r="G164" i="32"/>
  <c r="G480" i="32"/>
  <c r="G757" i="32"/>
  <c r="G611" i="32"/>
  <c r="G722" i="32"/>
  <c r="G803" i="32"/>
  <c r="G671" i="32"/>
  <c r="G766" i="32"/>
  <c r="G712" i="32"/>
  <c r="G682" i="32"/>
  <c r="G750" i="32"/>
  <c r="G619" i="32"/>
  <c r="G606" i="32"/>
  <c r="G808" i="32"/>
  <c r="G114" i="32"/>
  <c r="G865" i="32"/>
  <c r="G686" i="32"/>
  <c r="G559" i="32"/>
  <c r="G694" i="32"/>
  <c r="G542" i="32"/>
  <c r="G52" i="32"/>
  <c r="G137" i="32"/>
  <c r="G487" i="32"/>
  <c r="B95" i="16" l="1"/>
  <c r="C95" i="16"/>
  <c r="D95" i="16" s="1"/>
  <c r="E95" i="16"/>
  <c r="F95" i="16"/>
  <c r="G95" i="16"/>
  <c r="G3" i="16" l="1"/>
  <c r="G4" i="16"/>
  <c r="G5" i="16"/>
  <c r="G6" i="16"/>
  <c r="G7" i="16"/>
  <c r="G9" i="16"/>
  <c r="G8" i="16"/>
  <c r="G10" i="16"/>
  <c r="G13" i="16"/>
  <c r="G11" i="16"/>
  <c r="G12" i="16"/>
  <c r="G14" i="16"/>
  <c r="G15" i="16"/>
  <c r="G17" i="16"/>
  <c r="G16" i="16"/>
  <c r="G19" i="16"/>
  <c r="G20" i="16"/>
  <c r="G18" i="16"/>
  <c r="G22" i="16"/>
  <c r="G21" i="16"/>
  <c r="G24" i="16"/>
  <c r="G25" i="16"/>
  <c r="G26" i="16"/>
  <c r="G27" i="16"/>
  <c r="G28" i="16"/>
  <c r="G29" i="16"/>
  <c r="G30" i="16"/>
  <c r="G31" i="16"/>
  <c r="G35" i="16"/>
  <c r="G38" i="16"/>
  <c r="G39" i="16"/>
  <c r="G34" i="16"/>
  <c r="G33" i="16"/>
  <c r="G37" i="16"/>
  <c r="G36" i="16"/>
  <c r="G43" i="16"/>
  <c r="G32" i="16"/>
  <c r="G42" i="16"/>
  <c r="G41" i="16"/>
  <c r="G44" i="16"/>
  <c r="G40" i="16"/>
  <c r="G45" i="16"/>
  <c r="G54" i="16"/>
  <c r="G47" i="16"/>
  <c r="G51" i="16"/>
  <c r="G50" i="16"/>
  <c r="G52" i="16"/>
  <c r="G48" i="16"/>
  <c r="G57" i="16"/>
  <c r="G59" i="16"/>
  <c r="G60" i="16"/>
  <c r="G55" i="16"/>
  <c r="G62" i="16"/>
  <c r="G64" i="16"/>
  <c r="G66" i="16"/>
  <c r="G63" i="16"/>
  <c r="G65" i="16"/>
  <c r="G68" i="16"/>
  <c r="G56" i="16"/>
  <c r="G69" i="16"/>
  <c r="G67" i="16"/>
  <c r="G70" i="16"/>
  <c r="G71" i="16"/>
  <c r="G74" i="16"/>
  <c r="G76" i="16"/>
  <c r="G72" i="16"/>
  <c r="G78" i="16"/>
  <c r="G77" i="16"/>
  <c r="G80" i="16"/>
  <c r="G75" i="16"/>
  <c r="G82" i="16"/>
  <c r="G79" i="16"/>
  <c r="G81" i="16"/>
  <c r="G83" i="16"/>
  <c r="G84" i="16"/>
  <c r="G23" i="16"/>
  <c r="G85" i="16"/>
  <c r="G86" i="16"/>
  <c r="G88" i="16"/>
  <c r="G91" i="16"/>
  <c r="G99" i="16"/>
  <c r="G92" i="16"/>
  <c r="G89" i="16"/>
  <c r="G94" i="16"/>
  <c r="G93" i="16"/>
  <c r="G96" i="16"/>
  <c r="G98" i="16"/>
  <c r="G97" i="16"/>
  <c r="G100" i="16"/>
  <c r="G104" i="16"/>
  <c r="G115" i="16"/>
  <c r="G108" i="16"/>
  <c r="G105" i="16"/>
  <c r="G109" i="16"/>
  <c r="G111" i="16"/>
  <c r="G121" i="16"/>
  <c r="G106" i="16"/>
  <c r="G113" i="16"/>
  <c r="G112" i="16"/>
  <c r="G114" i="16"/>
  <c r="G118" i="16"/>
  <c r="G116" i="16"/>
  <c r="G119" i="16"/>
  <c r="G107" i="16"/>
  <c r="G117" i="16"/>
  <c r="G120" i="16"/>
  <c r="G46" i="16"/>
  <c r="G122" i="16"/>
  <c r="G127" i="16"/>
  <c r="G124" i="16"/>
  <c r="G128" i="16"/>
  <c r="G130" i="16"/>
  <c r="G49" i="16"/>
  <c r="G126" i="16"/>
  <c r="G131" i="16"/>
  <c r="G132" i="16"/>
  <c r="G133" i="16"/>
  <c r="G123" i="16"/>
  <c r="G53" i="16"/>
  <c r="G136" i="16"/>
  <c r="G134" i="16"/>
  <c r="G141" i="16"/>
  <c r="G137" i="16"/>
  <c r="G149" i="16"/>
  <c r="G142" i="16"/>
  <c r="G147" i="16"/>
  <c r="G140" i="16"/>
  <c r="G138" i="16"/>
  <c r="G58" i="16"/>
  <c r="G156" i="16"/>
  <c r="G146" i="16"/>
  <c r="G145" i="16"/>
  <c r="G153" i="16"/>
  <c r="G61" i="16"/>
  <c r="G148" i="16"/>
  <c r="G144" i="16"/>
  <c r="G157" i="16"/>
  <c r="G150" i="16"/>
  <c r="G154" i="16"/>
  <c r="G158" i="16"/>
  <c r="G159" i="16"/>
  <c r="G168" i="16"/>
  <c r="G162" i="16"/>
  <c r="G169" i="16"/>
  <c r="G161" i="16"/>
  <c r="G172" i="16"/>
  <c r="G166" i="16"/>
  <c r="G164" i="16"/>
  <c r="G173" i="16"/>
  <c r="G174" i="16"/>
  <c r="G171" i="16"/>
  <c r="G178" i="16"/>
  <c r="G185" i="16"/>
  <c r="G182" i="16"/>
  <c r="G176" i="16"/>
  <c r="G170" i="16"/>
  <c r="G189" i="16"/>
  <c r="G184" i="16"/>
  <c r="G181" i="16"/>
  <c r="G183" i="16"/>
  <c r="G180" i="16"/>
  <c r="G179" i="16"/>
  <c r="G186" i="16"/>
  <c r="G188" i="16"/>
  <c r="G187" i="16"/>
  <c r="G191" i="16"/>
  <c r="G190" i="16"/>
  <c r="G192" i="16"/>
  <c r="G193" i="16"/>
  <c r="G87" i="16"/>
  <c r="G195" i="16"/>
  <c r="G198" i="16"/>
  <c r="G90" i="16"/>
  <c r="G201" i="16"/>
  <c r="G197" i="16"/>
  <c r="G200" i="16"/>
  <c r="G199" i="16"/>
  <c r="G208" i="16"/>
  <c r="G206" i="16"/>
  <c r="G214" i="16"/>
  <c r="G215" i="16"/>
  <c r="G202" i="16"/>
  <c r="G223" i="16"/>
  <c r="G207" i="16"/>
  <c r="G210" i="16"/>
  <c r="G203" i="16"/>
  <c r="G219" i="16"/>
  <c r="G205" i="16"/>
  <c r="G220" i="16"/>
  <c r="G221" i="16"/>
  <c r="G209" i="16"/>
  <c r="G229" i="16"/>
  <c r="G222" i="16"/>
  <c r="G230" i="16"/>
  <c r="G225" i="16"/>
  <c r="G226" i="16"/>
  <c r="G103" i="16"/>
  <c r="G102" i="16"/>
  <c r="G101" i="16"/>
  <c r="G228" i="16"/>
  <c r="G231" i="16"/>
  <c r="G235" i="16"/>
  <c r="G239" i="16"/>
  <c r="G233" i="16"/>
  <c r="G236" i="16"/>
  <c r="G248" i="16"/>
  <c r="G242" i="16"/>
  <c r="G110" i="16"/>
  <c r="G249" i="16"/>
  <c r="G247" i="16"/>
  <c r="G244" i="16"/>
  <c r="G251" i="16"/>
  <c r="G245" i="16"/>
  <c r="G253" i="16"/>
  <c r="G263" i="16"/>
  <c r="G260" i="16"/>
  <c r="G259" i="16"/>
  <c r="G250" i="16"/>
  <c r="G125" i="16"/>
  <c r="G254" i="16"/>
  <c r="G258" i="16"/>
  <c r="G265" i="16"/>
  <c r="G255" i="16"/>
  <c r="G269" i="16"/>
  <c r="G264" i="16"/>
  <c r="G262" i="16"/>
  <c r="G129" i="16"/>
  <c r="G274" i="16"/>
  <c r="G271" i="16"/>
  <c r="G272" i="16"/>
  <c r="G284" i="16"/>
  <c r="G268" i="16"/>
  <c r="G273" i="16"/>
  <c r="G276" i="16"/>
  <c r="G287" i="16"/>
  <c r="G278" i="16"/>
  <c r="G135" i="16"/>
  <c r="G280" i="16"/>
  <c r="G279" i="16"/>
  <c r="G282" i="16"/>
  <c r="G139" i="16"/>
  <c r="G290" i="16"/>
  <c r="G283" i="16"/>
  <c r="G143" i="16"/>
  <c r="G296" i="16"/>
  <c r="G285" i="16"/>
  <c r="G291" i="16"/>
  <c r="G297" i="16"/>
  <c r="G294" i="16"/>
  <c r="G288" i="16"/>
  <c r="G151" i="16"/>
  <c r="G303" i="16"/>
  <c r="G301" i="16"/>
  <c r="G311" i="16"/>
  <c r="G152" i="16"/>
  <c r="G300" i="16"/>
  <c r="G298" i="16"/>
  <c r="G155" i="16"/>
  <c r="G306" i="16"/>
  <c r="G160" i="16"/>
  <c r="G310" i="16"/>
  <c r="G305" i="16"/>
  <c r="G165" i="16"/>
  <c r="G315" i="16"/>
  <c r="G317" i="16"/>
  <c r="G163" i="16"/>
  <c r="G319" i="16"/>
  <c r="G167" i="16"/>
  <c r="G320" i="16"/>
  <c r="G313" i="16"/>
  <c r="G322" i="16"/>
  <c r="G321" i="16"/>
  <c r="G175" i="16"/>
  <c r="G323" i="16"/>
  <c r="G324" i="16"/>
  <c r="G177" i="16"/>
  <c r="G328" i="16"/>
  <c r="G329" i="16"/>
  <c r="G325" i="16"/>
  <c r="G338" i="16"/>
  <c r="G333" i="16"/>
  <c r="G332" i="16"/>
  <c r="G340" i="16"/>
  <c r="G350" i="16"/>
  <c r="G337" i="16"/>
  <c r="G335" i="16"/>
  <c r="G342" i="16"/>
  <c r="G345" i="16"/>
  <c r="G348" i="16"/>
  <c r="G347" i="16"/>
  <c r="G356" i="16"/>
  <c r="G369" i="16"/>
  <c r="G194" i="16"/>
  <c r="G364" i="16"/>
  <c r="G357" i="16"/>
  <c r="G351" i="16"/>
  <c r="G359" i="16"/>
  <c r="G196" i="16"/>
  <c r="G365" i="16"/>
  <c r="G368" i="16"/>
  <c r="G366" i="16"/>
  <c r="G363" i="16"/>
  <c r="G204" i="16"/>
  <c r="G371" i="16"/>
  <c r="G370" i="16"/>
  <c r="G367" i="16"/>
  <c r="G372" i="16"/>
  <c r="G213" i="16"/>
  <c r="G375" i="16"/>
  <c r="G380" i="16"/>
  <c r="G373" i="16"/>
  <c r="G212" i="16"/>
  <c r="G376" i="16"/>
  <c r="G374" i="16"/>
  <c r="G379" i="16"/>
  <c r="G216" i="16"/>
  <c r="G218" i="16"/>
  <c r="G378" i="16"/>
  <c r="G377" i="16"/>
  <c r="G381" i="16"/>
  <c r="G217" i="16"/>
  <c r="G382" i="16"/>
  <c r="G385" i="16"/>
  <c r="G386" i="16"/>
  <c r="G224" i="16"/>
  <c r="G383" i="16"/>
  <c r="G227" i="16"/>
  <c r="G388" i="16"/>
  <c r="G384" i="16"/>
  <c r="G390" i="16"/>
  <c r="G387" i="16"/>
  <c r="G391" i="16"/>
  <c r="G394" i="16"/>
  <c r="G393" i="16"/>
  <c r="G395" i="16"/>
  <c r="G232" i="16"/>
  <c r="G396" i="16"/>
  <c r="G234" i="16"/>
  <c r="G398" i="16"/>
  <c r="G397" i="16"/>
  <c r="G399" i="16"/>
  <c r="G238" i="16"/>
  <c r="G237" i="16"/>
  <c r="G240" i="16"/>
  <c r="G400" i="16"/>
  <c r="G241" i="16"/>
  <c r="G246" i="16"/>
  <c r="G401" i="16"/>
  <c r="G409" i="16"/>
  <c r="G403" i="16"/>
  <c r="G404" i="16"/>
  <c r="G406" i="16"/>
  <c r="G410" i="16"/>
  <c r="G402" i="16"/>
  <c r="G407" i="16"/>
  <c r="G415" i="16"/>
  <c r="G413" i="16"/>
  <c r="G405" i="16"/>
  <c r="G256" i="16"/>
  <c r="G257" i="16"/>
  <c r="G412" i="16"/>
  <c r="G261" i="16"/>
  <c r="G266" i="16"/>
  <c r="G411" i="16"/>
  <c r="G414" i="16"/>
  <c r="G416" i="16"/>
  <c r="G267" i="16"/>
  <c r="G418" i="16"/>
  <c r="G430" i="16"/>
  <c r="G419" i="16"/>
  <c r="G422" i="16"/>
  <c r="G423" i="16"/>
  <c r="G421" i="16"/>
  <c r="G417" i="16"/>
  <c r="G420" i="16"/>
  <c r="G424" i="16"/>
  <c r="G426" i="16"/>
  <c r="G435" i="16"/>
  <c r="G275" i="16"/>
  <c r="G277" i="16"/>
  <c r="G425" i="16"/>
  <c r="G281" i="16"/>
  <c r="G428" i="16"/>
  <c r="G432" i="16"/>
  <c r="G433" i="16"/>
  <c r="G434" i="16"/>
  <c r="G429" i="16"/>
  <c r="G427" i="16"/>
  <c r="G431" i="16"/>
  <c r="G286" i="16"/>
  <c r="G436" i="16"/>
  <c r="G440" i="16"/>
  <c r="G437" i="16"/>
  <c r="G445" i="16"/>
  <c r="G289" i="16"/>
  <c r="G292" i="16"/>
  <c r="G438" i="16"/>
  <c r="G442" i="16"/>
  <c r="G439" i="16"/>
  <c r="G293" i="16"/>
  <c r="G451" i="16"/>
  <c r="G444" i="16"/>
  <c r="G441" i="16"/>
  <c r="G443" i="16"/>
  <c r="G446" i="16"/>
  <c r="G447" i="16"/>
  <c r="G295" i="16"/>
  <c r="G449" i="16"/>
  <c r="G450" i="16"/>
  <c r="G448" i="16"/>
  <c r="G456" i="16"/>
  <c r="G299" i="16"/>
  <c r="G464" i="16"/>
  <c r="G452" i="16"/>
  <c r="G465" i="16"/>
  <c r="G453" i="16"/>
  <c r="G302" i="16"/>
  <c r="G455" i="16"/>
  <c r="G457" i="16"/>
  <c r="G454" i="16"/>
  <c r="G304" i="16"/>
  <c r="G462" i="16"/>
  <c r="G458" i="16"/>
  <c r="G474" i="16"/>
  <c r="G307" i="16"/>
  <c r="G312" i="16"/>
  <c r="G309" i="16"/>
  <c r="G308" i="16"/>
  <c r="G314" i="16"/>
  <c r="G459" i="16"/>
  <c r="G316" i="16"/>
  <c r="G461" i="16"/>
  <c r="G481" i="16"/>
  <c r="G463" i="16"/>
  <c r="G460" i="16"/>
  <c r="G471" i="16"/>
  <c r="G470" i="16"/>
  <c r="G466" i="16"/>
  <c r="G467" i="16"/>
  <c r="G473" i="16"/>
  <c r="G469" i="16"/>
  <c r="G318" i="16"/>
  <c r="G472" i="16"/>
  <c r="G480" i="16"/>
  <c r="G478" i="16"/>
  <c r="G476" i="16"/>
  <c r="G479" i="16"/>
  <c r="G475" i="16"/>
  <c r="G477" i="16"/>
  <c r="G326" i="16"/>
  <c r="G496" i="16"/>
  <c r="G482" i="16"/>
  <c r="G485" i="16"/>
  <c r="G327" i="16"/>
  <c r="G483" i="16"/>
  <c r="G489" i="16"/>
  <c r="G488" i="16"/>
  <c r="G484" i="16"/>
  <c r="G490" i="16"/>
  <c r="G492" i="16"/>
  <c r="G486" i="16"/>
  <c r="G330" i="16"/>
  <c r="G487" i="16"/>
  <c r="G491" i="16"/>
  <c r="G331" i="16"/>
  <c r="G494" i="16"/>
  <c r="G493" i="16"/>
  <c r="G334" i="16"/>
  <c r="G336" i="16"/>
  <c r="G497" i="16"/>
  <c r="G339" i="16"/>
  <c r="G495" i="16"/>
  <c r="G499" i="16"/>
  <c r="G502" i="16"/>
  <c r="G503" i="16"/>
  <c r="G504" i="16"/>
  <c r="G527" i="16"/>
  <c r="G341" i="16"/>
  <c r="G508" i="16"/>
  <c r="G506" i="16"/>
  <c r="G343" i="16"/>
  <c r="G509" i="16"/>
  <c r="G344" i="16"/>
  <c r="G510" i="16"/>
  <c r="G500" i="16"/>
  <c r="G514" i="16"/>
  <c r="G501" i="16"/>
  <c r="G516" i="16"/>
  <c r="G518" i="16"/>
  <c r="G512" i="16"/>
  <c r="G507" i="16"/>
  <c r="G346" i="16"/>
  <c r="G505" i="16"/>
  <c r="G243" i="16"/>
  <c r="G270" i="16"/>
  <c r="G211" i="16"/>
  <c r="G392" i="16"/>
  <c r="G389" i="16"/>
  <c r="G354" i="16"/>
  <c r="G252" i="16"/>
  <c r="G515" i="16"/>
  <c r="G73" i="16"/>
  <c r="G408" i="16"/>
  <c r="G468" i="16"/>
  <c r="G521" i="16"/>
  <c r="G349" i="16"/>
  <c r="G511" i="16"/>
  <c r="G526" i="16"/>
  <c r="G525" i="16"/>
  <c r="G517" i="16"/>
  <c r="G513" i="16"/>
  <c r="G519" i="16"/>
  <c r="G524" i="16"/>
  <c r="G535" i="16"/>
  <c r="G520" i="16"/>
  <c r="G522" i="16"/>
  <c r="G528" i="16"/>
  <c r="G530" i="16"/>
  <c r="G529" i="16"/>
  <c r="G523" i="16"/>
  <c r="G352" i="16"/>
  <c r="G353" i="16"/>
  <c r="G355" i="16"/>
  <c r="G538" i="16"/>
  <c r="G531" i="16"/>
  <c r="G536" i="16"/>
  <c r="G533" i="16"/>
  <c r="G360" i="16"/>
  <c r="G358" i="16"/>
  <c r="G361" i="16"/>
  <c r="G532" i="16"/>
  <c r="G362" i="16"/>
  <c r="G534" i="16"/>
  <c r="G537" i="16"/>
  <c r="E3" i="16"/>
  <c r="E4" i="16"/>
  <c r="E5" i="16"/>
  <c r="E6" i="16"/>
  <c r="E7" i="16"/>
  <c r="E9" i="16"/>
  <c r="E8" i="16"/>
  <c r="E10" i="16"/>
  <c r="E13" i="16"/>
  <c r="E11" i="16"/>
  <c r="E12" i="16"/>
  <c r="E14" i="16"/>
  <c r="E15" i="16"/>
  <c r="E17" i="16"/>
  <c r="E16" i="16"/>
  <c r="E19" i="16"/>
  <c r="E20" i="16"/>
  <c r="E18" i="16"/>
  <c r="E22" i="16"/>
  <c r="E21" i="16"/>
  <c r="E24" i="16"/>
  <c r="E25" i="16"/>
  <c r="E26" i="16"/>
  <c r="E27" i="16"/>
  <c r="E28" i="16"/>
  <c r="E29" i="16"/>
  <c r="E30" i="16"/>
  <c r="E31" i="16"/>
  <c r="E35" i="16"/>
  <c r="E38" i="16"/>
  <c r="E39" i="16"/>
  <c r="E34" i="16"/>
  <c r="E33" i="16"/>
  <c r="E37" i="16"/>
  <c r="E36" i="16"/>
  <c r="E43" i="16"/>
  <c r="E32" i="16"/>
  <c r="E42" i="16"/>
  <c r="E41" i="16"/>
  <c r="E44" i="16"/>
  <c r="E40" i="16"/>
  <c r="E45" i="16"/>
  <c r="E54" i="16"/>
  <c r="E47" i="16"/>
  <c r="E51" i="16"/>
  <c r="E50" i="16"/>
  <c r="E52" i="16"/>
  <c r="E48" i="16"/>
  <c r="E57" i="16"/>
  <c r="E59" i="16"/>
  <c r="E60" i="16"/>
  <c r="E55" i="16"/>
  <c r="E62" i="16"/>
  <c r="E64" i="16"/>
  <c r="E66" i="16"/>
  <c r="E63" i="16"/>
  <c r="E65" i="16"/>
  <c r="E68" i="16"/>
  <c r="E56" i="16"/>
  <c r="E69" i="16"/>
  <c r="E67" i="16"/>
  <c r="E70" i="16"/>
  <c r="E71" i="16"/>
  <c r="E74" i="16"/>
  <c r="E76" i="16"/>
  <c r="E72" i="16"/>
  <c r="E78" i="16"/>
  <c r="E77" i="16"/>
  <c r="E80" i="16"/>
  <c r="E75" i="16"/>
  <c r="E82" i="16"/>
  <c r="E79" i="16"/>
  <c r="E81" i="16"/>
  <c r="E83" i="16"/>
  <c r="E84" i="16"/>
  <c r="E23" i="16"/>
  <c r="E85" i="16"/>
  <c r="E86" i="16"/>
  <c r="E88" i="16"/>
  <c r="E91" i="16"/>
  <c r="E99" i="16"/>
  <c r="E92" i="16"/>
  <c r="E89" i="16"/>
  <c r="E94" i="16"/>
  <c r="E93" i="16"/>
  <c r="E96" i="16"/>
  <c r="E98" i="16"/>
  <c r="E97" i="16"/>
  <c r="E100" i="16"/>
  <c r="E104" i="16"/>
  <c r="E115" i="16"/>
  <c r="E108" i="16"/>
  <c r="E105" i="16"/>
  <c r="E109" i="16"/>
  <c r="E111" i="16"/>
  <c r="E121" i="16"/>
  <c r="E106" i="16"/>
  <c r="E113" i="16"/>
  <c r="E112" i="16"/>
  <c r="E114" i="16"/>
  <c r="E118" i="16"/>
  <c r="E116" i="16"/>
  <c r="E119" i="16"/>
  <c r="E107" i="16"/>
  <c r="E117" i="16"/>
  <c r="E120" i="16"/>
  <c r="E46" i="16"/>
  <c r="E122" i="16"/>
  <c r="E127" i="16"/>
  <c r="E124" i="16"/>
  <c r="E128" i="16"/>
  <c r="E130" i="16"/>
  <c r="E49" i="16"/>
  <c r="E126" i="16"/>
  <c r="E131" i="16"/>
  <c r="E132" i="16"/>
  <c r="E133" i="16"/>
  <c r="E123" i="16"/>
  <c r="E53" i="16"/>
  <c r="E136" i="16"/>
  <c r="E134" i="16"/>
  <c r="E141" i="16"/>
  <c r="E137" i="16"/>
  <c r="E149" i="16"/>
  <c r="E142" i="16"/>
  <c r="E147" i="16"/>
  <c r="E140" i="16"/>
  <c r="E138" i="16"/>
  <c r="E58" i="16"/>
  <c r="E156" i="16"/>
  <c r="E146" i="16"/>
  <c r="E145" i="16"/>
  <c r="E153" i="16"/>
  <c r="E61" i="16"/>
  <c r="E148" i="16"/>
  <c r="E144" i="16"/>
  <c r="E157" i="16"/>
  <c r="E150" i="16"/>
  <c r="E154" i="16"/>
  <c r="E158" i="16"/>
  <c r="E159" i="16"/>
  <c r="E168" i="16"/>
  <c r="E162" i="16"/>
  <c r="E169" i="16"/>
  <c r="E161" i="16"/>
  <c r="E172" i="16"/>
  <c r="E166" i="16"/>
  <c r="E164" i="16"/>
  <c r="E173" i="16"/>
  <c r="E174" i="16"/>
  <c r="E171" i="16"/>
  <c r="E178" i="16"/>
  <c r="E185" i="16"/>
  <c r="E182" i="16"/>
  <c r="E176" i="16"/>
  <c r="E170" i="16"/>
  <c r="E189" i="16"/>
  <c r="E184" i="16"/>
  <c r="E181" i="16"/>
  <c r="E183" i="16"/>
  <c r="E180" i="16"/>
  <c r="E179" i="16"/>
  <c r="E186" i="16"/>
  <c r="E188" i="16"/>
  <c r="E187" i="16"/>
  <c r="E191" i="16"/>
  <c r="E190" i="16"/>
  <c r="E192" i="16"/>
  <c r="E193" i="16"/>
  <c r="E87" i="16"/>
  <c r="E195" i="16"/>
  <c r="E198" i="16"/>
  <c r="E90" i="16"/>
  <c r="E201" i="16"/>
  <c r="E197" i="16"/>
  <c r="E200" i="16"/>
  <c r="E199" i="16"/>
  <c r="E208" i="16"/>
  <c r="E206" i="16"/>
  <c r="E214" i="16"/>
  <c r="E215" i="16"/>
  <c r="E202" i="16"/>
  <c r="E223" i="16"/>
  <c r="E207" i="16"/>
  <c r="E210" i="16"/>
  <c r="E203" i="16"/>
  <c r="E219" i="16"/>
  <c r="E205" i="16"/>
  <c r="E220" i="16"/>
  <c r="E221" i="16"/>
  <c r="E209" i="16"/>
  <c r="E229" i="16"/>
  <c r="E222" i="16"/>
  <c r="E230" i="16"/>
  <c r="E225" i="16"/>
  <c r="E226" i="16"/>
  <c r="E103" i="16"/>
  <c r="E102" i="16"/>
  <c r="E101" i="16"/>
  <c r="E228" i="16"/>
  <c r="E231" i="16"/>
  <c r="E235" i="16"/>
  <c r="E239" i="16"/>
  <c r="E233" i="16"/>
  <c r="E236" i="16"/>
  <c r="E248" i="16"/>
  <c r="E242" i="16"/>
  <c r="E110" i="16"/>
  <c r="E249" i="16"/>
  <c r="E247" i="16"/>
  <c r="E244" i="16"/>
  <c r="E251" i="16"/>
  <c r="E245" i="16"/>
  <c r="E253" i="16"/>
  <c r="E263" i="16"/>
  <c r="E260" i="16"/>
  <c r="E259" i="16"/>
  <c r="E250" i="16"/>
  <c r="E125" i="16"/>
  <c r="E254" i="16"/>
  <c r="E258" i="16"/>
  <c r="E265" i="16"/>
  <c r="E255" i="16"/>
  <c r="E269" i="16"/>
  <c r="E264" i="16"/>
  <c r="E262" i="16"/>
  <c r="E129" i="16"/>
  <c r="E274" i="16"/>
  <c r="E271" i="16"/>
  <c r="E272" i="16"/>
  <c r="E284" i="16"/>
  <c r="E268" i="16"/>
  <c r="E273" i="16"/>
  <c r="E276" i="16"/>
  <c r="E287" i="16"/>
  <c r="E278" i="16"/>
  <c r="E135" i="16"/>
  <c r="E280" i="16"/>
  <c r="E279" i="16"/>
  <c r="E282" i="16"/>
  <c r="E139" i="16"/>
  <c r="E290" i="16"/>
  <c r="E283" i="16"/>
  <c r="E143" i="16"/>
  <c r="E296" i="16"/>
  <c r="E285" i="16"/>
  <c r="E291" i="16"/>
  <c r="E297" i="16"/>
  <c r="E294" i="16"/>
  <c r="E288" i="16"/>
  <c r="E151" i="16"/>
  <c r="E303" i="16"/>
  <c r="E301" i="16"/>
  <c r="E311" i="16"/>
  <c r="E152" i="16"/>
  <c r="E300" i="16"/>
  <c r="E298" i="16"/>
  <c r="E155" i="16"/>
  <c r="E306" i="16"/>
  <c r="E160" i="16"/>
  <c r="E310" i="16"/>
  <c r="E305" i="16"/>
  <c r="E165" i="16"/>
  <c r="E315" i="16"/>
  <c r="E317" i="16"/>
  <c r="E163" i="16"/>
  <c r="E319" i="16"/>
  <c r="E167" i="16"/>
  <c r="E320" i="16"/>
  <c r="E313" i="16"/>
  <c r="E322" i="16"/>
  <c r="E321" i="16"/>
  <c r="E175" i="16"/>
  <c r="E323" i="16"/>
  <c r="E324" i="16"/>
  <c r="E177" i="16"/>
  <c r="E328" i="16"/>
  <c r="E329" i="16"/>
  <c r="E325" i="16"/>
  <c r="E338" i="16"/>
  <c r="E333" i="16"/>
  <c r="E332" i="16"/>
  <c r="E340" i="16"/>
  <c r="E350" i="16"/>
  <c r="E337" i="16"/>
  <c r="E335" i="16"/>
  <c r="E342" i="16"/>
  <c r="E345" i="16"/>
  <c r="E348" i="16"/>
  <c r="E347" i="16"/>
  <c r="E356" i="16"/>
  <c r="E369" i="16"/>
  <c r="E194" i="16"/>
  <c r="E364" i="16"/>
  <c r="E357" i="16"/>
  <c r="E351" i="16"/>
  <c r="E359" i="16"/>
  <c r="E196" i="16"/>
  <c r="E365" i="16"/>
  <c r="E368" i="16"/>
  <c r="E366" i="16"/>
  <c r="E363" i="16"/>
  <c r="E204" i="16"/>
  <c r="E371" i="16"/>
  <c r="E370" i="16"/>
  <c r="E367" i="16"/>
  <c r="E372" i="16"/>
  <c r="E213" i="16"/>
  <c r="E375" i="16"/>
  <c r="E380" i="16"/>
  <c r="E373" i="16"/>
  <c r="E212" i="16"/>
  <c r="E376" i="16"/>
  <c r="E374" i="16"/>
  <c r="E379" i="16"/>
  <c r="E216" i="16"/>
  <c r="E218" i="16"/>
  <c r="E378" i="16"/>
  <c r="E377" i="16"/>
  <c r="E381" i="16"/>
  <c r="E217" i="16"/>
  <c r="E382" i="16"/>
  <c r="E385" i="16"/>
  <c r="E386" i="16"/>
  <c r="E224" i="16"/>
  <c r="E383" i="16"/>
  <c r="E227" i="16"/>
  <c r="E388" i="16"/>
  <c r="E384" i="16"/>
  <c r="E390" i="16"/>
  <c r="E387" i="16"/>
  <c r="E391" i="16"/>
  <c r="E394" i="16"/>
  <c r="E393" i="16"/>
  <c r="E395" i="16"/>
  <c r="E232" i="16"/>
  <c r="E396" i="16"/>
  <c r="E234" i="16"/>
  <c r="E398" i="16"/>
  <c r="E397" i="16"/>
  <c r="E399" i="16"/>
  <c r="E238" i="16"/>
  <c r="E237" i="16"/>
  <c r="E240" i="16"/>
  <c r="E400" i="16"/>
  <c r="E241" i="16"/>
  <c r="E246" i="16"/>
  <c r="E401" i="16"/>
  <c r="E409" i="16"/>
  <c r="E403" i="16"/>
  <c r="E404" i="16"/>
  <c r="E406" i="16"/>
  <c r="E410" i="16"/>
  <c r="E402" i="16"/>
  <c r="E407" i="16"/>
  <c r="E415" i="16"/>
  <c r="E413" i="16"/>
  <c r="E405" i="16"/>
  <c r="E256" i="16"/>
  <c r="E257" i="16"/>
  <c r="E412" i="16"/>
  <c r="E261" i="16"/>
  <c r="E266" i="16"/>
  <c r="E411" i="16"/>
  <c r="E414" i="16"/>
  <c r="E416" i="16"/>
  <c r="E267" i="16"/>
  <c r="E418" i="16"/>
  <c r="E430" i="16"/>
  <c r="E419" i="16"/>
  <c r="E422" i="16"/>
  <c r="E423" i="16"/>
  <c r="E421" i="16"/>
  <c r="E417" i="16"/>
  <c r="E420" i="16"/>
  <c r="E424" i="16"/>
  <c r="E426" i="16"/>
  <c r="E435" i="16"/>
  <c r="E275" i="16"/>
  <c r="E277" i="16"/>
  <c r="E425" i="16"/>
  <c r="E281" i="16"/>
  <c r="E428" i="16"/>
  <c r="E432" i="16"/>
  <c r="E433" i="16"/>
  <c r="E434" i="16"/>
  <c r="E429" i="16"/>
  <c r="E427" i="16"/>
  <c r="E431" i="16"/>
  <c r="E286" i="16"/>
  <c r="E436" i="16"/>
  <c r="E440" i="16"/>
  <c r="E437" i="16"/>
  <c r="E445" i="16"/>
  <c r="E289" i="16"/>
  <c r="E292" i="16"/>
  <c r="E438" i="16"/>
  <c r="E442" i="16"/>
  <c r="E439" i="16"/>
  <c r="E293" i="16"/>
  <c r="E451" i="16"/>
  <c r="E444" i="16"/>
  <c r="E441" i="16"/>
  <c r="E443" i="16"/>
  <c r="E446" i="16"/>
  <c r="E447" i="16"/>
  <c r="E295" i="16"/>
  <c r="E449" i="16"/>
  <c r="E450" i="16"/>
  <c r="E448" i="16"/>
  <c r="E456" i="16"/>
  <c r="E299" i="16"/>
  <c r="E464" i="16"/>
  <c r="E452" i="16"/>
  <c r="E465" i="16"/>
  <c r="E453" i="16"/>
  <c r="E302" i="16"/>
  <c r="E455" i="16"/>
  <c r="E457" i="16"/>
  <c r="E454" i="16"/>
  <c r="E304" i="16"/>
  <c r="E462" i="16"/>
  <c r="E458" i="16"/>
  <c r="E474" i="16"/>
  <c r="E307" i="16"/>
  <c r="E312" i="16"/>
  <c r="E309" i="16"/>
  <c r="E308" i="16"/>
  <c r="E314" i="16"/>
  <c r="E459" i="16"/>
  <c r="E316" i="16"/>
  <c r="E461" i="16"/>
  <c r="E481" i="16"/>
  <c r="E463" i="16"/>
  <c r="E460" i="16"/>
  <c r="E471" i="16"/>
  <c r="E470" i="16"/>
  <c r="E466" i="16"/>
  <c r="E467" i="16"/>
  <c r="E473" i="16"/>
  <c r="E469" i="16"/>
  <c r="E318" i="16"/>
  <c r="E472" i="16"/>
  <c r="E480" i="16"/>
  <c r="E478" i="16"/>
  <c r="E476" i="16"/>
  <c r="E479" i="16"/>
  <c r="E475" i="16"/>
  <c r="E477" i="16"/>
  <c r="E326" i="16"/>
  <c r="E496" i="16"/>
  <c r="E482" i="16"/>
  <c r="E485" i="16"/>
  <c r="E327" i="16"/>
  <c r="E483" i="16"/>
  <c r="E489" i="16"/>
  <c r="E488" i="16"/>
  <c r="E484" i="16"/>
  <c r="E490" i="16"/>
  <c r="E492" i="16"/>
  <c r="E486" i="16"/>
  <c r="E330" i="16"/>
  <c r="E487" i="16"/>
  <c r="E491" i="16"/>
  <c r="E331" i="16"/>
  <c r="E494" i="16"/>
  <c r="E493" i="16"/>
  <c r="E334" i="16"/>
  <c r="E336" i="16"/>
  <c r="E497" i="16"/>
  <c r="E339" i="16"/>
  <c r="E495" i="16"/>
  <c r="E499" i="16"/>
  <c r="E502" i="16"/>
  <c r="E503" i="16"/>
  <c r="E504" i="16"/>
  <c r="E527" i="16"/>
  <c r="E341" i="16"/>
  <c r="E508" i="16"/>
  <c r="E506" i="16"/>
  <c r="E343" i="16"/>
  <c r="E509" i="16"/>
  <c r="E344" i="16"/>
  <c r="E510" i="16"/>
  <c r="E500" i="16"/>
  <c r="E514" i="16"/>
  <c r="E501" i="16"/>
  <c r="E516" i="16"/>
  <c r="E518" i="16"/>
  <c r="E512" i="16"/>
  <c r="E507" i="16"/>
  <c r="E346" i="16"/>
  <c r="E505" i="16"/>
  <c r="E243" i="16"/>
  <c r="E270" i="16"/>
  <c r="E211" i="16"/>
  <c r="E392" i="16"/>
  <c r="E389" i="16"/>
  <c r="E354" i="16"/>
  <c r="E252" i="16"/>
  <c r="E515" i="16"/>
  <c r="E73" i="16"/>
  <c r="E408" i="16"/>
  <c r="E468" i="16"/>
  <c r="E521" i="16"/>
  <c r="E349" i="16"/>
  <c r="E511" i="16"/>
  <c r="E526" i="16"/>
  <c r="E525" i="16"/>
  <c r="E517" i="16"/>
  <c r="E513" i="16"/>
  <c r="E519" i="16"/>
  <c r="E524" i="16"/>
  <c r="E535" i="16"/>
  <c r="E520" i="16"/>
  <c r="E522" i="16"/>
  <c r="E528" i="16"/>
  <c r="E530" i="16"/>
  <c r="E529" i="16"/>
  <c r="E523" i="16"/>
  <c r="E352" i="16"/>
  <c r="E353" i="16"/>
  <c r="E355" i="16"/>
  <c r="E538" i="16"/>
  <c r="E531" i="16"/>
  <c r="E536" i="16"/>
  <c r="E533" i="16"/>
  <c r="E360" i="16"/>
  <c r="E358" i="16"/>
  <c r="E361" i="16"/>
  <c r="E532" i="16"/>
  <c r="E362" i="16"/>
  <c r="E534" i="16"/>
  <c r="E537" i="16"/>
  <c r="C3" i="16"/>
  <c r="C4" i="16"/>
  <c r="C5" i="16"/>
  <c r="C6" i="16"/>
  <c r="C7" i="16"/>
  <c r="C9" i="16"/>
  <c r="C8" i="16"/>
  <c r="C10" i="16"/>
  <c r="C13" i="16"/>
  <c r="C11" i="16"/>
  <c r="C12" i="16"/>
  <c r="C14" i="16"/>
  <c r="C15" i="16"/>
  <c r="C17" i="16"/>
  <c r="C16" i="16"/>
  <c r="C19" i="16"/>
  <c r="C20" i="16"/>
  <c r="C18" i="16"/>
  <c r="C22" i="16"/>
  <c r="C21" i="16"/>
  <c r="C24" i="16"/>
  <c r="C25" i="16"/>
  <c r="C26" i="16"/>
  <c r="C27" i="16"/>
  <c r="C28" i="16"/>
  <c r="C29" i="16"/>
  <c r="C30" i="16"/>
  <c r="C31" i="16"/>
  <c r="C35" i="16"/>
  <c r="C38" i="16"/>
  <c r="C39" i="16"/>
  <c r="C34" i="16"/>
  <c r="C33" i="16"/>
  <c r="C37" i="16"/>
  <c r="C36" i="16"/>
  <c r="C43" i="16"/>
  <c r="C32" i="16"/>
  <c r="C42" i="16"/>
  <c r="C41" i="16"/>
  <c r="C44" i="16"/>
  <c r="C40" i="16"/>
  <c r="C45" i="16"/>
  <c r="C54" i="16"/>
  <c r="C47" i="16"/>
  <c r="C51" i="16"/>
  <c r="C50" i="16"/>
  <c r="C52" i="16"/>
  <c r="C48" i="16"/>
  <c r="C57" i="16"/>
  <c r="C59" i="16"/>
  <c r="C60" i="16"/>
  <c r="C55" i="16"/>
  <c r="C62" i="16"/>
  <c r="C64" i="16"/>
  <c r="C66" i="16"/>
  <c r="C63" i="16"/>
  <c r="C65" i="16"/>
  <c r="C68" i="16"/>
  <c r="C56" i="16"/>
  <c r="C69" i="16"/>
  <c r="C67" i="16"/>
  <c r="C70" i="16"/>
  <c r="C71" i="16"/>
  <c r="C74" i="16"/>
  <c r="C76" i="16"/>
  <c r="C72" i="16"/>
  <c r="C78" i="16"/>
  <c r="C77" i="16"/>
  <c r="C80" i="16"/>
  <c r="C75" i="16"/>
  <c r="C82" i="16"/>
  <c r="C79" i="16"/>
  <c r="C81" i="16"/>
  <c r="C83" i="16"/>
  <c r="C84" i="16"/>
  <c r="C23" i="16"/>
  <c r="C85" i="16"/>
  <c r="C86" i="16"/>
  <c r="C88" i="16"/>
  <c r="C91" i="16"/>
  <c r="C99" i="16"/>
  <c r="C92" i="16"/>
  <c r="C89" i="16"/>
  <c r="C94" i="16"/>
  <c r="C93" i="16"/>
  <c r="C96" i="16"/>
  <c r="C98" i="16"/>
  <c r="C97" i="16"/>
  <c r="C100" i="16"/>
  <c r="C104" i="16"/>
  <c r="C115" i="16"/>
  <c r="C108" i="16"/>
  <c r="C105" i="16"/>
  <c r="C109" i="16"/>
  <c r="C111" i="16"/>
  <c r="C121" i="16"/>
  <c r="C106" i="16"/>
  <c r="C113" i="16"/>
  <c r="C112" i="16"/>
  <c r="C114" i="16"/>
  <c r="C118" i="16"/>
  <c r="C116" i="16"/>
  <c r="C119" i="16"/>
  <c r="C107" i="16"/>
  <c r="C117" i="16"/>
  <c r="C120" i="16"/>
  <c r="C46" i="16"/>
  <c r="C122" i="16"/>
  <c r="C127" i="16"/>
  <c r="C124" i="16"/>
  <c r="C128" i="16"/>
  <c r="C130" i="16"/>
  <c r="C49" i="16"/>
  <c r="C126" i="16"/>
  <c r="C131" i="16"/>
  <c r="C132" i="16"/>
  <c r="C133" i="16"/>
  <c r="C123" i="16"/>
  <c r="C53" i="16"/>
  <c r="C136" i="16"/>
  <c r="C134" i="16"/>
  <c r="C141" i="16"/>
  <c r="C137" i="16"/>
  <c r="C149" i="16"/>
  <c r="C142" i="16"/>
  <c r="C147" i="16"/>
  <c r="C140" i="16"/>
  <c r="C138" i="16"/>
  <c r="C58" i="16"/>
  <c r="C156" i="16"/>
  <c r="C146" i="16"/>
  <c r="C145" i="16"/>
  <c r="C153" i="16"/>
  <c r="C61" i="16"/>
  <c r="C148" i="16"/>
  <c r="C144" i="16"/>
  <c r="C157" i="16"/>
  <c r="C150" i="16"/>
  <c r="C154" i="16"/>
  <c r="C158" i="16"/>
  <c r="C159" i="16"/>
  <c r="C168" i="16"/>
  <c r="C162" i="16"/>
  <c r="C169" i="16"/>
  <c r="C161" i="16"/>
  <c r="C172" i="16"/>
  <c r="C166" i="16"/>
  <c r="C164" i="16"/>
  <c r="C173" i="16"/>
  <c r="C174" i="16"/>
  <c r="C171" i="16"/>
  <c r="C178" i="16"/>
  <c r="C185" i="16"/>
  <c r="C182" i="16"/>
  <c r="C176" i="16"/>
  <c r="C170" i="16"/>
  <c r="C189" i="16"/>
  <c r="C184" i="16"/>
  <c r="C181" i="16"/>
  <c r="C183" i="16"/>
  <c r="C180" i="16"/>
  <c r="C179" i="16"/>
  <c r="C186" i="16"/>
  <c r="C188" i="16"/>
  <c r="C187" i="16"/>
  <c r="C191" i="16"/>
  <c r="C190" i="16"/>
  <c r="C192" i="16"/>
  <c r="C193" i="16"/>
  <c r="C87" i="16"/>
  <c r="C195" i="16"/>
  <c r="C198" i="16"/>
  <c r="C90" i="16"/>
  <c r="C201" i="16"/>
  <c r="C197" i="16"/>
  <c r="C200" i="16"/>
  <c r="C199" i="16"/>
  <c r="C208" i="16"/>
  <c r="C206" i="16"/>
  <c r="C214" i="16"/>
  <c r="C215" i="16"/>
  <c r="C202" i="16"/>
  <c r="C223" i="16"/>
  <c r="C207" i="16"/>
  <c r="C210" i="16"/>
  <c r="C203" i="16"/>
  <c r="C219" i="16"/>
  <c r="C205" i="16"/>
  <c r="C220" i="16"/>
  <c r="C221" i="16"/>
  <c r="C209" i="16"/>
  <c r="C229" i="16"/>
  <c r="C222" i="16"/>
  <c r="C230" i="16"/>
  <c r="C225" i="16"/>
  <c r="C226" i="16"/>
  <c r="C103" i="16"/>
  <c r="C102" i="16"/>
  <c r="C101" i="16"/>
  <c r="C228" i="16"/>
  <c r="C231" i="16"/>
  <c r="C235" i="16"/>
  <c r="C239" i="16"/>
  <c r="C233" i="16"/>
  <c r="C236" i="16"/>
  <c r="C248" i="16"/>
  <c r="C242" i="16"/>
  <c r="C110" i="16"/>
  <c r="C249" i="16"/>
  <c r="C247" i="16"/>
  <c r="C244" i="16"/>
  <c r="C251" i="16"/>
  <c r="C245" i="16"/>
  <c r="C253" i="16"/>
  <c r="C263" i="16"/>
  <c r="C260" i="16"/>
  <c r="C259" i="16"/>
  <c r="C250" i="16"/>
  <c r="C125" i="16"/>
  <c r="C254" i="16"/>
  <c r="C258" i="16"/>
  <c r="C265" i="16"/>
  <c r="C255" i="16"/>
  <c r="C269" i="16"/>
  <c r="C264" i="16"/>
  <c r="C262" i="16"/>
  <c r="C129" i="16"/>
  <c r="C274" i="16"/>
  <c r="C271" i="16"/>
  <c r="C272" i="16"/>
  <c r="C284" i="16"/>
  <c r="C268" i="16"/>
  <c r="C273" i="16"/>
  <c r="C276" i="16"/>
  <c r="C287" i="16"/>
  <c r="C278" i="16"/>
  <c r="C135" i="16"/>
  <c r="C280" i="16"/>
  <c r="C279" i="16"/>
  <c r="C282" i="16"/>
  <c r="C139" i="16"/>
  <c r="C290" i="16"/>
  <c r="C283" i="16"/>
  <c r="C143" i="16"/>
  <c r="C296" i="16"/>
  <c r="C285" i="16"/>
  <c r="C291" i="16"/>
  <c r="C297" i="16"/>
  <c r="C294" i="16"/>
  <c r="C288" i="16"/>
  <c r="C151" i="16"/>
  <c r="C303" i="16"/>
  <c r="C301" i="16"/>
  <c r="C311" i="16"/>
  <c r="C152" i="16"/>
  <c r="C300" i="16"/>
  <c r="C298" i="16"/>
  <c r="C155" i="16"/>
  <c r="C306" i="16"/>
  <c r="C160" i="16"/>
  <c r="C310" i="16"/>
  <c r="C305" i="16"/>
  <c r="C165" i="16"/>
  <c r="C315" i="16"/>
  <c r="C317" i="16"/>
  <c r="C163" i="16"/>
  <c r="C319" i="16"/>
  <c r="C167" i="16"/>
  <c r="C320" i="16"/>
  <c r="C313" i="16"/>
  <c r="C322" i="16"/>
  <c r="C321" i="16"/>
  <c r="C175" i="16"/>
  <c r="C323" i="16"/>
  <c r="C324" i="16"/>
  <c r="C177" i="16"/>
  <c r="C328" i="16"/>
  <c r="C329" i="16"/>
  <c r="C325" i="16"/>
  <c r="C338" i="16"/>
  <c r="C333" i="16"/>
  <c r="C332" i="16"/>
  <c r="C340" i="16"/>
  <c r="C350" i="16"/>
  <c r="C337" i="16"/>
  <c r="C335" i="16"/>
  <c r="C342" i="16"/>
  <c r="C345" i="16"/>
  <c r="C348" i="16"/>
  <c r="C347" i="16"/>
  <c r="C356" i="16"/>
  <c r="C369" i="16"/>
  <c r="C194" i="16"/>
  <c r="C364" i="16"/>
  <c r="C357" i="16"/>
  <c r="C351" i="16"/>
  <c r="C359" i="16"/>
  <c r="C196" i="16"/>
  <c r="C365" i="16"/>
  <c r="C368" i="16"/>
  <c r="C366" i="16"/>
  <c r="C363" i="16"/>
  <c r="C204" i="16"/>
  <c r="C371" i="16"/>
  <c r="C370" i="16"/>
  <c r="C367" i="16"/>
  <c r="C372" i="16"/>
  <c r="C213" i="16"/>
  <c r="C375" i="16"/>
  <c r="C380" i="16"/>
  <c r="C373" i="16"/>
  <c r="C212" i="16"/>
  <c r="C376" i="16"/>
  <c r="C374" i="16"/>
  <c r="C379" i="16"/>
  <c r="C216" i="16"/>
  <c r="C218" i="16"/>
  <c r="C378" i="16"/>
  <c r="C377" i="16"/>
  <c r="C381" i="16"/>
  <c r="C217" i="16"/>
  <c r="C382" i="16"/>
  <c r="C385" i="16"/>
  <c r="C386" i="16"/>
  <c r="C224" i="16"/>
  <c r="C383" i="16"/>
  <c r="C227" i="16"/>
  <c r="C388" i="16"/>
  <c r="C384" i="16"/>
  <c r="C390" i="16"/>
  <c r="C387" i="16"/>
  <c r="C391" i="16"/>
  <c r="C394" i="16"/>
  <c r="C393" i="16"/>
  <c r="C395" i="16"/>
  <c r="C232" i="16"/>
  <c r="C396" i="16"/>
  <c r="C234" i="16"/>
  <c r="C398" i="16"/>
  <c r="C397" i="16"/>
  <c r="C399" i="16"/>
  <c r="C238" i="16"/>
  <c r="C237" i="16"/>
  <c r="C240" i="16"/>
  <c r="C400" i="16"/>
  <c r="C241" i="16"/>
  <c r="C246" i="16"/>
  <c r="C401" i="16"/>
  <c r="C409" i="16"/>
  <c r="C403" i="16"/>
  <c r="C404" i="16"/>
  <c r="C406" i="16"/>
  <c r="C410" i="16"/>
  <c r="C402" i="16"/>
  <c r="C407" i="16"/>
  <c r="C415" i="16"/>
  <c r="C413" i="16"/>
  <c r="C405" i="16"/>
  <c r="C256" i="16"/>
  <c r="C257" i="16"/>
  <c r="C412" i="16"/>
  <c r="C261" i="16"/>
  <c r="C266" i="16"/>
  <c r="C411" i="16"/>
  <c r="C414" i="16"/>
  <c r="C416" i="16"/>
  <c r="C267" i="16"/>
  <c r="C418" i="16"/>
  <c r="C430" i="16"/>
  <c r="C419" i="16"/>
  <c r="C422" i="16"/>
  <c r="C423" i="16"/>
  <c r="C421" i="16"/>
  <c r="C417" i="16"/>
  <c r="C420" i="16"/>
  <c r="C424" i="16"/>
  <c r="C426" i="16"/>
  <c r="C435" i="16"/>
  <c r="C275" i="16"/>
  <c r="C277" i="16"/>
  <c r="C425" i="16"/>
  <c r="C281" i="16"/>
  <c r="C428" i="16"/>
  <c r="C432" i="16"/>
  <c r="C433" i="16"/>
  <c r="C434" i="16"/>
  <c r="C429" i="16"/>
  <c r="C427" i="16"/>
  <c r="C431" i="16"/>
  <c r="C286" i="16"/>
  <c r="C436" i="16"/>
  <c r="C440" i="16"/>
  <c r="C437" i="16"/>
  <c r="C445" i="16"/>
  <c r="C289" i="16"/>
  <c r="C292" i="16"/>
  <c r="C438" i="16"/>
  <c r="C442" i="16"/>
  <c r="C439" i="16"/>
  <c r="C293" i="16"/>
  <c r="C451" i="16"/>
  <c r="C444" i="16"/>
  <c r="C441" i="16"/>
  <c r="C443" i="16"/>
  <c r="C446" i="16"/>
  <c r="C447" i="16"/>
  <c r="C295" i="16"/>
  <c r="C449" i="16"/>
  <c r="C450" i="16"/>
  <c r="C448" i="16"/>
  <c r="C456" i="16"/>
  <c r="C299" i="16"/>
  <c r="C464" i="16"/>
  <c r="C452" i="16"/>
  <c r="C465" i="16"/>
  <c r="C453" i="16"/>
  <c r="C302" i="16"/>
  <c r="C455" i="16"/>
  <c r="C457" i="16"/>
  <c r="C454" i="16"/>
  <c r="C304" i="16"/>
  <c r="C462" i="16"/>
  <c r="C458" i="16"/>
  <c r="C474" i="16"/>
  <c r="C307" i="16"/>
  <c r="C312" i="16"/>
  <c r="C309" i="16"/>
  <c r="C308" i="16"/>
  <c r="C314" i="16"/>
  <c r="C459" i="16"/>
  <c r="C316" i="16"/>
  <c r="C461" i="16"/>
  <c r="C481" i="16"/>
  <c r="C463" i="16"/>
  <c r="C460" i="16"/>
  <c r="C471" i="16"/>
  <c r="C470" i="16"/>
  <c r="C466" i="16"/>
  <c r="C467" i="16"/>
  <c r="C473" i="16"/>
  <c r="C469" i="16"/>
  <c r="C318" i="16"/>
  <c r="C472" i="16"/>
  <c r="C480" i="16"/>
  <c r="C478" i="16"/>
  <c r="C476" i="16"/>
  <c r="C479" i="16"/>
  <c r="C475" i="16"/>
  <c r="C477" i="16"/>
  <c r="C326" i="16"/>
  <c r="C496" i="16"/>
  <c r="C482" i="16"/>
  <c r="C485" i="16"/>
  <c r="C327" i="16"/>
  <c r="C483" i="16"/>
  <c r="C489" i="16"/>
  <c r="C488" i="16"/>
  <c r="C484" i="16"/>
  <c r="C490" i="16"/>
  <c r="C492" i="16"/>
  <c r="C486" i="16"/>
  <c r="C330" i="16"/>
  <c r="C487" i="16"/>
  <c r="C491" i="16"/>
  <c r="C331" i="16"/>
  <c r="C494" i="16"/>
  <c r="C493" i="16"/>
  <c r="C334" i="16"/>
  <c r="C336" i="16"/>
  <c r="C497" i="16"/>
  <c r="C339" i="16"/>
  <c r="C495" i="16"/>
  <c r="C499" i="16"/>
  <c r="C502" i="16"/>
  <c r="C503" i="16"/>
  <c r="C504" i="16"/>
  <c r="C527" i="16"/>
  <c r="C341" i="16"/>
  <c r="C508" i="16"/>
  <c r="C506" i="16"/>
  <c r="C343" i="16"/>
  <c r="C509" i="16"/>
  <c r="C344" i="16"/>
  <c r="C510" i="16"/>
  <c r="C500" i="16"/>
  <c r="C514" i="16"/>
  <c r="C501" i="16"/>
  <c r="C516" i="16"/>
  <c r="C518" i="16"/>
  <c r="C512" i="16"/>
  <c r="C507" i="16"/>
  <c r="C346" i="16"/>
  <c r="C505" i="16"/>
  <c r="C243" i="16"/>
  <c r="C270" i="16"/>
  <c r="C211" i="16"/>
  <c r="C392" i="16"/>
  <c r="C389" i="16"/>
  <c r="C354" i="16"/>
  <c r="C252" i="16"/>
  <c r="C515" i="16"/>
  <c r="C73" i="16"/>
  <c r="C408" i="16"/>
  <c r="C468" i="16"/>
  <c r="C521" i="16"/>
  <c r="C349" i="16"/>
  <c r="C511" i="16"/>
  <c r="C526" i="16"/>
  <c r="C525" i="16"/>
  <c r="C517" i="16"/>
  <c r="C513" i="16"/>
  <c r="C519" i="16"/>
  <c r="C524" i="16"/>
  <c r="C535" i="16"/>
  <c r="C520" i="16"/>
  <c r="C522" i="16"/>
  <c r="C528" i="16"/>
  <c r="C530" i="16"/>
  <c r="C529" i="16"/>
  <c r="C523" i="16"/>
  <c r="C352" i="16"/>
  <c r="C353" i="16"/>
  <c r="C355" i="16"/>
  <c r="C538" i="16"/>
  <c r="C531" i="16"/>
  <c r="C536" i="16"/>
  <c r="C533" i="16"/>
  <c r="C360" i="16"/>
  <c r="C358" i="16"/>
  <c r="C361" i="16"/>
  <c r="C532" i="16"/>
  <c r="C362" i="16"/>
  <c r="C534" i="16"/>
  <c r="C537" i="16"/>
  <c r="B3" i="16"/>
  <c r="B4" i="16"/>
  <c r="B5" i="16"/>
  <c r="B6" i="16"/>
  <c r="B7" i="16"/>
  <c r="B9" i="16"/>
  <c r="B8" i="16"/>
  <c r="B10" i="16"/>
  <c r="B13" i="16"/>
  <c r="B11" i="16"/>
  <c r="B12" i="16"/>
  <c r="B14" i="16"/>
  <c r="B15" i="16"/>
  <c r="B17" i="16"/>
  <c r="B16" i="16"/>
  <c r="B19" i="16"/>
  <c r="B20" i="16"/>
  <c r="B18" i="16"/>
  <c r="B22" i="16"/>
  <c r="B21" i="16"/>
  <c r="B24" i="16"/>
  <c r="B25" i="16"/>
  <c r="B26" i="16"/>
  <c r="B27" i="16"/>
  <c r="B28" i="16"/>
  <c r="B29" i="16"/>
  <c r="B30" i="16"/>
  <c r="B31" i="16"/>
  <c r="B35" i="16"/>
  <c r="B38" i="16"/>
  <c r="B39" i="16"/>
  <c r="B34" i="16"/>
  <c r="B33" i="16"/>
  <c r="B37" i="16"/>
  <c r="B36" i="16"/>
  <c r="B43" i="16"/>
  <c r="B32" i="16"/>
  <c r="B42" i="16"/>
  <c r="B41" i="16"/>
  <c r="B44" i="16"/>
  <c r="B40" i="16"/>
  <c r="B45" i="16"/>
  <c r="B54" i="16"/>
  <c r="B47" i="16"/>
  <c r="B51" i="16"/>
  <c r="B50" i="16"/>
  <c r="B52" i="16"/>
  <c r="B48" i="16"/>
  <c r="B57" i="16"/>
  <c r="B59" i="16"/>
  <c r="B60" i="16"/>
  <c r="B55" i="16"/>
  <c r="B62" i="16"/>
  <c r="B64" i="16"/>
  <c r="B66" i="16"/>
  <c r="B63" i="16"/>
  <c r="B65" i="16"/>
  <c r="B68" i="16"/>
  <c r="B56" i="16"/>
  <c r="B69" i="16"/>
  <c r="B67" i="16"/>
  <c r="B70" i="16"/>
  <c r="B71" i="16"/>
  <c r="B74" i="16"/>
  <c r="B76" i="16"/>
  <c r="B72" i="16"/>
  <c r="B78" i="16"/>
  <c r="B77" i="16"/>
  <c r="B80" i="16"/>
  <c r="B75" i="16"/>
  <c r="B82" i="16"/>
  <c r="B79" i="16"/>
  <c r="B81" i="16"/>
  <c r="B83" i="16"/>
  <c r="B84" i="16"/>
  <c r="B23" i="16"/>
  <c r="B85" i="16"/>
  <c r="B86" i="16"/>
  <c r="B88" i="16"/>
  <c r="B91" i="16"/>
  <c r="B99" i="16"/>
  <c r="B92" i="16"/>
  <c r="B89" i="16"/>
  <c r="B94" i="16"/>
  <c r="B93" i="16"/>
  <c r="B96" i="16"/>
  <c r="B98" i="16"/>
  <c r="B97" i="16"/>
  <c r="B100" i="16"/>
  <c r="B104" i="16"/>
  <c r="B115" i="16"/>
  <c r="B108" i="16"/>
  <c r="B105" i="16"/>
  <c r="B109" i="16"/>
  <c r="B111" i="16"/>
  <c r="B121" i="16"/>
  <c r="B106" i="16"/>
  <c r="B113" i="16"/>
  <c r="B112" i="16"/>
  <c r="B114" i="16"/>
  <c r="B118" i="16"/>
  <c r="B116" i="16"/>
  <c r="B119" i="16"/>
  <c r="B107" i="16"/>
  <c r="B117" i="16"/>
  <c r="B120" i="16"/>
  <c r="B46" i="16"/>
  <c r="B122" i="16"/>
  <c r="B127" i="16"/>
  <c r="B124" i="16"/>
  <c r="B128" i="16"/>
  <c r="B130" i="16"/>
  <c r="B49" i="16"/>
  <c r="B126" i="16"/>
  <c r="B131" i="16"/>
  <c r="B132" i="16"/>
  <c r="B133" i="16"/>
  <c r="B123" i="16"/>
  <c r="B53" i="16"/>
  <c r="B136" i="16"/>
  <c r="B134" i="16"/>
  <c r="B141" i="16"/>
  <c r="B137" i="16"/>
  <c r="B149" i="16"/>
  <c r="B142" i="16"/>
  <c r="B147" i="16"/>
  <c r="B140" i="16"/>
  <c r="B138" i="16"/>
  <c r="B58" i="16"/>
  <c r="B156" i="16"/>
  <c r="B146" i="16"/>
  <c r="B145" i="16"/>
  <c r="B153" i="16"/>
  <c r="B61" i="16"/>
  <c r="B148" i="16"/>
  <c r="B144" i="16"/>
  <c r="B157" i="16"/>
  <c r="B150" i="16"/>
  <c r="B154" i="16"/>
  <c r="B158" i="16"/>
  <c r="B159" i="16"/>
  <c r="B168" i="16"/>
  <c r="B162" i="16"/>
  <c r="B169" i="16"/>
  <c r="B161" i="16"/>
  <c r="B172" i="16"/>
  <c r="B166" i="16"/>
  <c r="B164" i="16"/>
  <c r="B173" i="16"/>
  <c r="B174" i="16"/>
  <c r="B171" i="16"/>
  <c r="B178" i="16"/>
  <c r="B185" i="16"/>
  <c r="B182" i="16"/>
  <c r="B176" i="16"/>
  <c r="B170" i="16"/>
  <c r="B189" i="16"/>
  <c r="B184" i="16"/>
  <c r="B181" i="16"/>
  <c r="B183" i="16"/>
  <c r="B180" i="16"/>
  <c r="B179" i="16"/>
  <c r="B186" i="16"/>
  <c r="B188" i="16"/>
  <c r="B187" i="16"/>
  <c r="B191" i="16"/>
  <c r="B190" i="16"/>
  <c r="B192" i="16"/>
  <c r="B193" i="16"/>
  <c r="B87" i="16"/>
  <c r="B195" i="16"/>
  <c r="B198" i="16"/>
  <c r="B90" i="16"/>
  <c r="B201" i="16"/>
  <c r="B197" i="16"/>
  <c r="B200" i="16"/>
  <c r="B199" i="16"/>
  <c r="B208" i="16"/>
  <c r="B206" i="16"/>
  <c r="B214" i="16"/>
  <c r="B215" i="16"/>
  <c r="B202" i="16"/>
  <c r="B223" i="16"/>
  <c r="B207" i="16"/>
  <c r="B210" i="16"/>
  <c r="B203" i="16"/>
  <c r="B219" i="16"/>
  <c r="B205" i="16"/>
  <c r="B220" i="16"/>
  <c r="B221" i="16"/>
  <c r="B209" i="16"/>
  <c r="B229" i="16"/>
  <c r="B222" i="16"/>
  <c r="B230" i="16"/>
  <c r="B225" i="16"/>
  <c r="B226" i="16"/>
  <c r="B103" i="16"/>
  <c r="B102" i="16"/>
  <c r="B101" i="16"/>
  <c r="B228" i="16"/>
  <c r="B231" i="16"/>
  <c r="B235" i="16"/>
  <c r="B239" i="16"/>
  <c r="B233" i="16"/>
  <c r="B236" i="16"/>
  <c r="B248" i="16"/>
  <c r="B242" i="16"/>
  <c r="B110" i="16"/>
  <c r="B249" i="16"/>
  <c r="B247" i="16"/>
  <c r="B244" i="16"/>
  <c r="B251" i="16"/>
  <c r="B245" i="16"/>
  <c r="B253" i="16"/>
  <c r="B263" i="16"/>
  <c r="B260" i="16"/>
  <c r="B259" i="16"/>
  <c r="B250" i="16"/>
  <c r="B125" i="16"/>
  <c r="B254" i="16"/>
  <c r="B258" i="16"/>
  <c r="B265" i="16"/>
  <c r="B255" i="16"/>
  <c r="B269" i="16"/>
  <c r="B264" i="16"/>
  <c r="B262" i="16"/>
  <c r="B129" i="16"/>
  <c r="B274" i="16"/>
  <c r="B271" i="16"/>
  <c r="B272" i="16"/>
  <c r="B284" i="16"/>
  <c r="B268" i="16"/>
  <c r="B273" i="16"/>
  <c r="B276" i="16"/>
  <c r="B287" i="16"/>
  <c r="B278" i="16"/>
  <c r="B135" i="16"/>
  <c r="B280" i="16"/>
  <c r="B279" i="16"/>
  <c r="B282" i="16"/>
  <c r="B139" i="16"/>
  <c r="B290" i="16"/>
  <c r="B283" i="16"/>
  <c r="B143" i="16"/>
  <c r="B296" i="16"/>
  <c r="B285" i="16"/>
  <c r="B291" i="16"/>
  <c r="B297" i="16"/>
  <c r="B294" i="16"/>
  <c r="B288" i="16"/>
  <c r="B151" i="16"/>
  <c r="B303" i="16"/>
  <c r="B301" i="16"/>
  <c r="B311" i="16"/>
  <c r="B152" i="16"/>
  <c r="B300" i="16"/>
  <c r="B298" i="16"/>
  <c r="B155" i="16"/>
  <c r="B306" i="16"/>
  <c r="B160" i="16"/>
  <c r="B310" i="16"/>
  <c r="B305" i="16"/>
  <c r="B165" i="16"/>
  <c r="B315" i="16"/>
  <c r="B317" i="16"/>
  <c r="B163" i="16"/>
  <c r="B319" i="16"/>
  <c r="B167" i="16"/>
  <c r="B320" i="16"/>
  <c r="B313" i="16"/>
  <c r="B322" i="16"/>
  <c r="B321" i="16"/>
  <c r="B175" i="16"/>
  <c r="B323" i="16"/>
  <c r="B324" i="16"/>
  <c r="B177" i="16"/>
  <c r="B328" i="16"/>
  <c r="B329" i="16"/>
  <c r="B325" i="16"/>
  <c r="B338" i="16"/>
  <c r="B333" i="16"/>
  <c r="B332" i="16"/>
  <c r="B340" i="16"/>
  <c r="B350" i="16"/>
  <c r="B337" i="16"/>
  <c r="B335" i="16"/>
  <c r="B342" i="16"/>
  <c r="B345" i="16"/>
  <c r="B348" i="16"/>
  <c r="B347" i="16"/>
  <c r="B356" i="16"/>
  <c r="B369" i="16"/>
  <c r="B194" i="16"/>
  <c r="B364" i="16"/>
  <c r="B357" i="16"/>
  <c r="B351" i="16"/>
  <c r="B359" i="16"/>
  <c r="B196" i="16"/>
  <c r="B365" i="16"/>
  <c r="B368" i="16"/>
  <c r="B366" i="16"/>
  <c r="B363" i="16"/>
  <c r="B204" i="16"/>
  <c r="B371" i="16"/>
  <c r="B370" i="16"/>
  <c r="B367" i="16"/>
  <c r="B372" i="16"/>
  <c r="B213" i="16"/>
  <c r="B375" i="16"/>
  <c r="B380" i="16"/>
  <c r="B373" i="16"/>
  <c r="B212" i="16"/>
  <c r="B376" i="16"/>
  <c r="B374" i="16"/>
  <c r="B379" i="16"/>
  <c r="B216" i="16"/>
  <c r="B218" i="16"/>
  <c r="B378" i="16"/>
  <c r="B377" i="16"/>
  <c r="B381" i="16"/>
  <c r="B217" i="16"/>
  <c r="B382" i="16"/>
  <c r="B385" i="16"/>
  <c r="B386" i="16"/>
  <c r="B224" i="16"/>
  <c r="B383" i="16"/>
  <c r="B227" i="16"/>
  <c r="B388" i="16"/>
  <c r="B384" i="16"/>
  <c r="B390" i="16"/>
  <c r="B387" i="16"/>
  <c r="B391" i="16"/>
  <c r="B394" i="16"/>
  <c r="B393" i="16"/>
  <c r="B395" i="16"/>
  <c r="B232" i="16"/>
  <c r="B396" i="16"/>
  <c r="B234" i="16"/>
  <c r="B398" i="16"/>
  <c r="B397" i="16"/>
  <c r="B399" i="16"/>
  <c r="B238" i="16"/>
  <c r="B237" i="16"/>
  <c r="B240" i="16"/>
  <c r="B400" i="16"/>
  <c r="B241" i="16"/>
  <c r="B246" i="16"/>
  <c r="B401" i="16"/>
  <c r="B409" i="16"/>
  <c r="B403" i="16"/>
  <c r="B404" i="16"/>
  <c r="B406" i="16"/>
  <c r="B410" i="16"/>
  <c r="B402" i="16"/>
  <c r="B407" i="16"/>
  <c r="B415" i="16"/>
  <c r="B413" i="16"/>
  <c r="B405" i="16"/>
  <c r="B256" i="16"/>
  <c r="B257" i="16"/>
  <c r="B412" i="16"/>
  <c r="B261" i="16"/>
  <c r="B266" i="16"/>
  <c r="B411" i="16"/>
  <c r="B414" i="16"/>
  <c r="B416" i="16"/>
  <c r="B267" i="16"/>
  <c r="B418" i="16"/>
  <c r="B430" i="16"/>
  <c r="B419" i="16"/>
  <c r="B422" i="16"/>
  <c r="B423" i="16"/>
  <c r="B421" i="16"/>
  <c r="B417" i="16"/>
  <c r="B420" i="16"/>
  <c r="B424" i="16"/>
  <c r="B426" i="16"/>
  <c r="B435" i="16"/>
  <c r="B275" i="16"/>
  <c r="B277" i="16"/>
  <c r="B425" i="16"/>
  <c r="B281" i="16"/>
  <c r="B428" i="16"/>
  <c r="B432" i="16"/>
  <c r="B433" i="16"/>
  <c r="B434" i="16"/>
  <c r="B429" i="16"/>
  <c r="B427" i="16"/>
  <c r="B431" i="16"/>
  <c r="B286" i="16"/>
  <c r="B436" i="16"/>
  <c r="B440" i="16"/>
  <c r="B437" i="16"/>
  <c r="B445" i="16"/>
  <c r="B289" i="16"/>
  <c r="B292" i="16"/>
  <c r="B438" i="16"/>
  <c r="B442" i="16"/>
  <c r="B439" i="16"/>
  <c r="B293" i="16"/>
  <c r="B451" i="16"/>
  <c r="B444" i="16"/>
  <c r="B441" i="16"/>
  <c r="B443" i="16"/>
  <c r="B446" i="16"/>
  <c r="B447" i="16"/>
  <c r="B295" i="16"/>
  <c r="B449" i="16"/>
  <c r="B450" i="16"/>
  <c r="B448" i="16"/>
  <c r="B456" i="16"/>
  <c r="B299" i="16"/>
  <c r="B464" i="16"/>
  <c r="B452" i="16"/>
  <c r="B465" i="16"/>
  <c r="B453" i="16"/>
  <c r="B302" i="16"/>
  <c r="B455" i="16"/>
  <c r="B457" i="16"/>
  <c r="B454" i="16"/>
  <c r="B304" i="16"/>
  <c r="B462" i="16"/>
  <c r="B458" i="16"/>
  <c r="B474" i="16"/>
  <c r="B307" i="16"/>
  <c r="B312" i="16"/>
  <c r="B309" i="16"/>
  <c r="B308" i="16"/>
  <c r="B314" i="16"/>
  <c r="B459" i="16"/>
  <c r="B316" i="16"/>
  <c r="B461" i="16"/>
  <c r="B481" i="16"/>
  <c r="B463" i="16"/>
  <c r="B460" i="16"/>
  <c r="B471" i="16"/>
  <c r="B470" i="16"/>
  <c r="B466" i="16"/>
  <c r="B467" i="16"/>
  <c r="B473" i="16"/>
  <c r="B469" i="16"/>
  <c r="B318" i="16"/>
  <c r="B472" i="16"/>
  <c r="B480" i="16"/>
  <c r="B478" i="16"/>
  <c r="B476" i="16"/>
  <c r="B479" i="16"/>
  <c r="B475" i="16"/>
  <c r="B477" i="16"/>
  <c r="B326" i="16"/>
  <c r="B496" i="16"/>
  <c r="B482" i="16"/>
  <c r="B485" i="16"/>
  <c r="B327" i="16"/>
  <c r="B483" i="16"/>
  <c r="B489" i="16"/>
  <c r="B488" i="16"/>
  <c r="B484" i="16"/>
  <c r="B490" i="16"/>
  <c r="B492" i="16"/>
  <c r="B486" i="16"/>
  <c r="B330" i="16"/>
  <c r="B487" i="16"/>
  <c r="B491" i="16"/>
  <c r="B331" i="16"/>
  <c r="B494" i="16"/>
  <c r="B493" i="16"/>
  <c r="B334" i="16"/>
  <c r="B336" i="16"/>
  <c r="B497" i="16"/>
  <c r="B339" i="16"/>
  <c r="B495" i="16"/>
  <c r="B499" i="16"/>
  <c r="B502" i="16"/>
  <c r="B503" i="16"/>
  <c r="B504" i="16"/>
  <c r="B527" i="16"/>
  <c r="B341" i="16"/>
  <c r="B508" i="16"/>
  <c r="B506" i="16"/>
  <c r="B343" i="16"/>
  <c r="B509" i="16"/>
  <c r="B344" i="16"/>
  <c r="B510" i="16"/>
  <c r="B500" i="16"/>
  <c r="B514" i="16"/>
  <c r="B501" i="16"/>
  <c r="B516" i="16"/>
  <c r="B518" i="16"/>
  <c r="B512" i="16"/>
  <c r="B507" i="16"/>
  <c r="B346" i="16"/>
  <c r="B505" i="16"/>
  <c r="B243" i="16"/>
  <c r="B270" i="16"/>
  <c r="B211" i="16"/>
  <c r="B392" i="16"/>
  <c r="B389" i="16"/>
  <c r="B354" i="16"/>
  <c r="B252" i="16"/>
  <c r="B515" i="16"/>
  <c r="B73" i="16"/>
  <c r="B408" i="16"/>
  <c r="B468" i="16"/>
  <c r="B521" i="16"/>
  <c r="B349" i="16"/>
  <c r="B511" i="16"/>
  <c r="B526" i="16"/>
  <c r="B525" i="16"/>
  <c r="B517" i="16"/>
  <c r="B513" i="16"/>
  <c r="B519" i="16"/>
  <c r="B524" i="16"/>
  <c r="B535" i="16"/>
  <c r="B520" i="16"/>
  <c r="B522" i="16"/>
  <c r="B528" i="16"/>
  <c r="B530" i="16"/>
  <c r="B529" i="16"/>
  <c r="B523" i="16"/>
  <c r="B352" i="16"/>
  <c r="B353" i="16"/>
  <c r="B355" i="16"/>
  <c r="B538" i="16"/>
  <c r="B531" i="16"/>
  <c r="B536" i="16"/>
  <c r="B533" i="16"/>
  <c r="B360" i="16"/>
  <c r="B358" i="16"/>
  <c r="B361" i="16"/>
  <c r="B532" i="16"/>
  <c r="B362" i="16"/>
  <c r="B534" i="16"/>
  <c r="B537" i="16"/>
  <c r="G3" i="18"/>
  <c r="G6" i="18"/>
  <c r="G18" i="18"/>
  <c r="G78" i="18"/>
  <c r="G173" i="18"/>
  <c r="G23" i="18"/>
  <c r="G17" i="18"/>
  <c r="G10" i="18"/>
  <c r="G20" i="18"/>
  <c r="G15" i="18"/>
  <c r="G36" i="18"/>
  <c r="G64" i="18"/>
  <c r="G24" i="18"/>
  <c r="G41" i="18"/>
  <c r="G40" i="18"/>
  <c r="G14" i="18"/>
  <c r="G38" i="18"/>
  <c r="G13" i="18"/>
  <c r="G29" i="18"/>
  <c r="G61" i="18"/>
  <c r="G119" i="18"/>
  <c r="G152" i="18"/>
  <c r="G105" i="18"/>
  <c r="G19" i="18"/>
  <c r="G32" i="18"/>
  <c r="G43" i="18"/>
  <c r="G4" i="18"/>
  <c r="G126" i="18"/>
  <c r="G68" i="18"/>
  <c r="G106" i="18"/>
  <c r="G22" i="18"/>
  <c r="G112" i="18"/>
  <c r="G140" i="18"/>
  <c r="G26" i="18"/>
  <c r="G67" i="18"/>
  <c r="G12" i="18"/>
  <c r="G73" i="18"/>
  <c r="G100" i="18"/>
  <c r="G376" i="18"/>
  <c r="G110" i="18"/>
  <c r="G121" i="18"/>
  <c r="G51" i="18"/>
  <c r="G204" i="18"/>
  <c r="G93" i="18"/>
  <c r="G154" i="18"/>
  <c r="G46" i="18"/>
  <c r="G90" i="18"/>
  <c r="G87" i="18"/>
  <c r="G21" i="18"/>
  <c r="G60" i="18"/>
  <c r="G158" i="18"/>
  <c r="G74" i="18"/>
  <c r="G133" i="18"/>
  <c r="G88" i="18"/>
  <c r="G37" i="18"/>
  <c r="G145" i="18"/>
  <c r="G54" i="18"/>
  <c r="G34" i="18"/>
  <c r="G174" i="18"/>
  <c r="G304" i="18"/>
  <c r="G101" i="18"/>
  <c r="G11" i="18"/>
  <c r="G62" i="18"/>
  <c r="G187" i="18"/>
  <c r="G48" i="18"/>
  <c r="G276" i="18"/>
  <c r="G237" i="18"/>
  <c r="G196" i="18"/>
  <c r="G45" i="18"/>
  <c r="G127" i="18"/>
  <c r="G494" i="18"/>
  <c r="G107" i="18"/>
  <c r="G313" i="18"/>
  <c r="G92" i="18"/>
  <c r="G47" i="18"/>
  <c r="G150" i="18"/>
  <c r="G162" i="18"/>
  <c r="G56" i="18"/>
  <c r="G143" i="18"/>
  <c r="G363" i="18"/>
  <c r="G297" i="18"/>
  <c r="G225" i="18"/>
  <c r="G343" i="18"/>
  <c r="G177" i="18"/>
  <c r="G116" i="18"/>
  <c r="G39" i="18"/>
  <c r="G53" i="18"/>
  <c r="G269" i="18"/>
  <c r="G300" i="18"/>
  <c r="G226" i="18"/>
  <c r="G50" i="18"/>
  <c r="G261" i="18"/>
  <c r="G175" i="18"/>
  <c r="G192" i="18"/>
  <c r="G117" i="18"/>
  <c r="G58" i="18"/>
  <c r="G125" i="18"/>
  <c r="G57" i="18"/>
  <c r="G114" i="18"/>
  <c r="G71" i="18"/>
  <c r="G123" i="18"/>
  <c r="G520" i="18"/>
  <c r="G220" i="18"/>
  <c r="G89" i="18"/>
  <c r="G141" i="18"/>
  <c r="G235" i="18"/>
  <c r="G370" i="18"/>
  <c r="G124" i="18"/>
  <c r="G201" i="18"/>
  <c r="G69" i="18"/>
  <c r="G360" i="18"/>
  <c r="G189" i="18"/>
  <c r="G317" i="18"/>
  <c r="G282" i="18"/>
  <c r="G284" i="18"/>
  <c r="G95" i="18"/>
  <c r="G111" i="18"/>
  <c r="G164" i="18"/>
  <c r="G157" i="18"/>
  <c r="G194" i="18"/>
  <c r="G138" i="18"/>
  <c r="G151" i="18"/>
  <c r="G267" i="18"/>
  <c r="G291" i="18"/>
  <c r="G190" i="18"/>
  <c r="G134" i="18"/>
  <c r="G135" i="18"/>
  <c r="G186" i="18"/>
  <c r="G530" i="18"/>
  <c r="G369" i="18"/>
  <c r="G505" i="18"/>
  <c r="G335" i="18"/>
  <c r="G400" i="18"/>
  <c r="G528" i="18"/>
  <c r="G247" i="18"/>
  <c r="G104" i="18"/>
  <c r="G166" i="18"/>
  <c r="G263" i="18"/>
  <c r="G76" i="18"/>
  <c r="G251" i="18"/>
  <c r="G83" i="18"/>
  <c r="G465" i="18"/>
  <c r="G109" i="18"/>
  <c r="G229" i="18"/>
  <c r="G172" i="18"/>
  <c r="G290" i="18"/>
  <c r="G288" i="18"/>
  <c r="G165" i="18"/>
  <c r="G249" i="18"/>
  <c r="G182" i="18"/>
  <c r="G231" i="18"/>
  <c r="G256" i="18"/>
  <c r="G333" i="18"/>
  <c r="G307" i="18"/>
  <c r="G531" i="18"/>
  <c r="G260" i="18"/>
  <c r="G217" i="18"/>
  <c r="G144" i="18"/>
  <c r="G425" i="18"/>
  <c r="G171" i="18"/>
  <c r="G277" i="18"/>
  <c r="G75" i="18"/>
  <c r="G433" i="18"/>
  <c r="G27" i="18"/>
  <c r="G233" i="18"/>
  <c r="G180" i="18"/>
  <c r="G296" i="18"/>
  <c r="G9" i="18"/>
  <c r="G128" i="18"/>
  <c r="G94" i="18"/>
  <c r="G316" i="18"/>
  <c r="G102" i="18"/>
  <c r="G295" i="18"/>
  <c r="G160" i="18"/>
  <c r="G525" i="18"/>
  <c r="G193" i="18"/>
  <c r="G55" i="18"/>
  <c r="G188" i="18"/>
  <c r="G185" i="18"/>
  <c r="G31" i="18"/>
  <c r="G183" i="18"/>
  <c r="G293" i="18"/>
  <c r="G258" i="18"/>
  <c r="G374" i="18"/>
  <c r="G91" i="18"/>
  <c r="G268" i="18"/>
  <c r="G515" i="18"/>
  <c r="G98" i="18"/>
  <c r="G206" i="18"/>
  <c r="G8" i="18"/>
  <c r="G245" i="18"/>
  <c r="G521" i="18"/>
  <c r="G80" i="18"/>
  <c r="G475" i="18"/>
  <c r="G49" i="18"/>
  <c r="G33" i="18"/>
  <c r="G42" i="18"/>
  <c r="G169" i="18"/>
  <c r="G30" i="18"/>
  <c r="G136" i="18"/>
  <c r="G113" i="18"/>
  <c r="G153" i="18"/>
  <c r="G481" i="18"/>
  <c r="G28" i="18"/>
  <c r="G354" i="18"/>
  <c r="G298" i="18"/>
  <c r="G82" i="18"/>
  <c r="G334" i="18"/>
  <c r="G139" i="18"/>
  <c r="G346" i="18"/>
  <c r="G108" i="18"/>
  <c r="G159" i="18"/>
  <c r="G85" i="18"/>
  <c r="G81" i="18"/>
  <c r="G77" i="18"/>
  <c r="G96" i="18"/>
  <c r="G129" i="18"/>
  <c r="G178" i="18"/>
  <c r="G243" i="18"/>
  <c r="G341" i="18"/>
  <c r="G390" i="18"/>
  <c r="G340" i="18"/>
  <c r="G223" i="18"/>
  <c r="G147" i="18"/>
  <c r="G246" i="18"/>
  <c r="G25" i="18"/>
  <c r="G466" i="18"/>
  <c r="G352" i="18"/>
  <c r="G281" i="18"/>
  <c r="G155" i="18"/>
  <c r="G395" i="18"/>
  <c r="G179" i="18"/>
  <c r="G149" i="18"/>
  <c r="G253" i="18"/>
  <c r="G84" i="18"/>
  <c r="G132" i="18"/>
  <c r="G234" i="18"/>
  <c r="G142" i="18"/>
  <c r="G191" i="18"/>
  <c r="G72" i="18"/>
  <c r="G240" i="18"/>
  <c r="G156" i="18"/>
  <c r="G289" i="18"/>
  <c r="G52" i="18"/>
  <c r="G214" i="18"/>
  <c r="G176" i="18"/>
  <c r="G16" i="18"/>
  <c r="G250" i="18"/>
  <c r="G163" i="18"/>
  <c r="G241" i="18"/>
  <c r="G115" i="18"/>
  <c r="G148" i="18"/>
  <c r="G322" i="18"/>
  <c r="G97" i="18"/>
  <c r="G230" i="18"/>
  <c r="G252" i="18"/>
  <c r="G70" i="18"/>
  <c r="G209" i="18"/>
  <c r="G137" i="18"/>
  <c r="G120" i="18"/>
  <c r="G332" i="18"/>
  <c r="G86" i="18"/>
  <c r="G424" i="18"/>
  <c r="G65" i="18"/>
  <c r="G59" i="18"/>
  <c r="G278" i="18"/>
  <c r="G181" i="18"/>
  <c r="G197" i="18"/>
  <c r="G451" i="18"/>
  <c r="G224" i="18"/>
  <c r="G378" i="18"/>
  <c r="G264" i="18"/>
  <c r="G318" i="18"/>
  <c r="G215" i="18"/>
  <c r="G326" i="18"/>
  <c r="G79" i="18"/>
  <c r="G305" i="18"/>
  <c r="G449" i="18"/>
  <c r="G447" i="18"/>
  <c r="G236" i="18"/>
  <c r="G402" i="18"/>
  <c r="G232" i="18"/>
  <c r="G66" i="18"/>
  <c r="G319" i="18"/>
  <c r="G239" i="18"/>
  <c r="G99" i="18"/>
  <c r="G309" i="18"/>
  <c r="G279" i="18"/>
  <c r="G161" i="18"/>
  <c r="G274" i="18"/>
  <c r="G210" i="18"/>
  <c r="G63" i="18"/>
  <c r="G254" i="18"/>
  <c r="G35" i="18"/>
  <c r="G259" i="18"/>
  <c r="G205" i="18"/>
  <c r="G423" i="18"/>
  <c r="G248" i="18"/>
  <c r="G328" i="18"/>
  <c r="G200" i="18"/>
  <c r="G219" i="18"/>
  <c r="G408" i="18"/>
  <c r="G299" i="18"/>
  <c r="G122" i="18"/>
  <c r="G238" i="18"/>
  <c r="G222" i="18"/>
  <c r="G440" i="18"/>
  <c r="G283" i="18"/>
  <c r="G338" i="18"/>
  <c r="G203" i="18"/>
  <c r="G325" i="18"/>
  <c r="G356" i="18"/>
  <c r="G270" i="18"/>
  <c r="G386" i="18"/>
  <c r="G405" i="18"/>
  <c r="G195" i="18"/>
  <c r="G255" i="18"/>
  <c r="G383" i="18"/>
  <c r="G502" i="18"/>
  <c r="G273" i="18"/>
  <c r="G327" i="18"/>
  <c r="G350" i="18"/>
  <c r="G271" i="18"/>
  <c r="G367" i="18"/>
  <c r="G450" i="18"/>
  <c r="G202" i="18"/>
  <c r="G272" i="18"/>
  <c r="G500" i="18"/>
  <c r="G184" i="18"/>
  <c r="G458" i="18"/>
  <c r="G44" i="18"/>
  <c r="G456" i="18"/>
  <c r="G377" i="18"/>
  <c r="G523" i="18"/>
  <c r="G495" i="18"/>
  <c r="G130" i="18"/>
  <c r="G426" i="18"/>
  <c r="G401" i="18"/>
  <c r="G329" i="18"/>
  <c r="G308" i="18"/>
  <c r="G504" i="18"/>
  <c r="G218" i="18"/>
  <c r="G493" i="18"/>
  <c r="G244" i="18"/>
  <c r="G362" i="18"/>
  <c r="G331" i="18"/>
  <c r="G345" i="18"/>
  <c r="G311" i="18"/>
  <c r="G216" i="18"/>
  <c r="G407" i="18"/>
  <c r="G213" i="18"/>
  <c r="G221" i="18"/>
  <c r="G348" i="18"/>
  <c r="G353" i="18"/>
  <c r="G302" i="18"/>
  <c r="G324" i="18"/>
  <c r="G406" i="18"/>
  <c r="G198" i="18"/>
  <c r="G452" i="18"/>
  <c r="G489" i="18"/>
  <c r="G321" i="18"/>
  <c r="G208" i="18"/>
  <c r="G501" i="18"/>
  <c r="G417" i="18"/>
  <c r="G131" i="18"/>
  <c r="G168" i="18"/>
  <c r="G103" i="18"/>
  <c r="G503" i="18"/>
  <c r="G387" i="18"/>
  <c r="G287" i="18"/>
  <c r="G381" i="18"/>
  <c r="G418" i="18"/>
  <c r="G437" i="18"/>
  <c r="G517" i="18"/>
  <c r="G499" i="18"/>
  <c r="G207" i="18"/>
  <c r="G347" i="18"/>
  <c r="G227" i="18"/>
  <c r="G444" i="18"/>
  <c r="G286" i="18"/>
  <c r="G303" i="18"/>
  <c r="G266" i="18"/>
  <c r="G228" i="18"/>
  <c r="G301" i="18"/>
  <c r="G275" i="18"/>
  <c r="G519" i="18"/>
  <c r="G484" i="18"/>
  <c r="G285" i="18"/>
  <c r="G507" i="18"/>
  <c r="G212" i="18"/>
  <c r="G339" i="18"/>
  <c r="G330" i="18"/>
  <c r="G526" i="18"/>
  <c r="G280" i="18"/>
  <c r="G320" i="18"/>
  <c r="G118" i="18"/>
  <c r="G490" i="18"/>
  <c r="G257" i="18"/>
  <c r="G498" i="18"/>
  <c r="G312" i="18"/>
  <c r="G463" i="18"/>
  <c r="G485" i="18"/>
  <c r="G439" i="18"/>
  <c r="G416" i="18"/>
  <c r="G482" i="18"/>
  <c r="G323" i="18"/>
  <c r="G491" i="18"/>
  <c r="G344" i="18"/>
  <c r="G532" i="18"/>
  <c r="G262" i="18"/>
  <c r="G415" i="18"/>
  <c r="G389" i="18"/>
  <c r="G342" i="18"/>
  <c r="G371" i="18"/>
  <c r="G211" i="18"/>
  <c r="G392" i="18"/>
  <c r="G414" i="18"/>
  <c r="G508" i="18"/>
  <c r="G448" i="18"/>
  <c r="G242" i="18"/>
  <c r="G398" i="18"/>
  <c r="G372" i="18"/>
  <c r="G394" i="18"/>
  <c r="G379" i="18"/>
  <c r="G388" i="18"/>
  <c r="G382" i="18"/>
  <c r="G480" i="18"/>
  <c r="G514" i="18"/>
  <c r="G469" i="18"/>
  <c r="G443" i="18"/>
  <c r="G265" i="18"/>
  <c r="G391" i="18"/>
  <c r="G315" i="18"/>
  <c r="G422" i="18"/>
  <c r="G413" i="18"/>
  <c r="G306" i="18"/>
  <c r="G527" i="18"/>
  <c r="G292" i="18"/>
  <c r="G513" i="18"/>
  <c r="G310" i="18"/>
  <c r="G403" i="18"/>
  <c r="G399" i="18"/>
  <c r="G351" i="18"/>
  <c r="G512" i="18"/>
  <c r="G375" i="18"/>
  <c r="G294" i="18"/>
  <c r="G477" i="18"/>
  <c r="G510" i="18"/>
  <c r="G337" i="18"/>
  <c r="G522" i="18"/>
  <c r="G468" i="18"/>
  <c r="G479" i="18"/>
  <c r="G472" i="18"/>
  <c r="G365" i="18"/>
  <c r="G336" i="18"/>
  <c r="G373" i="18"/>
  <c r="G511" i="18"/>
  <c r="G436" i="18"/>
  <c r="G478" i="18"/>
  <c r="G384" i="18"/>
  <c r="G474" i="18"/>
  <c r="G355" i="18"/>
  <c r="G361" i="18"/>
  <c r="G420" i="18"/>
  <c r="G442" i="18"/>
  <c r="G411" i="18"/>
  <c r="G454" i="18"/>
  <c r="G412" i="18"/>
  <c r="G457" i="18"/>
  <c r="G524" i="18"/>
  <c r="G459" i="18"/>
  <c r="G509" i="18"/>
  <c r="G359" i="18"/>
  <c r="G380" i="18"/>
  <c r="G453" i="18"/>
  <c r="G486" i="18"/>
  <c r="G460" i="18"/>
  <c r="G518" i="18"/>
  <c r="G431" i="18"/>
  <c r="G461" i="18"/>
  <c r="G492" i="18"/>
  <c r="G496" i="18"/>
  <c r="G364" i="18"/>
  <c r="G516" i="18"/>
  <c r="G470" i="18"/>
  <c r="G473" i="18"/>
  <c r="G357" i="18"/>
  <c r="G483" i="18"/>
  <c r="G421" i="18"/>
  <c r="G464" i="18"/>
  <c r="G435" i="18"/>
  <c r="G497" i="18"/>
  <c r="G366" i="18"/>
  <c r="G476" i="18"/>
  <c r="G529" i="18"/>
  <c r="G506" i="18"/>
  <c r="G438" i="18"/>
  <c r="G430" i="18"/>
  <c r="G419" i="18"/>
  <c r="G432" i="18"/>
  <c r="G471" i="18"/>
  <c r="G488" i="18"/>
  <c r="G428" i="18"/>
  <c r="G397" i="18"/>
  <c r="G368" i="18"/>
  <c r="G410" i="18"/>
  <c r="G396" i="18"/>
  <c r="G427" i="18"/>
  <c r="G385" i="18"/>
  <c r="G409" i="18"/>
  <c r="G404" i="18"/>
  <c r="G441" i="18"/>
  <c r="G467" i="18"/>
  <c r="G455" i="18"/>
  <c r="G446" i="18"/>
  <c r="G434" i="18"/>
  <c r="G314" i="18"/>
  <c r="G445" i="18"/>
  <c r="G170" i="18"/>
  <c r="G167" i="18"/>
  <c r="G487" i="18"/>
  <c r="G146" i="18"/>
  <c r="G429" i="18"/>
  <c r="G393" i="18"/>
  <c r="G358" i="18"/>
  <c r="G462" i="18"/>
  <c r="G349" i="18"/>
  <c r="B481" i="18"/>
  <c r="C481" i="18"/>
  <c r="E481" i="18"/>
  <c r="B431" i="18"/>
  <c r="C431" i="18"/>
  <c r="E431" i="18"/>
  <c r="B312" i="18"/>
  <c r="C312" i="18"/>
  <c r="E312" i="18"/>
  <c r="B9" i="18"/>
  <c r="C9" i="18"/>
  <c r="E9" i="18"/>
  <c r="B311" i="18"/>
  <c r="C311" i="18"/>
  <c r="E311" i="18"/>
  <c r="B98" i="18"/>
  <c r="C98" i="18"/>
  <c r="E98" i="18"/>
  <c r="B258" i="18"/>
  <c r="C258" i="18"/>
  <c r="E258" i="18"/>
  <c r="B287" i="18"/>
  <c r="C287" i="18"/>
  <c r="E287" i="18"/>
  <c r="B529" i="18"/>
  <c r="C529" i="18"/>
  <c r="E529" i="18"/>
  <c r="B100" i="18"/>
  <c r="C100" i="18"/>
  <c r="E100" i="18"/>
  <c r="B368" i="18"/>
  <c r="C368" i="18"/>
  <c r="E368" i="18"/>
  <c r="B290" i="18"/>
  <c r="C290" i="18"/>
  <c r="E290" i="18"/>
  <c r="B143" i="18"/>
  <c r="C143" i="18"/>
  <c r="E143" i="18"/>
  <c r="B217" i="18"/>
  <c r="C217" i="18"/>
  <c r="E217" i="18"/>
  <c r="B227" i="18"/>
  <c r="C227" i="18"/>
  <c r="E227" i="18"/>
  <c r="B3" i="18"/>
  <c r="C3" i="18"/>
  <c r="E3" i="18"/>
  <c r="B224" i="18"/>
  <c r="C224" i="18"/>
  <c r="E224" i="18"/>
  <c r="B131" i="18"/>
  <c r="C131" i="18"/>
  <c r="E131" i="18"/>
  <c r="B502" i="18"/>
  <c r="C502" i="18"/>
  <c r="E502" i="18"/>
  <c r="B144" i="18"/>
  <c r="C144" i="18"/>
  <c r="E144" i="18"/>
  <c r="B348" i="18"/>
  <c r="C348" i="18"/>
  <c r="E348" i="18"/>
  <c r="B412" i="18"/>
  <c r="C412" i="18"/>
  <c r="E412" i="18"/>
  <c r="B254" i="18"/>
  <c r="C254" i="18"/>
  <c r="E254" i="18"/>
  <c r="B147" i="18"/>
  <c r="C147" i="18"/>
  <c r="E147" i="18"/>
  <c r="B269" i="18"/>
  <c r="C269" i="18"/>
  <c r="E269" i="18"/>
  <c r="B385" i="18"/>
  <c r="C385" i="18"/>
  <c r="E385" i="18"/>
  <c r="B32" i="18"/>
  <c r="C32" i="18"/>
  <c r="E32" i="18"/>
  <c r="B446" i="18"/>
  <c r="C446" i="18"/>
  <c r="E446" i="18"/>
  <c r="B46" i="18"/>
  <c r="C46" i="18"/>
  <c r="E46" i="18"/>
  <c r="B241" i="18"/>
  <c r="C241" i="18"/>
  <c r="E241" i="18"/>
  <c r="B236" i="18"/>
  <c r="C236" i="18"/>
  <c r="E236" i="18"/>
  <c r="B324" i="18"/>
  <c r="C324" i="18"/>
  <c r="E324" i="18"/>
  <c r="B92" i="18"/>
  <c r="C92" i="18"/>
  <c r="E92" i="18"/>
  <c r="B359" i="18"/>
  <c r="C359" i="18"/>
  <c r="E359" i="18"/>
  <c r="B244" i="18"/>
  <c r="C244" i="18"/>
  <c r="E244" i="18"/>
  <c r="B216" i="18"/>
  <c r="C216" i="18"/>
  <c r="E216" i="18"/>
  <c r="B425" i="18"/>
  <c r="C425" i="18"/>
  <c r="E425" i="18"/>
  <c r="B232" i="18"/>
  <c r="C232" i="18"/>
  <c r="E232" i="18"/>
  <c r="B56" i="18"/>
  <c r="C56" i="18"/>
  <c r="E56" i="18"/>
  <c r="B52" i="18"/>
  <c r="C52" i="18"/>
  <c r="E52" i="18"/>
  <c r="B206" i="18"/>
  <c r="C206" i="18"/>
  <c r="E206" i="18"/>
  <c r="B175" i="18"/>
  <c r="C175" i="18"/>
  <c r="E175" i="18"/>
  <c r="F175" i="18"/>
  <c r="F206" i="18"/>
  <c r="F425" i="18"/>
  <c r="F232" i="18"/>
  <c r="F56" i="18"/>
  <c r="F52" i="18"/>
  <c r="F244" i="18"/>
  <c r="F216" i="18"/>
  <c r="F92" i="18"/>
  <c r="F359" i="18"/>
  <c r="F324" i="18"/>
  <c r="F236" i="18"/>
  <c r="F46" i="18"/>
  <c r="F241" i="18"/>
  <c r="F446" i="18"/>
  <c r="F32" i="18"/>
  <c r="F254" i="18"/>
  <c r="F147" i="18"/>
  <c r="F269" i="18"/>
  <c r="F385" i="18"/>
  <c r="F412" i="18"/>
  <c r="F348" i="18"/>
  <c r="F144" i="18"/>
  <c r="F502" i="18"/>
  <c r="F131" i="18"/>
  <c r="F224" i="18"/>
  <c r="F3" i="18"/>
  <c r="F227" i="18"/>
  <c r="F143" i="18"/>
  <c r="F217" i="18"/>
  <c r="F290" i="18"/>
  <c r="F100" i="18"/>
  <c r="F368" i="18"/>
  <c r="F529" i="18"/>
  <c r="F287" i="18"/>
  <c r="F98" i="18"/>
  <c r="F258" i="18"/>
  <c r="F9" i="18"/>
  <c r="F311" i="18"/>
  <c r="F312" i="18"/>
  <c r="F431" i="18"/>
  <c r="F481" i="18"/>
  <c r="F128" i="16"/>
  <c r="F151" i="16"/>
  <c r="F244" i="16"/>
  <c r="F424" i="16"/>
  <c r="F422" i="16"/>
  <c r="F438" i="16"/>
  <c r="F3" i="16"/>
  <c r="F517" i="16"/>
  <c r="F275" i="16"/>
  <c r="F271" i="16"/>
  <c r="F260" i="16"/>
  <c r="F316" i="16"/>
  <c r="F432" i="16"/>
  <c r="F187" i="16"/>
  <c r="D147" i="18" l="1"/>
  <c r="D56" i="18"/>
  <c r="D206" i="18"/>
  <c r="D412" i="18"/>
  <c r="D100" i="18"/>
  <c r="D9" i="18"/>
  <c r="D32" i="18"/>
  <c r="D425" i="18"/>
  <c r="D446" i="18"/>
  <c r="D144" i="18"/>
  <c r="D143" i="18"/>
  <c r="D258" i="18"/>
  <c r="D481" i="18"/>
  <c r="D359" i="18"/>
  <c r="D241" i="18"/>
  <c r="D269" i="18"/>
  <c r="D431" i="18"/>
  <c r="D217" i="18"/>
  <c r="D287" i="18"/>
  <c r="D312" i="18"/>
  <c r="D324" i="18"/>
  <c r="D385" i="18"/>
  <c r="D529" i="18"/>
  <c r="D175" i="18"/>
  <c r="D52" i="18"/>
  <c r="D244" i="18"/>
  <c r="D348" i="18"/>
  <c r="D131" i="18"/>
  <c r="D46" i="18"/>
  <c r="D236" i="18"/>
  <c r="D232" i="18"/>
  <c r="D368" i="18"/>
  <c r="D311" i="18"/>
  <c r="D502" i="18"/>
  <c r="D3" i="18"/>
  <c r="D92" i="18"/>
  <c r="D98" i="18"/>
  <c r="D254" i="18"/>
  <c r="D224" i="18"/>
  <c r="D216" i="18"/>
  <c r="D532" i="16"/>
  <c r="D355" i="16"/>
  <c r="D520" i="16"/>
  <c r="D511" i="16"/>
  <c r="D515" i="16"/>
  <c r="D389" i="16"/>
  <c r="D227" i="18"/>
  <c r="D533" i="16"/>
  <c r="D529" i="16"/>
  <c r="D513" i="16"/>
  <c r="D537" i="16"/>
  <c r="D536" i="16"/>
  <c r="D530" i="16"/>
  <c r="D517" i="16"/>
  <c r="D534" i="16"/>
  <c r="D531" i="16"/>
  <c r="D528" i="16"/>
  <c r="D525" i="16"/>
  <c r="D362" i="16"/>
  <c r="D538" i="16"/>
  <c r="D522" i="16"/>
  <c r="D526" i="16"/>
  <c r="D211" i="16"/>
  <c r="D361" i="16"/>
  <c r="D353" i="16"/>
  <c r="D535" i="16"/>
  <c r="D349" i="16"/>
  <c r="D507" i="16"/>
  <c r="D344" i="16"/>
  <c r="D503" i="16"/>
  <c r="D493" i="16"/>
  <c r="D358" i="16"/>
  <c r="D352" i="16"/>
  <c r="D524" i="16"/>
  <c r="D521" i="16"/>
  <c r="D252" i="16"/>
  <c r="D392" i="16"/>
  <c r="D243" i="16"/>
  <c r="D512" i="16"/>
  <c r="D509" i="16"/>
  <c r="D360" i="16"/>
  <c r="D523" i="16"/>
  <c r="D519" i="16"/>
  <c r="D468" i="16"/>
  <c r="D408" i="16"/>
  <c r="D516" i="16"/>
  <c r="D506" i="16"/>
  <c r="D495" i="16"/>
  <c r="D491" i="16"/>
  <c r="D489" i="16"/>
  <c r="D475" i="16"/>
  <c r="D473" i="16"/>
  <c r="D461" i="16"/>
  <c r="D474" i="16"/>
  <c r="D453" i="16"/>
  <c r="D449" i="16"/>
  <c r="D293" i="16"/>
  <c r="D440" i="16"/>
  <c r="D432" i="16"/>
  <c r="D424" i="16"/>
  <c r="D418" i="16"/>
  <c r="D257" i="16"/>
  <c r="D406" i="16"/>
  <c r="D240" i="16"/>
  <c r="D232" i="16"/>
  <c r="D388" i="16"/>
  <c r="D381" i="16"/>
  <c r="D501" i="16"/>
  <c r="D508" i="16"/>
  <c r="D339" i="16"/>
  <c r="D487" i="16"/>
  <c r="D483" i="16"/>
  <c r="D479" i="16"/>
  <c r="D467" i="16"/>
  <c r="D316" i="16"/>
  <c r="D458" i="16"/>
  <c r="D465" i="16"/>
  <c r="D295" i="16"/>
  <c r="D439" i="16"/>
  <c r="D436" i="16"/>
  <c r="D428" i="16"/>
  <c r="D420" i="16"/>
  <c r="D267" i="16"/>
  <c r="D256" i="16"/>
  <c r="D404" i="16"/>
  <c r="D237" i="16"/>
  <c r="D73" i="16"/>
  <c r="D354" i="16"/>
  <c r="D514" i="16"/>
  <c r="D341" i="16"/>
  <c r="D497" i="16"/>
  <c r="D505" i="16"/>
  <c r="D500" i="16"/>
  <c r="D527" i="16"/>
  <c r="D336" i="16"/>
  <c r="D486" i="16"/>
  <c r="D485" i="16"/>
  <c r="D478" i="16"/>
  <c r="D470" i="16"/>
  <c r="D314" i="16"/>
  <c r="D304" i="16"/>
  <c r="D464" i="16"/>
  <c r="D446" i="16"/>
  <c r="D438" i="16"/>
  <c r="D431" i="16"/>
  <c r="D425" i="16"/>
  <c r="D421" i="16"/>
  <c r="D414" i="16"/>
  <c r="D413" i="16"/>
  <c r="D409" i="16"/>
  <c r="D399" i="16"/>
  <c r="D394" i="16"/>
  <c r="D224" i="16"/>
  <c r="D218" i="16"/>
  <c r="D375" i="16"/>
  <c r="D366" i="16"/>
  <c r="D194" i="16"/>
  <c r="D337" i="16"/>
  <c r="D328" i="16"/>
  <c r="D320" i="16"/>
  <c r="D310" i="16"/>
  <c r="D301" i="16"/>
  <c r="D296" i="16"/>
  <c r="D135" i="16"/>
  <c r="D271" i="16"/>
  <c r="D258" i="16"/>
  <c r="D245" i="16"/>
  <c r="D236" i="16"/>
  <c r="D103" i="16"/>
  <c r="D220" i="16"/>
  <c r="D215" i="16"/>
  <c r="D90" i="16"/>
  <c r="D187" i="16"/>
  <c r="D189" i="16"/>
  <c r="D173" i="16"/>
  <c r="D159" i="16"/>
  <c r="D153" i="16"/>
  <c r="D142" i="16"/>
  <c r="D133" i="16"/>
  <c r="D127" i="16"/>
  <c r="D118" i="16"/>
  <c r="D105" i="16"/>
  <c r="D93" i="16"/>
  <c r="D85" i="16"/>
  <c r="D80" i="16"/>
  <c r="D67" i="16"/>
  <c r="D62" i="16"/>
  <c r="D51" i="16"/>
  <c r="D32" i="16"/>
  <c r="D35" i="16"/>
  <c r="D24" i="16"/>
  <c r="D15" i="16"/>
  <c r="D7" i="16"/>
  <c r="D270" i="16"/>
  <c r="D346" i="16"/>
  <c r="D510" i="16"/>
  <c r="D504" i="16"/>
  <c r="D334" i="16"/>
  <c r="D492" i="16"/>
  <c r="D482" i="16"/>
  <c r="D480" i="16"/>
  <c r="D471" i="16"/>
  <c r="D308" i="16"/>
  <c r="D454" i="16"/>
  <c r="D299" i="16"/>
  <c r="D443" i="16"/>
  <c r="D292" i="16"/>
  <c r="D427" i="16"/>
  <c r="D277" i="16"/>
  <c r="D423" i="16"/>
  <c r="D411" i="16"/>
  <c r="D415" i="16"/>
  <c r="D401" i="16"/>
  <c r="D397" i="16"/>
  <c r="D391" i="16"/>
  <c r="D386" i="16"/>
  <c r="D216" i="16"/>
  <c r="D213" i="16"/>
  <c r="D368" i="16"/>
  <c r="D369" i="16"/>
  <c r="D350" i="16"/>
  <c r="D177" i="16"/>
  <c r="D167" i="16"/>
  <c r="D160" i="16"/>
  <c r="D303" i="16"/>
  <c r="D143" i="16"/>
  <c r="D278" i="16"/>
  <c r="D274" i="16"/>
  <c r="D254" i="16"/>
  <c r="D251" i="16"/>
  <c r="D233" i="16"/>
  <c r="D226" i="16"/>
  <c r="D205" i="16"/>
  <c r="D214" i="16"/>
  <c r="D198" i="16"/>
  <c r="D188" i="16"/>
  <c r="D170" i="16"/>
  <c r="D164" i="16"/>
  <c r="D158" i="16"/>
  <c r="D145" i="16"/>
  <c r="D149" i="16"/>
  <c r="D132" i="16"/>
  <c r="D122" i="16"/>
  <c r="D114" i="16"/>
  <c r="D108" i="16"/>
  <c r="D94" i="16"/>
  <c r="D23" i="16"/>
  <c r="D77" i="16"/>
  <c r="D69" i="16"/>
  <c r="D55" i="16"/>
  <c r="D47" i="16"/>
  <c r="D43" i="16"/>
  <c r="D31" i="16"/>
  <c r="D21" i="16"/>
  <c r="D14" i="16"/>
  <c r="D6" i="16"/>
  <c r="D490" i="16"/>
  <c r="D496" i="16"/>
  <c r="D472" i="16"/>
  <c r="D460" i="16"/>
  <c r="D309" i="16"/>
  <c r="D457" i="16"/>
  <c r="D456" i="16"/>
  <c r="D441" i="16"/>
  <c r="D289" i="16"/>
  <c r="D429" i="16"/>
  <c r="D275" i="16"/>
  <c r="D422" i="16"/>
  <c r="D266" i="16"/>
  <c r="D407" i="16"/>
  <c r="D246" i="16"/>
  <c r="D398" i="16"/>
  <c r="D387" i="16"/>
  <c r="D385" i="16"/>
  <c r="D379" i="16"/>
  <c r="D372" i="16"/>
  <c r="D365" i="16"/>
  <c r="D356" i="16"/>
  <c r="D340" i="16"/>
  <c r="D324" i="16"/>
  <c r="D319" i="16"/>
  <c r="D306" i="16"/>
  <c r="D151" i="16"/>
  <c r="D283" i="16"/>
  <c r="D287" i="16"/>
  <c r="D129" i="16"/>
  <c r="D125" i="16"/>
  <c r="D244" i="16"/>
  <c r="D239" i="16"/>
  <c r="D225" i="16"/>
  <c r="D219" i="16"/>
  <c r="D206" i="16"/>
  <c r="D195" i="16"/>
  <c r="D186" i="16"/>
  <c r="D176" i="16"/>
  <c r="D166" i="16"/>
  <c r="D154" i="16"/>
  <c r="D146" i="16"/>
  <c r="D137" i="16"/>
  <c r="D131" i="16"/>
  <c r="D46" i="16"/>
  <c r="D112" i="16"/>
  <c r="D115" i="16"/>
  <c r="D89" i="16"/>
  <c r="D84" i="16"/>
  <c r="D78" i="16"/>
  <c r="D56" i="16"/>
  <c r="D60" i="16"/>
  <c r="D54" i="16"/>
  <c r="D36" i="16"/>
  <c r="D30" i="16"/>
  <c r="D22" i="16"/>
  <c r="D12" i="16"/>
  <c r="D5" i="16"/>
  <c r="D502" i="16"/>
  <c r="D494" i="16"/>
  <c r="D484" i="16"/>
  <c r="D326" i="16"/>
  <c r="D318" i="16"/>
  <c r="D463" i="16"/>
  <c r="D312" i="16"/>
  <c r="D455" i="16"/>
  <c r="D448" i="16"/>
  <c r="D444" i="16"/>
  <c r="D445" i="16"/>
  <c r="D434" i="16"/>
  <c r="D435" i="16"/>
  <c r="D419" i="16"/>
  <c r="D261" i="16"/>
  <c r="D402" i="16"/>
  <c r="D241" i="16"/>
  <c r="D234" i="16"/>
  <c r="D390" i="16"/>
  <c r="D382" i="16"/>
  <c r="D374" i="16"/>
  <c r="D367" i="16"/>
  <c r="D196" i="16"/>
  <c r="D347" i="16"/>
  <c r="D332" i="16"/>
  <c r="D323" i="16"/>
  <c r="D163" i="16"/>
  <c r="D155" i="16"/>
  <c r="D288" i="16"/>
  <c r="D290" i="16"/>
  <c r="D276" i="16"/>
  <c r="D262" i="16"/>
  <c r="D250" i="16"/>
  <c r="D247" i="16"/>
  <c r="D235" i="16"/>
  <c r="D230" i="16"/>
  <c r="D203" i="16"/>
  <c r="D208" i="16"/>
  <c r="D87" i="16"/>
  <c r="D179" i="16"/>
  <c r="D182" i="16"/>
  <c r="D172" i="16"/>
  <c r="D150" i="16"/>
  <c r="D156" i="16"/>
  <c r="D141" i="16"/>
  <c r="D126" i="16"/>
  <c r="D120" i="16"/>
  <c r="D113" i="16"/>
  <c r="D104" i="16"/>
  <c r="D92" i="16"/>
  <c r="D83" i="16"/>
  <c r="D72" i="16"/>
  <c r="D68" i="16"/>
  <c r="D59" i="16"/>
  <c r="D45" i="16"/>
  <c r="D37" i="16"/>
  <c r="D29" i="16"/>
  <c r="D18" i="16"/>
  <c r="D11" i="16"/>
  <c r="D4" i="16"/>
  <c r="D518" i="16"/>
  <c r="D343" i="16"/>
  <c r="D499" i="16"/>
  <c r="D331" i="16"/>
  <c r="D488" i="16"/>
  <c r="D477" i="16"/>
  <c r="D469" i="16"/>
  <c r="D481" i="16"/>
  <c r="D307" i="16"/>
  <c r="D302" i="16"/>
  <c r="D450" i="16"/>
  <c r="D451" i="16"/>
  <c r="D437" i="16"/>
  <c r="D433" i="16"/>
  <c r="D426" i="16"/>
  <c r="D430" i="16"/>
  <c r="D412" i="16"/>
  <c r="D410" i="16"/>
  <c r="D400" i="16"/>
  <c r="D396" i="16"/>
  <c r="D384" i="16"/>
  <c r="D217" i="16"/>
  <c r="D376" i="16"/>
  <c r="D370" i="16"/>
  <c r="D359" i="16"/>
  <c r="D348" i="16"/>
  <c r="D333" i="16"/>
  <c r="D175" i="16"/>
  <c r="D317" i="16"/>
  <c r="D298" i="16"/>
  <c r="D294" i="16"/>
  <c r="D139" i="16"/>
  <c r="D273" i="16"/>
  <c r="D264" i="16"/>
  <c r="D259" i="16"/>
  <c r="D249" i="16"/>
  <c r="D231" i="16"/>
  <c r="D222" i="16"/>
  <c r="D210" i="16"/>
  <c r="D199" i="16"/>
  <c r="D193" i="16"/>
  <c r="D180" i="16"/>
  <c r="D185" i="16"/>
  <c r="D161" i="16"/>
  <c r="D157" i="16"/>
  <c r="D58" i="16"/>
  <c r="D134" i="16"/>
  <c r="D49" i="16"/>
  <c r="D117" i="16"/>
  <c r="D106" i="16"/>
  <c r="D100" i="16"/>
  <c r="D99" i="16"/>
  <c r="D81" i="16"/>
  <c r="D76" i="16"/>
  <c r="D65" i="16"/>
  <c r="D57" i="16"/>
  <c r="D40" i="16"/>
  <c r="D33" i="16"/>
  <c r="D28" i="16"/>
  <c r="D20" i="16"/>
  <c r="D13" i="16"/>
  <c r="D3" i="16"/>
  <c r="D212" i="16"/>
  <c r="D371" i="16"/>
  <c r="D351" i="16"/>
  <c r="D345" i="16"/>
  <c r="D338" i="16"/>
  <c r="D321" i="16"/>
  <c r="D315" i="16"/>
  <c r="D300" i="16"/>
  <c r="D297" i="16"/>
  <c r="D282" i="16"/>
  <c r="D268" i="16"/>
  <c r="D269" i="16"/>
  <c r="D260" i="16"/>
  <c r="D110" i="16"/>
  <c r="D228" i="16"/>
  <c r="D229" i="16"/>
  <c r="D207" i="16"/>
  <c r="D200" i="16"/>
  <c r="D192" i="16"/>
  <c r="D183" i="16"/>
  <c r="D178" i="16"/>
  <c r="D169" i="16"/>
  <c r="D144" i="16"/>
  <c r="D138" i="16"/>
  <c r="D136" i="16"/>
  <c r="D130" i="16"/>
  <c r="D107" i="16"/>
  <c r="D121" i="16"/>
  <c r="D97" i="16"/>
  <c r="D91" i="16"/>
  <c r="D79" i="16"/>
  <c r="D74" i="16"/>
  <c r="D63" i="16"/>
  <c r="D48" i="16"/>
  <c r="D44" i="16"/>
  <c r="D34" i="16"/>
  <c r="D27" i="16"/>
  <c r="D19" i="16"/>
  <c r="D10" i="16"/>
  <c r="D395" i="16"/>
  <c r="D227" i="16"/>
  <c r="D377" i="16"/>
  <c r="D373" i="16"/>
  <c r="D204" i="16"/>
  <c r="D357" i="16"/>
  <c r="D342" i="16"/>
  <c r="D325" i="16"/>
  <c r="D322" i="16"/>
  <c r="D165" i="16"/>
  <c r="D152" i="16"/>
  <c r="D291" i="16"/>
  <c r="D279" i="16"/>
  <c r="D284" i="16"/>
  <c r="D255" i="16"/>
  <c r="D263" i="16"/>
  <c r="D242" i="16"/>
  <c r="D101" i="16"/>
  <c r="D209" i="16"/>
  <c r="D223" i="16"/>
  <c r="D197" i="16"/>
  <c r="D190" i="16"/>
  <c r="D181" i="16"/>
  <c r="D171" i="16"/>
  <c r="D162" i="16"/>
  <c r="D148" i="16"/>
  <c r="D140" i="16"/>
  <c r="D53" i="16"/>
  <c r="D128" i="16"/>
  <c r="D119" i="16"/>
  <c r="D111" i="16"/>
  <c r="D98" i="16"/>
  <c r="D88" i="16"/>
  <c r="D82" i="16"/>
  <c r="D71" i="16"/>
  <c r="D66" i="16"/>
  <c r="D52" i="16"/>
  <c r="D41" i="16"/>
  <c r="D39" i="16"/>
  <c r="D26" i="16"/>
  <c r="D16" i="16"/>
  <c r="D8" i="16"/>
  <c r="D330" i="16"/>
  <c r="D327" i="16"/>
  <c r="D476" i="16"/>
  <c r="D466" i="16"/>
  <c r="D459" i="16"/>
  <c r="D462" i="16"/>
  <c r="D452" i="16"/>
  <c r="D447" i="16"/>
  <c r="D442" i="16"/>
  <c r="D286" i="16"/>
  <c r="D281" i="16"/>
  <c r="D417" i="16"/>
  <c r="D416" i="16"/>
  <c r="D405" i="16"/>
  <c r="D403" i="16"/>
  <c r="D238" i="16"/>
  <c r="D393" i="16"/>
  <c r="D383" i="16"/>
  <c r="D378" i="16"/>
  <c r="D380" i="16"/>
  <c r="D363" i="16"/>
  <c r="D364" i="16"/>
  <c r="D335" i="16"/>
  <c r="D329" i="16"/>
  <c r="D313" i="16"/>
  <c r="D305" i="16"/>
  <c r="D311" i="16"/>
  <c r="D285" i="16"/>
  <c r="D280" i="16"/>
  <c r="D272" i="16"/>
  <c r="D265" i="16"/>
  <c r="D253" i="16"/>
  <c r="D248" i="16"/>
  <c r="D102" i="16"/>
  <c r="D221" i="16"/>
  <c r="D202" i="16"/>
  <c r="D201" i="16"/>
  <c r="D191" i="16"/>
  <c r="D184" i="16"/>
  <c r="D174" i="16"/>
  <c r="D168" i="16"/>
  <c r="D61" i="16"/>
  <c r="D147" i="16"/>
  <c r="D123" i="16"/>
  <c r="D124" i="16"/>
  <c r="D116" i="16"/>
  <c r="D109" i="16"/>
  <c r="D96" i="16"/>
  <c r="D86" i="16"/>
  <c r="D75" i="16"/>
  <c r="D70" i="16"/>
  <c r="D64" i="16"/>
  <c r="D50" i="16"/>
  <c r="D42" i="16"/>
  <c r="D38" i="16"/>
  <c r="D25" i="16"/>
  <c r="D17" i="16"/>
  <c r="D9" i="16"/>
  <c r="D290" i="18"/>
  <c r="F425" i="16" l="1"/>
  <c r="F489" i="16"/>
  <c r="F326" i="16"/>
  <c r="F367" i="16"/>
  <c r="F90" i="16"/>
  <c r="F22" i="16"/>
  <c r="F268" i="16"/>
  <c r="F92" i="16"/>
  <c r="F280" i="16"/>
  <c r="F204" i="16"/>
  <c r="F39" i="16"/>
  <c r="F176" i="16"/>
  <c r="F372" i="16"/>
  <c r="F433" i="16"/>
  <c r="C7" i="21" l="1"/>
  <c r="L15" i="21" s="1"/>
  <c r="F243" i="18"/>
  <c r="F292" i="18"/>
  <c r="F272" i="18"/>
  <c r="F325" i="18"/>
  <c r="F209" i="18"/>
  <c r="F132" i="18"/>
  <c r="F162" i="18"/>
  <c r="F110" i="18"/>
  <c r="F305" i="18"/>
  <c r="F215" i="18"/>
  <c r="F12" i="18"/>
  <c r="F163" i="18"/>
  <c r="F444" i="18"/>
  <c r="F270" i="18"/>
  <c r="F328" i="18"/>
  <c r="F471" i="18"/>
  <c r="F475" i="18"/>
  <c r="F40" i="18"/>
  <c r="F214" i="18"/>
  <c r="F409" i="18"/>
  <c r="F439" i="18"/>
  <c r="F96" i="18"/>
  <c r="F420" i="18"/>
  <c r="F517" i="18"/>
  <c r="F135" i="18"/>
  <c r="F275" i="18"/>
  <c r="F527" i="18"/>
  <c r="F280" i="18"/>
  <c r="F169" i="18"/>
  <c r="F473" i="18"/>
  <c r="F440" i="18"/>
  <c r="F90" i="18"/>
  <c r="F76" i="18"/>
  <c r="F494" i="18"/>
  <c r="F443" i="18"/>
  <c r="F170" i="18"/>
  <c r="F377" i="18"/>
  <c r="F87" i="18"/>
  <c r="F20" i="18"/>
  <c r="F438" i="18"/>
  <c r="F315" i="18"/>
  <c r="F387" i="18"/>
  <c r="F283" i="18"/>
  <c r="F15" i="18"/>
  <c r="F337" i="18"/>
  <c r="F319" i="18"/>
  <c r="F113" i="18"/>
  <c r="F168" i="18"/>
  <c r="F10" i="18"/>
  <c r="F259" i="18"/>
  <c r="F360" i="18"/>
  <c r="F410" i="18"/>
  <c r="F422" i="18"/>
  <c r="F5" i="18"/>
  <c r="F50" i="18"/>
  <c r="F379" i="18"/>
  <c r="F313" i="18"/>
  <c r="F221" i="18"/>
  <c r="F139" i="18"/>
  <c r="F86" i="18"/>
  <c r="F333" i="18"/>
  <c r="F363" i="18"/>
  <c r="F255" i="18"/>
  <c r="F380" i="18"/>
  <c r="F375" i="18"/>
  <c r="F237" i="18"/>
  <c r="F364" i="18"/>
  <c r="F289" i="18"/>
  <c r="F350" i="18"/>
  <c r="F374" i="18"/>
  <c r="F408" i="18"/>
  <c r="F123" i="18"/>
  <c r="F51" i="18"/>
  <c r="F352" i="18"/>
  <c r="F503" i="18"/>
  <c r="F403" i="18"/>
  <c r="F261" i="18"/>
  <c r="F448" i="18"/>
  <c r="F334" i="18"/>
  <c r="F105" i="18"/>
  <c r="F303" i="18"/>
  <c r="F392" i="18"/>
  <c r="F307" i="18"/>
  <c r="F299" i="18"/>
  <c r="F91" i="18"/>
  <c r="F47" i="18"/>
  <c r="F151" i="18"/>
  <c r="F433" i="18"/>
  <c r="F213" i="18"/>
  <c r="F23" i="18"/>
  <c r="F154" i="18"/>
  <c r="F27" i="18"/>
  <c r="F205" i="18"/>
  <c r="F130" i="18"/>
  <c r="F327" i="18"/>
  <c r="F442" i="18"/>
  <c r="F365" i="18"/>
  <c r="F18" i="18"/>
  <c r="F33" i="18"/>
  <c r="F487" i="18"/>
  <c r="F335" i="18"/>
  <c r="F142" i="18"/>
  <c r="F61" i="18"/>
  <c r="F510" i="18"/>
  <c r="F121" i="18"/>
  <c r="F230" i="18"/>
  <c r="F496" i="18"/>
  <c r="F36" i="18"/>
  <c r="F467" i="18"/>
  <c r="F499" i="18"/>
  <c r="F398" i="18"/>
  <c r="F437" i="18"/>
  <c r="F314" i="18"/>
  <c r="F77" i="18"/>
  <c r="F156" i="18"/>
  <c r="F296" i="18"/>
  <c r="F101" i="18"/>
  <c r="F316" i="18"/>
  <c r="F396" i="18"/>
  <c r="F140" i="18"/>
  <c r="F197" i="18"/>
  <c r="F530" i="18"/>
  <c r="F262" i="18"/>
  <c r="F355" i="18"/>
  <c r="F407" i="18"/>
  <c r="F421" i="18"/>
  <c r="F114" i="18"/>
  <c r="F384" i="18"/>
  <c r="F234" i="18"/>
  <c r="F317" i="18"/>
  <c r="F458" i="18"/>
  <c r="F138" i="18"/>
  <c r="F284" i="18"/>
  <c r="F472" i="18"/>
  <c r="F308" i="18"/>
  <c r="F251" i="18"/>
  <c r="F469" i="18"/>
  <c r="F66" i="18"/>
  <c r="F288" i="18"/>
  <c r="F445" i="18"/>
  <c r="F200" i="18"/>
  <c r="F198" i="18"/>
  <c r="F39" i="18"/>
  <c r="F204" i="18"/>
  <c r="F14" i="18"/>
  <c r="F497" i="18"/>
  <c r="F125" i="18"/>
  <c r="F226" i="18"/>
  <c r="F441" i="18"/>
  <c r="F35" i="18"/>
  <c r="F519" i="18"/>
  <c r="F266" i="18"/>
  <c r="F285" i="18"/>
  <c r="F505" i="18"/>
  <c r="F83" i="18"/>
  <c r="F356" i="18"/>
  <c r="F346" i="18"/>
  <c r="F85" i="18"/>
  <c r="F41" i="18"/>
  <c r="F219" i="18"/>
  <c r="F330" i="18"/>
  <c r="F239" i="18"/>
  <c r="F512" i="18"/>
  <c r="F353" i="18"/>
  <c r="F274" i="18"/>
  <c r="F341" i="18"/>
  <c r="F25" i="18"/>
  <c r="F186" i="18"/>
  <c r="F194" i="18"/>
  <c r="F386" i="18"/>
  <c r="F167" i="18"/>
  <c r="F44" i="18"/>
  <c r="F182" i="18"/>
  <c r="F371" i="18"/>
  <c r="F522" i="18"/>
  <c r="F153" i="18"/>
  <c r="F210" i="18"/>
  <c r="F414" i="18"/>
  <c r="F60" i="18"/>
  <c r="F8" i="18"/>
  <c r="F248" i="18"/>
  <c r="F434" i="18"/>
  <c r="F134" i="18"/>
  <c r="F489" i="18"/>
  <c r="F343" i="18"/>
  <c r="F49" i="18"/>
  <c r="F465" i="18"/>
  <c r="F271" i="18"/>
  <c r="F405" i="18"/>
  <c r="F390" i="18"/>
  <c r="F513" i="18"/>
  <c r="F340" i="18"/>
  <c r="F401" i="18"/>
  <c r="F507" i="18"/>
  <c r="F146" i="18"/>
  <c r="F370" i="18"/>
  <c r="F64" i="18"/>
  <c r="F277" i="18"/>
  <c r="F185" i="18"/>
  <c r="F72" i="18"/>
  <c r="F278" i="18"/>
  <c r="F268" i="18"/>
  <c r="F516" i="18"/>
  <c r="F524" i="18"/>
  <c r="F102" i="18"/>
  <c r="F424" i="18"/>
  <c r="F128" i="18"/>
  <c r="F177" i="18"/>
  <c r="F165" i="18"/>
  <c r="F418" i="18"/>
  <c r="F484" i="18"/>
  <c r="F181" i="18"/>
  <c r="F22" i="18"/>
  <c r="F196" i="18"/>
  <c r="F394" i="18"/>
  <c r="F68" i="18"/>
  <c r="F430" i="18"/>
  <c r="F276" i="18"/>
  <c r="F520" i="18"/>
  <c r="F413" i="18"/>
  <c r="F252" i="18"/>
  <c r="F191" i="18"/>
  <c r="F457" i="18"/>
  <c r="F19" i="18"/>
  <c r="F223" i="18"/>
  <c r="F504" i="18"/>
  <c r="F93" i="18"/>
  <c r="F42" i="18"/>
  <c r="F461" i="18"/>
  <c r="F192" i="18"/>
  <c r="F172" i="18"/>
  <c r="F265" i="18"/>
  <c r="F30" i="18"/>
  <c r="F106" i="18"/>
  <c r="F31" i="18"/>
  <c r="F253" i="18"/>
  <c r="F468" i="18"/>
  <c r="F176" i="18"/>
  <c r="F263" i="18"/>
  <c r="F240" i="18"/>
  <c r="F257" i="18"/>
  <c r="F112" i="18"/>
  <c r="F429" i="18"/>
  <c r="F382" i="18"/>
  <c r="F63" i="18"/>
  <c r="F116" i="18"/>
  <c r="F203" i="18"/>
  <c r="F388" i="18"/>
  <c r="F246" i="18"/>
  <c r="F190" i="18"/>
  <c r="F491" i="18"/>
  <c r="F282" i="18"/>
  <c r="F37" i="18"/>
  <c r="F78" i="18"/>
  <c r="F16" i="18"/>
  <c r="F122" i="18"/>
  <c r="F293" i="18"/>
  <c r="F322" i="18"/>
  <c r="F501" i="18"/>
  <c r="F7" i="18"/>
  <c r="F79" i="18"/>
  <c r="F256" i="18"/>
  <c r="F344" i="18"/>
  <c r="F393" i="18"/>
  <c r="F404" i="18"/>
  <c r="F260" i="18"/>
  <c r="F460" i="18"/>
  <c r="F376" i="18"/>
  <c r="F267" i="18"/>
  <c r="F454" i="18"/>
  <c r="F480" i="18"/>
  <c r="F152" i="18"/>
  <c r="F88" i="18"/>
  <c r="F65" i="18"/>
  <c r="F514" i="18"/>
  <c r="F372" i="18"/>
  <c r="F43" i="18"/>
  <c r="F459" i="18"/>
  <c r="F300" i="18"/>
  <c r="F490" i="18"/>
  <c r="F453" i="18"/>
  <c r="F402" i="18"/>
  <c r="F119" i="18"/>
  <c r="F233" i="18"/>
  <c r="F406" i="18"/>
  <c r="F117" i="18"/>
  <c r="F104" i="18"/>
  <c r="F231" i="18"/>
  <c r="F187" i="18"/>
  <c r="F479" i="18"/>
  <c r="F309" i="18"/>
  <c r="F89" i="18"/>
  <c r="F291" i="18"/>
  <c r="F54" i="18"/>
  <c r="F24" i="18"/>
  <c r="F464" i="18"/>
  <c r="F95" i="18"/>
  <c r="F331" i="18"/>
  <c r="F383" i="18"/>
  <c r="F127" i="18"/>
  <c r="F526" i="18"/>
  <c r="F211" i="18"/>
  <c r="F456" i="18"/>
  <c r="F295" i="18"/>
  <c r="F71" i="18"/>
  <c r="F423" i="18"/>
  <c r="F80" i="18"/>
  <c r="F488" i="18"/>
  <c r="F306" i="18"/>
  <c r="F321" i="18"/>
  <c r="F416" i="18"/>
  <c r="F164" i="18"/>
  <c r="F294" i="18"/>
  <c r="F17" i="18"/>
  <c r="F180" i="18"/>
  <c r="F286" i="18"/>
  <c r="F161" i="18"/>
  <c r="F511" i="18"/>
  <c r="F351" i="18"/>
  <c r="F415" i="18"/>
  <c r="F273" i="18"/>
  <c r="F62" i="18"/>
  <c r="F115" i="18"/>
  <c r="F419" i="18"/>
  <c r="F521" i="18"/>
  <c r="F281" i="18"/>
  <c r="F323" i="18"/>
  <c r="F235" i="18"/>
  <c r="F528" i="18"/>
  <c r="F338" i="18"/>
  <c r="F428" i="18"/>
  <c r="F118" i="18"/>
  <c r="F21" i="18"/>
  <c r="F463" i="18"/>
  <c r="F157" i="18"/>
  <c r="F195" i="18"/>
  <c r="F242" i="18"/>
  <c r="F74" i="18"/>
  <c r="F362" i="18"/>
  <c r="F493" i="18"/>
  <c r="F6" i="18"/>
  <c r="F59" i="18"/>
  <c r="F426" i="18"/>
  <c r="F145" i="18"/>
  <c r="F228" i="18"/>
  <c r="F120" i="18"/>
  <c r="F310" i="18"/>
  <c r="F158" i="18"/>
  <c r="F455" i="18"/>
  <c r="F435" i="18"/>
  <c r="F108" i="18"/>
  <c r="F199" i="18"/>
  <c r="F357" i="18"/>
  <c r="F103" i="18"/>
  <c r="F395" i="18"/>
  <c r="F332" i="18"/>
  <c r="F55" i="18"/>
  <c r="F250" i="18"/>
  <c r="F129" i="18"/>
  <c r="F366" i="18"/>
  <c r="F34" i="18"/>
  <c r="F222" i="18"/>
  <c r="F155" i="18"/>
  <c r="F229" i="18"/>
  <c r="F160" i="18"/>
  <c r="F500" i="18"/>
  <c r="F207" i="18"/>
  <c r="F523" i="18"/>
  <c r="F531" i="18"/>
  <c r="F212" i="18"/>
  <c r="F482" i="18"/>
  <c r="F109" i="18"/>
  <c r="F367" i="18"/>
  <c r="F133" i="18"/>
  <c r="F515" i="18"/>
  <c r="F301" i="18"/>
  <c r="F38" i="18"/>
  <c r="F474" i="18"/>
  <c r="F136" i="18"/>
  <c r="F26" i="18"/>
  <c r="F298" i="18"/>
  <c r="F492" i="18"/>
  <c r="F73" i="18"/>
  <c r="F450" i="18"/>
  <c r="F476" i="18"/>
  <c r="F506" i="18"/>
  <c r="F345" i="18"/>
  <c r="F171" i="18"/>
  <c r="F466" i="18"/>
  <c r="F399" i="18"/>
  <c r="F218" i="18"/>
  <c r="F427" i="18"/>
  <c r="F124" i="18"/>
  <c r="F378" i="18"/>
  <c r="F329" i="18"/>
  <c r="F358" i="18"/>
  <c r="F397" i="18"/>
  <c r="F304" i="18"/>
  <c r="F183" i="18"/>
  <c r="F220" i="18"/>
  <c r="F28" i="18"/>
  <c r="F126" i="18"/>
  <c r="F82" i="18"/>
  <c r="F264" i="18"/>
  <c r="F84" i="18"/>
  <c r="F189" i="18"/>
  <c r="F111" i="18"/>
  <c r="F57" i="18"/>
  <c r="F238" i="18"/>
  <c r="F159" i="18"/>
  <c r="F297" i="18"/>
  <c r="F518" i="18"/>
  <c r="F326" i="18"/>
  <c r="F81" i="18"/>
  <c r="F498" i="18"/>
  <c r="F137" i="18"/>
  <c r="F318" i="18"/>
  <c r="F436" i="18"/>
  <c r="F150" i="18"/>
  <c r="F449" i="18"/>
  <c r="F75" i="18"/>
  <c r="F486" i="18"/>
  <c r="F107" i="18"/>
  <c r="F302" i="18"/>
  <c r="F11" i="18"/>
  <c r="F495" i="18"/>
  <c r="F391" i="18"/>
  <c r="F369" i="18"/>
  <c r="F53" i="18"/>
  <c r="F508" i="18"/>
  <c r="F247" i="18"/>
  <c r="F347" i="18"/>
  <c r="F2" i="18"/>
  <c r="F249" i="18"/>
  <c r="F13" i="18"/>
  <c r="F451" i="18"/>
  <c r="F470" i="18"/>
  <c r="F447" i="18"/>
  <c r="F462" i="18"/>
  <c r="F336" i="18"/>
  <c r="F173" i="18"/>
  <c r="F432" i="18"/>
  <c r="F320" i="18"/>
  <c r="F279" i="18"/>
  <c r="F478" i="18"/>
  <c r="F208" i="18"/>
  <c r="F141" i="18"/>
  <c r="F354" i="18"/>
  <c r="F411" i="18"/>
  <c r="F525" i="18"/>
  <c r="F361" i="18"/>
  <c r="F188" i="18"/>
  <c r="F202" i="18"/>
  <c r="F99" i="18"/>
  <c r="F483" i="18"/>
  <c r="F4" i="18"/>
  <c r="F452" i="18"/>
  <c r="F97" i="18"/>
  <c r="F342" i="18"/>
  <c r="F339" i="18"/>
  <c r="F94" i="18"/>
  <c r="F178" i="18"/>
  <c r="F179" i="18"/>
  <c r="F417" i="18"/>
  <c r="F509" i="18"/>
  <c r="F477" i="18"/>
  <c r="F349" i="18"/>
  <c r="F148" i="18"/>
  <c r="F201" i="18"/>
  <c r="F58" i="18"/>
  <c r="F225" i="18"/>
  <c r="F184" i="18"/>
  <c r="F69" i="18"/>
  <c r="F381" i="18"/>
  <c r="F400" i="18"/>
  <c r="F70" i="18"/>
  <c r="F174" i="18"/>
  <c r="F166" i="18"/>
  <c r="F389" i="18"/>
  <c r="F45" i="18"/>
  <c r="F29" i="18"/>
  <c r="F48" i="18"/>
  <c r="F485" i="18"/>
  <c r="F67" i="18"/>
  <c r="F149" i="18"/>
  <c r="F373" i="18"/>
  <c r="F193" i="18"/>
  <c r="F532" i="18"/>
  <c r="F245" i="18"/>
  <c r="G5" i="18"/>
  <c r="G7" i="18"/>
  <c r="G2" i="18"/>
  <c r="C8" i="21"/>
  <c r="L16" i="21" s="1"/>
  <c r="C4" i="21"/>
  <c r="C6" i="21" s="1"/>
  <c r="F347" i="16"/>
  <c r="F86" i="16"/>
  <c r="F52" i="16"/>
  <c r="F450" i="16"/>
  <c r="F202" i="16"/>
  <c r="F234" i="16"/>
  <c r="F21" i="16"/>
  <c r="F4" i="16"/>
  <c r="F82" i="16"/>
  <c r="F197" i="16"/>
  <c r="F35" i="16"/>
  <c r="F145" i="16"/>
  <c r="F195" i="16"/>
  <c r="F264" i="16"/>
  <c r="F77" i="16"/>
  <c r="F531" i="16"/>
  <c r="F406" i="16"/>
  <c r="F402" i="16"/>
  <c r="F303" i="16"/>
  <c r="F344" i="16"/>
  <c r="F83" i="16"/>
  <c r="F25" i="16"/>
  <c r="F476" i="16"/>
  <c r="F57" i="16"/>
  <c r="F246" i="16"/>
  <c r="F312" i="16"/>
  <c r="F115" i="16"/>
  <c r="F474" i="16"/>
  <c r="F240" i="16"/>
  <c r="F190" i="16"/>
  <c r="F149" i="16"/>
  <c r="F228" i="16"/>
  <c r="F67" i="16"/>
  <c r="F311" i="16"/>
  <c r="F133" i="16"/>
  <c r="F393" i="16"/>
  <c r="F532" i="16"/>
  <c r="F45" i="16"/>
  <c r="F255" i="16"/>
  <c r="F309" i="16"/>
  <c r="F53" i="16"/>
  <c r="F351" i="16"/>
  <c r="F458" i="16"/>
  <c r="F41" i="16"/>
  <c r="F293" i="16"/>
  <c r="F502" i="16"/>
  <c r="F454" i="16"/>
  <c r="F287" i="16"/>
  <c r="F404" i="16"/>
  <c r="F306" i="16"/>
  <c r="F109" i="16"/>
  <c r="F355" i="16"/>
  <c r="F170" i="16"/>
  <c r="F108" i="16"/>
  <c r="F125" i="16"/>
  <c r="F332" i="16"/>
  <c r="F249" i="16"/>
  <c r="F333" i="16"/>
  <c r="F482" i="16"/>
  <c r="F182" i="16"/>
  <c r="F100" i="16"/>
  <c r="F497" i="16"/>
  <c r="F386" i="16"/>
  <c r="F315" i="16"/>
  <c r="F516" i="16"/>
  <c r="G2" i="16"/>
  <c r="F191" i="16"/>
  <c r="F129" i="16"/>
  <c r="F430" i="16"/>
  <c r="F395" i="16"/>
  <c r="F137" i="16"/>
  <c r="F273" i="16"/>
  <c r="F104" i="16"/>
  <c r="F113" i="16"/>
  <c r="F139" i="16"/>
  <c r="F175" i="16"/>
  <c r="F466" i="16"/>
  <c r="F277" i="16"/>
  <c r="F147" i="16"/>
  <c r="F79" i="16"/>
  <c r="F227" i="16"/>
  <c r="F302" i="16"/>
  <c r="F330" i="16"/>
  <c r="F31" i="16"/>
  <c r="F102" i="16"/>
  <c r="F380" i="16"/>
  <c r="F206" i="16"/>
  <c r="F172" i="16"/>
  <c r="F329" i="16"/>
  <c r="F397" i="16"/>
  <c r="F185" i="16"/>
  <c r="F359" i="16"/>
  <c r="F93" i="16"/>
  <c r="F353" i="16"/>
  <c r="F28" i="16"/>
  <c r="F340" i="16"/>
  <c r="F161" i="16"/>
  <c r="F117" i="16"/>
  <c r="F208" i="16"/>
  <c r="F216" i="16"/>
  <c r="F338" i="16"/>
  <c r="F58" i="16"/>
  <c r="F524" i="16"/>
  <c r="F292" i="16"/>
  <c r="F107" i="16"/>
  <c r="F36" i="16"/>
  <c r="F284" i="16"/>
  <c r="F72" i="16"/>
  <c r="F431" i="16"/>
  <c r="F363" i="16"/>
  <c r="F247" i="16"/>
  <c r="F166" i="16"/>
  <c r="F253" i="16"/>
  <c r="F477" i="16"/>
  <c r="F443" i="16"/>
  <c r="F478" i="16"/>
  <c r="F32" i="16"/>
  <c r="F168" i="16"/>
  <c r="F491" i="16"/>
  <c r="F446" i="16"/>
  <c r="F99" i="16"/>
  <c r="F76" i="16"/>
  <c r="F366" i="16"/>
  <c r="F274" i="16"/>
  <c r="F464" i="16"/>
  <c r="F314" i="16"/>
  <c r="F420" i="16"/>
  <c r="F365" i="16"/>
  <c r="F16" i="16"/>
  <c r="F496" i="16"/>
  <c r="F336" i="16"/>
  <c r="F55" i="16"/>
  <c r="F193" i="16"/>
  <c r="F199" i="16"/>
  <c r="F243" i="16"/>
  <c r="F6" i="16"/>
  <c r="F470" i="16"/>
  <c r="F507" i="16"/>
  <c r="F298" i="16"/>
  <c r="F222" i="16"/>
  <c r="F236" i="16"/>
  <c r="F354" i="16"/>
  <c r="F126" i="16"/>
  <c r="F192" i="16"/>
  <c r="F174" i="16"/>
  <c r="F37" i="16"/>
  <c r="F492" i="16"/>
  <c r="F13" i="16"/>
  <c r="F194" i="16"/>
  <c r="F434" i="16"/>
  <c r="F437" i="16"/>
  <c r="F337" i="16"/>
  <c r="F200" i="16"/>
  <c r="F223" i="16"/>
  <c r="F281" i="16"/>
  <c r="F65" i="16"/>
  <c r="F510" i="16"/>
  <c r="F413" i="16"/>
  <c r="F426" i="16"/>
  <c r="F523" i="16"/>
  <c r="F167" i="16"/>
  <c r="F282" i="16"/>
  <c r="F467" i="16"/>
  <c r="F258" i="16"/>
  <c r="F8" i="16"/>
  <c r="F231" i="16"/>
  <c r="F394" i="16"/>
  <c r="F131" i="16"/>
  <c r="F11" i="16"/>
  <c r="F51" i="16"/>
  <c r="F371" i="16"/>
  <c r="F235" i="16"/>
  <c r="F468" i="16"/>
  <c r="F429" i="16"/>
  <c r="F322" i="16"/>
  <c r="F68" i="16"/>
  <c r="F436" i="16"/>
  <c r="F448" i="16"/>
  <c r="F341" i="16"/>
  <c r="F357" i="16"/>
  <c r="F291" i="16"/>
  <c r="F442" i="16"/>
  <c r="F156" i="16"/>
  <c r="F469" i="16"/>
  <c r="F257" i="16"/>
  <c r="F360" i="16"/>
  <c r="F85" i="16"/>
  <c r="F87" i="16"/>
  <c r="F501" i="16"/>
  <c r="F485" i="16"/>
  <c r="F241" i="16"/>
  <c r="F46" i="16"/>
  <c r="F189" i="16"/>
  <c r="F60" i="16"/>
  <c r="F61" i="16"/>
  <c r="F238" i="16"/>
  <c r="F158" i="16"/>
  <c r="F120" i="16"/>
  <c r="F219" i="16"/>
  <c r="F63" i="16"/>
  <c r="F486" i="16"/>
  <c r="F94" i="16"/>
  <c r="F26" i="16"/>
  <c r="F417" i="16"/>
  <c r="F157" i="16"/>
  <c r="F78" i="16"/>
  <c r="F81" i="16"/>
  <c r="F180" i="16"/>
  <c r="F374" i="16"/>
  <c r="F384" i="16"/>
  <c r="F181" i="16"/>
  <c r="F245" i="16"/>
  <c r="F88" i="16"/>
  <c r="F205" i="16"/>
  <c r="F487" i="16"/>
  <c r="F178" i="16"/>
  <c r="F130" i="16"/>
  <c r="F226" i="16"/>
  <c r="F346" i="16"/>
  <c r="F135" i="16"/>
  <c r="F435" i="16"/>
  <c r="F159" i="16"/>
  <c r="F230" i="16"/>
  <c r="F42" i="16"/>
  <c r="F526" i="16"/>
  <c r="F80" i="16"/>
  <c r="F327" i="16"/>
  <c r="F350" i="16"/>
  <c r="F465" i="16"/>
  <c r="F390" i="16"/>
  <c r="F488" i="16"/>
  <c r="F288" i="16"/>
  <c r="F70" i="16"/>
  <c r="F495" i="16"/>
  <c r="F483" i="16"/>
  <c r="F218" i="16"/>
  <c r="F411" i="16"/>
  <c r="F375" i="16"/>
  <c r="F356" i="16"/>
  <c r="F345" i="16"/>
  <c r="F290" i="16"/>
  <c r="F278" i="16"/>
  <c r="F286" i="16"/>
  <c r="F321" i="16"/>
  <c r="F224" i="16"/>
  <c r="F415" i="16"/>
  <c r="F171" i="16"/>
  <c r="F33" i="16"/>
  <c r="F154" i="16"/>
  <c r="F320" i="16"/>
  <c r="F138" i="16"/>
  <c r="F400" i="16"/>
  <c r="F49" i="16"/>
  <c r="F215" i="16"/>
  <c r="F12" i="16"/>
  <c r="F461" i="16"/>
  <c r="F285" i="16"/>
  <c r="F504" i="16"/>
  <c r="F462" i="16"/>
  <c r="F527" i="16"/>
  <c r="F203" i="16"/>
  <c r="F101" i="16"/>
  <c r="F515" i="16"/>
  <c r="F533" i="16"/>
  <c r="F323" i="16"/>
  <c r="F143" i="16"/>
  <c r="F24" i="16"/>
  <c r="F134" i="16"/>
  <c r="F110" i="16"/>
  <c r="F162" i="16"/>
  <c r="F318" i="16"/>
  <c r="F479" i="16"/>
  <c r="F266" i="16"/>
  <c r="F155" i="16"/>
  <c r="F484" i="16"/>
  <c r="F233" i="16"/>
  <c r="F414" i="16"/>
  <c r="F43" i="16"/>
  <c r="F538" i="16"/>
  <c r="F378" i="16"/>
  <c r="F343" i="16"/>
  <c r="F471" i="16"/>
  <c r="F500" i="16"/>
  <c r="F421" i="16"/>
  <c r="F328" i="16"/>
  <c r="F96" i="16"/>
  <c r="F472" i="16"/>
  <c r="F267" i="16"/>
  <c r="F164" i="16"/>
  <c r="F105" i="16"/>
  <c r="F457" i="16"/>
  <c r="F221" i="16"/>
  <c r="F75" i="16"/>
  <c r="F272" i="16"/>
  <c r="F54" i="16"/>
  <c r="F251" i="16"/>
  <c r="F225" i="16"/>
  <c r="F299" i="16"/>
  <c r="F534" i="16"/>
  <c r="F444" i="16"/>
  <c r="F459" i="16"/>
  <c r="F294" i="16"/>
  <c r="F398" i="16"/>
  <c r="F451" i="16"/>
  <c r="F254" i="16"/>
  <c r="F499" i="16"/>
  <c r="F40" i="16"/>
  <c r="F428" i="16"/>
  <c r="F463" i="16"/>
  <c r="F111" i="16"/>
  <c r="F112" i="16"/>
  <c r="F387" i="16"/>
  <c r="F449" i="16"/>
  <c r="F116" i="16"/>
  <c r="F352" i="16"/>
  <c r="F423" i="16"/>
  <c r="F493" i="16"/>
  <c r="F148" i="16"/>
  <c r="F69" i="16"/>
  <c r="F163" i="16"/>
  <c r="F256" i="16"/>
  <c r="F445" i="16"/>
  <c r="F10" i="16"/>
  <c r="F370" i="16"/>
  <c r="F512" i="16"/>
  <c r="F503" i="16"/>
  <c r="F399" i="16"/>
  <c r="F530" i="16"/>
  <c r="F379" i="16"/>
  <c r="F262" i="16"/>
  <c r="F2" i="16"/>
  <c r="F508" i="16"/>
  <c r="F64" i="16"/>
  <c r="F183" i="16"/>
  <c r="F401" i="16"/>
  <c r="F331" i="16"/>
  <c r="F460" i="16"/>
  <c r="F389" i="16"/>
  <c r="F297" i="16"/>
  <c r="F150" i="16"/>
  <c r="F38" i="16"/>
  <c r="F269" i="16"/>
  <c r="F305" i="16"/>
  <c r="F136" i="16"/>
  <c r="F127" i="16"/>
  <c r="F212" i="16"/>
  <c r="F9" i="16"/>
  <c r="F279" i="16"/>
  <c r="F196" i="16"/>
  <c r="F89" i="16"/>
  <c r="F361" i="16"/>
  <c r="F334" i="16"/>
  <c r="F20" i="16"/>
  <c r="F122" i="16"/>
  <c r="F313" i="16"/>
  <c r="F324" i="16"/>
  <c r="F74" i="16"/>
  <c r="F407" i="16"/>
  <c r="F91" i="16"/>
  <c r="F179" i="16"/>
  <c r="F392" i="16"/>
  <c r="F252" i="16"/>
  <c r="F152" i="16"/>
  <c r="F388" i="16"/>
  <c r="F165" i="16"/>
  <c r="F121" i="16"/>
  <c r="F521" i="16"/>
  <c r="F513" i="16"/>
  <c r="F261" i="16"/>
  <c r="F118" i="16"/>
  <c r="F522" i="16"/>
  <c r="F349" i="16"/>
  <c r="F71" i="16"/>
  <c r="F405" i="16"/>
  <c r="F385" i="16"/>
  <c r="F364" i="16"/>
  <c r="F412" i="16"/>
  <c r="F34" i="16"/>
  <c r="F265" i="16"/>
  <c r="F141" i="16"/>
  <c r="F529" i="16"/>
  <c r="F358" i="16"/>
  <c r="F186" i="16"/>
  <c r="F310" i="16"/>
  <c r="F289" i="16"/>
  <c r="F475" i="16"/>
  <c r="F160" i="16"/>
  <c r="F237" i="16"/>
  <c r="F296" i="16"/>
  <c r="F409" i="16"/>
  <c r="F276" i="16"/>
  <c r="F62" i="16"/>
  <c r="F239" i="16"/>
  <c r="F391" i="16"/>
  <c r="F535" i="16"/>
  <c r="F509" i="16"/>
  <c r="F295" i="16"/>
  <c r="F335" i="16"/>
  <c r="F5" i="16"/>
  <c r="F250" i="16"/>
  <c r="F419" i="16"/>
  <c r="F301" i="16"/>
  <c r="F23" i="16"/>
  <c r="F342" i="16"/>
  <c r="F173" i="16"/>
  <c r="F198" i="16"/>
  <c r="F520" i="16"/>
  <c r="F242" i="16"/>
  <c r="F17" i="16"/>
  <c r="F514" i="16"/>
  <c r="F15" i="16"/>
  <c r="F490" i="16"/>
  <c r="F29" i="16"/>
  <c r="F418" i="16"/>
  <c r="F132" i="16"/>
  <c r="F263" i="16"/>
  <c r="F368" i="16"/>
  <c r="F410" i="16"/>
  <c r="F440" i="16"/>
  <c r="F114" i="16"/>
  <c r="F381" i="16"/>
  <c r="F300" i="16"/>
  <c r="F511" i="16"/>
  <c r="F30" i="16"/>
  <c r="F348" i="16"/>
  <c r="F369" i="16"/>
  <c r="F494" i="16"/>
  <c r="F416" i="16"/>
  <c r="F229" i="16"/>
  <c r="F506" i="16"/>
  <c r="F537" i="16"/>
  <c r="F48" i="16"/>
  <c r="F84" i="16"/>
  <c r="F270" i="16"/>
  <c r="F144" i="16"/>
  <c r="F307" i="16"/>
  <c r="F14" i="16"/>
  <c r="F140" i="16"/>
  <c r="F211" i="16"/>
  <c r="F210" i="16"/>
  <c r="F177" i="16"/>
  <c r="F480" i="16"/>
  <c r="F376" i="16"/>
  <c r="F427" i="16"/>
  <c r="F207" i="16"/>
  <c r="F455" i="16"/>
  <c r="F56" i="16"/>
  <c r="F119" i="16"/>
  <c r="F528" i="16"/>
  <c r="F519" i="16"/>
  <c r="F66" i="16"/>
  <c r="F396" i="16"/>
  <c r="F536" i="16"/>
  <c r="F188" i="16"/>
  <c r="F248" i="16"/>
  <c r="F47" i="16"/>
  <c r="F319" i="16"/>
  <c r="F317" i="16"/>
  <c r="F382" i="16"/>
  <c r="F73" i="16"/>
  <c r="F123" i="16"/>
  <c r="F373" i="16"/>
  <c r="F146" i="16"/>
  <c r="F325" i="16"/>
  <c r="F59" i="16"/>
  <c r="F283" i="16"/>
  <c r="F142" i="16"/>
  <c r="F19" i="16"/>
  <c r="F213" i="16"/>
  <c r="F377" i="16"/>
  <c r="F339" i="16"/>
  <c r="F447" i="16"/>
  <c r="F7" i="16"/>
  <c r="F456" i="16"/>
  <c r="F18" i="16"/>
  <c r="F27" i="16"/>
  <c r="F308" i="16"/>
  <c r="F362" i="16"/>
  <c r="F518" i="16"/>
  <c r="F44" i="16"/>
  <c r="F103" i="16"/>
  <c r="F184" i="16"/>
  <c r="F525" i="16"/>
  <c r="F217" i="16"/>
  <c r="F169" i="16"/>
  <c r="F453" i="16"/>
  <c r="F383" i="16"/>
  <c r="F50" i="16"/>
  <c r="F439" i="16"/>
  <c r="F452" i="16"/>
  <c r="F106" i="16"/>
  <c r="F473" i="16"/>
  <c r="F98" i="16"/>
  <c r="F209" i="16"/>
  <c r="F259" i="16"/>
  <c r="F232" i="16"/>
  <c r="F201" i="16"/>
  <c r="F403" i="16"/>
  <c r="F220" i="16"/>
  <c r="F214" i="16"/>
  <c r="F505" i="16"/>
  <c r="F408" i="16"/>
  <c r="F304" i="16"/>
  <c r="F153" i="16"/>
  <c r="F481" i="16"/>
  <c r="F441" i="16"/>
  <c r="F97" i="16"/>
  <c r="F124" i="16"/>
  <c r="C2" i="16"/>
  <c r="B2" i="16"/>
  <c r="L9" i="21"/>
  <c r="C5" i="21"/>
  <c r="G2" i="31"/>
  <c r="G3" i="31"/>
  <c r="G4" i="31"/>
  <c r="G5" i="31"/>
  <c r="G6" i="31"/>
  <c r="G7" i="31"/>
  <c r="G8" i="31"/>
  <c r="G9" i="31"/>
  <c r="G10" i="31"/>
  <c r="G11" i="31"/>
  <c r="G12" i="31"/>
  <c r="G13" i="31"/>
  <c r="G14" i="31"/>
  <c r="G15" i="31"/>
  <c r="G16" i="31"/>
  <c r="C13" i="31"/>
  <c r="B209" i="18"/>
  <c r="C209" i="18"/>
  <c r="E209" i="18"/>
  <c r="C9" i="32"/>
  <c r="C29" i="32"/>
  <c r="C111" i="32"/>
  <c r="C15" i="32"/>
  <c r="C17" i="32"/>
  <c r="C14" i="32"/>
  <c r="C26" i="32"/>
  <c r="C32" i="32"/>
  <c r="C7" i="32"/>
  <c r="C30" i="32"/>
  <c r="C56" i="32"/>
  <c r="C2" i="32"/>
  <c r="C50" i="32"/>
  <c r="C27" i="32"/>
  <c r="C276" i="32"/>
  <c r="C175" i="32"/>
  <c r="C19" i="32"/>
  <c r="C6" i="32"/>
  <c r="C128" i="32"/>
  <c r="C5" i="32"/>
  <c r="C287" i="32"/>
  <c r="C179" i="32"/>
  <c r="C13" i="32"/>
  <c r="C598" i="32"/>
  <c r="C31" i="32"/>
  <c r="C174" i="32"/>
  <c r="C93" i="32"/>
  <c r="C63" i="32"/>
  <c r="C359" i="32"/>
  <c r="C79" i="32"/>
  <c r="C58" i="32"/>
  <c r="C41" i="32"/>
  <c r="C144" i="32"/>
  <c r="C25" i="32"/>
  <c r="C28" i="32"/>
  <c r="C205" i="32"/>
  <c r="C155" i="32"/>
  <c r="C73" i="32"/>
  <c r="C11" i="32"/>
  <c r="C325" i="32"/>
  <c r="C148" i="32"/>
  <c r="C92" i="32"/>
  <c r="C149" i="32"/>
  <c r="C21" i="32"/>
  <c r="C42" i="32"/>
  <c r="C296" i="32"/>
  <c r="C71" i="32"/>
  <c r="C136" i="32"/>
  <c r="C4" i="32"/>
  <c r="C66" i="32"/>
  <c r="C90" i="32"/>
  <c r="C150" i="32"/>
  <c r="C81" i="32"/>
  <c r="C33" i="32"/>
  <c r="C135" i="32"/>
  <c r="C97" i="32"/>
  <c r="C793" i="32"/>
  <c r="C54" i="32"/>
  <c r="C294" i="32"/>
  <c r="C629" i="32"/>
  <c r="C88" i="32"/>
  <c r="C842" i="32"/>
  <c r="C108" i="32"/>
  <c r="C3" i="32"/>
  <c r="C48" i="32"/>
  <c r="C23" i="32"/>
  <c r="C333" i="32"/>
  <c r="C238" i="32"/>
  <c r="C105" i="32"/>
  <c r="C727" i="32"/>
  <c r="C67" i="32"/>
  <c r="C577" i="32"/>
  <c r="C117" i="32"/>
  <c r="C123" i="32"/>
  <c r="C719" i="32"/>
  <c r="C18" i="32"/>
  <c r="C448" i="32"/>
  <c r="C188" i="32"/>
  <c r="C178" i="32"/>
  <c r="C143" i="32"/>
  <c r="C45" i="32"/>
  <c r="C885" i="32"/>
  <c r="C213" i="32"/>
  <c r="C40" i="32"/>
  <c r="C245" i="32"/>
  <c r="C16" i="32"/>
  <c r="C59" i="32"/>
  <c r="C169" i="32"/>
  <c r="C142" i="32"/>
  <c r="C232" i="32"/>
  <c r="C109" i="32"/>
  <c r="C53" i="32"/>
  <c r="C628" i="32"/>
  <c r="C222" i="32"/>
  <c r="C290" i="32"/>
  <c r="C62" i="32"/>
  <c r="C330" i="32"/>
  <c r="C95" i="32"/>
  <c r="C20" i="32"/>
  <c r="C8" i="32"/>
  <c r="C288" i="32"/>
  <c r="C256" i="32"/>
  <c r="C91" i="32"/>
  <c r="C400" i="32"/>
  <c r="C47" i="32"/>
  <c r="C154" i="32"/>
  <c r="C642" i="32"/>
  <c r="C57" i="32"/>
  <c r="C100" i="32"/>
  <c r="C138" i="32"/>
  <c r="C257" i="32"/>
  <c r="C318" i="32"/>
  <c r="C692" i="32"/>
  <c r="C283" i="32"/>
  <c r="C156" i="32"/>
  <c r="C214" i="32"/>
  <c r="C96" i="32"/>
  <c r="C10" i="32"/>
  <c r="C24" i="32"/>
  <c r="C472" i="32"/>
  <c r="C240" i="32"/>
  <c r="C679" i="32"/>
  <c r="C115" i="32"/>
  <c r="C38" i="32"/>
  <c r="C204" i="32"/>
  <c r="C121" i="32"/>
  <c r="C74" i="32"/>
  <c r="C87" i="32"/>
  <c r="C574" i="32"/>
  <c r="C508" i="32"/>
  <c r="C140" i="32"/>
  <c r="C307" i="32"/>
  <c r="C110" i="32"/>
  <c r="C231" i="32"/>
  <c r="C395" i="32"/>
  <c r="C319" i="32"/>
  <c r="C36" i="32"/>
  <c r="C113" i="32"/>
  <c r="C12" i="32"/>
  <c r="C329" i="32"/>
  <c r="C386" i="32"/>
  <c r="C61" i="32"/>
  <c r="C593" i="32"/>
  <c r="C366" i="32"/>
  <c r="C173" i="32"/>
  <c r="C152" i="32"/>
  <c r="C106" i="32"/>
  <c r="C197" i="32"/>
  <c r="C351" i="32"/>
  <c r="C233" i="32"/>
  <c r="C324" i="32"/>
  <c r="C131" i="32"/>
  <c r="C571" i="32"/>
  <c r="C203" i="32"/>
  <c r="C55" i="32"/>
  <c r="C221" i="32"/>
  <c r="C409" i="32"/>
  <c r="C390" i="32"/>
  <c r="C273" i="32"/>
  <c r="C64" i="32"/>
  <c r="C126" i="32"/>
  <c r="C332" i="32"/>
  <c r="C78" i="32"/>
  <c r="C172" i="32"/>
  <c r="C392" i="32"/>
  <c r="C198" i="32"/>
  <c r="C354" i="32"/>
  <c r="C163" i="32"/>
  <c r="C112" i="32"/>
  <c r="C538" i="32"/>
  <c r="C153" i="32"/>
  <c r="C279" i="32"/>
  <c r="C35" i="32"/>
  <c r="C187" i="32"/>
  <c r="C278" i="32"/>
  <c r="C46" i="32"/>
  <c r="C434" i="32"/>
  <c r="C823" i="32"/>
  <c r="C225" i="32"/>
  <c r="C303" i="32"/>
  <c r="C468" i="32"/>
  <c r="C272" i="32"/>
  <c r="C98" i="32"/>
  <c r="C72" i="32"/>
  <c r="C259" i="32"/>
  <c r="C86" i="32"/>
  <c r="C211" i="32"/>
  <c r="C827" i="32"/>
  <c r="C289" i="32"/>
  <c r="C702" i="32"/>
  <c r="C281" i="32"/>
  <c r="C80" i="32"/>
  <c r="C161" i="32"/>
  <c r="C170" i="32"/>
  <c r="C125" i="32"/>
  <c r="C120" i="32"/>
  <c r="C337" i="32"/>
  <c r="C317" i="32"/>
  <c r="C654" i="32"/>
  <c r="C227" i="32"/>
  <c r="C502" i="32"/>
  <c r="C430" i="32"/>
  <c r="C70" i="32"/>
  <c r="C383" i="32"/>
  <c r="C297" i="32"/>
  <c r="C116" i="32"/>
  <c r="C101" i="32"/>
  <c r="C465" i="32"/>
  <c r="C295" i="32"/>
  <c r="C377" i="32"/>
  <c r="C368" i="32"/>
  <c r="C575" i="32"/>
  <c r="C594" i="32"/>
  <c r="C268" i="32"/>
  <c r="C321" i="32"/>
  <c r="C304" i="32"/>
  <c r="C68" i="32"/>
  <c r="C129" i="32"/>
  <c r="C122" i="32"/>
  <c r="C482" i="32"/>
  <c r="C561" i="32"/>
  <c r="C309" i="32"/>
  <c r="C202" i="32"/>
  <c r="C191" i="32"/>
  <c r="C34" i="32"/>
  <c r="C206" i="32"/>
  <c r="C219" i="32"/>
  <c r="C421" i="32"/>
  <c r="C208" i="32"/>
  <c r="C589" i="32"/>
  <c r="C623" i="32"/>
  <c r="C69" i="32"/>
  <c r="C184" i="32"/>
  <c r="C193" i="32"/>
  <c r="C165" i="32"/>
  <c r="C166" i="32"/>
  <c r="C344" i="32"/>
  <c r="C253" i="32"/>
  <c r="C384" i="32"/>
  <c r="C306" i="32"/>
  <c r="C547" i="32"/>
  <c r="C568" i="32"/>
  <c r="C498" i="32"/>
  <c r="C413" i="32"/>
  <c r="C236" i="32"/>
  <c r="C689" i="32"/>
  <c r="C724" i="32"/>
  <c r="C625" i="32"/>
  <c r="C147" i="32"/>
  <c r="C234" i="32"/>
  <c r="C334" i="32"/>
  <c r="C754" i="32"/>
  <c r="C326" i="32"/>
  <c r="C376" i="32"/>
  <c r="C471" i="32"/>
  <c r="C501" i="32"/>
  <c r="C49" i="32"/>
  <c r="C526" i="32"/>
  <c r="C162" i="32"/>
  <c r="C301" i="32"/>
  <c r="C274" i="32"/>
  <c r="C612" i="32"/>
  <c r="C432" i="32"/>
  <c r="C748" i="32"/>
  <c r="C192" i="32"/>
  <c r="C182" i="32"/>
  <c r="C809" i="32"/>
  <c r="C277" i="32"/>
  <c r="C316" i="32"/>
  <c r="C576" i="32"/>
  <c r="C615" i="32"/>
  <c r="C331" i="32"/>
  <c r="C130" i="32"/>
  <c r="C265" i="32"/>
  <c r="C37" i="32"/>
  <c r="C176" i="32"/>
  <c r="C490" i="32"/>
  <c r="C871" i="32"/>
  <c r="C250" i="32"/>
  <c r="C82" i="32"/>
  <c r="C677" i="32"/>
  <c r="C282" i="32"/>
  <c r="C200" i="32"/>
  <c r="C201" i="32"/>
  <c r="C796" i="32"/>
  <c r="C680" i="32"/>
  <c r="C284" i="32"/>
  <c r="C545" i="32"/>
  <c r="C933" i="32"/>
  <c r="C458" i="32"/>
  <c r="C139" i="32"/>
  <c r="C94" i="32"/>
  <c r="C437" i="32"/>
  <c r="C43" i="32"/>
  <c r="C180" i="32"/>
  <c r="C207" i="32"/>
  <c r="C767" i="32"/>
  <c r="C84" i="32"/>
  <c r="C280" i="32"/>
  <c r="C426" i="32"/>
  <c r="C555" i="32"/>
  <c r="C311" i="32"/>
  <c r="C343" i="32"/>
  <c r="C522" i="32"/>
  <c r="C762" i="32"/>
  <c r="C906" i="32"/>
  <c r="C450" i="32"/>
  <c r="C254" i="32"/>
  <c r="C300" i="32"/>
  <c r="C292" i="32"/>
  <c r="C821" i="32"/>
  <c r="C159" i="32"/>
  <c r="C194" i="32"/>
  <c r="C495" i="32"/>
  <c r="C667" i="32"/>
  <c r="C243" i="32"/>
  <c r="C51" i="32"/>
  <c r="C627" i="32"/>
  <c r="C687" i="32"/>
  <c r="C132" i="32"/>
  <c r="C715" i="32"/>
  <c r="C269" i="32"/>
  <c r="C817" i="32"/>
  <c r="C85" i="32"/>
  <c r="C695" i="32"/>
  <c r="C624" i="32"/>
  <c r="C350" i="32"/>
  <c r="C428" i="32"/>
  <c r="C797" i="32"/>
  <c r="C883" i="32"/>
  <c r="C557" i="32"/>
  <c r="C826" i="32"/>
  <c r="C415" i="32"/>
  <c r="C224" i="32"/>
  <c r="C653" i="32"/>
  <c r="C151" i="32"/>
  <c r="C493" i="32"/>
  <c r="C564" i="32"/>
  <c r="C220" i="32"/>
  <c r="C286" i="32"/>
  <c r="C229" i="32"/>
  <c r="C504" i="32"/>
  <c r="C645" i="32"/>
  <c r="C322" i="32"/>
  <c r="C396" i="32"/>
  <c r="C479" i="32"/>
  <c r="C380" i="32"/>
  <c r="C119" i="32"/>
  <c r="C302" i="32"/>
  <c r="C913" i="32"/>
  <c r="C937" i="32"/>
  <c r="C844" i="32"/>
  <c r="C799" i="32"/>
  <c r="C510" i="32"/>
  <c r="C855" i="32"/>
  <c r="C241" i="32"/>
  <c r="C382" i="32"/>
  <c r="C271" i="32"/>
  <c r="C927" i="32"/>
  <c r="C516" i="32"/>
  <c r="C874" i="32"/>
  <c r="C305" i="32"/>
  <c r="C515" i="32"/>
  <c r="C401" i="32"/>
  <c r="C899" i="32"/>
  <c r="C223" i="32"/>
  <c r="C881" i="32"/>
  <c r="C935" i="32"/>
  <c r="C248" i="32"/>
  <c r="C270" i="32"/>
  <c r="C65" i="32"/>
  <c r="C856" i="32"/>
  <c r="C604" i="32"/>
  <c r="C830" i="32"/>
  <c r="C410" i="32"/>
  <c r="C209" i="32"/>
  <c r="C422" i="32"/>
  <c r="C548" i="32"/>
  <c r="C76" i="32"/>
  <c r="C141" i="32"/>
  <c r="C127" i="32"/>
  <c r="C463" i="32"/>
  <c r="C661" i="32"/>
  <c r="C335" i="32"/>
  <c r="C393" i="32"/>
  <c r="C323" i="32"/>
  <c r="C481" i="32"/>
  <c r="C39" i="32"/>
  <c r="C267" i="32"/>
  <c r="C199" i="32"/>
  <c r="C914" i="32"/>
  <c r="C404" i="32"/>
  <c r="C860" i="32"/>
  <c r="C813" i="32"/>
  <c r="C157" i="32"/>
  <c r="C873" i="32"/>
  <c r="C857" i="32"/>
  <c r="C420" i="32"/>
  <c r="C499" i="32"/>
  <c r="C596" i="32"/>
  <c r="C898" i="32"/>
  <c r="C835" i="32"/>
  <c r="C436" i="32"/>
  <c r="C419" i="32"/>
  <c r="C916" i="32"/>
  <c r="C798" i="32"/>
  <c r="C925" i="32"/>
  <c r="C895" i="32"/>
  <c r="C646" i="32"/>
  <c r="C908" i="32"/>
  <c r="C491" i="32"/>
  <c r="C171" i="32"/>
  <c r="C293" i="32"/>
  <c r="C389" i="32"/>
  <c r="C336" i="32"/>
  <c r="C145" i="32"/>
  <c r="C528" i="32"/>
  <c r="C675" i="32"/>
  <c r="C926" i="32"/>
  <c r="C590" i="32"/>
  <c r="C362" i="32"/>
  <c r="C859" i="32"/>
  <c r="C525" i="32"/>
  <c r="C940" i="32"/>
  <c r="C370" i="32"/>
  <c r="C264" i="32"/>
  <c r="C212" i="32"/>
  <c r="C788" i="32"/>
  <c r="C403" i="32"/>
  <c r="C554" i="32"/>
  <c r="C425" i="32"/>
  <c r="C102" i="32"/>
  <c r="C558" i="32"/>
  <c r="C819" i="32"/>
  <c r="C858" i="32"/>
  <c r="C929" i="32"/>
  <c r="C391" i="32"/>
  <c r="C889" i="32"/>
  <c r="C360" i="32"/>
  <c r="C822" i="32"/>
  <c r="C469" i="32"/>
  <c r="C592" i="32"/>
  <c r="C684" i="32"/>
  <c r="C514" i="32"/>
  <c r="C902" i="32"/>
  <c r="C758" i="32"/>
  <c r="C782" i="32"/>
  <c r="C668" i="32"/>
  <c r="C866" i="32"/>
  <c r="C905" i="32"/>
  <c r="C460" i="32"/>
  <c r="C739" i="32"/>
  <c r="C444" i="32"/>
  <c r="C740" i="32"/>
  <c r="C356" i="32"/>
  <c r="C854" i="32"/>
  <c r="C527" i="32"/>
  <c r="C521" i="32"/>
  <c r="C544" i="32"/>
  <c r="C365" i="32"/>
  <c r="C261" i="32"/>
  <c r="C652" i="32"/>
  <c r="C327" i="32"/>
  <c r="C412" i="32"/>
  <c r="C879" i="32"/>
  <c r="C418" i="32"/>
  <c r="C907" i="32"/>
  <c r="C911" i="32"/>
  <c r="C632" i="32"/>
  <c r="C934" i="32"/>
  <c r="C124" i="32"/>
  <c r="C753" i="32"/>
  <c r="C912" i="32"/>
  <c r="C470" i="32"/>
  <c r="C876" i="32"/>
  <c r="C378" i="32"/>
  <c r="C831" i="32"/>
  <c r="C774" i="32"/>
  <c r="C569" i="32"/>
  <c r="C451" i="32"/>
  <c r="C622" i="32"/>
  <c r="C364" i="32"/>
  <c r="C870" i="32"/>
  <c r="C711" i="32"/>
  <c r="C507" i="32"/>
  <c r="C567" i="32"/>
  <c r="C790" i="32"/>
  <c r="C780" i="32"/>
  <c r="C890" i="32"/>
  <c r="C314" i="32"/>
  <c r="C634" i="32"/>
  <c r="C572" i="32"/>
  <c r="C872" i="32"/>
  <c r="C931" i="32"/>
  <c r="C77" i="32"/>
  <c r="C399" i="32"/>
  <c r="C523" i="32"/>
  <c r="C730" i="32"/>
  <c r="C255" i="32"/>
  <c r="C917" i="32"/>
  <c r="C884" i="32"/>
  <c r="C919" i="32"/>
  <c r="C167" i="32"/>
  <c r="C602" i="32"/>
  <c r="C840" i="32"/>
  <c r="C586" i="32"/>
  <c r="C850" i="32"/>
  <c r="C846" i="32"/>
  <c r="C936" i="32"/>
  <c r="C630" i="32"/>
  <c r="C520" i="32"/>
  <c r="C618" i="32"/>
  <c r="C868" i="32"/>
  <c r="C486" i="32"/>
  <c r="C863" i="32"/>
  <c r="C864" i="32"/>
  <c r="C247" i="32"/>
  <c r="C345" i="32"/>
  <c r="C893" i="32"/>
  <c r="C938" i="32"/>
  <c r="C107" i="32"/>
  <c r="C714" i="32"/>
  <c r="C928" i="32"/>
  <c r="C924" i="32"/>
  <c r="C918" i="32"/>
  <c r="C896" i="32"/>
  <c r="C500" i="32"/>
  <c r="C915" i="32"/>
  <c r="C599" i="32"/>
  <c r="C483" i="32"/>
  <c r="C837" i="32"/>
  <c r="C900" i="32"/>
  <c r="C815" i="32"/>
  <c r="C828" i="32"/>
  <c r="C369" i="32"/>
  <c r="C888" i="32"/>
  <c r="C239" i="32"/>
  <c r="C891" i="32"/>
  <c r="C811" i="32"/>
  <c r="C785" i="32"/>
  <c r="C626" i="32"/>
  <c r="C570" i="32"/>
  <c r="C903" i="32"/>
  <c r="C920" i="32"/>
  <c r="C894" i="32"/>
  <c r="C560" i="32"/>
  <c r="C901" i="32"/>
  <c r="C910" i="32"/>
  <c r="C518" i="32"/>
  <c r="C681" i="32"/>
  <c r="C347" i="32"/>
  <c r="C932" i="32"/>
  <c r="C923" i="32"/>
  <c r="C939" i="32"/>
  <c r="C99" i="32"/>
  <c r="C341" i="32"/>
  <c r="C578" i="32"/>
  <c r="C519" i="32"/>
  <c r="C639" i="32"/>
  <c r="C922" i="32"/>
  <c r="C146" i="32"/>
  <c r="C930" i="32"/>
  <c r="C346" i="32"/>
  <c r="C861" i="32"/>
  <c r="C909" i="32"/>
  <c r="C791" i="32"/>
  <c r="C886" i="32"/>
  <c r="C852" i="32"/>
  <c r="C887" i="32"/>
  <c r="C897" i="32"/>
  <c r="C877" i="32"/>
  <c r="C904" i="32"/>
  <c r="C752" i="32"/>
  <c r="C878" i="32"/>
  <c r="C882" i="32"/>
  <c r="C834" i="32"/>
  <c r="C941" i="32"/>
  <c r="C685" i="32"/>
  <c r="C562" i="32"/>
  <c r="C867" i="32"/>
  <c r="C848" i="32"/>
  <c r="C406" i="32"/>
  <c r="C892" i="32"/>
  <c r="C869" i="32"/>
  <c r="C133" i="32"/>
  <c r="C457" i="32"/>
  <c r="C839" i="32"/>
  <c r="C838" i="32"/>
  <c r="C530" i="32"/>
  <c r="C449" i="32"/>
  <c r="C921" i="32"/>
  <c r="C825" i="32"/>
  <c r="C847" i="32"/>
  <c r="C588" i="32"/>
  <c r="C427" i="32"/>
  <c r="C829" i="32"/>
  <c r="C251" i="32"/>
  <c r="C60" i="32"/>
  <c r="C352" i="32"/>
  <c r="C411" i="32"/>
  <c r="C806" i="32"/>
  <c r="C513" i="32"/>
  <c r="C603" i="32"/>
  <c r="C104" i="32"/>
  <c r="C453" i="32"/>
  <c r="C466" i="32"/>
  <c r="C429" i="32"/>
  <c r="C373" i="32"/>
  <c r="C348" i="32"/>
  <c r="C44" i="32"/>
  <c r="C475" i="32"/>
  <c r="C83" i="32"/>
  <c r="C260" i="32"/>
  <c r="C565" i="32"/>
  <c r="C189" i="32"/>
  <c r="C776" i="32"/>
  <c r="C717" i="32"/>
  <c r="C617" i="32"/>
  <c r="C721" i="32"/>
  <c r="C580" i="32"/>
  <c r="C770" i="32"/>
  <c r="C242" i="32"/>
  <c r="C349" i="32"/>
  <c r="C217" i="32"/>
  <c r="C631" i="32"/>
  <c r="C328" i="32"/>
  <c r="C262" i="32"/>
  <c r="C477" i="32"/>
  <c r="C441" i="32"/>
  <c r="C397" i="32"/>
  <c r="C355" i="32"/>
  <c r="C442" i="32"/>
  <c r="C402" i="32"/>
  <c r="C772" i="32"/>
  <c r="C185" i="32"/>
  <c r="C22" i="32"/>
  <c r="C674" i="32"/>
  <c r="C405" i="32"/>
  <c r="C541" i="32"/>
  <c r="C841" i="32"/>
  <c r="C534" i="32"/>
  <c r="C258" i="32"/>
  <c r="C407" i="32"/>
  <c r="C467" i="32"/>
  <c r="C651" i="32"/>
  <c r="C807" i="32"/>
  <c r="C158" i="32"/>
  <c r="C610" i="32"/>
  <c r="C676" i="32"/>
  <c r="C832" i="32"/>
  <c r="C833" i="32"/>
  <c r="C387" i="32"/>
  <c r="C492" i="32"/>
  <c r="C371" i="32"/>
  <c r="C641" i="32"/>
  <c r="C160" i="32"/>
  <c r="C810" i="32"/>
  <c r="C244" i="32"/>
  <c r="C669" i="32"/>
  <c r="C447" i="32"/>
  <c r="C744" i="32"/>
  <c r="C215" i="32"/>
  <c r="C773" i="32"/>
  <c r="C476" i="32"/>
  <c r="C741" i="32"/>
  <c r="C230" i="32"/>
  <c r="C118" i="32"/>
  <c r="C549" i="32"/>
  <c r="C597" i="32"/>
  <c r="C414" i="32"/>
  <c r="C408" i="32"/>
  <c r="C820" i="32"/>
  <c r="C696" i="32"/>
  <c r="C699" i="32"/>
  <c r="C771" i="32"/>
  <c r="C89" i="32"/>
  <c r="C435" i="32"/>
  <c r="C801" i="32"/>
  <c r="C228" i="32"/>
  <c r="C75" i="32"/>
  <c r="C494" i="32"/>
  <c r="C134" i="32"/>
  <c r="C496" i="32"/>
  <c r="C640" i="32"/>
  <c r="C862" i="32"/>
  <c r="C379" i="32"/>
  <c r="C509" i="32"/>
  <c r="C186" i="32"/>
  <c r="C775" i="32"/>
  <c r="C249" i="32"/>
  <c r="C275" i="32"/>
  <c r="C647" i="32"/>
  <c r="C511" i="32"/>
  <c r="C285" i="32"/>
  <c r="C579" i="32"/>
  <c r="C462" i="32"/>
  <c r="C478" i="32"/>
  <c r="C340" i="32"/>
  <c r="C690" i="32"/>
  <c r="C551" i="32"/>
  <c r="C535" i="32"/>
  <c r="C195" i="32"/>
  <c r="C664" i="32"/>
  <c r="C196" i="32"/>
  <c r="C662" i="32"/>
  <c r="C464" i="32"/>
  <c r="C183" i="32"/>
  <c r="C394" i="32"/>
  <c r="C657" i="32"/>
  <c r="C388" i="32"/>
  <c r="C423" i="32"/>
  <c r="C177" i="32"/>
  <c r="C488" i="32"/>
  <c r="C266" i="32"/>
  <c r="C573" i="32"/>
  <c r="C745" i="32"/>
  <c r="C851" i="32"/>
  <c r="C582" i="32"/>
  <c r="C708" i="32"/>
  <c r="C587" i="32"/>
  <c r="C546" i="32"/>
  <c r="C691" i="32"/>
  <c r="C310" i="32"/>
  <c r="C339" i="32"/>
  <c r="C539" i="32"/>
  <c r="C698" i="32"/>
  <c r="C461" i="32"/>
  <c r="C845" i="32"/>
  <c r="C529" i="32"/>
  <c r="C536" i="32"/>
  <c r="C713" i="32"/>
  <c r="C697" i="32"/>
  <c r="C357" i="32"/>
  <c r="C446" i="32"/>
  <c r="C512" i="32"/>
  <c r="C474" i="32"/>
  <c r="C552" i="32"/>
  <c r="C190" i="32"/>
  <c r="C802" i="32"/>
  <c r="C263" i="32"/>
  <c r="C398" i="32"/>
  <c r="C880" i="32"/>
  <c r="C875" i="32"/>
  <c r="C313" i="32"/>
  <c r="C737" i="32"/>
  <c r="C237" i="32"/>
  <c r="C792" i="32"/>
  <c r="C620" i="32"/>
  <c r="C853" i="32"/>
  <c r="C607" i="32"/>
  <c r="C591" i="32"/>
  <c r="C299" i="32"/>
  <c r="C566" i="32"/>
  <c r="C473" i="32"/>
  <c r="C168" i="32"/>
  <c r="C440" i="32"/>
  <c r="C416" i="32"/>
  <c r="C550" i="32"/>
  <c r="C452" i="32"/>
  <c r="C759" i="32"/>
  <c r="C747" i="32"/>
  <c r="C609" i="32"/>
  <c r="C693" i="32"/>
  <c r="C794" i="32"/>
  <c r="C361" i="32"/>
  <c r="C643" i="32"/>
  <c r="C367" i="32"/>
  <c r="C812" i="32"/>
  <c r="C353" i="32"/>
  <c r="C725" i="32"/>
  <c r="C445" i="32"/>
  <c r="C583" i="32"/>
  <c r="C735" i="32"/>
  <c r="C779" i="32"/>
  <c r="C768" i="32"/>
  <c r="C417" i="32"/>
  <c r="C246" i="32"/>
  <c r="C777" i="32"/>
  <c r="C787" i="32"/>
  <c r="C718" i="32"/>
  <c r="C633" i="32"/>
  <c r="C665" i="32"/>
  <c r="C443" i="32"/>
  <c r="C678" i="32"/>
  <c r="C751" i="32"/>
  <c r="C723" i="32"/>
  <c r="C637" i="32"/>
  <c r="C375" i="32"/>
  <c r="C749" i="32"/>
  <c r="C103" i="32"/>
  <c r="C424" i="32"/>
  <c r="C252" i="32"/>
  <c r="C531" i="32"/>
  <c r="C298" i="32"/>
  <c r="C818" i="32"/>
  <c r="C543" i="32"/>
  <c r="C605" i="32"/>
  <c r="C843" i="32"/>
  <c r="C804" i="32"/>
  <c r="C635" i="32"/>
  <c r="C786" i="32"/>
  <c r="C659" i="32"/>
  <c r="C743" i="32"/>
  <c r="C485" i="32"/>
  <c r="C738" i="32"/>
  <c r="C778" i="32"/>
  <c r="C781" i="32"/>
  <c r="C312" i="32"/>
  <c r="C517" i="32"/>
  <c r="C584" i="32"/>
  <c r="C489" i="32"/>
  <c r="C505" i="32"/>
  <c r="C601" i="32"/>
  <c r="C666" i="32"/>
  <c r="C454" i="32"/>
  <c r="C672" i="32"/>
  <c r="C431" i="32"/>
  <c r="C644" i="32"/>
  <c r="C783" i="32"/>
  <c r="C765" i="32"/>
  <c r="C683" i="32"/>
  <c r="C533" i="32"/>
  <c r="C613" i="32"/>
  <c r="C663" i="32"/>
  <c r="C621" i="32"/>
  <c r="C836" i="32"/>
  <c r="C761" i="32"/>
  <c r="C703" i="32"/>
  <c r="C459" i="32"/>
  <c r="C308" i="32"/>
  <c r="C746" i="32"/>
  <c r="C616" i="32"/>
  <c r="C732" i="32"/>
  <c r="C656" i="32"/>
  <c r="C769" i="32"/>
  <c r="C540" i="32"/>
  <c r="C532" i="32"/>
  <c r="C438" i="32"/>
  <c r="C338" i="32"/>
  <c r="C433" i="32"/>
  <c r="C537" i="32"/>
  <c r="C648" i="32"/>
  <c r="C731" i="32"/>
  <c r="C600" i="32"/>
  <c r="C553" i="32"/>
  <c r="C728" i="32"/>
  <c r="C484" i="32"/>
  <c r="C218" i="32"/>
  <c r="C181" i="32"/>
  <c r="C503" i="32"/>
  <c r="C710" i="32"/>
  <c r="C385" i="32"/>
  <c r="C524" i="32"/>
  <c r="C716" i="32"/>
  <c r="C763" i="32"/>
  <c r="C706" i="32"/>
  <c r="C456" i="32"/>
  <c r="C814" i="32"/>
  <c r="C291" i="32"/>
  <c r="C595" i="32"/>
  <c r="C726" i="32"/>
  <c r="C742" i="32"/>
  <c r="C658" i="32"/>
  <c r="C795" i="32"/>
  <c r="C688" i="32"/>
  <c r="C363" i="32"/>
  <c r="C439" i="32"/>
  <c r="C655" i="32"/>
  <c r="C315" i="32"/>
  <c r="C216" i="32"/>
  <c r="C720" i="32"/>
  <c r="C556" i="32"/>
  <c r="C320" i="32"/>
  <c r="C764" i="32"/>
  <c r="C585" i="32"/>
  <c r="C670" i="32"/>
  <c r="C506" i="32"/>
  <c r="C497" i="32"/>
  <c r="C701" i="32"/>
  <c r="C805" i="32"/>
  <c r="C673" i="32"/>
  <c r="C226" i="32"/>
  <c r="C760" i="32"/>
  <c r="C649" i="32"/>
  <c r="C614" i="32"/>
  <c r="C650" i="32"/>
  <c r="C638" i="32"/>
  <c r="C849" i="32"/>
  <c r="C660" i="32"/>
  <c r="C563" i="32"/>
  <c r="C800" i="32"/>
  <c r="C581" i="32"/>
  <c r="C372" i="32"/>
  <c r="C381" i="32"/>
  <c r="C455" i="32"/>
  <c r="C736" i="32"/>
  <c r="C824" i="32"/>
  <c r="C709" i="32"/>
  <c r="C755" i="32"/>
  <c r="C700" i="32"/>
  <c r="C210" i="32"/>
  <c r="C816" i="32"/>
  <c r="C608" i="32"/>
  <c r="C733" i="32"/>
  <c r="C729" i="32"/>
  <c r="C704" i="32"/>
  <c r="C707" i="32"/>
  <c r="C734" i="32"/>
  <c r="C235" i="32"/>
  <c r="C374" i="32"/>
  <c r="C756" i="32"/>
  <c r="C784" i="32"/>
  <c r="C358" i="32"/>
  <c r="C705" i="32"/>
  <c r="C789" i="32"/>
  <c r="C636" i="32"/>
  <c r="C342" i="32"/>
  <c r="C164" i="32"/>
  <c r="C480" i="32"/>
  <c r="C757" i="32"/>
  <c r="C611" i="32"/>
  <c r="C722" i="32"/>
  <c r="C803" i="32"/>
  <c r="C671" i="32"/>
  <c r="C766" i="32"/>
  <c r="C712" i="32"/>
  <c r="C682" i="32"/>
  <c r="C750" i="32"/>
  <c r="C619" i="32"/>
  <c r="C606" i="32"/>
  <c r="C808" i="32"/>
  <c r="C114" i="32"/>
  <c r="C865" i="32"/>
  <c r="C686" i="32"/>
  <c r="C559" i="32"/>
  <c r="C694" i="32"/>
  <c r="C542" i="32"/>
  <c r="C52" i="32"/>
  <c r="C137" i="32"/>
  <c r="C487" i="32"/>
  <c r="B674" i="32"/>
  <c r="B838" i="32"/>
  <c r="B38" i="32"/>
  <c r="B708" i="32"/>
  <c r="B325" i="32"/>
  <c r="B292" i="32"/>
  <c r="B474" i="32"/>
  <c r="B585" i="32"/>
  <c r="B305" i="32"/>
  <c r="B530" i="32"/>
  <c r="B176" i="32"/>
  <c r="B342" i="32"/>
  <c r="B883" i="32"/>
  <c r="B421" i="32"/>
  <c r="B574" i="32"/>
  <c r="B486" i="32"/>
  <c r="B467" i="32"/>
  <c r="B239" i="32"/>
  <c r="B334" i="32"/>
  <c r="B618" i="32"/>
  <c r="B779" i="32"/>
  <c r="B181" i="32"/>
  <c r="B192" i="32"/>
  <c r="B807" i="32"/>
  <c r="B438" i="32"/>
  <c r="B791" i="32"/>
  <c r="B928" i="32"/>
  <c r="B208" i="32"/>
  <c r="B781" i="32"/>
  <c r="B718" i="32"/>
  <c r="B556" i="32"/>
  <c r="B294" i="32"/>
  <c r="B658" i="32"/>
  <c r="B683" i="32"/>
  <c r="B880" i="32"/>
  <c r="B626" i="32"/>
  <c r="B793" i="32"/>
  <c r="B651" i="32"/>
  <c r="B164" i="32"/>
  <c r="B33" i="32"/>
  <c r="B271" i="32"/>
  <c r="B272" i="32"/>
  <c r="B87" i="32"/>
  <c r="B175" i="32"/>
  <c r="B300" i="32"/>
  <c r="B634" i="32"/>
  <c r="B570" i="32"/>
  <c r="B897" i="32"/>
  <c r="B896" i="32"/>
  <c r="B722" i="32"/>
  <c r="B141" i="32"/>
  <c r="B194" i="32"/>
  <c r="B769" i="32"/>
  <c r="B146" i="32"/>
  <c r="B872" i="32"/>
  <c r="B748" i="32"/>
  <c r="B480" i="32"/>
  <c r="B231" i="32"/>
  <c r="B839" i="32"/>
  <c r="B458" i="32"/>
  <c r="B877" i="32"/>
  <c r="B594" i="32"/>
  <c r="B920" i="32"/>
  <c r="B9" i="32"/>
  <c r="B130" i="32"/>
  <c r="B616" i="32"/>
  <c r="B15" i="32"/>
  <c r="B689" i="32"/>
  <c r="B281" i="32"/>
  <c r="B797" i="32"/>
  <c r="B249" i="32"/>
  <c r="B339" i="32"/>
  <c r="B456" i="32"/>
  <c r="B834" i="32"/>
  <c r="B685" i="32"/>
  <c r="B561" i="32"/>
  <c r="B519" i="32"/>
  <c r="B245" i="32"/>
  <c r="B16" i="32"/>
  <c r="B475" i="32"/>
  <c r="B477" i="32"/>
  <c r="B197" i="32"/>
  <c r="B483" i="32"/>
  <c r="B206" i="32"/>
  <c r="B868" i="32"/>
  <c r="B297" i="32"/>
  <c r="B306" i="32"/>
  <c r="B112" i="32"/>
  <c r="B455" i="32"/>
  <c r="B723" i="32"/>
  <c r="B936" i="32"/>
  <c r="B255" i="32"/>
  <c r="B588" i="32"/>
  <c r="B354" i="32"/>
  <c r="B841" i="32"/>
  <c r="B901" i="32"/>
  <c r="B101" i="32"/>
  <c r="B784" i="32"/>
  <c r="B922" i="32"/>
  <c r="B355" i="32"/>
  <c r="B304" i="32"/>
  <c r="B122" i="32"/>
  <c r="B900" i="32"/>
  <c r="B716" i="32"/>
  <c r="B815" i="32"/>
  <c r="B406" i="32"/>
  <c r="B219" i="32"/>
  <c r="B518" i="32"/>
  <c r="B317" i="32"/>
  <c r="B174" i="32"/>
  <c r="B329" i="32"/>
  <c r="B177" i="32"/>
  <c r="B100" i="32"/>
  <c r="B640" i="32"/>
  <c r="B830" i="32"/>
  <c r="B780" i="32"/>
  <c r="B76" i="32"/>
  <c r="B933" i="32"/>
  <c r="B750" i="32"/>
  <c r="B3" i="32"/>
  <c r="B913" i="32"/>
  <c r="B932" i="32"/>
  <c r="B648" i="32"/>
  <c r="B196" i="32"/>
  <c r="B71" i="32"/>
  <c r="B833" i="32"/>
  <c r="B107" i="32"/>
  <c r="B257" i="32"/>
  <c r="B520" i="32"/>
  <c r="B621" i="32"/>
  <c r="B717" i="32"/>
  <c r="B746" i="32"/>
  <c r="B611" i="32"/>
  <c r="B489" i="32"/>
  <c r="B823" i="32"/>
  <c r="B825" i="32"/>
  <c r="B363" i="32"/>
  <c r="B237" i="32"/>
  <c r="B263" i="32"/>
  <c r="B357" i="32"/>
  <c r="B428" i="32"/>
  <c r="B578" i="32"/>
  <c r="B738" i="32"/>
  <c r="B70" i="32"/>
  <c r="B799" i="32"/>
  <c r="B148" i="32"/>
  <c r="B499" i="32"/>
  <c r="B916" i="32"/>
  <c r="B666" i="32"/>
  <c r="B468" i="32"/>
  <c r="B366" i="32"/>
  <c r="B119" i="32"/>
  <c r="B899" i="32"/>
  <c r="B316" i="32"/>
  <c r="B35" i="32"/>
  <c r="B643" i="32"/>
  <c r="B388" i="32"/>
  <c r="B39" i="32"/>
  <c r="B31" i="32"/>
  <c r="B307" i="32"/>
  <c r="B711" i="32"/>
  <c r="B44" i="32"/>
  <c r="B83" i="32"/>
  <c r="B85" i="32"/>
  <c r="B383" i="32"/>
  <c r="B43" i="32"/>
  <c r="B370" i="32"/>
  <c r="B53" i="32"/>
  <c r="B34" i="32"/>
  <c r="B512" i="32"/>
  <c r="B568" i="32"/>
  <c r="B14" i="32"/>
  <c r="B656" i="32"/>
  <c r="B829" i="32"/>
  <c r="B220" i="32"/>
  <c r="B660" i="32"/>
  <c r="B553" i="32"/>
  <c r="B54" i="32"/>
  <c r="B700" i="32"/>
  <c r="B849" i="32"/>
  <c r="B801" i="32"/>
  <c r="B563" i="32"/>
  <c r="B65" i="32"/>
  <c r="B492" i="32"/>
  <c r="B596" i="32"/>
  <c r="B451" i="32"/>
  <c r="B905" i="32"/>
  <c r="B820" i="32"/>
  <c r="B836" i="32"/>
  <c r="B426" i="32"/>
  <c r="B84" i="32"/>
  <c r="B254" i="32"/>
  <c r="B348" i="32"/>
  <c r="B638" i="32"/>
  <c r="B351" i="32"/>
  <c r="B590" i="32"/>
  <c r="B151" i="32"/>
  <c r="B501" i="32"/>
  <c r="B758" i="32"/>
  <c r="B783" i="32"/>
  <c r="B479" i="32"/>
  <c r="B613" i="32"/>
  <c r="B32" i="32"/>
  <c r="B591" i="32"/>
  <c r="B672" i="32"/>
  <c r="B48" i="32"/>
  <c r="B236" i="32"/>
  <c r="B478" i="32"/>
  <c r="B673" i="32"/>
  <c r="B514" i="32"/>
  <c r="B186" i="32"/>
  <c r="B442" i="32"/>
  <c r="B221" i="32"/>
  <c r="B911" i="32"/>
  <c r="B669" i="32"/>
  <c r="B720" i="32"/>
  <c r="B873" i="32"/>
  <c r="B575" i="32"/>
  <c r="B767" i="32"/>
  <c r="B907" i="32"/>
  <c r="B792" i="32"/>
  <c r="B494" i="32"/>
  <c r="B204" i="32"/>
  <c r="B699" i="32"/>
  <c r="B47" i="32"/>
  <c r="B336" i="32"/>
  <c r="B491" i="32"/>
  <c r="B27" i="32"/>
  <c r="B473" i="32"/>
  <c r="B503" i="32"/>
  <c r="B381" i="32"/>
  <c r="B417" i="32"/>
  <c r="B537" i="32"/>
  <c r="B293" i="32"/>
  <c r="B755" i="32"/>
  <c r="B335" i="32"/>
  <c r="B384" i="32"/>
  <c r="B582" i="32"/>
  <c r="B566" i="32"/>
  <c r="B310" i="32"/>
  <c r="B191" i="32"/>
  <c r="B733" i="32"/>
  <c r="B835" i="32"/>
  <c r="B242" i="32"/>
  <c r="B580" i="32"/>
  <c r="B17" i="32"/>
  <c r="B302" i="32"/>
  <c r="B277" i="32"/>
  <c r="B597" i="32"/>
  <c r="B552" i="32"/>
  <c r="B75" i="32"/>
  <c r="B725" i="32"/>
  <c r="B688" i="32"/>
  <c r="B311" i="32"/>
  <c r="B198" i="32"/>
  <c r="B58" i="32"/>
  <c r="B273" i="32"/>
  <c r="B862" i="32"/>
  <c r="B235" i="32"/>
  <c r="B118" i="32"/>
  <c r="B693" i="32"/>
  <c r="B659" i="32"/>
  <c r="B154" i="32"/>
  <c r="B521" i="32"/>
  <c r="B858" i="32"/>
  <c r="B860" i="32"/>
  <c r="B404" i="32"/>
  <c r="B156" i="32"/>
  <c r="B269" i="32"/>
  <c r="B824" i="32"/>
  <c r="B308" i="32"/>
  <c r="B844" i="32"/>
  <c r="B110" i="32"/>
  <c r="B625" i="32"/>
  <c r="B646" i="32"/>
  <c r="B344" i="32"/>
  <c r="B629" i="32"/>
  <c r="B233" i="32"/>
  <c r="B104" i="32"/>
  <c r="B133" i="32"/>
  <c r="B869" i="32"/>
  <c r="B328" i="32"/>
  <c r="B22" i="32"/>
  <c r="B95" i="32"/>
  <c r="B128" i="32"/>
  <c r="B394" i="32"/>
  <c r="B341" i="32"/>
  <c r="B223" i="32"/>
  <c r="B757" i="32"/>
  <c r="B278" i="32"/>
  <c r="B903" i="32"/>
  <c r="B550" i="32"/>
  <c r="B664" i="32"/>
  <c r="B817" i="32"/>
  <c r="B247" i="32"/>
  <c r="B863" i="32"/>
  <c r="B649" i="32"/>
  <c r="B802" i="32"/>
  <c r="B645" i="32"/>
  <c r="B572" i="32"/>
  <c r="B513" i="32"/>
  <c r="B387" i="32"/>
  <c r="B390" i="32"/>
  <c r="B826" i="32"/>
  <c r="B859" i="32"/>
  <c r="B30" i="32"/>
  <c r="B760" i="32"/>
  <c r="B444" i="32"/>
  <c r="B324" i="32"/>
  <c r="B447" i="32"/>
  <c r="B13" i="32"/>
  <c r="B270" i="32"/>
  <c r="B631" i="32"/>
  <c r="B587" i="32"/>
  <c r="B670" i="32"/>
  <c r="B768" i="32"/>
  <c r="B542" i="32"/>
  <c r="B832" i="32"/>
  <c r="B710" i="32"/>
  <c r="B855" i="32"/>
  <c r="B734" i="32"/>
  <c r="B454" i="32"/>
  <c r="B153" i="32"/>
  <c r="B461" i="32"/>
  <c r="B739" i="32"/>
  <c r="B715" i="32"/>
  <c r="B258" i="32"/>
  <c r="B678" i="32"/>
  <c r="B253" i="32"/>
  <c r="B287" i="32"/>
  <c r="B536" i="32"/>
  <c r="B350" i="32"/>
  <c r="B114" i="32"/>
  <c r="B525" i="32"/>
  <c r="B299" i="32"/>
  <c r="B321" i="32"/>
  <c r="B653" i="32"/>
  <c r="B735" i="32"/>
  <c r="B200" i="32"/>
  <c r="B709" i="32"/>
  <c r="B55" i="32"/>
  <c r="B161" i="32"/>
  <c r="B728" i="32"/>
  <c r="B230" i="32"/>
  <c r="B212" i="32"/>
  <c r="B123" i="32"/>
  <c r="B460" i="32"/>
  <c r="B211" i="32"/>
  <c r="B657" i="32"/>
  <c r="B866" i="32"/>
  <c r="B668" i="32"/>
  <c r="B516" i="32"/>
  <c r="B569" i="32"/>
  <c r="B865" i="32"/>
  <c r="B232" i="32"/>
  <c r="B333" i="32"/>
  <c r="B584" i="32"/>
  <c r="B615" i="32"/>
  <c r="B129" i="32"/>
  <c r="B782" i="32"/>
  <c r="B806" i="32"/>
  <c r="B549" i="32"/>
  <c r="B729" i="32"/>
  <c r="B80" i="32"/>
  <c r="B876" i="32"/>
  <c r="B472" i="32"/>
  <c r="B23" i="32"/>
  <c r="B902" i="32"/>
  <c r="B203" i="32"/>
  <c r="B46" i="32"/>
  <c r="B694" i="32"/>
  <c r="B213" i="32"/>
  <c r="B144" i="32"/>
  <c r="B647" i="32"/>
  <c r="B124" i="32"/>
  <c r="B662" i="32"/>
  <c r="B424" i="32"/>
  <c r="B189" i="32"/>
  <c r="B871" i="32"/>
  <c r="B908" i="32"/>
  <c r="B418" i="32"/>
  <c r="B506" i="32"/>
  <c r="B210" i="32"/>
  <c r="B925" i="32"/>
  <c r="B419" i="32"/>
  <c r="B21" i="32"/>
  <c r="B497" i="32"/>
  <c r="B529" i="32"/>
  <c r="B259" i="32"/>
  <c r="B81" i="32"/>
  <c r="B86" i="32"/>
  <c r="B432" i="32"/>
  <c r="B914" i="32"/>
  <c r="B703" i="32"/>
  <c r="B607" i="32"/>
  <c r="B813" i="32"/>
  <c r="B764" i="32"/>
  <c r="B411" i="32"/>
  <c r="B488" i="32"/>
  <c r="B724" i="32"/>
  <c r="B145" i="32"/>
  <c r="B343" i="32"/>
  <c r="B532" i="32"/>
  <c r="B315" i="32"/>
  <c r="B327" i="32"/>
  <c r="B652" i="32"/>
  <c r="B159" i="32"/>
  <c r="B74" i="32"/>
  <c r="B805" i="32"/>
  <c r="B360" i="32"/>
  <c r="B240" i="32"/>
  <c r="B679" i="32"/>
  <c r="B279" i="32"/>
  <c r="B42" i="32"/>
  <c r="B252" i="32"/>
  <c r="B36" i="32"/>
  <c r="B132" i="32"/>
  <c r="B929" i="32"/>
  <c r="B522" i="32"/>
  <c r="B365" i="32"/>
  <c r="B131" i="32"/>
  <c r="B686" i="32"/>
  <c r="B298" i="32"/>
  <c r="B581" i="32"/>
  <c r="B63" i="32"/>
  <c r="B309" i="32"/>
  <c r="B284" i="32"/>
  <c r="B303" i="32"/>
  <c r="B854" i="32"/>
  <c r="B322" i="32"/>
  <c r="B819" i="32"/>
  <c r="B526" i="32"/>
  <c r="B524" i="32"/>
  <c r="B10" i="32"/>
  <c r="B845" i="32"/>
  <c r="B158" i="32"/>
  <c r="B160" i="32"/>
  <c r="B443" i="32"/>
  <c r="B437" i="32"/>
  <c r="B595" i="32"/>
  <c r="B134" i="32"/>
  <c r="B338" i="32"/>
  <c r="B892" i="32"/>
  <c r="B941" i="32"/>
  <c r="B67" i="32"/>
  <c r="B752" i="32"/>
  <c r="B496" i="32"/>
  <c r="B340" i="32"/>
  <c r="B142" i="32"/>
  <c r="B930" i="32"/>
  <c r="B772" i="32"/>
  <c r="B79" i="32"/>
  <c r="B677" i="32"/>
  <c r="B939" i="32"/>
  <c r="B777" i="32"/>
  <c r="B433" i="32"/>
  <c r="B745" i="32"/>
  <c r="B485" i="32"/>
  <c r="B842" i="32"/>
  <c r="B894" i="32"/>
  <c r="B143" i="32"/>
  <c r="B785" i="32"/>
  <c r="B59" i="32"/>
  <c r="B313" i="32"/>
  <c r="B888" i="32"/>
  <c r="B392" i="32"/>
  <c r="B915" i="32"/>
  <c r="B40" i="32"/>
  <c r="B918" i="32"/>
  <c r="B691" i="32"/>
  <c r="B744" i="32"/>
  <c r="B714" i="32"/>
  <c r="B789" i="32"/>
  <c r="B551" i="32"/>
  <c r="B88" i="32"/>
  <c r="B136" i="32"/>
  <c r="B82" i="32"/>
  <c r="B906" i="32"/>
  <c r="B266" i="32"/>
  <c r="B352" i="32"/>
  <c r="B301" i="32"/>
  <c r="B576" i="32"/>
  <c r="B850" i="32"/>
  <c r="B586" i="32"/>
  <c r="B573" i="32"/>
  <c r="B884" i="32"/>
  <c r="B730" i="32"/>
  <c r="B523" i="32"/>
  <c r="B77" i="32"/>
  <c r="B609" i="32"/>
  <c r="B466" i="32"/>
  <c r="B705" i="32"/>
  <c r="B814" i="32"/>
  <c r="B546" i="32"/>
  <c r="B890" i="32"/>
  <c r="B215" i="32"/>
  <c r="B713" i="32"/>
  <c r="B105" i="32"/>
  <c r="B435" i="32"/>
  <c r="B604" i="32"/>
  <c r="B507" i="32"/>
  <c r="B732" i="32"/>
  <c r="B4" i="32"/>
  <c r="B593" i="32"/>
  <c r="B193" i="32"/>
  <c r="B250" i="32"/>
  <c r="B937" i="32"/>
  <c r="B633" i="32"/>
  <c r="B612" i="32"/>
  <c r="B495" i="32"/>
  <c r="B441" i="32"/>
  <c r="B20" i="32"/>
  <c r="B382" i="32"/>
  <c r="B414" i="32"/>
  <c r="B318" i="32"/>
  <c r="B238" i="32"/>
  <c r="B296" i="32"/>
  <c r="B701" i="32"/>
  <c r="B696" i="32"/>
  <c r="B482" i="32"/>
  <c r="B870" i="32"/>
  <c r="B389" i="32"/>
  <c r="B504" i="32"/>
  <c r="B72" i="32"/>
  <c r="B548" i="32"/>
  <c r="B323" i="32"/>
  <c r="B364" i="32"/>
  <c r="B509" i="32"/>
  <c r="B227" i="32"/>
  <c r="B184" i="32"/>
  <c r="B332" i="32"/>
  <c r="B368" i="32"/>
  <c r="B385" i="32"/>
  <c r="B697" i="32"/>
  <c r="B51" i="32"/>
  <c r="B420" i="32"/>
  <c r="B788" i="32"/>
  <c r="B256" i="32"/>
  <c r="B410" i="32"/>
  <c r="B787" i="32"/>
  <c r="B812" i="32"/>
  <c r="B291" i="32"/>
  <c r="B152" i="32"/>
  <c r="B754" i="32"/>
  <c r="B816" i="32"/>
  <c r="B425" i="32"/>
  <c r="B409" i="32"/>
  <c r="B288" i="32"/>
  <c r="B380" i="32"/>
  <c r="B251" i="32"/>
  <c r="B644" i="32"/>
  <c r="B642" i="32"/>
  <c r="B742" i="32"/>
  <c r="B427" i="32"/>
  <c r="B226" i="32"/>
  <c r="B843" i="32"/>
  <c r="B749" i="32"/>
  <c r="B765" i="32"/>
  <c r="B535" i="32"/>
  <c r="B577" i="32"/>
  <c r="B628" i="32"/>
  <c r="B663" i="32"/>
  <c r="B440" i="32"/>
  <c r="B24" i="32"/>
  <c r="B66" i="32"/>
  <c r="B704" i="32"/>
  <c r="B434" i="32"/>
  <c r="B214" i="32"/>
  <c r="B19" i="32"/>
  <c r="B111" i="32"/>
  <c r="B534" i="32"/>
  <c r="B407" i="32"/>
  <c r="B290" i="32"/>
  <c r="B157" i="32"/>
  <c r="B804" i="32"/>
  <c r="B274" i="32"/>
  <c r="B786" i="32"/>
  <c r="B737" i="32"/>
  <c r="B446" i="32"/>
  <c r="B736" i="32"/>
  <c r="B721" i="32"/>
  <c r="B879" i="32"/>
  <c r="B172" i="32"/>
  <c r="B481" i="32"/>
  <c r="B606" i="32"/>
  <c r="B540" i="32"/>
  <c r="B163" i="32"/>
  <c r="B379" i="32"/>
  <c r="B73" i="32"/>
  <c r="B620" i="32"/>
  <c r="B827" i="32"/>
  <c r="B275" i="32"/>
  <c r="B103" i="32"/>
  <c r="B821" i="32"/>
  <c r="B90" i="32"/>
  <c r="B761" i="32"/>
  <c r="B64" i="32"/>
  <c r="B484" i="32"/>
  <c r="B502" i="32"/>
  <c r="B171" i="32"/>
  <c r="B808" i="32"/>
  <c r="B228" i="32"/>
  <c r="B408" i="32"/>
  <c r="B559" i="32"/>
  <c r="B243" i="32"/>
  <c r="B353" i="32"/>
  <c r="B778" i="32"/>
  <c r="B391" i="32"/>
  <c r="B511" i="32"/>
  <c r="B528" i="32"/>
  <c r="B763" i="32"/>
  <c r="B429" i="32"/>
  <c r="B654" i="32"/>
  <c r="B544" i="32"/>
  <c r="B695" i="32"/>
  <c r="B554" i="32"/>
  <c r="B60" i="32"/>
  <c r="B361" i="32"/>
  <c r="B69" i="32"/>
  <c r="B377" i="32"/>
  <c r="B209" i="32"/>
  <c r="B676" i="32"/>
  <c r="B356" i="32"/>
  <c r="B229" i="32"/>
  <c r="B436" i="32"/>
  <c r="B98" i="32"/>
  <c r="B818" i="32"/>
  <c r="B162" i="32"/>
  <c r="B367" i="32"/>
  <c r="B45" i="32"/>
  <c r="B847" i="32"/>
  <c r="B921" i="32"/>
  <c r="B449" i="32"/>
  <c r="B457" i="32"/>
  <c r="B702" i="32"/>
  <c r="B803" i="32"/>
  <c r="B11" i="32"/>
  <c r="B430" i="32"/>
  <c r="B541" i="32"/>
  <c r="B878" i="32"/>
  <c r="B188" i="32"/>
  <c r="B904" i="32"/>
  <c r="B874" i="32"/>
  <c r="B775" i="32"/>
  <c r="B887" i="32"/>
  <c r="B140" i="32"/>
  <c r="B861" i="32"/>
  <c r="B371" i="32"/>
  <c r="B692" i="32"/>
  <c r="B453" i="32"/>
  <c r="B8" i="32"/>
  <c r="B619" i="32"/>
  <c r="B810" i="32"/>
  <c r="B99" i="32"/>
  <c r="B244" i="32"/>
  <c r="B545" i="32"/>
  <c r="B12" i="32"/>
  <c r="B169" i="32"/>
  <c r="B347" i="32"/>
  <c r="B531" i="32"/>
  <c r="B375" i="32"/>
  <c r="B96" i="32"/>
  <c r="B560" i="32"/>
  <c r="B115" i="32"/>
  <c r="B187" i="32"/>
  <c r="B809" i="32"/>
  <c r="B571" i="32"/>
  <c r="B26" i="32"/>
  <c r="B471" i="32"/>
  <c r="B927" i="32"/>
  <c r="B811" i="32"/>
  <c r="B139" i="32"/>
  <c r="B800" i="32"/>
  <c r="B828" i="32"/>
  <c r="B837" i="32"/>
  <c r="B463" i="32"/>
  <c r="B50" i="32"/>
  <c r="B661" i="32"/>
  <c r="B601" i="32"/>
  <c r="B78" i="32"/>
  <c r="B5" i="32"/>
  <c r="B280" i="32"/>
  <c r="B312" i="32"/>
  <c r="B938" i="32"/>
  <c r="B893" i="32"/>
  <c r="B450" i="32"/>
  <c r="B166" i="32"/>
  <c r="B776" i="32"/>
  <c r="B439" i="32"/>
  <c r="B415" i="32"/>
  <c r="B61" i="32"/>
  <c r="B207" i="32"/>
  <c r="B108" i="32"/>
  <c r="B487" i="32"/>
  <c r="B92" i="32"/>
  <c r="B168" i="32"/>
  <c r="B846" i="32"/>
  <c r="B635" i="32"/>
  <c r="B840" i="32"/>
  <c r="B331" i="32"/>
  <c r="B18" i="32"/>
  <c r="B641" i="32"/>
  <c r="B413" i="32"/>
  <c r="B399" i="32"/>
  <c r="B931" i="32"/>
  <c r="B283" i="32"/>
  <c r="B268" i="32"/>
  <c r="B295" i="32"/>
  <c r="B851" i="32"/>
  <c r="B533" i="32"/>
  <c r="B62" i="32"/>
  <c r="B687" i="32"/>
  <c r="B52" i="32"/>
  <c r="B706" i="32"/>
  <c r="B624" i="32"/>
  <c r="B790" i="32"/>
  <c r="B547" i="32"/>
  <c r="B751" i="32"/>
  <c r="B856" i="32"/>
  <c r="B224" i="32"/>
  <c r="B359" i="32"/>
  <c r="B138" i="32"/>
  <c r="B170" i="32"/>
  <c r="B319" i="32"/>
  <c r="B398" i="32"/>
  <c r="B234" i="32"/>
  <c r="B665" i="32"/>
  <c r="B165" i="32"/>
  <c r="B106" i="32"/>
  <c r="B857" i="32"/>
  <c r="B667" i="32"/>
  <c r="B222" i="32"/>
  <c r="B173" i="32"/>
  <c r="B517" i="32"/>
  <c r="B218" i="32"/>
  <c r="B773" i="32"/>
  <c r="B89" i="32"/>
  <c r="B402" i="32"/>
  <c r="B623" i="32"/>
  <c r="B94" i="32"/>
  <c r="B147" i="32"/>
  <c r="B707" i="32"/>
  <c r="B464" i="32"/>
  <c r="B285" i="32"/>
  <c r="B796" i="32"/>
  <c r="B747" i="32"/>
  <c r="B622" i="32"/>
  <c r="B940" i="32"/>
  <c r="B731" i="32"/>
  <c r="B6" i="32"/>
  <c r="B202" i="32"/>
  <c r="B113" i="32"/>
  <c r="B125" i="32"/>
  <c r="B403" i="32"/>
  <c r="B895" i="32"/>
  <c r="B150" i="32"/>
  <c r="B727" i="32"/>
  <c r="B190" i="32"/>
  <c r="B349" i="32"/>
  <c r="B774" i="32"/>
  <c r="B282" i="32"/>
  <c r="B183" i="32"/>
  <c r="B265" i="32"/>
  <c r="B756" i="32"/>
  <c r="B831" i="32"/>
  <c r="B608" i="32"/>
  <c r="B180" i="32"/>
  <c r="B885" i="32"/>
  <c r="B378" i="32"/>
  <c r="B543" i="32"/>
  <c r="B199" i="32"/>
  <c r="B682" i="32"/>
  <c r="B127" i="32"/>
  <c r="B470" i="32"/>
  <c r="B912" i="32"/>
  <c r="B201" i="32"/>
  <c r="B416" i="32"/>
  <c r="B56" i="32"/>
  <c r="B498" i="32"/>
  <c r="B260" i="32"/>
  <c r="B396" i="32"/>
  <c r="B680" i="32"/>
  <c r="B362" i="32"/>
  <c r="B598" i="32"/>
  <c r="B753" i="32"/>
  <c r="B397" i="32"/>
  <c r="B934" i="32"/>
  <c r="B632" i="32"/>
  <c r="B465" i="32"/>
  <c r="B93" i="32"/>
  <c r="B684" i="32"/>
  <c r="B120" i="32"/>
  <c r="B37" i="32"/>
  <c r="B109" i="32"/>
  <c r="B395" i="32"/>
  <c r="B412" i="32"/>
  <c r="B116" i="32"/>
  <c r="B798" i="32"/>
  <c r="B712" i="32"/>
  <c r="B655" i="32"/>
  <c r="B583" i="32"/>
  <c r="B675" i="32"/>
  <c r="B592" i="32"/>
  <c r="B762" i="32"/>
  <c r="B28" i="32"/>
  <c r="B448" i="32"/>
  <c r="B567" i="32"/>
  <c r="B469" i="32"/>
  <c r="B822" i="32"/>
  <c r="B97" i="32"/>
  <c r="B564" i="32"/>
  <c r="B603" i="32"/>
  <c r="B241" i="32"/>
  <c r="B374" i="32"/>
  <c r="B276" i="32"/>
  <c r="B372" i="32"/>
  <c r="B627" i="32"/>
  <c r="B264" i="32"/>
  <c r="B121" i="32"/>
  <c r="B898" i="32"/>
  <c r="B267" i="32"/>
  <c r="B373" i="32"/>
  <c r="B102" i="32"/>
  <c r="B539" i="32"/>
  <c r="B795" i="32"/>
  <c r="B261" i="32"/>
  <c r="B25" i="32"/>
  <c r="B126" i="32"/>
  <c r="B698" i="32"/>
  <c r="B889" i="32"/>
  <c r="B515" i="32"/>
  <c r="B68" i="32"/>
  <c r="B149" i="32"/>
  <c r="B393" i="32"/>
  <c r="B2" i="32"/>
  <c r="B881" i="32"/>
  <c r="B600" i="32"/>
  <c r="B794" i="32"/>
  <c r="B926" i="32"/>
  <c r="B225" i="32"/>
  <c r="B558" i="32"/>
  <c r="B527" i="32"/>
  <c r="B182" i="32"/>
  <c r="B320" i="32"/>
  <c r="B610" i="32"/>
  <c r="B740" i="32"/>
  <c r="B289" i="32"/>
  <c r="B690" i="32"/>
  <c r="B459" i="32"/>
  <c r="B476" i="32"/>
  <c r="B770" i="32"/>
  <c r="B766" i="32"/>
  <c r="B462" i="32"/>
  <c r="B637" i="32"/>
  <c r="B422" i="32"/>
  <c r="B326" i="32"/>
  <c r="B671" i="32"/>
  <c r="B508" i="32"/>
  <c r="B490" i="32"/>
  <c r="B617" i="32"/>
  <c r="B848" i="32"/>
  <c r="B452" i="32"/>
  <c r="B867" i="32"/>
  <c r="B562" i="32"/>
  <c r="B882" i="32"/>
  <c r="B650" i="32"/>
  <c r="B853" i="32"/>
  <c r="B376" i="32"/>
  <c r="B579" i="32"/>
  <c r="B852" i="32"/>
  <c r="B886" i="32"/>
  <c r="B400" i="32"/>
  <c r="B909" i="32"/>
  <c r="B346" i="32"/>
  <c r="B286" i="32"/>
  <c r="B639" i="32"/>
  <c r="B195" i="32"/>
  <c r="B179" i="32"/>
  <c r="B29" i="32"/>
  <c r="B557" i="32"/>
  <c r="B401" i="32"/>
  <c r="B923" i="32"/>
  <c r="B246" i="32"/>
  <c r="B423" i="32"/>
  <c r="B681" i="32"/>
  <c r="B910" i="32"/>
  <c r="B741" i="32"/>
  <c r="B41" i="32"/>
  <c r="B57" i="32"/>
  <c r="B7" i="32"/>
  <c r="B719" i="32"/>
  <c r="B262" i="32"/>
  <c r="B743" i="32"/>
  <c r="B726" i="32"/>
  <c r="B891" i="32"/>
  <c r="B216" i="32"/>
  <c r="B369" i="32"/>
  <c r="B405" i="32"/>
  <c r="B505" i="32"/>
  <c r="B217" i="32"/>
  <c r="B91" i="32"/>
  <c r="B599" i="32"/>
  <c r="B500" i="32"/>
  <c r="B636" i="32"/>
  <c r="B924" i="32"/>
  <c r="B445" i="32"/>
  <c r="B614" i="32"/>
  <c r="B771" i="32"/>
  <c r="B205" i="32"/>
  <c r="B117" i="32"/>
  <c r="B155" i="32"/>
  <c r="B386" i="32"/>
  <c r="B345" i="32"/>
  <c r="B493" i="32"/>
  <c r="B864" i="32"/>
  <c r="B875" i="32"/>
  <c r="B630" i="32"/>
  <c r="B431" i="32"/>
  <c r="B49" i="32"/>
  <c r="B248" i="32"/>
  <c r="B605" i="32"/>
  <c r="B935" i="32"/>
  <c r="B137" i="32"/>
  <c r="B135" i="32"/>
  <c r="B602" i="32"/>
  <c r="B167" i="32"/>
  <c r="B919" i="32"/>
  <c r="B917" i="32"/>
  <c r="B330" i="32"/>
  <c r="B759" i="32"/>
  <c r="B555" i="32"/>
  <c r="B185" i="32"/>
  <c r="B358" i="32"/>
  <c r="B538" i="32"/>
  <c r="B314" i="32"/>
  <c r="B510" i="32"/>
  <c r="B589" i="32"/>
  <c r="B565" i="32"/>
  <c r="B337" i="32"/>
  <c r="B178" i="32"/>
  <c r="B519" i="18"/>
  <c r="C519" i="18"/>
  <c r="E519" i="18"/>
  <c r="B485" i="18"/>
  <c r="C485" i="18"/>
  <c r="E485" i="18"/>
  <c r="B399" i="18"/>
  <c r="C399" i="18"/>
  <c r="E399" i="18"/>
  <c r="B178" i="18"/>
  <c r="C178" i="18"/>
  <c r="E178" i="18"/>
  <c r="B218" i="18"/>
  <c r="C218" i="18"/>
  <c r="E218" i="18"/>
  <c r="B125" i="18"/>
  <c r="C125" i="18"/>
  <c r="E125" i="18"/>
  <c r="B179" i="18"/>
  <c r="C179" i="18"/>
  <c r="E179" i="18"/>
  <c r="B417" i="18"/>
  <c r="C417" i="18"/>
  <c r="E417" i="18"/>
  <c r="B384" i="18"/>
  <c r="C384" i="18"/>
  <c r="E384" i="18"/>
  <c r="B509" i="18"/>
  <c r="C509" i="18"/>
  <c r="E509" i="18"/>
  <c r="B304" i="18"/>
  <c r="C304" i="18"/>
  <c r="E304" i="18"/>
  <c r="B114" i="18"/>
  <c r="C114" i="18"/>
  <c r="E114" i="18"/>
  <c r="B161" i="18"/>
  <c r="C161" i="18"/>
  <c r="E161" i="18"/>
  <c r="B427" i="18"/>
  <c r="C427" i="18"/>
  <c r="E427" i="18"/>
  <c r="B124" i="18"/>
  <c r="C124" i="18"/>
  <c r="E124" i="18"/>
  <c r="B198" i="18"/>
  <c r="C198" i="18"/>
  <c r="E198" i="18"/>
  <c r="B511" i="18"/>
  <c r="C511" i="18"/>
  <c r="E511" i="18"/>
  <c r="B351" i="18"/>
  <c r="C351" i="18"/>
  <c r="E351" i="18"/>
  <c r="B477" i="18"/>
  <c r="C477" i="18"/>
  <c r="E477" i="18"/>
  <c r="B349" i="18"/>
  <c r="C349" i="18"/>
  <c r="E349" i="18"/>
  <c r="B47" i="18"/>
  <c r="C47" i="18"/>
  <c r="E47" i="18"/>
  <c r="B67" i="18"/>
  <c r="C67" i="18"/>
  <c r="E67" i="18"/>
  <c r="B378" i="18"/>
  <c r="C378" i="18"/>
  <c r="E378" i="18"/>
  <c r="B329" i="18"/>
  <c r="C329" i="18"/>
  <c r="E329" i="18"/>
  <c r="B358" i="18"/>
  <c r="C358" i="18"/>
  <c r="E358" i="18"/>
  <c r="B42" i="18"/>
  <c r="C42" i="18"/>
  <c r="E42" i="18"/>
  <c r="B148" i="18"/>
  <c r="C148" i="18"/>
  <c r="E148" i="18"/>
  <c r="B406" i="18"/>
  <c r="C406" i="18"/>
  <c r="E406" i="18"/>
  <c r="B201" i="18"/>
  <c r="C201" i="18"/>
  <c r="E201" i="18"/>
  <c r="B421" i="18"/>
  <c r="C421" i="18"/>
  <c r="E421" i="18"/>
  <c r="B397" i="18"/>
  <c r="C397" i="18"/>
  <c r="E397" i="18"/>
  <c r="B182" i="18"/>
  <c r="C182" i="18"/>
  <c r="E182" i="18"/>
  <c r="B257" i="18"/>
  <c r="C257" i="18"/>
  <c r="E257" i="18"/>
  <c r="B414" i="18"/>
  <c r="C414" i="18"/>
  <c r="E414" i="18"/>
  <c r="B415" i="18"/>
  <c r="C415" i="18"/>
  <c r="E415" i="18"/>
  <c r="B18" i="18"/>
  <c r="C18" i="18"/>
  <c r="E18" i="18"/>
  <c r="B58" i="18"/>
  <c r="C58" i="18"/>
  <c r="E58" i="18"/>
  <c r="B146" i="18"/>
  <c r="C146" i="18"/>
  <c r="E146" i="18"/>
  <c r="B381" i="18"/>
  <c r="C381" i="18"/>
  <c r="E381" i="18"/>
  <c r="B284" i="18"/>
  <c r="C284" i="18"/>
  <c r="E284" i="18"/>
  <c r="B259" i="18"/>
  <c r="C259" i="18"/>
  <c r="E259" i="18"/>
  <c r="B496" i="18"/>
  <c r="C496" i="18"/>
  <c r="E496" i="18"/>
  <c r="B225" i="18"/>
  <c r="C225" i="18"/>
  <c r="E225" i="18"/>
  <c r="E2" i="16"/>
  <c r="C2" i="31"/>
  <c r="C3" i="31"/>
  <c r="C4" i="31"/>
  <c r="C5" i="31"/>
  <c r="C6" i="31"/>
  <c r="C7" i="31"/>
  <c r="C8" i="31"/>
  <c r="C9" i="31"/>
  <c r="C10" i="31"/>
  <c r="C11" i="31"/>
  <c r="C12" i="31"/>
  <c r="C14" i="31"/>
  <c r="C15" i="31"/>
  <c r="C16" i="31"/>
  <c r="C17" i="31"/>
  <c r="C18" i="31"/>
  <c r="C19" i="31"/>
  <c r="C20" i="31"/>
  <c r="C21" i="31"/>
  <c r="C22" i="31"/>
  <c r="C23" i="31"/>
  <c r="C24" i="31"/>
  <c r="C25" i="31"/>
  <c r="B108" i="18"/>
  <c r="C108" i="18"/>
  <c r="E108" i="18"/>
  <c r="B68" i="18"/>
  <c r="C68" i="18"/>
  <c r="E68" i="18"/>
  <c r="B302" i="18"/>
  <c r="C302" i="18"/>
  <c r="E302" i="18"/>
  <c r="B398" i="18"/>
  <c r="C398" i="18"/>
  <c r="E398" i="18"/>
  <c r="B316" i="18"/>
  <c r="C316" i="18"/>
  <c r="E316" i="18"/>
  <c r="B272" i="18"/>
  <c r="C272" i="18"/>
  <c r="E272" i="18"/>
  <c r="B420" i="18"/>
  <c r="C420" i="18"/>
  <c r="E420" i="18"/>
  <c r="B489" i="18"/>
  <c r="C489" i="18"/>
  <c r="E489" i="18"/>
  <c r="B277" i="18"/>
  <c r="C277" i="18"/>
  <c r="E277" i="18"/>
  <c r="B513" i="18"/>
  <c r="C513" i="18"/>
  <c r="E513" i="18"/>
  <c r="B11" i="18"/>
  <c r="C11" i="18"/>
  <c r="E11" i="18"/>
  <c r="B130" i="18"/>
  <c r="C130" i="18"/>
  <c r="E130" i="18"/>
  <c r="B69" i="18"/>
  <c r="C69" i="18"/>
  <c r="E69" i="18"/>
  <c r="B330" i="18"/>
  <c r="C330" i="18"/>
  <c r="E330" i="18"/>
  <c r="B127" i="18"/>
  <c r="C127" i="18"/>
  <c r="E127" i="18"/>
  <c r="B495" i="18"/>
  <c r="C495" i="18"/>
  <c r="E495" i="18"/>
  <c r="B199" i="18"/>
  <c r="C199" i="18"/>
  <c r="E199" i="18"/>
  <c r="B168" i="18"/>
  <c r="C168" i="18"/>
  <c r="E168" i="18"/>
  <c r="B101" i="18"/>
  <c r="C101" i="18"/>
  <c r="E101" i="18"/>
  <c r="B357" i="18"/>
  <c r="C357" i="18"/>
  <c r="E357" i="18"/>
  <c r="B263" i="18"/>
  <c r="C263" i="18"/>
  <c r="E263" i="18"/>
  <c r="B391" i="18"/>
  <c r="C391" i="18"/>
  <c r="E391" i="18"/>
  <c r="B369" i="18"/>
  <c r="C369" i="18"/>
  <c r="E369" i="18"/>
  <c r="B520" i="18"/>
  <c r="C520" i="18"/>
  <c r="E520" i="18"/>
  <c r="B53" i="18"/>
  <c r="C53" i="18"/>
  <c r="E53" i="18"/>
  <c r="B315" i="18"/>
  <c r="C315" i="18"/>
  <c r="E315" i="18"/>
  <c r="B186" i="18"/>
  <c r="C186" i="18"/>
  <c r="E186" i="18"/>
  <c r="B123" i="18"/>
  <c r="C123" i="18"/>
  <c r="E123" i="18"/>
  <c r="B530" i="18"/>
  <c r="C530" i="18"/>
  <c r="E530" i="18"/>
  <c r="B379" i="18"/>
  <c r="C379" i="18"/>
  <c r="E379" i="18"/>
  <c r="B96" i="18"/>
  <c r="C96" i="18"/>
  <c r="E96" i="18"/>
  <c r="B103" i="18"/>
  <c r="C103" i="18"/>
  <c r="E103" i="18"/>
  <c r="B445" i="18"/>
  <c r="C445" i="18"/>
  <c r="E445" i="18"/>
  <c r="B508" i="18"/>
  <c r="C508" i="18"/>
  <c r="E508" i="18"/>
  <c r="B514" i="18"/>
  <c r="C514" i="18"/>
  <c r="E514" i="18"/>
  <c r="B434" i="18"/>
  <c r="C434" i="18"/>
  <c r="E434" i="18"/>
  <c r="B526" i="18"/>
  <c r="C526" i="18"/>
  <c r="E526" i="18"/>
  <c r="B211" i="18"/>
  <c r="C211" i="18"/>
  <c r="E211" i="18"/>
  <c r="B405" i="18"/>
  <c r="C405" i="18"/>
  <c r="E405" i="18"/>
  <c r="B91" i="18"/>
  <c r="C91" i="18"/>
  <c r="E91" i="18"/>
  <c r="B395" i="18"/>
  <c r="C395" i="18"/>
  <c r="E395" i="18"/>
  <c r="B106" i="18"/>
  <c r="C106" i="18"/>
  <c r="E106" i="18"/>
  <c r="B332" i="18"/>
  <c r="C332" i="18"/>
  <c r="E332" i="18"/>
  <c r="B355" i="18"/>
  <c r="C355" i="18"/>
  <c r="E355" i="18"/>
  <c r="B55" i="18"/>
  <c r="C55" i="18"/>
  <c r="E55" i="18"/>
  <c r="B23" i="18"/>
  <c r="C23" i="18"/>
  <c r="E23" i="18"/>
  <c r="B394" i="18"/>
  <c r="C394" i="18"/>
  <c r="E394" i="18"/>
  <c r="B296" i="18"/>
  <c r="C296" i="18"/>
  <c r="E296" i="18"/>
  <c r="B392" i="18"/>
  <c r="C392" i="18"/>
  <c r="E392" i="18"/>
  <c r="B247" i="18"/>
  <c r="C247" i="18"/>
  <c r="E247" i="18"/>
  <c r="B50" i="18"/>
  <c r="C50" i="18"/>
  <c r="E50" i="18"/>
  <c r="B22" i="18"/>
  <c r="C22" i="18"/>
  <c r="E22" i="18"/>
  <c r="B382" i="18"/>
  <c r="C382" i="18"/>
  <c r="E382" i="18"/>
  <c r="B35" i="18"/>
  <c r="C35" i="18"/>
  <c r="E35" i="18"/>
  <c r="B335" i="18"/>
  <c r="C335" i="18"/>
  <c r="E335" i="18"/>
  <c r="B456" i="18"/>
  <c r="C456" i="18"/>
  <c r="E456" i="18"/>
  <c r="B295" i="18"/>
  <c r="C295" i="18"/>
  <c r="E295" i="18"/>
  <c r="B468" i="18"/>
  <c r="C468" i="18"/>
  <c r="E468" i="18"/>
  <c r="B245" i="18"/>
  <c r="C245" i="18"/>
  <c r="E245" i="18"/>
  <c r="B454" i="18"/>
  <c r="C454" i="18"/>
  <c r="E454" i="18"/>
  <c r="B10" i="18"/>
  <c r="C10" i="18"/>
  <c r="E10" i="18"/>
  <c r="B256" i="18"/>
  <c r="C256" i="18"/>
  <c r="E256" i="18"/>
  <c r="B152" i="18"/>
  <c r="C152" i="18"/>
  <c r="E152" i="18"/>
  <c r="B390" i="18"/>
  <c r="C390" i="18"/>
  <c r="E390" i="18"/>
  <c r="B243" i="18"/>
  <c r="C243" i="18"/>
  <c r="E243" i="18"/>
  <c r="B153" i="18"/>
  <c r="C153" i="18"/>
  <c r="E153" i="18"/>
  <c r="B389" i="18"/>
  <c r="C389" i="18"/>
  <c r="E389" i="18"/>
  <c r="B219" i="18"/>
  <c r="C219" i="18"/>
  <c r="E219" i="18"/>
  <c r="B410" i="18"/>
  <c r="C410" i="18"/>
  <c r="E410" i="18"/>
  <c r="B39" i="18"/>
  <c r="C39" i="18"/>
  <c r="E39" i="18"/>
  <c r="B347" i="18"/>
  <c r="C347" i="18"/>
  <c r="E347" i="18"/>
  <c r="B30" i="18"/>
  <c r="C30" i="18"/>
  <c r="E30" i="18"/>
  <c r="B16" i="18"/>
  <c r="C16" i="18"/>
  <c r="E16" i="18"/>
  <c r="B88" i="18"/>
  <c r="C88" i="18"/>
  <c r="E88" i="18"/>
  <c r="B507" i="18"/>
  <c r="C507" i="18"/>
  <c r="E507" i="18"/>
  <c r="B458" i="18"/>
  <c r="C458" i="18"/>
  <c r="E458" i="18"/>
  <c r="B190" i="18"/>
  <c r="C190" i="18"/>
  <c r="E190" i="18"/>
  <c r="B2" i="18"/>
  <c r="C2" i="18"/>
  <c r="E2" i="18"/>
  <c r="B71" i="18"/>
  <c r="C71" i="18"/>
  <c r="E71" i="18"/>
  <c r="B370" i="18"/>
  <c r="C370" i="18"/>
  <c r="E370" i="18"/>
  <c r="B113" i="18"/>
  <c r="C113" i="18"/>
  <c r="E113" i="18"/>
  <c r="B250" i="18"/>
  <c r="C250" i="18"/>
  <c r="E250" i="18"/>
  <c r="B273" i="18"/>
  <c r="C273" i="18"/>
  <c r="E273" i="18"/>
  <c r="B134" i="18"/>
  <c r="C134" i="18"/>
  <c r="E134" i="18"/>
  <c r="B282" i="18"/>
  <c r="C282" i="18"/>
  <c r="E282" i="18"/>
  <c r="B423" i="18"/>
  <c r="C423" i="18"/>
  <c r="E423" i="18"/>
  <c r="B249" i="18"/>
  <c r="C249" i="18"/>
  <c r="E249" i="18"/>
  <c r="B129" i="18"/>
  <c r="C129" i="18"/>
  <c r="E129" i="18"/>
  <c r="B274" i="18"/>
  <c r="C274" i="18"/>
  <c r="E274" i="18"/>
  <c r="B352" i="18"/>
  <c r="C352" i="18"/>
  <c r="E352" i="18"/>
  <c r="B80" i="18"/>
  <c r="C80" i="18"/>
  <c r="E80" i="18"/>
  <c r="B204" i="18"/>
  <c r="C204" i="18"/>
  <c r="E204" i="18"/>
  <c r="B104" i="18"/>
  <c r="C104" i="18"/>
  <c r="E104" i="18"/>
  <c r="B387" i="18"/>
  <c r="C387" i="18"/>
  <c r="E387" i="18"/>
  <c r="B13" i="18"/>
  <c r="C13" i="18"/>
  <c r="E13" i="18"/>
  <c r="B475" i="18"/>
  <c r="C475" i="18"/>
  <c r="E475" i="18"/>
  <c r="B119" i="18"/>
  <c r="C119" i="18"/>
  <c r="E119" i="18"/>
  <c r="B451" i="18"/>
  <c r="C451" i="18"/>
  <c r="E451" i="18"/>
  <c r="B115" i="18"/>
  <c r="C115" i="18"/>
  <c r="E115" i="18"/>
  <c r="B288" i="18"/>
  <c r="C288" i="18"/>
  <c r="E288" i="18"/>
  <c r="B470" i="18"/>
  <c r="C470" i="18"/>
  <c r="E470" i="18"/>
  <c r="B402" i="18"/>
  <c r="C402" i="18"/>
  <c r="E402" i="18"/>
  <c r="B447" i="18"/>
  <c r="C447" i="18"/>
  <c r="E447" i="18"/>
  <c r="B27" i="18"/>
  <c r="C27" i="18"/>
  <c r="E27" i="18"/>
  <c r="B366" i="18"/>
  <c r="C366" i="18"/>
  <c r="E366" i="18"/>
  <c r="B314" i="18"/>
  <c r="C314" i="18"/>
  <c r="E314" i="18"/>
  <c r="B491" i="18"/>
  <c r="C491" i="18"/>
  <c r="E491" i="18"/>
  <c r="B253" i="18"/>
  <c r="C253" i="18"/>
  <c r="E253" i="18"/>
  <c r="B45" i="18"/>
  <c r="C45" i="18"/>
  <c r="E45" i="18"/>
  <c r="B251" i="18"/>
  <c r="C251" i="18"/>
  <c r="E251" i="18"/>
  <c r="B85" i="18"/>
  <c r="C85" i="18"/>
  <c r="E85" i="18"/>
  <c r="B350" i="18"/>
  <c r="C350" i="18"/>
  <c r="E350" i="18"/>
  <c r="B34" i="18"/>
  <c r="C34" i="18"/>
  <c r="E34" i="18"/>
  <c r="B222" i="18"/>
  <c r="C222" i="18"/>
  <c r="E222" i="18"/>
  <c r="B239" i="18"/>
  <c r="C239" i="18"/>
  <c r="E239" i="18"/>
  <c r="B501" i="18"/>
  <c r="C501" i="18"/>
  <c r="E501" i="18"/>
  <c r="B422" i="18"/>
  <c r="C422" i="18"/>
  <c r="E422" i="18"/>
  <c r="B31" i="18"/>
  <c r="C31" i="18"/>
  <c r="E31" i="18"/>
  <c r="B462" i="18"/>
  <c r="C462" i="18"/>
  <c r="E462" i="18"/>
  <c r="B155" i="18"/>
  <c r="C155" i="18"/>
  <c r="E155" i="18"/>
  <c r="B419" i="18"/>
  <c r="C419" i="18"/>
  <c r="E419" i="18"/>
  <c r="B336" i="18"/>
  <c r="C336" i="18"/>
  <c r="E336" i="18"/>
  <c r="B407" i="18"/>
  <c r="C407" i="18"/>
  <c r="E407" i="18"/>
  <c r="B33" i="18"/>
  <c r="C33" i="18"/>
  <c r="E33" i="18"/>
  <c r="B20" i="18"/>
  <c r="C20" i="18"/>
  <c r="E20" i="18"/>
  <c r="B194" i="18"/>
  <c r="C194" i="18"/>
  <c r="E194" i="18"/>
  <c r="B289" i="18"/>
  <c r="C289" i="18"/>
  <c r="E289" i="18"/>
  <c r="B173" i="18"/>
  <c r="C173" i="18"/>
  <c r="E173" i="18"/>
  <c r="B268" i="18"/>
  <c r="C268" i="18"/>
  <c r="E268" i="18"/>
  <c r="B128" i="18"/>
  <c r="C128" i="18"/>
  <c r="E128" i="18"/>
  <c r="B432" i="18"/>
  <c r="C432" i="18"/>
  <c r="E432" i="18"/>
  <c r="B229" i="18"/>
  <c r="C229" i="18"/>
  <c r="E229" i="18"/>
  <c r="B65" i="18"/>
  <c r="C65" i="18"/>
  <c r="E65" i="18"/>
  <c r="B40" i="18"/>
  <c r="C40" i="18"/>
  <c r="E40" i="18"/>
  <c r="B510" i="18"/>
  <c r="C510" i="18"/>
  <c r="E510" i="18"/>
  <c r="B512" i="18"/>
  <c r="C512" i="18"/>
  <c r="E512" i="18"/>
  <c r="B448" i="18"/>
  <c r="C448" i="18"/>
  <c r="E448" i="18"/>
  <c r="B320" i="18"/>
  <c r="C320" i="18"/>
  <c r="E320" i="18"/>
  <c r="B442" i="18"/>
  <c r="C442" i="18"/>
  <c r="E442" i="18"/>
  <c r="B460" i="18"/>
  <c r="C460" i="18"/>
  <c r="E460" i="18"/>
  <c r="B197" i="18"/>
  <c r="C197" i="18"/>
  <c r="E197" i="18"/>
  <c r="B160" i="18"/>
  <c r="C160" i="18"/>
  <c r="E160" i="18"/>
  <c r="B149" i="18"/>
  <c r="C149" i="18"/>
  <c r="E149" i="18"/>
  <c r="B500" i="18"/>
  <c r="C500" i="18"/>
  <c r="E500" i="18"/>
  <c r="B279" i="18"/>
  <c r="C279" i="18"/>
  <c r="E279" i="18"/>
  <c r="B488" i="18"/>
  <c r="C488" i="18"/>
  <c r="E488" i="18"/>
  <c r="B226" i="18"/>
  <c r="C226" i="18"/>
  <c r="E226" i="18"/>
  <c r="B207" i="18"/>
  <c r="C207" i="18"/>
  <c r="E207" i="18"/>
  <c r="B156" i="18"/>
  <c r="C156" i="18"/>
  <c r="E156" i="18"/>
  <c r="B29" i="18"/>
  <c r="C29" i="18"/>
  <c r="E29" i="18"/>
  <c r="B138" i="18"/>
  <c r="C138" i="18"/>
  <c r="E138" i="18"/>
  <c r="B344" i="18"/>
  <c r="C344" i="18"/>
  <c r="E344" i="18"/>
  <c r="B169" i="18"/>
  <c r="C169" i="18"/>
  <c r="E169" i="18"/>
  <c r="B306" i="18"/>
  <c r="C306" i="18"/>
  <c r="E306" i="18"/>
  <c r="B162" i="18"/>
  <c r="C162" i="18"/>
  <c r="E162" i="18"/>
  <c r="B523" i="18"/>
  <c r="C523" i="18"/>
  <c r="E523" i="18"/>
  <c r="B299" i="18"/>
  <c r="C299" i="18"/>
  <c r="E299" i="18"/>
  <c r="B248" i="18"/>
  <c r="C248" i="18"/>
  <c r="E248" i="18"/>
  <c r="B478" i="18"/>
  <c r="C478" i="18"/>
  <c r="E478" i="18"/>
  <c r="B208" i="18"/>
  <c r="C208" i="18"/>
  <c r="E208" i="18"/>
  <c r="B276" i="18"/>
  <c r="C276" i="18"/>
  <c r="E276" i="18"/>
  <c r="B439" i="18"/>
  <c r="C439" i="18"/>
  <c r="E439" i="18"/>
  <c r="B321" i="18"/>
  <c r="C321" i="18"/>
  <c r="E321" i="18"/>
  <c r="B416" i="18"/>
  <c r="C416" i="18"/>
  <c r="E416" i="18"/>
  <c r="B531" i="18"/>
  <c r="C531" i="18"/>
  <c r="E531" i="18"/>
  <c r="B142" i="18"/>
  <c r="C142" i="18"/>
  <c r="E142" i="18"/>
  <c r="B48" i="18"/>
  <c r="C48" i="18"/>
  <c r="E48" i="18"/>
  <c r="B212" i="18"/>
  <c r="C212" i="18"/>
  <c r="E212" i="18"/>
  <c r="B292" i="18"/>
  <c r="C292" i="18"/>
  <c r="E292" i="18"/>
  <c r="B141" i="18"/>
  <c r="C141" i="18"/>
  <c r="E141" i="18"/>
  <c r="B172" i="18"/>
  <c r="C172" i="18"/>
  <c r="E172" i="18"/>
  <c r="B164" i="18"/>
  <c r="C164" i="18"/>
  <c r="E164" i="18"/>
  <c r="B343" i="18"/>
  <c r="C343" i="18"/>
  <c r="E343" i="18"/>
  <c r="B213" i="18"/>
  <c r="C213" i="18"/>
  <c r="E213" i="18"/>
  <c r="B354" i="18"/>
  <c r="C354" i="18"/>
  <c r="E354" i="18"/>
  <c r="B411" i="18"/>
  <c r="C411" i="18"/>
  <c r="E411" i="18"/>
  <c r="B139" i="18"/>
  <c r="C139" i="18"/>
  <c r="E139" i="18"/>
  <c r="B453" i="18"/>
  <c r="C453" i="18"/>
  <c r="E453" i="18"/>
  <c r="B360" i="18"/>
  <c r="C360" i="18"/>
  <c r="E360" i="18"/>
  <c r="B265" i="18"/>
  <c r="C265" i="18"/>
  <c r="E265" i="18"/>
  <c r="B525" i="18"/>
  <c r="C525" i="18"/>
  <c r="E525" i="18"/>
  <c r="B497" i="18"/>
  <c r="C497" i="18"/>
  <c r="E497" i="18"/>
  <c r="B12" i="18"/>
  <c r="C12" i="18"/>
  <c r="E12" i="18"/>
  <c r="B482" i="18"/>
  <c r="C482" i="18"/>
  <c r="E482" i="18"/>
  <c r="B327" i="18"/>
  <c r="C327" i="18"/>
  <c r="E327" i="18"/>
  <c r="B503" i="18"/>
  <c r="C503" i="18"/>
  <c r="E503" i="18"/>
  <c r="B132" i="18"/>
  <c r="C132" i="18"/>
  <c r="E132" i="18"/>
  <c r="B109" i="18"/>
  <c r="C109" i="18"/>
  <c r="E109" i="18"/>
  <c r="B438" i="18"/>
  <c r="C438" i="18"/>
  <c r="E438" i="18"/>
  <c r="B367" i="18"/>
  <c r="C367" i="18"/>
  <c r="E367" i="18"/>
  <c r="B15" i="18"/>
  <c r="C15" i="18"/>
  <c r="E15" i="18"/>
  <c r="B300" i="18"/>
  <c r="C300" i="18"/>
  <c r="E300" i="18"/>
  <c r="B361" i="18"/>
  <c r="C361" i="18"/>
  <c r="E361" i="18"/>
  <c r="B63" i="18"/>
  <c r="C63" i="18"/>
  <c r="E63" i="18"/>
  <c r="B386" i="18"/>
  <c r="C386" i="18"/>
  <c r="E386" i="18"/>
  <c r="B188" i="18"/>
  <c r="C188" i="18"/>
  <c r="E188" i="18"/>
  <c r="B77" i="18"/>
  <c r="C77" i="18"/>
  <c r="E77" i="18"/>
  <c r="B202" i="18"/>
  <c r="C202" i="18"/>
  <c r="E202" i="18"/>
  <c r="B377" i="18"/>
  <c r="C377" i="18"/>
  <c r="E377" i="18"/>
  <c r="B294" i="18"/>
  <c r="C294" i="18"/>
  <c r="E294" i="18"/>
  <c r="B469" i="18"/>
  <c r="C469" i="18"/>
  <c r="E469" i="18"/>
  <c r="B325" i="18"/>
  <c r="C325" i="18"/>
  <c r="E325" i="18"/>
  <c r="B133" i="18"/>
  <c r="C133" i="18"/>
  <c r="E133" i="18"/>
  <c r="B64" i="18"/>
  <c r="C64" i="18"/>
  <c r="E64" i="18"/>
  <c r="B515" i="18"/>
  <c r="C515" i="18"/>
  <c r="E515" i="18"/>
  <c r="B471" i="18"/>
  <c r="C471" i="18"/>
  <c r="E471" i="18"/>
  <c r="B221" i="18"/>
  <c r="C221" i="18"/>
  <c r="E221" i="18"/>
  <c r="B301" i="18"/>
  <c r="C301" i="18"/>
  <c r="E301" i="18"/>
  <c r="B17" i="18"/>
  <c r="C17" i="18"/>
  <c r="E17" i="18"/>
  <c r="B99" i="18"/>
  <c r="C99" i="18"/>
  <c r="E99" i="18"/>
  <c r="B180" i="18"/>
  <c r="C180" i="18"/>
  <c r="E180" i="18"/>
  <c r="B38" i="18"/>
  <c r="C38" i="18"/>
  <c r="E38" i="18"/>
  <c r="B346" i="18"/>
  <c r="C346" i="18"/>
  <c r="E346" i="18"/>
  <c r="B5" i="18"/>
  <c r="C5" i="18"/>
  <c r="E5" i="18"/>
  <c r="B122" i="18"/>
  <c r="C122" i="18"/>
  <c r="E122" i="18"/>
  <c r="B49" i="18"/>
  <c r="C49" i="18"/>
  <c r="E49" i="18"/>
  <c r="B483" i="18"/>
  <c r="C483" i="18"/>
  <c r="E483" i="18"/>
  <c r="B196" i="18"/>
  <c r="C196" i="18"/>
  <c r="E196" i="18"/>
  <c r="B260" i="18"/>
  <c r="C260" i="18"/>
  <c r="E260" i="18"/>
  <c r="B474" i="18"/>
  <c r="C474" i="18"/>
  <c r="E474" i="18"/>
  <c r="B521" i="18"/>
  <c r="C521" i="18"/>
  <c r="E521" i="18"/>
  <c r="B341" i="18"/>
  <c r="C341" i="18"/>
  <c r="E341" i="18"/>
  <c r="B261" i="18"/>
  <c r="C261" i="18"/>
  <c r="E261" i="18"/>
  <c r="B443" i="18"/>
  <c r="C443" i="18"/>
  <c r="E443" i="18"/>
  <c r="B136" i="18"/>
  <c r="C136" i="18"/>
  <c r="E136" i="18"/>
  <c r="B19" i="18"/>
  <c r="C19" i="18"/>
  <c r="E19" i="18"/>
  <c r="B4" i="18"/>
  <c r="C4" i="18"/>
  <c r="E4" i="18"/>
  <c r="B135" i="18"/>
  <c r="C135" i="18"/>
  <c r="E135" i="18"/>
  <c r="B192" i="18"/>
  <c r="C192" i="18"/>
  <c r="E192" i="18"/>
  <c r="B26" i="18"/>
  <c r="C26" i="18"/>
  <c r="E26" i="18"/>
  <c r="B298" i="18"/>
  <c r="C298" i="18"/>
  <c r="E298" i="18"/>
  <c r="B214" i="18"/>
  <c r="C214" i="18"/>
  <c r="E214" i="18"/>
  <c r="B452" i="18"/>
  <c r="C452" i="18"/>
  <c r="E452" i="18"/>
  <c r="B522" i="18"/>
  <c r="C522" i="18"/>
  <c r="E522" i="18"/>
  <c r="B210" i="18"/>
  <c r="C210" i="18"/>
  <c r="E210" i="18"/>
  <c r="B356" i="18"/>
  <c r="C356" i="18"/>
  <c r="E356" i="18"/>
  <c r="B43" i="18"/>
  <c r="C43" i="18"/>
  <c r="E43" i="18"/>
  <c r="B492" i="18"/>
  <c r="C492" i="18"/>
  <c r="E492" i="18"/>
  <c r="B177" i="18"/>
  <c r="C177" i="18"/>
  <c r="E177" i="18"/>
  <c r="B275" i="18"/>
  <c r="C275" i="18"/>
  <c r="E275" i="18"/>
  <c r="B51" i="18"/>
  <c r="C51" i="18"/>
  <c r="E51" i="18"/>
  <c r="B112" i="18"/>
  <c r="C112" i="18"/>
  <c r="E112" i="18"/>
  <c r="B223" i="18"/>
  <c r="C223" i="18"/>
  <c r="E223" i="18"/>
  <c r="B121" i="18"/>
  <c r="C121" i="18"/>
  <c r="E121" i="18"/>
  <c r="B527" i="18"/>
  <c r="C527" i="18"/>
  <c r="E527" i="18"/>
  <c r="B97" i="18"/>
  <c r="C97" i="18"/>
  <c r="E97" i="18"/>
  <c r="B337" i="18"/>
  <c r="C337" i="18"/>
  <c r="E337" i="18"/>
  <c r="B430" i="18"/>
  <c r="C430" i="18"/>
  <c r="E430" i="18"/>
  <c r="B484" i="18"/>
  <c r="C484" i="18"/>
  <c r="E484" i="18"/>
  <c r="B286" i="18"/>
  <c r="C286" i="18"/>
  <c r="E286" i="18"/>
  <c r="B267" i="18"/>
  <c r="C267" i="18"/>
  <c r="E267" i="18"/>
  <c r="B73" i="18"/>
  <c r="C73" i="18"/>
  <c r="E73" i="18"/>
  <c r="B116" i="18"/>
  <c r="C116" i="18"/>
  <c r="E116" i="18"/>
  <c r="B237" i="18"/>
  <c r="C237" i="18"/>
  <c r="E237" i="18"/>
  <c r="B472" i="18"/>
  <c r="C472" i="18"/>
  <c r="E472" i="18"/>
  <c r="B401" i="18"/>
  <c r="C401" i="18"/>
  <c r="E401" i="18"/>
  <c r="B353" i="18"/>
  <c r="C353" i="18"/>
  <c r="E353" i="18"/>
  <c r="B450" i="18"/>
  <c r="C450" i="18"/>
  <c r="E450" i="18"/>
  <c r="B342" i="18"/>
  <c r="C342" i="18"/>
  <c r="E342" i="18"/>
  <c r="B41" i="18"/>
  <c r="C41" i="18"/>
  <c r="E41" i="18"/>
  <c r="B476" i="18"/>
  <c r="C476" i="18"/>
  <c r="E476" i="18"/>
  <c r="B396" i="18"/>
  <c r="C396" i="18"/>
  <c r="E396" i="18"/>
  <c r="B506" i="18"/>
  <c r="C506" i="18"/>
  <c r="E506" i="18"/>
  <c r="B345" i="18"/>
  <c r="C345" i="18"/>
  <c r="E345" i="18"/>
  <c r="B171" i="18"/>
  <c r="C171" i="18"/>
  <c r="E171" i="18"/>
  <c r="B363" i="18"/>
  <c r="C363" i="18"/>
  <c r="E363" i="18"/>
  <c r="B184" i="18"/>
  <c r="C184" i="18"/>
  <c r="E184" i="18"/>
  <c r="B339" i="18"/>
  <c r="C339" i="18"/>
  <c r="E339" i="18"/>
  <c r="B94" i="18"/>
  <c r="C94" i="18"/>
  <c r="E94" i="18"/>
  <c r="B466" i="18"/>
  <c r="C466" i="18"/>
  <c r="E466" i="18"/>
  <c r="B165" i="18"/>
  <c r="C165" i="18"/>
  <c r="E165" i="18"/>
  <c r="B433" i="18"/>
  <c r="C433" i="18"/>
  <c r="E433" i="18"/>
  <c r="B403" i="18"/>
  <c r="C403" i="18"/>
  <c r="E403" i="18"/>
  <c r="B37" i="18"/>
  <c r="C37" i="18"/>
  <c r="E37" i="18"/>
  <c r="B170" i="18"/>
  <c r="C170" i="18"/>
  <c r="E170" i="18"/>
  <c r="B307" i="18"/>
  <c r="C307" i="18"/>
  <c r="E307" i="18"/>
  <c r="B461" i="18"/>
  <c r="C461" i="18"/>
  <c r="E461" i="18"/>
  <c r="B21" i="18"/>
  <c r="C21" i="18"/>
  <c r="E21" i="18"/>
  <c r="B84" i="18"/>
  <c r="C84" i="18"/>
  <c r="E84" i="18"/>
  <c r="B7" i="18"/>
  <c r="C7" i="18"/>
  <c r="E7" i="18"/>
  <c r="B518" i="18"/>
  <c r="C518" i="18"/>
  <c r="E518" i="18"/>
  <c r="B435" i="18"/>
  <c r="C435" i="18"/>
  <c r="E435" i="18"/>
  <c r="B524" i="18"/>
  <c r="C524" i="18"/>
  <c r="E524" i="18"/>
  <c r="B441" i="18"/>
  <c r="C441" i="18"/>
  <c r="E441" i="18"/>
  <c r="B166" i="18"/>
  <c r="C166" i="18"/>
  <c r="E166" i="18"/>
  <c r="B449" i="18"/>
  <c r="C449" i="18"/>
  <c r="E449" i="18"/>
  <c r="B436" i="18"/>
  <c r="C436" i="18"/>
  <c r="E436" i="18"/>
  <c r="B176" i="18"/>
  <c r="C176" i="18"/>
  <c r="E176" i="18"/>
  <c r="B455" i="18"/>
  <c r="C455" i="18"/>
  <c r="E455" i="18"/>
  <c r="B283" i="18"/>
  <c r="C283" i="18"/>
  <c r="E283" i="18"/>
  <c r="B333" i="18"/>
  <c r="C333" i="18"/>
  <c r="E333" i="18"/>
  <c r="B228" i="18"/>
  <c r="C228" i="18"/>
  <c r="E228" i="18"/>
  <c r="B504" i="18"/>
  <c r="C504" i="18"/>
  <c r="E504" i="18"/>
  <c r="B400" i="18"/>
  <c r="C400" i="18"/>
  <c r="E400" i="18"/>
  <c r="B159" i="18"/>
  <c r="C159" i="18"/>
  <c r="E159" i="18"/>
  <c r="B120" i="18"/>
  <c r="C120" i="18"/>
  <c r="E120" i="18"/>
  <c r="B440" i="18"/>
  <c r="C440" i="18"/>
  <c r="E440" i="18"/>
  <c r="B6" i="18"/>
  <c r="C6" i="18"/>
  <c r="E6" i="18"/>
  <c r="E437" i="18"/>
  <c r="E465" i="18"/>
  <c r="E317" i="18"/>
  <c r="E163" i="18"/>
  <c r="E487" i="18"/>
  <c r="E72" i="18"/>
  <c r="E14" i="18"/>
  <c r="E157" i="18"/>
  <c r="E28" i="18"/>
  <c r="E57" i="18"/>
  <c r="E388" i="18"/>
  <c r="E126" i="18"/>
  <c r="E424" i="18"/>
  <c r="E62" i="18"/>
  <c r="C437" i="18"/>
  <c r="C465" i="18"/>
  <c r="C317" i="18"/>
  <c r="C163" i="18"/>
  <c r="C487" i="18"/>
  <c r="C72" i="18"/>
  <c r="C14" i="18"/>
  <c r="C157" i="18"/>
  <c r="C28" i="18"/>
  <c r="C57" i="18"/>
  <c r="C388" i="18"/>
  <c r="C126" i="18"/>
  <c r="C424" i="18"/>
  <c r="C62" i="18"/>
  <c r="B437" i="18"/>
  <c r="B465" i="18"/>
  <c r="B317" i="18"/>
  <c r="B163" i="18"/>
  <c r="B487" i="18"/>
  <c r="B72" i="18"/>
  <c r="B14" i="18"/>
  <c r="B157" i="18"/>
  <c r="B28" i="18"/>
  <c r="B57" i="18"/>
  <c r="B388" i="18"/>
  <c r="B126" i="18"/>
  <c r="B424" i="18"/>
  <c r="B62" i="18"/>
  <c r="E117" i="18"/>
  <c r="C117" i="18"/>
  <c r="B117" i="18"/>
  <c r="E83" i="18"/>
  <c r="C83" i="18"/>
  <c r="B83" i="18"/>
  <c r="E66" i="18"/>
  <c r="C66" i="18"/>
  <c r="B66" i="18"/>
  <c r="E110" i="18"/>
  <c r="C110" i="18"/>
  <c r="B110" i="18"/>
  <c r="E459" i="18"/>
  <c r="C459" i="18"/>
  <c r="B459" i="18"/>
  <c r="E328" i="18"/>
  <c r="C328" i="18"/>
  <c r="B328" i="18"/>
  <c r="E60" i="18"/>
  <c r="C60" i="18"/>
  <c r="B60" i="18"/>
  <c r="E362" i="18"/>
  <c r="C362" i="18"/>
  <c r="B362" i="18"/>
  <c r="E105" i="18"/>
  <c r="C105" i="18"/>
  <c r="B105" i="18"/>
  <c r="E75" i="18"/>
  <c r="C75" i="18"/>
  <c r="B75" i="18"/>
  <c r="E413" i="18"/>
  <c r="C413" i="18"/>
  <c r="B413" i="18"/>
  <c r="E305" i="18"/>
  <c r="C305" i="18"/>
  <c r="B305" i="18"/>
  <c r="E444" i="18"/>
  <c r="C444" i="18"/>
  <c r="B444" i="18"/>
  <c r="E516" i="18"/>
  <c r="C516" i="18"/>
  <c r="B516" i="18"/>
  <c r="E266" i="18"/>
  <c r="C266" i="18"/>
  <c r="B266" i="18"/>
  <c r="E517" i="18"/>
  <c r="C517" i="18"/>
  <c r="B517" i="18"/>
  <c r="E145" i="18"/>
  <c r="C145" i="18"/>
  <c r="B145" i="18"/>
  <c r="E181" i="18"/>
  <c r="C181" i="18"/>
  <c r="B181" i="18"/>
  <c r="E309" i="18"/>
  <c r="C309" i="18"/>
  <c r="B309" i="18"/>
  <c r="E54" i="18"/>
  <c r="C54" i="18"/>
  <c r="B54" i="18"/>
  <c r="E380" i="18"/>
  <c r="C380" i="18"/>
  <c r="B380" i="18"/>
  <c r="E74" i="18"/>
  <c r="C74" i="18"/>
  <c r="B74" i="18"/>
  <c r="E231" i="18"/>
  <c r="C231" i="18"/>
  <c r="B231" i="18"/>
  <c r="E86" i="18"/>
  <c r="C86" i="18"/>
  <c r="B86" i="18"/>
  <c r="E89" i="18"/>
  <c r="C89" i="18"/>
  <c r="B89" i="18"/>
  <c r="E79" i="18"/>
  <c r="C79" i="18"/>
  <c r="B79" i="18"/>
  <c r="E140" i="18"/>
  <c r="C140" i="18"/>
  <c r="B140" i="18"/>
  <c r="E323" i="18"/>
  <c r="C323" i="18"/>
  <c r="B323" i="18"/>
  <c r="E499" i="18"/>
  <c r="C499" i="18"/>
  <c r="B499" i="18"/>
  <c r="E409" i="18"/>
  <c r="C409" i="18"/>
  <c r="B409" i="18"/>
  <c r="E326" i="18"/>
  <c r="C326" i="18"/>
  <c r="B326" i="18"/>
  <c r="E93" i="18"/>
  <c r="C93" i="18"/>
  <c r="B93" i="18"/>
  <c r="E233" i="18"/>
  <c r="C233" i="18"/>
  <c r="B233" i="18"/>
  <c r="E376" i="18"/>
  <c r="C376" i="18"/>
  <c r="B376" i="18"/>
  <c r="E167" i="18"/>
  <c r="C167" i="18"/>
  <c r="B167" i="18"/>
  <c r="E220" i="18"/>
  <c r="C220" i="18"/>
  <c r="B220" i="18"/>
  <c r="E44" i="18"/>
  <c r="C44" i="18"/>
  <c r="B44" i="18"/>
  <c r="E338" i="18"/>
  <c r="C338" i="18"/>
  <c r="B338" i="18"/>
  <c r="E463" i="18"/>
  <c r="C463" i="18"/>
  <c r="B463" i="18"/>
  <c r="E264" i="18"/>
  <c r="C264" i="18"/>
  <c r="B264" i="18"/>
  <c r="E195" i="18"/>
  <c r="C195" i="18"/>
  <c r="B195" i="18"/>
  <c r="E107" i="18"/>
  <c r="C107" i="18"/>
  <c r="B107" i="18"/>
  <c r="E480" i="18"/>
  <c r="C480" i="18"/>
  <c r="B480" i="18"/>
  <c r="E372" i="18"/>
  <c r="C372" i="18"/>
  <c r="B372" i="18"/>
  <c r="E322" i="18"/>
  <c r="C322" i="18"/>
  <c r="B322" i="18"/>
  <c r="E334" i="18"/>
  <c r="C334" i="18"/>
  <c r="B334" i="18"/>
  <c r="E467" i="18"/>
  <c r="C467" i="18"/>
  <c r="B467" i="18"/>
  <c r="E374" i="18"/>
  <c r="C374" i="18"/>
  <c r="B374" i="18"/>
  <c r="E191" i="18"/>
  <c r="C191" i="18"/>
  <c r="B191" i="18"/>
  <c r="E293" i="18"/>
  <c r="C293" i="18"/>
  <c r="B293" i="18"/>
  <c r="E230" i="18"/>
  <c r="C230" i="18"/>
  <c r="B230" i="18"/>
  <c r="E494" i="18"/>
  <c r="C494" i="18"/>
  <c r="B494" i="18"/>
  <c r="E313" i="18"/>
  <c r="C313" i="18"/>
  <c r="B313" i="18"/>
  <c r="E78" i="18"/>
  <c r="C78" i="18"/>
  <c r="B78" i="18"/>
  <c r="E281" i="18"/>
  <c r="C281" i="18"/>
  <c r="B281" i="18"/>
  <c r="E240" i="18"/>
  <c r="C240" i="18"/>
  <c r="B240" i="18"/>
  <c r="E189" i="18"/>
  <c r="C189" i="18"/>
  <c r="B189" i="18"/>
  <c r="E82" i="18"/>
  <c r="C82" i="18"/>
  <c r="B82" i="18"/>
  <c r="E464" i="18"/>
  <c r="C464" i="18"/>
  <c r="B464" i="18"/>
  <c r="E25" i="18"/>
  <c r="C25" i="18"/>
  <c r="B25" i="18"/>
  <c r="E215" i="18"/>
  <c r="C215" i="18"/>
  <c r="B215" i="18"/>
  <c r="E528" i="18"/>
  <c r="C528" i="18"/>
  <c r="B528" i="18"/>
  <c r="E238" i="18"/>
  <c r="C238" i="18"/>
  <c r="B238" i="18"/>
  <c r="E203" i="18"/>
  <c r="C203" i="18"/>
  <c r="B203" i="18"/>
  <c r="E61" i="18"/>
  <c r="C61" i="18"/>
  <c r="B61" i="18"/>
  <c r="E318" i="18"/>
  <c r="C318" i="18"/>
  <c r="B318" i="18"/>
  <c r="E154" i="18"/>
  <c r="C154" i="18"/>
  <c r="B154" i="18"/>
  <c r="E200" i="18"/>
  <c r="C200" i="18"/>
  <c r="B200" i="18"/>
  <c r="E429" i="18"/>
  <c r="C429" i="18"/>
  <c r="B429" i="18"/>
  <c r="E532" i="18"/>
  <c r="C532" i="18"/>
  <c r="B532" i="18"/>
  <c r="E76" i="18"/>
  <c r="C76" i="18"/>
  <c r="B76" i="18"/>
  <c r="E498" i="18"/>
  <c r="C498" i="18"/>
  <c r="B498" i="18"/>
  <c r="E95" i="18"/>
  <c r="C95" i="18"/>
  <c r="B95" i="18"/>
  <c r="E493" i="18"/>
  <c r="C493" i="18"/>
  <c r="B493" i="18"/>
  <c r="E319" i="18"/>
  <c r="C319" i="18"/>
  <c r="B319" i="18"/>
  <c r="E118" i="18"/>
  <c r="C118" i="18"/>
  <c r="B118" i="18"/>
  <c r="E310" i="18"/>
  <c r="C310" i="18"/>
  <c r="B310" i="18"/>
  <c r="E36" i="18"/>
  <c r="C36" i="18"/>
  <c r="B36" i="18"/>
  <c r="E408" i="18"/>
  <c r="C408" i="18"/>
  <c r="B408" i="18"/>
  <c r="E365" i="18"/>
  <c r="C365" i="18"/>
  <c r="B365" i="18"/>
  <c r="E174" i="18"/>
  <c r="C174" i="18"/>
  <c r="B174" i="18"/>
  <c r="E371" i="18"/>
  <c r="C371" i="18"/>
  <c r="B371" i="18"/>
  <c r="E235" i="18"/>
  <c r="C235" i="18"/>
  <c r="B235" i="18"/>
  <c r="E185" i="18"/>
  <c r="C185" i="18"/>
  <c r="B185" i="18"/>
  <c r="E426" i="18"/>
  <c r="C426" i="18"/>
  <c r="B426" i="18"/>
  <c r="E340" i="18"/>
  <c r="C340" i="18"/>
  <c r="B340" i="18"/>
  <c r="E205" i="18"/>
  <c r="C205" i="18"/>
  <c r="B205" i="18"/>
  <c r="E479" i="18"/>
  <c r="C479" i="18"/>
  <c r="B479" i="18"/>
  <c r="E505" i="18"/>
  <c r="C505" i="18"/>
  <c r="B505" i="18"/>
  <c r="E59" i="18"/>
  <c r="C59" i="18"/>
  <c r="B59" i="18"/>
  <c r="E393" i="18"/>
  <c r="C393" i="18"/>
  <c r="B393" i="18"/>
  <c r="E457" i="18"/>
  <c r="C457" i="18"/>
  <c r="B457" i="18"/>
  <c r="E486" i="18"/>
  <c r="C486" i="18"/>
  <c r="B486" i="18"/>
  <c r="E87" i="18"/>
  <c r="C87" i="18"/>
  <c r="B87" i="18"/>
  <c r="E303" i="18"/>
  <c r="C303" i="18"/>
  <c r="B303" i="18"/>
  <c r="E375" i="18"/>
  <c r="C375" i="18"/>
  <c r="B375" i="18"/>
  <c r="E183" i="18"/>
  <c r="C183" i="18"/>
  <c r="B183" i="18"/>
  <c r="E383" i="18"/>
  <c r="C383" i="18"/>
  <c r="B383" i="18"/>
  <c r="E90" i="18"/>
  <c r="C90" i="18"/>
  <c r="B90" i="18"/>
  <c r="E255" i="18"/>
  <c r="C255" i="18"/>
  <c r="B255" i="18"/>
  <c r="E297" i="18"/>
  <c r="C297" i="18"/>
  <c r="B297" i="18"/>
  <c r="E246" i="18"/>
  <c r="C246" i="18"/>
  <c r="B246" i="18"/>
  <c r="E285" i="18"/>
  <c r="C285" i="18"/>
  <c r="B285" i="18"/>
  <c r="E234" i="18"/>
  <c r="C234" i="18"/>
  <c r="B234" i="18"/>
  <c r="E278" i="18"/>
  <c r="C278" i="18"/>
  <c r="B278" i="18"/>
  <c r="E24" i="18"/>
  <c r="C24" i="18"/>
  <c r="B24" i="18"/>
  <c r="E418" i="18"/>
  <c r="C418" i="18"/>
  <c r="B418" i="18"/>
  <c r="E271" i="18"/>
  <c r="C271" i="18"/>
  <c r="B271" i="18"/>
  <c r="E270" i="18"/>
  <c r="C270" i="18"/>
  <c r="B270" i="18"/>
  <c r="E404" i="18"/>
  <c r="C404" i="18"/>
  <c r="B404" i="18"/>
  <c r="E81" i="18"/>
  <c r="C81" i="18"/>
  <c r="B81" i="18"/>
  <c r="E151" i="18"/>
  <c r="C151" i="18"/>
  <c r="B151" i="18"/>
  <c r="E102" i="18"/>
  <c r="C102" i="18"/>
  <c r="B102" i="18"/>
  <c r="E308" i="18"/>
  <c r="C308" i="18"/>
  <c r="B308" i="18"/>
  <c r="E280" i="18"/>
  <c r="C280" i="18"/>
  <c r="B280" i="18"/>
  <c r="E331" i="18"/>
  <c r="C331" i="18"/>
  <c r="B331" i="18"/>
  <c r="E490" i="18"/>
  <c r="C490" i="18"/>
  <c r="B490" i="18"/>
  <c r="E187" i="18"/>
  <c r="C187" i="18"/>
  <c r="B187" i="18"/>
  <c r="E252" i="18"/>
  <c r="C252" i="18"/>
  <c r="B252" i="18"/>
  <c r="E364" i="18"/>
  <c r="C364" i="18"/>
  <c r="B364" i="18"/>
  <c r="E291" i="18"/>
  <c r="C291" i="18"/>
  <c r="B291" i="18"/>
  <c r="E150" i="18"/>
  <c r="C150" i="18"/>
  <c r="B150" i="18"/>
  <c r="E473" i="18"/>
  <c r="C473" i="18"/>
  <c r="B473" i="18"/>
  <c r="E111" i="18"/>
  <c r="C111" i="18"/>
  <c r="B111" i="18"/>
  <c r="E158" i="18"/>
  <c r="C158" i="18"/>
  <c r="B158" i="18"/>
  <c r="E242" i="18"/>
  <c r="C242" i="18"/>
  <c r="B242" i="18"/>
  <c r="E428" i="18"/>
  <c r="C428" i="18"/>
  <c r="B428" i="18"/>
  <c r="E8" i="18"/>
  <c r="C8" i="18"/>
  <c r="B8" i="18"/>
  <c r="E373" i="18"/>
  <c r="C373" i="18"/>
  <c r="B373" i="18"/>
  <c r="E70" i="18"/>
  <c r="C70" i="18"/>
  <c r="B70" i="18"/>
  <c r="E193" i="18"/>
  <c r="C193" i="18"/>
  <c r="B193" i="18"/>
  <c r="E262" i="18"/>
  <c r="C262" i="18"/>
  <c r="B262" i="18"/>
  <c r="E137" i="18"/>
  <c r="C137" i="18"/>
  <c r="B137" i="18"/>
  <c r="L10" i="21"/>
  <c r="L2" i="21" l="1"/>
  <c r="L13" i="21"/>
  <c r="L23" i="21" s="1"/>
  <c r="L12" i="21"/>
  <c r="L19" i="21" s="1"/>
  <c r="L6" i="21"/>
  <c r="D314" i="18"/>
  <c r="D508" i="18"/>
  <c r="D369" i="18"/>
  <c r="D493" i="18"/>
  <c r="D256" i="18"/>
  <c r="D50" i="18"/>
  <c r="D422" i="18"/>
  <c r="D309" i="18"/>
  <c r="D225" i="18"/>
  <c r="D384" i="18"/>
  <c r="D284" i="18"/>
  <c r="D454" i="18"/>
  <c r="D495" i="18"/>
  <c r="D453" i="18"/>
  <c r="D17" i="18"/>
  <c r="D142" i="18"/>
  <c r="D458" i="18"/>
  <c r="D35" i="18"/>
  <c r="D296" i="18"/>
  <c r="D186" i="18"/>
  <c r="D130" i="18"/>
  <c r="D240" i="18"/>
  <c r="D513" i="18"/>
  <c r="D84" i="18"/>
  <c r="D141" i="18"/>
  <c r="D253" i="18"/>
  <c r="D152" i="18"/>
  <c r="D405" i="18"/>
  <c r="D391" i="18"/>
  <c r="D377" i="18"/>
  <c r="D162" i="18"/>
  <c r="D407" i="18"/>
  <c r="D366" i="18"/>
  <c r="D30" i="18"/>
  <c r="D295" i="18"/>
  <c r="D96" i="18"/>
  <c r="D520" i="18"/>
  <c r="D451" i="18"/>
  <c r="D80" i="18"/>
  <c r="D249" i="18"/>
  <c r="D91" i="18"/>
  <c r="D315" i="18"/>
  <c r="D316" i="18"/>
  <c r="D530" i="18"/>
  <c r="D439" i="18"/>
  <c r="D434" i="18"/>
  <c r="D213" i="18"/>
  <c r="D445" i="18"/>
  <c r="D215" i="18"/>
  <c r="D313" i="18"/>
  <c r="D334" i="18"/>
  <c r="D463" i="18"/>
  <c r="D326" i="18"/>
  <c r="D323" i="18"/>
  <c r="D74" i="18"/>
  <c r="D516" i="18"/>
  <c r="D362" i="18"/>
  <c r="D117" i="18"/>
  <c r="D128" i="18"/>
  <c r="D350" i="18"/>
  <c r="D71" i="18"/>
  <c r="D198" i="18"/>
  <c r="D212" i="18"/>
  <c r="D251" i="18"/>
  <c r="D410" i="18"/>
  <c r="D16" i="18"/>
  <c r="D392" i="18"/>
  <c r="D470" i="18"/>
  <c r="D302" i="18"/>
  <c r="D123" i="18"/>
  <c r="D298" i="18"/>
  <c r="D19" i="18"/>
  <c r="D474" i="18"/>
  <c r="D515" i="18"/>
  <c r="D15" i="18"/>
  <c r="D164" i="18"/>
  <c r="D523" i="18"/>
  <c r="D512" i="18"/>
  <c r="D33" i="18"/>
  <c r="D239" i="18"/>
  <c r="D475" i="18"/>
  <c r="D468" i="18"/>
  <c r="D247" i="18"/>
  <c r="D332" i="18"/>
  <c r="D526" i="18"/>
  <c r="D514" i="18"/>
  <c r="D53" i="18"/>
  <c r="D108" i="18"/>
  <c r="D122" i="18"/>
  <c r="D482" i="18"/>
  <c r="D139" i="18"/>
  <c r="D208" i="18"/>
  <c r="D500" i="18"/>
  <c r="D510" i="18"/>
  <c r="D155" i="18"/>
  <c r="D370" i="18"/>
  <c r="D88" i="18"/>
  <c r="D389" i="18"/>
  <c r="D456" i="18"/>
  <c r="D55" i="18"/>
  <c r="D330" i="18"/>
  <c r="D519" i="18"/>
  <c r="D382" i="18"/>
  <c r="D394" i="18"/>
  <c r="D395" i="18"/>
  <c r="D101" i="18"/>
  <c r="D277" i="18"/>
  <c r="D272" i="18"/>
  <c r="D12" i="18"/>
  <c r="D197" i="18"/>
  <c r="D65" i="18"/>
  <c r="D462" i="18"/>
  <c r="D115" i="18"/>
  <c r="D471" i="18"/>
  <c r="D189" i="18"/>
  <c r="D230" i="18"/>
  <c r="D191" i="18"/>
  <c r="D93" i="18"/>
  <c r="D459" i="18"/>
  <c r="D294" i="18"/>
  <c r="D77" i="18"/>
  <c r="D132" i="18"/>
  <c r="D525" i="18"/>
  <c r="D306" i="18"/>
  <c r="D156" i="18"/>
  <c r="D194" i="18"/>
  <c r="D336" i="18"/>
  <c r="D501" i="18"/>
  <c r="D447" i="18"/>
  <c r="D119" i="18"/>
  <c r="D423" i="18"/>
  <c r="D39" i="18"/>
  <c r="D153" i="18"/>
  <c r="D10" i="18"/>
  <c r="D355" i="18"/>
  <c r="D211" i="18"/>
  <c r="D379" i="18"/>
  <c r="D199" i="18"/>
  <c r="D11" i="18"/>
  <c r="D398" i="18"/>
  <c r="D109" i="18"/>
  <c r="D149" i="18"/>
  <c r="D113" i="18"/>
  <c r="D489" i="18"/>
  <c r="D37" i="18"/>
  <c r="D184" i="18"/>
  <c r="D345" i="18"/>
  <c r="D342" i="18"/>
  <c r="D121" i="18"/>
  <c r="D483" i="18"/>
  <c r="D38" i="18"/>
  <c r="D361" i="18"/>
  <c r="D503" i="18"/>
  <c r="D265" i="18"/>
  <c r="D292" i="18"/>
  <c r="D478" i="18"/>
  <c r="D107" i="18"/>
  <c r="D517" i="18"/>
  <c r="D413" i="18"/>
  <c r="D94" i="18"/>
  <c r="D401" i="18"/>
  <c r="D97" i="18"/>
  <c r="D275" i="18"/>
  <c r="D452" i="18"/>
  <c r="D165" i="18"/>
  <c r="D116" i="18"/>
  <c r="D112" i="18"/>
  <c r="D356" i="18"/>
  <c r="D26" i="18"/>
  <c r="D136" i="18"/>
  <c r="D5" i="18"/>
  <c r="D301" i="18"/>
  <c r="D64" i="18"/>
  <c r="D325" i="18"/>
  <c r="D188" i="18"/>
  <c r="D438" i="18"/>
  <c r="D411" i="18"/>
  <c r="D531" i="18"/>
  <c r="D29" i="18"/>
  <c r="D42" i="18"/>
  <c r="D349" i="18"/>
  <c r="D417" i="18"/>
  <c r="D485" i="18"/>
  <c r="D146" i="18"/>
  <c r="D257" i="18"/>
  <c r="D378" i="18"/>
  <c r="D47" i="18"/>
  <c r="D167" i="18"/>
  <c r="D86" i="18"/>
  <c r="D317" i="18"/>
  <c r="D307" i="18"/>
  <c r="D339" i="18"/>
  <c r="D41" i="18"/>
  <c r="D527" i="18"/>
  <c r="D223" i="18"/>
  <c r="D177" i="18"/>
  <c r="D522" i="18"/>
  <c r="D214" i="18"/>
  <c r="D4" i="18"/>
  <c r="D521" i="18"/>
  <c r="D99" i="18"/>
  <c r="D221" i="18"/>
  <c r="D367" i="18"/>
  <c r="D343" i="18"/>
  <c r="D48" i="18"/>
  <c r="D299" i="18"/>
  <c r="D207" i="18"/>
  <c r="D279" i="18"/>
  <c r="D448" i="18"/>
  <c r="D491" i="18"/>
  <c r="D288" i="18"/>
  <c r="D129" i="18"/>
  <c r="D134" i="18"/>
  <c r="D190" i="18"/>
  <c r="D219" i="18"/>
  <c r="D243" i="18"/>
  <c r="D335" i="18"/>
  <c r="D263" i="18"/>
  <c r="D127" i="18"/>
  <c r="D420" i="18"/>
  <c r="D68" i="18"/>
  <c r="D497" i="18"/>
  <c r="D118" i="18"/>
  <c r="D374" i="18"/>
  <c r="D181" i="18"/>
  <c r="D266" i="18"/>
  <c r="D110" i="18"/>
  <c r="D228" i="18"/>
  <c r="D166" i="18"/>
  <c r="D40" i="18"/>
  <c r="D34" i="18"/>
  <c r="D13" i="18"/>
  <c r="D344" i="18"/>
  <c r="D320" i="18"/>
  <c r="D268" i="18"/>
  <c r="D289" i="18"/>
  <c r="D352" i="18"/>
  <c r="D273" i="18"/>
  <c r="D347" i="18"/>
  <c r="D23" i="18"/>
  <c r="D168" i="18"/>
  <c r="D69" i="18"/>
  <c r="D415" i="18"/>
  <c r="D421" i="18"/>
  <c r="D76" i="18"/>
  <c r="D293" i="18"/>
  <c r="D487" i="18"/>
  <c r="D200" i="18"/>
  <c r="D267" i="18"/>
  <c r="D103" i="18"/>
  <c r="D357" i="18"/>
  <c r="D464" i="18"/>
  <c r="D75" i="18"/>
  <c r="D455" i="18"/>
  <c r="D509" i="18"/>
  <c r="D261" i="18"/>
  <c r="D259" i="18"/>
  <c r="D18" i="18"/>
  <c r="D209" i="18"/>
  <c r="D2" i="16"/>
  <c r="D404" i="18"/>
  <c r="D418" i="18"/>
  <c r="D297" i="18"/>
  <c r="D255" i="18"/>
  <c r="D205" i="18"/>
  <c r="D235" i="18"/>
  <c r="D154" i="18"/>
  <c r="D61" i="18"/>
  <c r="D238" i="18"/>
  <c r="D78" i="18"/>
  <c r="D322" i="18"/>
  <c r="D338" i="18"/>
  <c r="D376" i="18"/>
  <c r="D140" i="18"/>
  <c r="D444" i="18"/>
  <c r="D60" i="18"/>
  <c r="D193" i="18"/>
  <c r="D70" i="18"/>
  <c r="D242" i="18"/>
  <c r="D102" i="18"/>
  <c r="D271" i="18"/>
  <c r="D59" i="18"/>
  <c r="D174" i="18"/>
  <c r="D465" i="18"/>
  <c r="D14" i="18"/>
  <c r="D187" i="18"/>
  <c r="D183" i="18"/>
  <c r="D36" i="18"/>
  <c r="D532" i="18"/>
  <c r="D62" i="18"/>
  <c r="D424" i="18"/>
  <c r="D163" i="18"/>
  <c r="D262" i="18"/>
  <c r="D8" i="18"/>
  <c r="D158" i="18"/>
  <c r="D150" i="18"/>
  <c r="D252" i="18"/>
  <c r="D331" i="18"/>
  <c r="D308" i="18"/>
  <c r="D81" i="18"/>
  <c r="D270" i="18"/>
  <c r="D278" i="18"/>
  <c r="D285" i="18"/>
  <c r="D375" i="18"/>
  <c r="D486" i="18"/>
  <c r="D340" i="18"/>
  <c r="D365" i="18"/>
  <c r="D492" i="18"/>
  <c r="D248" i="18"/>
  <c r="D419" i="18"/>
  <c r="D31" i="18"/>
  <c r="D45" i="18"/>
  <c r="D387" i="18"/>
  <c r="D204" i="18"/>
  <c r="D507" i="18"/>
  <c r="D106" i="18"/>
  <c r="D179" i="18"/>
  <c r="D178" i="18"/>
  <c r="D408" i="18"/>
  <c r="D310" i="18"/>
  <c r="D319" i="18"/>
  <c r="D95" i="18"/>
  <c r="D429" i="18"/>
  <c r="D528" i="18"/>
  <c r="D82" i="18"/>
  <c r="D281" i="18"/>
  <c r="D494" i="18"/>
  <c r="D372" i="18"/>
  <c r="D195" i="18"/>
  <c r="D44" i="18"/>
  <c r="D499" i="18"/>
  <c r="D79" i="18"/>
  <c r="D231" i="18"/>
  <c r="D380" i="18"/>
  <c r="D145" i="18"/>
  <c r="D328" i="18"/>
  <c r="D66" i="18"/>
  <c r="D120" i="18"/>
  <c r="D400" i="18"/>
  <c r="D435" i="18"/>
  <c r="D7" i="18"/>
  <c r="D21" i="18"/>
  <c r="D461" i="18"/>
  <c r="D496" i="18"/>
  <c r="D58" i="18"/>
  <c r="D182" i="18"/>
  <c r="D397" i="18"/>
  <c r="D201" i="18"/>
  <c r="D148" i="18"/>
  <c r="D358" i="18"/>
  <c r="D477" i="18"/>
  <c r="D511" i="18"/>
  <c r="D161" i="18"/>
  <c r="D218" i="18"/>
  <c r="D346" i="18"/>
  <c r="D63" i="18"/>
  <c r="D354" i="18"/>
  <c r="D321" i="18"/>
  <c r="D169" i="18"/>
  <c r="D226" i="18"/>
  <c r="D442" i="18"/>
  <c r="D432" i="18"/>
  <c r="D27" i="18"/>
  <c r="D104" i="18"/>
  <c r="D6" i="18"/>
  <c r="D504" i="18"/>
  <c r="D436" i="18"/>
  <c r="D283" i="18"/>
  <c r="D176" i="18"/>
  <c r="D403" i="18"/>
  <c r="D363" i="18"/>
  <c r="D171" i="18"/>
  <c r="D506" i="18"/>
  <c r="D476" i="18"/>
  <c r="D450" i="18"/>
  <c r="D353" i="18"/>
  <c r="D472" i="18"/>
  <c r="D73" i="18"/>
  <c r="D286" i="18"/>
  <c r="D484" i="18"/>
  <c r="D337" i="18"/>
  <c r="D51" i="18"/>
  <c r="D210" i="18"/>
  <c r="D192" i="18"/>
  <c r="D443" i="18"/>
  <c r="D341" i="18"/>
  <c r="D260" i="18"/>
  <c r="D49" i="18"/>
  <c r="D180" i="18"/>
  <c r="D133" i="18"/>
  <c r="D469" i="18"/>
  <c r="D202" i="18"/>
  <c r="D386" i="18"/>
  <c r="D300" i="18"/>
  <c r="D327" i="18"/>
  <c r="D360" i="18"/>
  <c r="D172" i="18"/>
  <c r="D416" i="18"/>
  <c r="D276" i="18"/>
  <c r="D138" i="18"/>
  <c r="D488" i="18"/>
  <c r="D160" i="18"/>
  <c r="D460" i="18"/>
  <c r="D229" i="18"/>
  <c r="D173" i="18"/>
  <c r="D20" i="18"/>
  <c r="D222" i="18"/>
  <c r="D85" i="18"/>
  <c r="D402" i="18"/>
  <c r="D274" i="18"/>
  <c r="D282" i="18"/>
  <c r="D250" i="18"/>
  <c r="D2" i="18"/>
  <c r="D390" i="18"/>
  <c r="D245" i="18"/>
  <c r="D22" i="18"/>
  <c r="D126" i="18"/>
  <c r="D72" i="18"/>
  <c r="D57" i="18"/>
  <c r="D157" i="18"/>
  <c r="D437" i="18"/>
  <c r="D524" i="18"/>
  <c r="D124" i="18"/>
  <c r="D125" i="18"/>
  <c r="D433" i="18"/>
  <c r="D396" i="18"/>
  <c r="D237" i="18"/>
  <c r="D430" i="18"/>
  <c r="D43" i="18"/>
  <c r="D135" i="18"/>
  <c r="D196" i="18"/>
  <c r="D114" i="18"/>
  <c r="D137" i="18"/>
  <c r="D373" i="18"/>
  <c r="D428" i="18"/>
  <c r="D111" i="18"/>
  <c r="D291" i="18"/>
  <c r="D280" i="18"/>
  <c r="D246" i="18"/>
  <c r="D383" i="18"/>
  <c r="D303" i="18"/>
  <c r="D393" i="18"/>
  <c r="D479" i="18"/>
  <c r="D426" i="18"/>
  <c r="D498" i="18"/>
  <c r="D318" i="18"/>
  <c r="D203" i="18"/>
  <c r="D25" i="18"/>
  <c r="D467" i="18"/>
  <c r="D480" i="18"/>
  <c r="D264" i="18"/>
  <c r="D220" i="18"/>
  <c r="D233" i="18"/>
  <c r="D409" i="18"/>
  <c r="D89" i="18"/>
  <c r="D54" i="18"/>
  <c r="D388" i="18"/>
  <c r="D28" i="18"/>
  <c r="D473" i="18"/>
  <c r="D364" i="18"/>
  <c r="D490" i="18"/>
  <c r="D151" i="18"/>
  <c r="D24" i="18"/>
  <c r="D234" i="18"/>
  <c r="D90" i="18"/>
  <c r="D87" i="18"/>
  <c r="D457" i="18"/>
  <c r="D505" i="18"/>
  <c r="D185" i="18"/>
  <c r="D371" i="18"/>
  <c r="D440" i="18"/>
  <c r="D159" i="18"/>
  <c r="D333" i="18"/>
  <c r="D449" i="18"/>
  <c r="D441" i="18"/>
  <c r="D466" i="18"/>
  <c r="D381" i="18"/>
  <c r="D414" i="18"/>
  <c r="D406" i="18"/>
  <c r="D329" i="18"/>
  <c r="D67" i="18"/>
  <c r="D351" i="18"/>
  <c r="D304" i="18"/>
  <c r="D305" i="18"/>
  <c r="D105" i="18"/>
  <c r="D83" i="18"/>
  <c r="D518" i="18"/>
  <c r="D170" i="18"/>
  <c r="D399" i="18"/>
  <c r="D427" i="18"/>
  <c r="F904" i="32" l="1"/>
  <c r="F467" i="32" l="1"/>
  <c r="F738" i="32"/>
  <c r="F853" i="32"/>
  <c r="F637" i="32"/>
  <c r="F825" i="32"/>
  <c r="F422" i="32"/>
  <c r="F541" i="32"/>
  <c r="F328" i="32"/>
  <c r="F722" i="32"/>
  <c r="F160" i="32"/>
  <c r="F803" i="32"/>
  <c r="F180" i="32"/>
  <c r="F702" i="32"/>
  <c r="F827" i="32"/>
  <c r="F474" i="32"/>
  <c r="F249" i="32"/>
  <c r="F595" i="32"/>
  <c r="F716" i="32"/>
  <c r="F443" i="32"/>
  <c r="F437" i="32"/>
  <c r="F395" i="32"/>
  <c r="F671" i="32"/>
  <c r="F838" i="32"/>
  <c r="F329" i="32"/>
  <c r="F489" i="32"/>
  <c r="F508" i="32"/>
  <c r="F847" i="32"/>
  <c r="F617" i="32"/>
  <c r="F650" i="32"/>
  <c r="F477" i="32"/>
  <c r="F462" i="32"/>
  <c r="F429" i="32"/>
  <c r="F338" i="32"/>
  <c r="F449" i="32"/>
  <c r="F921" i="32"/>
  <c r="F452" i="32"/>
  <c r="F579" i="32"/>
  <c r="F104" i="32"/>
  <c r="F134" i="32"/>
  <c r="F775" i="32"/>
  <c r="F11" i="32"/>
  <c r="F231" i="32"/>
  <c r="F530" i="32"/>
  <c r="F455" i="32"/>
  <c r="F379" i="32"/>
  <c r="F304" i="32"/>
  <c r="F3" i="32"/>
  <c r="F292" i="32"/>
  <c r="F22" i="32"/>
  <c r="F496" i="32"/>
  <c r="F232" i="32"/>
  <c r="F137" i="32" l="1"/>
  <c r="F366" i="32" l="1"/>
  <c r="F333" i="32"/>
  <c r="F149" i="32"/>
  <c r="F925" i="32"/>
  <c r="F861" i="32"/>
  <c r="F928" i="32"/>
  <c r="F428" i="32"/>
  <c r="F80" i="32"/>
  <c r="F139" i="32"/>
  <c r="F39" i="32"/>
  <c r="F16" i="32"/>
  <c r="F96" i="32"/>
  <c r="F143" i="32"/>
  <c r="F686" i="32"/>
  <c r="F150" i="32"/>
  <c r="F327" i="32"/>
  <c r="F229" i="32"/>
  <c r="F826" i="32"/>
  <c r="F762" i="32"/>
  <c r="F85" i="32"/>
  <c r="F902" i="32"/>
  <c r="F748" i="32"/>
  <c r="F482" i="32"/>
  <c r="F515" i="32"/>
  <c r="F203" i="32"/>
  <c r="F284" i="32"/>
  <c r="F788" i="32"/>
  <c r="F510" i="32"/>
  <c r="F522" i="32"/>
  <c r="F279" i="32"/>
  <c r="F835" i="32"/>
  <c r="F253" i="32"/>
  <c r="F430" i="32"/>
  <c r="F905" i="32"/>
  <c r="F426" i="32"/>
  <c r="F500" i="32"/>
  <c r="F727" i="32"/>
  <c r="F362" i="32"/>
  <c r="F892" i="32"/>
  <c r="F938" i="32"/>
  <c r="F919" i="32"/>
  <c r="F840" i="32"/>
  <c r="F525" i="32"/>
  <c r="F864" i="32"/>
  <c r="F863" i="32"/>
  <c r="F575" i="32"/>
  <c r="F120" i="32"/>
  <c r="F876" i="32"/>
  <c r="F148" i="32"/>
  <c r="F878" i="32"/>
  <c r="F873" i="32"/>
  <c r="F404" i="32"/>
  <c r="F639" i="32"/>
  <c r="F554" i="32"/>
  <c r="F865" i="32"/>
  <c r="F93" i="32"/>
  <c r="F927" i="32"/>
  <c r="F634" i="32"/>
  <c r="F132" i="32"/>
  <c r="F894" i="32"/>
  <c r="F15" i="32"/>
  <c r="F593" i="32"/>
  <c r="F866" i="32"/>
  <c r="F162" i="32"/>
  <c r="F685" i="32"/>
  <c r="F645" i="32"/>
  <c r="F58" i="32"/>
  <c r="F105" i="32"/>
  <c r="F6" i="32"/>
  <c r="F241" i="32"/>
  <c r="F518" i="32"/>
  <c r="F739" i="32"/>
  <c r="F504" i="32"/>
  <c r="F194" i="32"/>
  <c r="F869" i="32"/>
  <c r="F159" i="32"/>
  <c r="F71" i="32"/>
  <c r="F545" i="32"/>
  <c r="F267" i="32"/>
  <c r="F386" i="32"/>
  <c r="F170" i="32"/>
  <c r="F848" i="32"/>
  <c r="F57" i="32"/>
  <c r="F934" i="32"/>
  <c r="F569" i="32"/>
  <c r="F936" i="32"/>
  <c r="F166" i="32"/>
  <c r="F867" i="32"/>
  <c r="F107" i="32"/>
  <c r="F406" i="32"/>
  <c r="F17" i="32"/>
  <c r="F368" i="32"/>
  <c r="F319" i="32"/>
  <c r="F222" i="32"/>
  <c r="F798" i="32"/>
  <c r="F941" i="32"/>
  <c r="F161" i="32"/>
  <c r="F602" i="32"/>
  <c r="F224" i="32"/>
  <c r="F874" i="32"/>
  <c r="F236" i="32"/>
  <c r="F365" i="32"/>
  <c r="F714" i="32"/>
  <c r="F171" i="32"/>
  <c r="F887" i="32"/>
  <c r="F176" i="32"/>
  <c r="F811" i="32"/>
  <c r="F277" i="32"/>
  <c r="F418" i="32"/>
  <c r="F378" i="32"/>
  <c r="F345" i="32"/>
  <c r="F857" i="32"/>
  <c r="F173" i="32"/>
  <c r="F376" i="32"/>
  <c r="F687" i="32"/>
  <c r="F200" i="32"/>
  <c r="F885" i="32"/>
  <c r="F410" i="32"/>
  <c r="F102" i="32"/>
  <c r="F265" i="32"/>
  <c r="F178" i="32"/>
  <c r="F59" i="32"/>
  <c r="F844" i="32"/>
  <c r="F834" i="32"/>
  <c r="F98" i="32"/>
  <c r="F46" i="32"/>
  <c r="F234" i="32"/>
  <c r="F623" i="32"/>
  <c r="F34" i="32"/>
  <c r="F73" i="32"/>
  <c r="F280" i="32"/>
  <c r="F305" i="32"/>
  <c r="F906" i="32"/>
  <c r="F209" i="32"/>
  <c r="F899" i="32"/>
  <c r="F933" i="32"/>
  <c r="F868" i="32"/>
  <c r="F596" i="32"/>
  <c r="F667" i="32"/>
  <c r="F891" i="32"/>
  <c r="F514" i="32"/>
  <c r="F302" i="32"/>
  <c r="F917" i="32"/>
  <c r="F592" i="32"/>
  <c r="F255" i="32"/>
  <c r="F101" i="32"/>
  <c r="F819" i="32"/>
  <c r="F871" i="32"/>
  <c r="F412" i="32"/>
  <c r="F117" i="32"/>
  <c r="F84" i="32"/>
  <c r="F390" i="32"/>
  <c r="F877" i="32"/>
  <c r="F4" i="32"/>
  <c r="F92" i="32"/>
  <c r="F29" i="32"/>
  <c r="F859" i="32"/>
  <c r="F790" i="32"/>
  <c r="F151" i="32"/>
  <c r="F318" i="32"/>
  <c r="F204" i="32"/>
  <c r="F448" i="32"/>
  <c r="F590" i="32"/>
  <c r="F119" i="32"/>
  <c r="F250" i="32"/>
  <c r="F922" i="32"/>
  <c r="F519" i="32"/>
  <c r="F912" i="32"/>
  <c r="F695" i="32"/>
  <c r="F350" i="32"/>
  <c r="F923" i="32"/>
  <c r="F916" i="32"/>
  <c r="F145" i="32"/>
  <c r="F908" i="32"/>
  <c r="F138" i="32"/>
  <c r="F926" i="32"/>
  <c r="F458" i="32"/>
  <c r="F74" i="32"/>
  <c r="F797" i="32"/>
  <c r="F415" i="32"/>
  <c r="F37" i="32"/>
  <c r="F883" i="32"/>
  <c r="F254" i="32"/>
  <c r="F199" i="32"/>
  <c r="F122" i="32"/>
  <c r="F618" i="32"/>
  <c r="F247" i="32"/>
  <c r="F69" i="32"/>
  <c r="F642" i="32"/>
  <c r="F918" i="32"/>
  <c r="F870" i="32"/>
  <c r="F182" i="32"/>
  <c r="F911" i="32"/>
  <c r="F622" i="32"/>
  <c r="F30" i="32"/>
  <c r="F815" i="32"/>
  <c r="F100" i="32"/>
  <c r="F380" i="32"/>
  <c r="F493" i="32"/>
  <c r="F382" i="32"/>
  <c r="F930" i="32"/>
  <c r="F372" i="32"/>
  <c r="F767" i="32"/>
  <c r="F344" i="32"/>
  <c r="F62" i="32"/>
  <c r="F64" i="32"/>
  <c r="F282" i="32"/>
  <c r="F661" i="32"/>
  <c r="F523" i="32"/>
  <c r="F684" i="32"/>
  <c r="F300" i="32"/>
  <c r="F393" i="32"/>
  <c r="F14" i="32"/>
  <c r="F377" i="32"/>
  <c r="F888" i="32"/>
  <c r="F136" i="32"/>
  <c r="F400" i="32"/>
  <c r="F624" i="32"/>
  <c r="F307" i="32"/>
  <c r="F646" i="32"/>
  <c r="F886" i="32"/>
  <c r="F549" i="32"/>
  <c r="F677" i="32"/>
  <c r="F271" i="32"/>
  <c r="F78" i="32"/>
  <c r="F325" i="32"/>
  <c r="F450" i="32"/>
  <c r="F163" i="32"/>
  <c r="F434" i="32"/>
  <c r="F314" i="32"/>
  <c r="F723" i="32"/>
  <c r="F935" i="32"/>
  <c r="F268" i="32"/>
  <c r="F813" i="32"/>
  <c r="F719" i="32"/>
  <c r="F897" i="32"/>
  <c r="F490" i="32"/>
  <c r="F758" i="32"/>
  <c r="F799" i="32"/>
  <c r="F399" i="32"/>
  <c r="F940" i="32"/>
  <c r="F571" i="32"/>
  <c r="F330" i="32"/>
  <c r="F343" i="32"/>
  <c r="F287" i="32"/>
  <c r="F243" i="32"/>
  <c r="F564" i="32"/>
  <c r="F281" i="32"/>
  <c r="F854" i="32"/>
  <c r="F544" i="32"/>
  <c r="F38" i="32"/>
  <c r="F586" i="32"/>
  <c r="F425" i="32"/>
  <c r="F140" i="32"/>
  <c r="F920" i="32"/>
  <c r="F323" i="32"/>
  <c r="F369" i="32"/>
  <c r="F195" i="32"/>
  <c r="F419" i="32"/>
  <c r="F900" i="32"/>
  <c r="F882" i="32"/>
  <c r="F715" i="32"/>
  <c r="F233" i="32"/>
  <c r="F907" i="32"/>
  <c r="F679" i="32"/>
  <c r="F77" i="32"/>
  <c r="F152" i="32"/>
  <c r="F909" i="32"/>
  <c r="F23" i="32"/>
  <c r="F451" i="32"/>
  <c r="F157" i="32"/>
  <c r="F336" i="32"/>
  <c r="F370" i="32"/>
  <c r="F630" i="32"/>
  <c r="F360" i="32"/>
  <c r="F498" i="32"/>
  <c r="F796" i="32"/>
  <c r="F356" i="32"/>
  <c r="F286" i="32"/>
  <c r="F937" i="32"/>
  <c r="F470" i="32"/>
  <c r="F740" i="32"/>
  <c r="F40" i="32"/>
  <c r="F384" i="32"/>
  <c r="F130" i="32"/>
  <c r="F144" i="32"/>
  <c r="F856" i="32"/>
  <c r="F852" i="32"/>
  <c r="F31" i="32"/>
  <c r="F527" i="32"/>
  <c r="F822" i="32"/>
  <c r="F27" i="32"/>
  <c r="F125" i="32"/>
  <c r="F846" i="32"/>
  <c r="F2" i="32"/>
  <c r="F240" i="32"/>
  <c r="F931" i="32"/>
  <c r="F652" i="32"/>
  <c r="F599" i="32"/>
  <c r="F87" i="32"/>
  <c r="F76" i="32"/>
  <c r="F782" i="32"/>
  <c r="F879" i="32"/>
  <c r="F469" i="32"/>
  <c r="F506" i="32"/>
  <c r="F585" i="32"/>
  <c r="F459" i="32"/>
  <c r="F79" i="32"/>
  <c r="F321" i="32"/>
  <c r="F534" i="32"/>
  <c r="F239" i="32"/>
  <c r="F463" i="32"/>
  <c r="F207" i="32"/>
  <c r="F324" i="32"/>
  <c r="F65" i="32"/>
  <c r="F893" i="32"/>
  <c r="F212" i="32"/>
  <c r="F481" i="32"/>
  <c r="F322" i="32"/>
  <c r="F464" i="32"/>
  <c r="F915" i="32"/>
  <c r="F831" i="32"/>
  <c r="F821" i="32"/>
  <c r="F33" i="32"/>
  <c r="F516" i="32"/>
  <c r="F332" i="32"/>
  <c r="F495" i="32"/>
  <c r="F283" i="32"/>
  <c r="F10" i="32"/>
  <c r="F401" i="32"/>
  <c r="F471" i="32"/>
  <c r="F81" i="32"/>
  <c r="F293" i="32"/>
  <c r="F272" i="32"/>
  <c r="F479" i="32"/>
  <c r="F188" i="32"/>
  <c r="F408" i="32"/>
  <c r="F95" i="32"/>
  <c r="F295" i="32"/>
  <c r="F680" i="32"/>
  <c r="F347" i="32"/>
  <c r="F436" i="32"/>
  <c r="F364" i="32"/>
  <c r="F389" i="32"/>
  <c r="F51" i="32"/>
  <c r="F872" i="32"/>
  <c r="F334" i="32"/>
  <c r="F155" i="32"/>
  <c r="F335" i="32"/>
  <c r="F903" i="32"/>
  <c r="F9" i="32"/>
  <c r="F444" i="32"/>
  <c r="F435" i="32"/>
  <c r="F898" i="32"/>
  <c r="F99" i="32"/>
  <c r="F520" i="32"/>
  <c r="F555" i="32"/>
  <c r="F626" i="32"/>
  <c r="F730" i="32"/>
  <c r="F50" i="32"/>
  <c r="F156" i="32"/>
  <c r="F8" i="32"/>
  <c r="F391" i="32"/>
  <c r="F817" i="32"/>
  <c r="F929" i="32"/>
  <c r="F598" i="32"/>
  <c r="F860" i="32"/>
  <c r="F668" i="32"/>
  <c r="F49" i="32"/>
  <c r="F720" i="32"/>
  <c r="F901" i="32"/>
  <c r="F509" i="32"/>
  <c r="F246" i="32"/>
  <c r="F167" i="32"/>
  <c r="F289" i="32"/>
  <c r="F174" i="32"/>
  <c r="F403" i="32"/>
  <c r="F524" i="32"/>
  <c r="F220" i="32"/>
  <c r="F141" i="32"/>
  <c r="F25" i="32"/>
  <c r="F896" i="32"/>
  <c r="F245" i="32"/>
  <c r="F486" i="32"/>
  <c r="F91" i="32"/>
  <c r="F113" i="32"/>
  <c r="F881" i="32"/>
  <c r="F858" i="32"/>
  <c r="F248" i="32"/>
  <c r="F66" i="32"/>
  <c r="F383" i="32"/>
  <c r="F256" i="32"/>
  <c r="F309" i="32"/>
  <c r="F913" i="32"/>
  <c r="F890" i="32"/>
  <c r="F278" i="32"/>
  <c r="F147" i="32"/>
  <c r="F499" i="32"/>
  <c r="F692" i="32"/>
  <c r="F780" i="32"/>
  <c r="F884" i="32"/>
  <c r="F578" i="32"/>
  <c r="F67" i="32"/>
  <c r="F491" i="32"/>
  <c r="F5" i="32"/>
  <c r="F63" i="32"/>
  <c r="F465" i="32"/>
  <c r="F924" i="32"/>
  <c r="F837" i="32"/>
  <c r="F851" i="32"/>
  <c r="F341" i="32"/>
  <c r="F565" i="32"/>
  <c r="F556" i="32"/>
  <c r="F21" i="32"/>
  <c r="F855" i="32"/>
  <c r="F56" i="32"/>
  <c r="F791" i="32"/>
  <c r="F572" i="32"/>
  <c r="F82" i="32"/>
  <c r="F785" i="32"/>
  <c r="F711" i="32"/>
  <c r="F557" i="32"/>
  <c r="F460" i="32"/>
  <c r="F146" i="32"/>
  <c r="F830" i="32"/>
  <c r="F175" i="32"/>
  <c r="F124" i="32"/>
  <c r="F659" i="32"/>
  <c r="F317" i="32"/>
  <c r="F577" i="32"/>
  <c r="F269" i="32"/>
  <c r="F610" i="32"/>
  <c r="F567" i="32"/>
  <c r="F828" i="32"/>
  <c r="F910" i="32"/>
  <c r="F187" i="32"/>
  <c r="F223" i="32"/>
  <c r="F521" i="32"/>
  <c r="F420" i="32"/>
  <c r="F61" i="32"/>
  <c r="F628" i="32"/>
  <c r="F43" i="32"/>
  <c r="F560" i="32"/>
  <c r="F672" i="32"/>
  <c r="F394" i="32"/>
  <c r="F805" i="32"/>
  <c r="F574" i="32"/>
  <c r="F774" i="32"/>
  <c r="F135" i="32"/>
  <c r="F264" i="32"/>
  <c r="F548" i="32"/>
  <c r="F627" i="32"/>
  <c r="F562" i="32"/>
  <c r="F559" i="32"/>
  <c r="F608" i="32"/>
  <c r="F812" i="32"/>
  <c r="F197" i="32"/>
  <c r="F576" i="32"/>
  <c r="F416" i="32"/>
  <c r="F625" i="32"/>
  <c r="F512" i="32"/>
  <c r="F472" i="32"/>
  <c r="F632" i="32"/>
  <c r="F483" i="32"/>
  <c r="F613" i="32"/>
  <c r="F528" i="32"/>
  <c r="F129" i="32"/>
  <c r="F752" i="32"/>
  <c r="F939" i="32"/>
  <c r="F850" i="32"/>
  <c r="F70" i="32"/>
  <c r="F889" i="32"/>
  <c r="F94" i="32"/>
  <c r="F337" i="32"/>
  <c r="F349" i="32"/>
  <c r="F53" i="32"/>
  <c r="F842" i="32"/>
  <c r="F737" i="32"/>
  <c r="F35" i="32"/>
  <c r="F706" i="32"/>
  <c r="F183" i="32"/>
  <c r="F127" i="32"/>
  <c r="F83" i="32"/>
  <c r="F708" i="32"/>
  <c r="F701" i="32"/>
  <c r="F172" i="32"/>
  <c r="F570" i="32"/>
  <c r="F270" i="32"/>
  <c r="F303" i="32"/>
  <c r="F654" i="32"/>
  <c r="F215" i="32"/>
  <c r="F47" i="32"/>
  <c r="F198" i="32"/>
  <c r="F54" i="32"/>
  <c r="F875" i="32"/>
  <c r="F311" i="32"/>
  <c r="F529" i="32"/>
  <c r="F154" i="32"/>
  <c r="F753" i="32"/>
  <c r="F90" i="32"/>
  <c r="F201" i="32"/>
  <c r="F553" i="32"/>
  <c r="F331" i="32"/>
  <c r="F681" i="32"/>
  <c r="F703" i="32"/>
  <c r="F297" i="32"/>
  <c r="F45" i="32"/>
  <c r="F109" i="32"/>
  <c r="F217" i="32"/>
  <c r="F801" i="32"/>
  <c r="F168" i="32"/>
  <c r="F583" i="32"/>
  <c r="F566" i="32"/>
  <c r="F814" i="32"/>
  <c r="F932" i="32"/>
  <c r="F644" i="32"/>
  <c r="F447" i="32"/>
  <c r="F914" i="32"/>
  <c r="F582" i="32"/>
  <c r="F653" i="32"/>
  <c r="F226" i="32"/>
  <c r="F396" i="32"/>
  <c r="F620" i="32"/>
  <c r="F48" i="32"/>
  <c r="F385" i="32"/>
  <c r="F169" i="32"/>
  <c r="F833" i="32"/>
  <c r="F28" i="32"/>
  <c r="F261" i="32"/>
  <c r="F772" i="32"/>
  <c r="F694" i="32"/>
  <c r="F766" i="32"/>
  <c r="F600" i="32"/>
  <c r="F533" i="32"/>
  <c r="F742" i="32"/>
  <c r="F353" i="32"/>
  <c r="F507" i="32"/>
  <c r="F760" i="32"/>
  <c r="F115" i="32"/>
  <c r="F433" i="32"/>
  <c r="F165" i="32"/>
  <c r="F690" i="32"/>
  <c r="F439" i="32"/>
  <c r="F745" i="32"/>
  <c r="F367" i="32"/>
  <c r="F216" i="32"/>
  <c r="F488" i="32"/>
  <c r="F777" i="32"/>
  <c r="F206" i="32"/>
  <c r="F761" i="32"/>
  <c r="F664" i="32"/>
  <c r="F190" i="32"/>
  <c r="F765" i="32"/>
  <c r="F601" i="32"/>
  <c r="F732" i="32"/>
  <c r="F387" i="32"/>
  <c r="F734" i="32"/>
  <c r="F538" i="32"/>
  <c r="F346" i="32"/>
  <c r="F219" i="32"/>
  <c r="F771" i="32"/>
  <c r="F41" i="32"/>
  <c r="F342" i="32"/>
  <c r="F153" i="32"/>
  <c r="F316" i="32"/>
  <c r="F308" i="32"/>
  <c r="F118" i="32"/>
  <c r="F705" i="32"/>
  <c r="F446" i="32"/>
  <c r="F710" i="32"/>
  <c r="F629" i="32"/>
  <c r="F820" i="32"/>
  <c r="F536" i="32"/>
  <c r="F185" i="32"/>
  <c r="F310" i="32"/>
  <c r="F750" i="32"/>
  <c r="F604" i="32"/>
  <c r="F776" i="32"/>
  <c r="F736" i="32"/>
  <c r="F770" i="32"/>
  <c r="F717" i="32"/>
  <c r="F213" i="32"/>
  <c r="F547" i="32"/>
  <c r="F397" i="32"/>
  <c r="F478" i="32"/>
  <c r="F759" i="32"/>
  <c r="F542" i="32"/>
  <c r="F123" i="32"/>
  <c r="F729" i="32"/>
  <c r="F457" i="32"/>
  <c r="F511" i="32"/>
  <c r="F454" i="32"/>
  <c r="F184" i="32"/>
  <c r="F12" i="32"/>
  <c r="F189" i="32"/>
  <c r="F792" i="32"/>
  <c r="F712" i="32"/>
  <c r="F312" i="32"/>
  <c r="F573" i="32"/>
  <c r="F784" i="32"/>
  <c r="F731" i="32"/>
  <c r="F218" i="32"/>
  <c r="F294" i="32"/>
  <c r="F655" i="32"/>
  <c r="F552" i="32"/>
  <c r="F697" i="32"/>
  <c r="F285" i="32"/>
  <c r="F339" i="32"/>
  <c r="F651" i="32"/>
  <c r="F725" i="32"/>
  <c r="F357" i="32"/>
  <c r="F778" i="32"/>
  <c r="F142" i="32"/>
  <c r="F619" i="32"/>
  <c r="F351" i="32"/>
  <c r="F849" i="32"/>
  <c r="F643" i="32"/>
  <c r="F442" i="32"/>
  <c r="F44" i="32"/>
  <c r="F503" i="32"/>
  <c r="F348" i="32"/>
  <c r="F741" i="32"/>
  <c r="F103" i="32"/>
  <c r="F696" i="32"/>
  <c r="F841" i="32"/>
  <c r="F756" i="32"/>
  <c r="F227" i="32"/>
  <c r="F441" i="32"/>
  <c r="F818" i="32"/>
  <c r="F260" i="32"/>
  <c r="F97" i="32"/>
  <c r="F707" i="32"/>
  <c r="F747" i="32"/>
  <c r="F699" i="32"/>
  <c r="F728" i="32"/>
  <c r="F795" i="32"/>
  <c r="F735" i="32"/>
  <c r="F86" i="32"/>
  <c r="F112" i="32"/>
  <c r="F605" i="32"/>
  <c r="F352" i="32"/>
  <c r="F611" i="32"/>
  <c r="F751" i="32"/>
  <c r="F746" i="32"/>
  <c r="F733" i="32"/>
  <c r="F612" i="32"/>
  <c r="F823" i="32"/>
  <c r="F550" i="32"/>
  <c r="F242" i="32"/>
  <c r="F800" i="32"/>
  <c r="F829" i="32"/>
  <c r="F131" i="32"/>
  <c r="F718" i="32"/>
  <c r="F832" i="32"/>
  <c r="F584" i="32"/>
  <c r="F438" i="32"/>
  <c r="F597" i="32"/>
  <c r="F594" i="32"/>
  <c r="F561" i="32"/>
  <c r="F505" i="32"/>
  <c r="F52" i="32"/>
  <c r="F18" i="32"/>
  <c r="F193" i="32"/>
  <c r="F802" i="32"/>
  <c r="F744" i="32"/>
  <c r="F670" i="32"/>
  <c r="F836" i="32"/>
  <c r="F743" i="32"/>
  <c r="F535" i="32"/>
  <c r="F663" i="32"/>
  <c r="F392" i="32"/>
  <c r="F657" i="32"/>
  <c r="F660" i="32"/>
  <c r="F621" i="32"/>
  <c r="F487" i="32"/>
  <c r="F794" i="32"/>
  <c r="F259" i="32"/>
  <c r="F274" i="32"/>
  <c r="F252" i="32"/>
  <c r="F845" i="32"/>
  <c r="F497" i="32"/>
  <c r="F7" i="32"/>
  <c r="F466" i="32"/>
  <c r="F298" i="32"/>
  <c r="F251" i="32"/>
  <c r="F13" i="32"/>
  <c r="F290" i="32"/>
  <c r="F210" i="32"/>
  <c r="F793" i="32"/>
  <c r="F724" i="32"/>
  <c r="F615" i="32"/>
  <c r="F531" i="32"/>
  <c r="F411" i="32"/>
  <c r="F656" i="32"/>
  <c r="F755" i="32"/>
  <c r="F789" i="32"/>
  <c r="F675" i="32"/>
  <c r="F704" i="32"/>
  <c r="F313" i="32"/>
  <c r="F480" i="32"/>
  <c r="F177" i="32"/>
  <c r="F691" i="32"/>
  <c r="F484" i="32"/>
  <c r="F375" i="32"/>
  <c r="F721" i="32"/>
  <c r="F221" i="32"/>
  <c r="F631" i="32"/>
  <c r="F26" i="32"/>
  <c r="F42" i="32"/>
  <c r="F306" i="32"/>
  <c r="F808" i="32"/>
  <c r="F674" i="32"/>
  <c r="F568" i="32"/>
  <c r="F806" i="32"/>
  <c r="F128" i="32"/>
  <c r="F526" i="32"/>
  <c r="F636" i="32"/>
  <c r="F111" i="32"/>
  <c r="F603" i="32"/>
  <c r="F363" i="32"/>
  <c r="F179" i="32"/>
  <c r="F614" i="32"/>
  <c r="F616" i="32"/>
  <c r="F72" i="32"/>
  <c r="F273" i="32"/>
  <c r="F417" i="32"/>
  <c r="F468" i="32"/>
  <c r="F205" i="32"/>
  <c r="F700" i="32"/>
  <c r="F532" i="32"/>
  <c r="F456" i="32"/>
  <c r="F427" i="32"/>
  <c r="F591" i="32"/>
  <c r="F24" i="32"/>
  <c r="F673" i="32"/>
  <c r="F299" i="32"/>
  <c r="F757" i="32"/>
  <c r="F540" i="32"/>
  <c r="F414" i="32"/>
  <c r="F763" i="32"/>
  <c r="F126" i="32"/>
  <c r="F191" i="32"/>
  <c r="F186" i="32"/>
  <c r="F779" i="32"/>
  <c r="F208" i="32"/>
  <c r="F693" i="32"/>
  <c r="F513" i="32"/>
  <c r="F473" i="32"/>
  <c r="F275" i="32"/>
  <c r="F301" i="32"/>
  <c r="F783" i="32"/>
  <c r="F371" i="32"/>
  <c r="F476" i="32"/>
  <c r="F517" i="32"/>
  <c r="F606" i="32"/>
  <c r="F662" i="32"/>
  <c r="F546" i="32"/>
  <c r="F581" i="32"/>
  <c r="F649" i="32"/>
  <c r="F658" i="32"/>
  <c r="F485" i="32"/>
  <c r="F291" i="32"/>
  <c r="F55" i="32"/>
  <c r="F192" i="32"/>
  <c r="F421" i="32"/>
  <c r="F244" i="32"/>
  <c r="F641" i="32"/>
  <c r="F164" i="32"/>
  <c r="F423" i="32"/>
  <c r="F228" i="32"/>
  <c r="F257" i="32"/>
  <c r="F263" i="32"/>
  <c r="F543" i="32"/>
  <c r="F359" i="32"/>
  <c r="F32" i="32"/>
  <c r="F315" i="32"/>
  <c r="F407" i="32"/>
  <c r="F340" i="32"/>
  <c r="F816" i="32"/>
  <c r="F807" i="32"/>
  <c r="F230" i="32"/>
  <c r="F824" i="32"/>
  <c r="F196" i="32"/>
  <c r="F402" i="32"/>
  <c r="F682" i="32"/>
  <c r="F354" i="32"/>
  <c r="F781" i="32"/>
  <c r="F895" i="32"/>
  <c r="F296" i="32"/>
  <c r="F754" i="32"/>
  <c r="F501" i="32"/>
  <c r="F839" i="32"/>
  <c r="F773" i="32"/>
  <c r="F648" i="32"/>
  <c r="F589" i="32"/>
  <c r="F68" i="32"/>
  <c r="F374" i="32"/>
  <c r="F320" i="32"/>
  <c r="F158" i="32"/>
  <c r="F769" i="32"/>
  <c r="F211" i="32"/>
  <c r="F355" i="32"/>
  <c r="F666" i="32"/>
  <c r="F676" i="32"/>
  <c r="F238" i="32"/>
  <c r="F373" i="32"/>
  <c r="F262" i="32"/>
  <c r="F539" i="32"/>
  <c r="F110" i="32"/>
  <c r="F804" i="32"/>
  <c r="F726" i="32"/>
  <c r="F633" i="32"/>
  <c r="F494" i="32"/>
  <c r="F36" i="32"/>
  <c r="F786" i="32"/>
  <c r="F440" i="32"/>
  <c r="F75" i="32"/>
  <c r="F405" i="32"/>
  <c r="F133" i="32"/>
  <c r="F108" i="32"/>
  <c r="F475" i="32"/>
  <c r="F502" i="32"/>
  <c r="F453" i="32"/>
  <c r="F431" i="32"/>
  <c r="F809" i="32"/>
  <c r="F749" i="32"/>
  <c r="F202" i="32"/>
  <c r="F398" i="32"/>
  <c r="F787" i="32"/>
  <c r="F713" i="32"/>
  <c r="F361" i="32"/>
  <c r="F445" i="32"/>
  <c r="F843" i="32"/>
  <c r="F20" i="32"/>
  <c r="F88" i="32"/>
  <c r="F638" i="32"/>
  <c r="F461" i="32"/>
  <c r="F551" i="32"/>
  <c r="F588" i="32"/>
  <c r="F640" i="32"/>
  <c r="F709" i="32"/>
  <c r="F181" i="32"/>
  <c r="F89" i="32"/>
  <c r="F647" i="32"/>
  <c r="F665" i="32"/>
  <c r="F587" i="32"/>
  <c r="F60" i="32"/>
  <c r="F432" i="32"/>
  <c r="F607" i="32"/>
  <c r="F563" i="32"/>
  <c r="F810" i="32"/>
  <c r="F266" i="32"/>
  <c r="F698" i="32"/>
  <c r="F214" i="32"/>
  <c r="F669" i="32"/>
  <c r="F276" i="32"/>
  <c r="F424" i="32"/>
  <c r="F609" i="32"/>
  <c r="F235" i="32"/>
  <c r="F326" i="32"/>
  <c r="F492" i="32"/>
  <c r="F768" i="32"/>
  <c r="F678" i="32"/>
  <c r="F358" i="32"/>
  <c r="F106" i="32"/>
  <c r="F413" i="32"/>
  <c r="F688" i="32"/>
  <c r="F558" i="32"/>
  <c r="F580" i="32"/>
  <c r="F225" i="32"/>
  <c r="F388" i="32"/>
  <c r="F237" i="32"/>
  <c r="F880" i="32"/>
  <c r="F121" i="32"/>
  <c r="F116" i="32"/>
  <c r="F635" i="32"/>
  <c r="F862" i="32"/>
  <c r="F288" i="32"/>
  <c r="F409" i="32"/>
  <c r="F258" i="32"/>
  <c r="F764" i="32"/>
  <c r="F537" i="32"/>
  <c r="F381" i="32"/>
  <c r="F19" i="32"/>
  <c r="F114" i="32"/>
  <c r="F689" i="32"/>
  <c r="F683" i="32"/>
  <c r="L5" i="21" l="1"/>
  <c r="L7" i="21" s="1"/>
  <c r="L22" i="21" l="1"/>
  <c r="L24" i="21" s="1"/>
  <c r="D524" i="32"/>
  <c r="D54" i="32"/>
  <c r="D121" i="32"/>
  <c r="D164" i="32"/>
  <c r="D615" i="32"/>
  <c r="D242" i="32"/>
  <c r="D717" i="32"/>
  <c r="D766" i="32"/>
  <c r="D672" i="32"/>
  <c r="D781" i="32"/>
  <c r="D294" i="32"/>
  <c r="D91" i="32"/>
  <c r="D532" i="32"/>
  <c r="D603" i="32"/>
  <c r="D670" i="32"/>
  <c r="D88" i="32"/>
  <c r="D841" i="32"/>
  <c r="D72" i="32"/>
  <c r="D153" i="32"/>
  <c r="D777" i="32"/>
  <c r="D315" i="32"/>
  <c r="D517" i="32"/>
  <c r="D616" i="32"/>
  <c r="D408" i="32"/>
  <c r="D123" i="32"/>
  <c r="D312" i="32"/>
  <c r="D349" i="32"/>
  <c r="D764" i="32"/>
  <c r="D731" i="32"/>
  <c r="D666" i="32"/>
  <c r="D387" i="32"/>
  <c r="D741" i="32"/>
  <c r="D778" i="32"/>
  <c r="D833" i="32"/>
  <c r="D405" i="32"/>
  <c r="D759" i="32"/>
  <c r="D512" i="32"/>
  <c r="D751" i="32"/>
  <c r="D477" i="32"/>
  <c r="D663" i="32"/>
  <c r="D273" i="32"/>
  <c r="D195" i="32"/>
  <c r="D746" i="32"/>
  <c r="D329" i="32"/>
  <c r="D52" i="32"/>
  <c r="D674" i="32"/>
  <c r="D585" i="32"/>
  <c r="D779" i="32"/>
  <c r="D116" i="32"/>
  <c r="D809" i="32"/>
  <c r="D417" i="32"/>
  <c r="D231" i="32"/>
  <c r="D257" i="32"/>
  <c r="D371" i="32"/>
  <c r="D338" i="32"/>
  <c r="D196" i="32"/>
  <c r="D290" i="32"/>
  <c r="D211" i="32"/>
  <c r="D424" i="32"/>
  <c r="D738" i="32"/>
  <c r="D716" i="32"/>
  <c r="D36" i="32"/>
  <c r="D641" i="32"/>
  <c r="D266" i="32"/>
  <c r="D443" i="32"/>
  <c r="D374" i="32"/>
  <c r="D109" i="32"/>
  <c r="D749" i="32"/>
  <c r="D216" i="32"/>
  <c r="D348" i="32"/>
  <c r="D587" i="32"/>
  <c r="D743" i="32"/>
  <c r="D22" i="32"/>
  <c r="D807" i="32"/>
  <c r="D206" i="32"/>
  <c r="D709" i="32"/>
  <c r="D726" i="32"/>
  <c r="D154" i="32"/>
  <c r="D836" i="32"/>
  <c r="D584" i="32"/>
  <c r="D694" i="32"/>
  <c r="D802" i="32"/>
  <c r="D605" i="32"/>
  <c r="D497" i="32"/>
  <c r="D193" i="32"/>
  <c r="D438" i="32"/>
  <c r="D86" i="32"/>
  <c r="D411" i="32"/>
  <c r="D655" i="32"/>
  <c r="D768" i="32"/>
  <c r="D492" i="32"/>
  <c r="D452" i="32"/>
  <c r="D683" i="32"/>
  <c r="D810" i="32"/>
  <c r="D710" i="32"/>
  <c r="D103" i="32"/>
  <c r="D724" i="32"/>
  <c r="D83" i="32"/>
  <c r="D303" i="32"/>
  <c r="D297" i="32"/>
  <c r="D496" i="32"/>
  <c r="D397" i="32"/>
  <c r="D225" i="32"/>
  <c r="D186" i="32"/>
  <c r="D806" i="32"/>
  <c r="D301" i="32"/>
  <c r="D244" i="32"/>
  <c r="D111" i="32"/>
  <c r="D228" i="32"/>
  <c r="D110" i="32"/>
  <c r="D467" i="32"/>
  <c r="D647" i="32"/>
  <c r="D260" i="32"/>
  <c r="D472" i="32"/>
  <c r="D218" i="32"/>
  <c r="D75" i="32"/>
  <c r="D760" i="32"/>
  <c r="D629" i="32"/>
  <c r="D610" i="32"/>
  <c r="D849" i="32"/>
  <c r="D227" i="32"/>
  <c r="D795" i="32"/>
  <c r="D160" i="32"/>
  <c r="D644" i="32"/>
  <c r="D183" i="32"/>
  <c r="D657" i="32"/>
  <c r="D757" i="32"/>
  <c r="D573" i="32"/>
  <c r="D197" i="32"/>
  <c r="D416" i="32"/>
  <c r="D235" i="32"/>
  <c r="D529" i="32"/>
  <c r="D723" i="32"/>
  <c r="D108" i="32"/>
  <c r="D725" i="32"/>
  <c r="D792" i="32"/>
  <c r="D407" i="32"/>
  <c r="D213" i="32"/>
  <c r="D648" i="32"/>
  <c r="D304" i="32"/>
  <c r="D358" i="32"/>
  <c r="D313" i="32"/>
  <c r="D361" i="32"/>
  <c r="D660" i="32"/>
  <c r="D126" i="32"/>
  <c r="D754" i="32"/>
  <c r="D750" i="32"/>
  <c r="D112" i="32"/>
  <c r="D189" i="32"/>
  <c r="D664" i="32"/>
  <c r="D617" i="32"/>
  <c r="D793" i="32"/>
  <c r="D355" i="32"/>
  <c r="D607" i="32"/>
  <c r="D673" i="32"/>
  <c r="D765" i="32"/>
  <c r="D475" i="32"/>
  <c r="D611" i="32"/>
  <c r="D662" i="32"/>
  <c r="D853" i="32"/>
  <c r="D104" i="32"/>
  <c r="D142" i="32"/>
  <c r="D712" i="32"/>
  <c r="D485" i="32"/>
  <c r="D392" i="32"/>
  <c r="D226" i="32"/>
  <c r="D18" i="32"/>
  <c r="D580" i="32"/>
  <c r="D551" i="32"/>
  <c r="D433" i="32"/>
  <c r="D421" i="32"/>
  <c r="D354" i="32"/>
  <c r="D542" i="32"/>
  <c r="D238" i="32"/>
  <c r="D165" i="32"/>
  <c r="D7" i="32"/>
  <c r="D656" i="32"/>
  <c r="D789" i="32"/>
  <c r="D763" i="32"/>
  <c r="D706" i="32"/>
  <c r="D669" i="32"/>
  <c r="D158" i="32"/>
  <c r="D801" i="32"/>
  <c r="D658" i="32"/>
  <c r="D202" i="32"/>
  <c r="D97" i="32"/>
  <c r="D95" i="32"/>
  <c r="D818" i="32"/>
  <c r="D722" i="32"/>
  <c r="D128" i="32"/>
  <c r="D775" i="32"/>
  <c r="D367" i="32"/>
  <c r="D190" i="32"/>
  <c r="D503" i="32"/>
  <c r="D409" i="32"/>
  <c r="D502" i="32"/>
  <c r="D381" i="32"/>
  <c r="D258" i="32"/>
  <c r="D697" i="32"/>
  <c r="D539" i="32"/>
  <c r="D26" i="32"/>
  <c r="D20" i="32"/>
  <c r="D771" i="32"/>
  <c r="D455" i="32"/>
  <c r="D699" i="32"/>
  <c r="D742" i="32"/>
  <c r="D353" i="32"/>
  <c r="D494" i="32"/>
  <c r="D328" i="32"/>
  <c r="D595" i="32"/>
  <c r="D537" i="32"/>
  <c r="D70" i="32"/>
  <c r="D181" i="32"/>
  <c r="D784" i="32"/>
  <c r="D547" i="32"/>
  <c r="D385" i="32"/>
  <c r="D531" i="32"/>
  <c r="D691" i="32"/>
  <c r="D700" i="32"/>
  <c r="D221" i="32"/>
  <c r="D331" i="32"/>
  <c r="D640" i="32"/>
  <c r="D736" i="32"/>
  <c r="D568" i="32"/>
  <c r="D552" i="32"/>
  <c r="D614" i="32"/>
  <c r="D249" i="32"/>
  <c r="D638" i="32"/>
  <c r="D693" i="32"/>
  <c r="D446" i="32"/>
  <c r="D688" i="32"/>
  <c r="D506" i="32"/>
  <c r="D600" i="32"/>
  <c r="D513" i="32"/>
  <c r="D637" i="32"/>
  <c r="D533" i="32"/>
  <c r="D735" i="32"/>
  <c r="D755" i="32"/>
  <c r="D689" i="32"/>
  <c r="D488" i="32"/>
  <c r="D534" i="32"/>
  <c r="D543" i="32"/>
  <c r="D262" i="32"/>
  <c r="D594" i="32"/>
  <c r="D89" i="32"/>
  <c r="D728" i="32"/>
  <c r="D299" i="32"/>
  <c r="D48" i="32"/>
  <c r="D263" i="32"/>
  <c r="D582" i="32"/>
  <c r="D843" i="32"/>
  <c r="D205" i="32"/>
  <c r="D106" i="32"/>
  <c r="D447" i="32"/>
  <c r="D565" i="32"/>
  <c r="D246" i="32"/>
  <c r="D708" i="32"/>
  <c r="D423" i="32"/>
  <c r="D682" i="32"/>
  <c r="D880" i="32"/>
  <c r="D363" i="32"/>
  <c r="D274" i="32"/>
  <c r="D191" i="32"/>
  <c r="D388" i="32"/>
  <c r="D832" i="32"/>
  <c r="D316" i="32"/>
  <c r="D339" i="32"/>
  <c r="D208" i="32"/>
  <c r="D429" i="32"/>
  <c r="D794" i="32"/>
  <c r="D114" i="32"/>
  <c r="D285" i="32"/>
  <c r="D480" i="32"/>
  <c r="D192" i="32"/>
  <c r="D508" i="32"/>
  <c r="D783" i="32"/>
  <c r="D478" i="32"/>
  <c r="D705" i="32"/>
  <c r="D678" i="32"/>
  <c r="D179" i="32"/>
  <c r="D559" i="32"/>
  <c r="D698" i="32"/>
  <c r="D620" i="32"/>
  <c r="D177" i="32"/>
  <c r="D413" i="32"/>
  <c r="D375" i="32"/>
  <c r="D613" i="32"/>
  <c r="D453" i="32"/>
  <c r="D465" i="32"/>
  <c r="D625" i="32"/>
  <c r="D786" i="32"/>
  <c r="D756" i="32"/>
  <c r="D468" i="32"/>
  <c r="D487" i="32"/>
  <c r="D566" i="32"/>
  <c r="D579" i="32"/>
  <c r="D612" i="32"/>
  <c r="D12" i="32"/>
  <c r="D820" i="32"/>
  <c r="D621" i="32"/>
  <c r="D373" i="32"/>
  <c r="D550" i="32"/>
  <c r="D704" i="32"/>
  <c r="D690" i="32"/>
  <c r="D431" i="32"/>
  <c r="D773" i="32"/>
  <c r="D671" i="32"/>
  <c r="D320" i="32"/>
  <c r="D540" i="32"/>
  <c r="D291" i="32"/>
  <c r="D805" i="32"/>
  <c r="D745" i="32"/>
  <c r="D803" i="32"/>
  <c r="D372" i="32"/>
  <c r="D473" i="32"/>
  <c r="D651" i="32"/>
  <c r="D466" i="32"/>
  <c r="D414" i="32"/>
  <c r="D823" i="32"/>
  <c r="D583" i="32"/>
  <c r="D692" i="32"/>
  <c r="D308" i="32"/>
  <c r="D635" i="32"/>
  <c r="D283" i="32"/>
  <c r="D875" i="32"/>
  <c r="D402" i="32"/>
  <c r="D676" i="32"/>
  <c r="D787" i="32"/>
  <c r="D168" i="32"/>
  <c r="D456" i="32"/>
  <c r="D561" i="32"/>
  <c r="D776" i="32"/>
  <c r="D474" i="32"/>
  <c r="D650" i="32"/>
  <c r="D459" i="32"/>
  <c r="D484" i="32"/>
  <c r="D734" i="32"/>
  <c r="D591" i="32"/>
  <c r="D435" i="32"/>
  <c r="D476" i="32"/>
  <c r="D298" i="32"/>
  <c r="D733" i="32"/>
  <c r="D737" i="32"/>
  <c r="D546" i="32"/>
  <c r="D317" i="32"/>
  <c r="D526" i="32"/>
  <c r="D505" i="32"/>
  <c r="D230" i="32"/>
  <c r="D851" i="32"/>
  <c r="D509" i="32"/>
  <c r="D588" i="32"/>
  <c r="D701" i="32"/>
  <c r="D606" i="32"/>
  <c r="D747" i="32"/>
  <c r="D556" i="32"/>
  <c r="D845" i="32"/>
  <c r="D184" i="32"/>
  <c r="D581" i="32"/>
  <c r="D862" i="32"/>
  <c r="D536" i="32"/>
  <c r="D252" i="32"/>
  <c r="D702" i="32"/>
  <c r="D718" i="32"/>
  <c r="D60" i="32"/>
  <c r="D538" i="32"/>
  <c r="D631" i="32"/>
  <c r="D553" i="32"/>
  <c r="D427" i="32"/>
  <c r="D454" i="32"/>
  <c r="D829" i="32"/>
  <c r="D761" i="32"/>
  <c r="D19" i="32"/>
  <c r="D720" i="32"/>
  <c r="D445" i="32"/>
  <c r="D394" i="32"/>
  <c r="D696" i="32"/>
  <c r="D237" i="32"/>
  <c r="D609" i="32"/>
  <c r="D357" i="32"/>
  <c r="D535" i="32"/>
  <c r="D215" i="32"/>
  <c r="D259" i="32"/>
  <c r="D541" i="32"/>
  <c r="D134" i="32"/>
  <c r="D24" i="32"/>
  <c r="D713" i="32"/>
  <c r="D649" i="32"/>
  <c r="D816" i="32"/>
  <c r="D214" i="32"/>
  <c r="D489" i="32"/>
  <c r="D732" i="32"/>
  <c r="D800" i="32"/>
  <c r="D814" i="32"/>
  <c r="D440" i="32"/>
  <c r="D597" i="32"/>
  <c r="D659" i="32"/>
  <c r="D511" i="32"/>
  <c r="D219" i="32"/>
  <c r="D340" i="32"/>
  <c r="D118" i="32"/>
  <c r="D464" i="32"/>
  <c r="D808" i="32"/>
  <c r="D275" i="32"/>
  <c r="D288" i="32"/>
  <c r="D770" i="32"/>
  <c r="D352" i="32"/>
  <c r="D11" i="32"/>
  <c r="D707" i="32"/>
  <c r="D217" i="32"/>
  <c r="D185" i="32"/>
  <c r="D804" i="32"/>
  <c r="D643" i="32"/>
  <c r="D703" i="32"/>
  <c r="D721" i="32"/>
  <c r="D589" i="32"/>
  <c r="D462" i="32"/>
  <c r="D633" i="32"/>
  <c r="D351" i="32"/>
  <c r="D812" i="32"/>
  <c r="D608" i="32"/>
  <c r="D769" i="32"/>
  <c r="D501" i="32"/>
  <c r="D461" i="32"/>
  <c r="D342" i="32"/>
  <c r="D824" i="32"/>
  <c r="D379" i="32"/>
  <c r="D41" i="32"/>
  <c r="D306" i="32"/>
  <c r="D601" i="32"/>
  <c r="D563" i="32"/>
  <c r="D619" i="32"/>
  <c r="D439" i="32"/>
  <c r="D636" i="32"/>
  <c r="D772" i="32"/>
  <c r="D729" i="32"/>
  <c r="D665" i="32"/>
  <c r="D744" i="32"/>
  <c r="D441" i="32" l="1"/>
  <c r="D210" i="32"/>
  <c r="D44" i="32"/>
  <c r="D359" i="32"/>
  <c r="D42" i="32"/>
  <c r="D310" i="32"/>
  <c r="D398" i="32"/>
  <c r="D13" i="32"/>
  <c r="D251" i="32"/>
  <c r="D549" i="32"/>
  <c r="D296" i="32"/>
  <c r="D442" i="32"/>
  <c r="D68" i="32"/>
  <c r="L1" i="21"/>
  <c r="L3" i="21" s="1"/>
  <c r="D376" i="32" l="1"/>
  <c r="D129" i="32"/>
  <c r="D384" i="32"/>
  <c r="D175" i="32"/>
  <c r="D469" i="32"/>
  <c r="D586" i="32"/>
  <c r="D368" i="32"/>
  <c r="D929" i="32"/>
  <c r="D520" i="32"/>
  <c r="D163" i="32"/>
  <c r="D560" i="32"/>
  <c r="D74" i="32"/>
  <c r="D120" i="32"/>
  <c r="D897" i="32"/>
  <c r="D324" i="32"/>
  <c r="D790" i="32"/>
  <c r="D350" i="32"/>
  <c r="D100" i="32"/>
  <c r="D915" i="32"/>
  <c r="D867" i="32"/>
  <c r="D892" i="32"/>
  <c r="D576" i="32"/>
  <c r="D653" i="32"/>
  <c r="D119" i="32"/>
  <c r="D233" i="32"/>
  <c r="D848" i="32"/>
  <c r="D527" i="32"/>
  <c r="D207" i="32"/>
  <c r="D287" i="32"/>
  <c r="D253" i="32"/>
  <c r="D146" i="32"/>
  <c r="D241" i="32"/>
  <c r="D675" i="32"/>
  <c r="D267" i="32"/>
  <c r="D393" i="32"/>
  <c r="D343" i="32"/>
  <c r="D174" i="32"/>
  <c r="D900" i="32"/>
  <c r="D370" i="32"/>
  <c r="D322" i="32"/>
  <c r="D479" i="32"/>
  <c r="D451" i="32"/>
  <c r="D753" i="32"/>
  <c r="D222" i="32"/>
  <c r="D907" i="32"/>
  <c r="D71" i="32"/>
  <c r="D685" i="32"/>
  <c r="D140" i="32"/>
  <c r="D939" i="32"/>
  <c r="D821" i="32"/>
  <c r="D173" i="32"/>
  <c r="D356" i="32"/>
  <c r="D570" i="32"/>
  <c r="D493" i="32"/>
  <c r="D67" i="32"/>
  <c r="D136" i="32"/>
  <c r="D170" i="32"/>
  <c r="D450" i="32"/>
  <c r="D847" i="32"/>
  <c r="D149" i="32"/>
  <c r="D460" i="32"/>
  <c r="D93" i="32"/>
  <c r="D21" i="32"/>
  <c r="D57" i="32"/>
  <c r="D360" i="32"/>
  <c r="D107" i="32"/>
  <c r="D64" i="32"/>
  <c r="D272" i="32"/>
  <c r="D482" i="32"/>
  <c r="D444" i="32"/>
  <c r="D785" i="32"/>
  <c r="D78" i="32"/>
  <c r="D941" i="32"/>
  <c r="D347" i="32"/>
  <c r="D491" i="32"/>
  <c r="D481" i="32"/>
  <c r="D321" i="32"/>
  <c r="D325" i="32"/>
  <c r="D27" i="32"/>
  <c r="D365" i="32"/>
  <c r="D767" i="32"/>
  <c r="D842" i="32"/>
  <c r="D92" i="32"/>
  <c r="D930" i="32"/>
  <c r="D133" i="32"/>
  <c r="D176" i="32"/>
  <c r="D345" i="32"/>
  <c r="D936" i="32"/>
  <c r="D34" i="32"/>
  <c r="D883" i="32"/>
  <c r="D162" i="32"/>
  <c r="D912" i="32"/>
  <c r="D593" i="32"/>
  <c r="D827" i="32"/>
  <c r="D557" i="32"/>
  <c r="D292" i="32"/>
  <c r="D378" i="32"/>
  <c r="D940" i="32"/>
  <c r="D925" i="32"/>
  <c r="D139" i="32"/>
  <c r="D715" i="32"/>
  <c r="D256" i="32"/>
  <c r="D935" i="32"/>
  <c r="D198" i="32"/>
  <c r="D868" i="32"/>
  <c r="D516" i="32"/>
  <c r="D268" i="32"/>
  <c r="D278" i="32"/>
  <c r="D679" i="32"/>
  <c r="D530" i="32"/>
  <c r="D622" i="32"/>
  <c r="D35" i="32"/>
  <c r="D167" i="32"/>
  <c r="D860" i="32"/>
  <c r="D872" i="32"/>
  <c r="D187" i="32"/>
  <c r="D830" i="32"/>
  <c r="D522" i="32"/>
  <c r="D436" i="32"/>
  <c r="D239" i="32"/>
  <c r="D578" i="32"/>
  <c r="D798" i="32"/>
  <c r="D483" i="32"/>
  <c r="D386" i="32"/>
  <c r="D572" i="32"/>
  <c r="D271" i="32"/>
  <c r="D80" i="32"/>
  <c r="D412" i="32"/>
  <c r="D895" i="32"/>
  <c r="D515" i="32"/>
  <c r="D490" i="32"/>
  <c r="D449" i="32"/>
  <c r="D311" i="32"/>
  <c r="D377" i="32"/>
  <c r="D463" i="32"/>
  <c r="D780" i="32"/>
  <c r="D401" i="32"/>
  <c r="D125" i="32"/>
  <c r="D53" i="32"/>
  <c r="D38" i="32"/>
  <c r="D248" i="32"/>
  <c r="D426" i="32"/>
  <c r="D470" i="32"/>
  <c r="D507" i="32"/>
  <c r="D276" i="32"/>
  <c r="D819" i="32"/>
  <c r="D854" i="32"/>
  <c r="D646" i="32"/>
  <c r="D188" i="32"/>
  <c r="D626" i="32"/>
  <c r="D602" i="32"/>
  <c r="D927" i="32"/>
  <c r="D62" i="32"/>
  <c r="D37" i="32"/>
  <c r="D686" i="32"/>
  <c r="D49" i="32"/>
  <c r="D850" i="32"/>
  <c r="D574" i="32"/>
  <c r="D400" i="32"/>
  <c r="D684" i="32"/>
  <c r="D314" i="32"/>
  <c r="D926" i="32"/>
  <c r="D499" i="32"/>
  <c r="D152" i="32"/>
  <c r="D822" i="32"/>
  <c r="D592" i="32"/>
  <c r="D428" i="32"/>
  <c r="D334" i="32"/>
  <c r="D399" i="32"/>
  <c r="D332" i="32"/>
  <c r="D39" i="32"/>
  <c r="D404" i="32"/>
  <c r="D906" i="32"/>
  <c r="D922" i="32"/>
  <c r="D634" i="32"/>
  <c r="D209" i="32"/>
  <c r="D159" i="32"/>
  <c r="D639" i="32"/>
  <c r="D667" i="32"/>
  <c r="D143" i="32"/>
  <c r="D396" i="32"/>
  <c r="D245" i="32"/>
  <c r="D931" i="32"/>
  <c r="D333" i="32"/>
  <c r="D161" i="32"/>
  <c r="D138" i="32"/>
  <c r="D575" i="32"/>
  <c r="D172" i="32"/>
  <c r="D471" i="32"/>
  <c r="D391" i="32"/>
  <c r="D548" i="32"/>
  <c r="D879" i="32"/>
  <c r="D389" i="32"/>
  <c r="D151" i="32"/>
  <c r="D837" i="32"/>
  <c r="D840" i="32"/>
  <c r="D858" i="32"/>
  <c r="D846" i="32"/>
  <c r="D124" i="32"/>
  <c r="D933" i="32"/>
  <c r="D362" i="32"/>
  <c r="D380" i="32"/>
  <c r="D364" i="32"/>
  <c r="D309" i="32"/>
  <c r="D687" i="32"/>
  <c r="D224" i="32"/>
  <c r="D335" i="32"/>
  <c r="D280" i="32"/>
  <c r="D618" i="32"/>
  <c r="D727" i="32"/>
  <c r="D234" i="32"/>
  <c r="D212" i="32"/>
  <c r="D326" i="32"/>
  <c r="D63" i="32"/>
  <c r="D87" i="32"/>
  <c r="D630" i="32"/>
  <c r="D839" i="32"/>
  <c r="D73" i="32"/>
  <c r="D10" i="32"/>
  <c r="D180" i="32"/>
  <c r="D831" i="32"/>
  <c r="D318" i="32"/>
  <c r="D817" i="32"/>
  <c r="D90" i="32"/>
  <c r="D924" i="32"/>
  <c r="D182" i="32"/>
  <c r="D337" i="32"/>
  <c r="D888" i="32"/>
  <c r="D890" i="32"/>
  <c r="D122" i="32"/>
  <c r="D99" i="32"/>
  <c r="D495" i="32"/>
  <c r="D420" i="32"/>
  <c r="D623" i="32"/>
  <c r="D240" i="32"/>
  <c r="D166" i="32"/>
  <c r="D528" i="32"/>
  <c r="D254" i="32"/>
  <c r="D791" i="32"/>
  <c r="D799" i="32"/>
  <c r="D739" i="32"/>
  <c r="D554" i="32"/>
  <c r="D652" i="32"/>
  <c r="D567" i="32"/>
  <c r="D232" i="32"/>
  <c r="D289" i="32"/>
  <c r="D247" i="32"/>
  <c r="D127" i="32"/>
  <c r="D201" i="32"/>
  <c r="D714" i="32"/>
  <c r="D870" i="32"/>
  <c r="D711" i="32"/>
  <c r="D901" i="32"/>
  <c r="D76" i="32"/>
  <c r="D85" i="32"/>
  <c r="D873" i="32"/>
  <c r="D564" i="32"/>
  <c r="D79" i="32"/>
  <c r="D141" i="32"/>
  <c r="D137" i="32"/>
  <c r="D874" i="32"/>
  <c r="D330" i="32"/>
  <c r="D909" i="32"/>
  <c r="D498" i="32"/>
  <c r="D876" i="32"/>
  <c r="D866" i="32"/>
  <c r="D56" i="32"/>
  <c r="D458" i="32"/>
  <c r="D887" i="32"/>
  <c r="D282" i="32"/>
  <c r="D144" i="32"/>
  <c r="D419" i="32"/>
  <c r="D135" i="32"/>
  <c r="D882" i="32"/>
  <c r="D514" i="32"/>
  <c r="D677" i="32"/>
  <c r="D319" i="32"/>
  <c r="D815" i="32"/>
  <c r="D47" i="32"/>
  <c r="D884" i="32"/>
  <c r="D415" i="32"/>
  <c r="D916" i="32"/>
  <c r="D898" i="32"/>
  <c r="D886" i="32"/>
  <c r="D55" i="32"/>
  <c r="D383" i="32"/>
  <c r="D43" i="32"/>
  <c r="D486" i="32"/>
  <c r="D261" i="32"/>
  <c r="D774" i="32"/>
  <c r="D69" i="32"/>
  <c r="D284" i="32"/>
  <c r="D525" i="32"/>
  <c r="D199" i="32"/>
  <c r="D577" i="32"/>
  <c r="D797" i="32"/>
  <c r="D295" i="32"/>
  <c r="D344" i="32"/>
  <c r="D934" i="32"/>
  <c r="D82" i="32"/>
  <c r="D98" i="32"/>
  <c r="D937" i="32"/>
  <c r="D346" i="32"/>
  <c r="D117" i="32"/>
  <c r="D932" i="32"/>
  <c r="D748" i="32"/>
  <c r="D852" i="32"/>
  <c r="D432" i="32"/>
  <c r="D518" i="32"/>
  <c r="D305" i="32"/>
  <c r="D269" i="32"/>
  <c r="D150" i="32"/>
  <c r="D782" i="32"/>
  <c r="D826" i="32"/>
  <c r="D65" i="32"/>
  <c r="D264" i="32"/>
  <c r="D877" i="32"/>
  <c r="D917" i="32"/>
  <c r="D628" i="32"/>
  <c r="D255" i="32"/>
  <c r="D105" i="32"/>
  <c r="D855" i="32"/>
  <c r="D29" i="32"/>
  <c r="D654" i="32"/>
  <c r="D758" i="32"/>
  <c r="D434" i="32"/>
  <c r="D681" i="32"/>
  <c r="D719" i="32"/>
  <c r="D825" i="32"/>
  <c r="D390" i="32"/>
  <c r="D33" i="32"/>
  <c r="D23" i="32"/>
  <c r="D448" i="32"/>
  <c r="D156" i="32"/>
  <c r="D270" i="32"/>
  <c r="D369" i="32"/>
  <c r="D243" i="32"/>
  <c r="D8" i="32"/>
  <c r="D856" i="32"/>
  <c r="D51" i="32"/>
  <c r="D869" i="32"/>
  <c r="D838" i="32"/>
  <c r="D857" i="32"/>
  <c r="D813" i="32"/>
  <c r="D366" i="32"/>
  <c r="D155" i="32"/>
  <c r="D796" i="32"/>
  <c r="D410" i="32"/>
  <c r="D403" i="32"/>
  <c r="D30" i="32"/>
  <c r="D422" i="32"/>
  <c r="D236" i="32"/>
  <c r="D84" i="32"/>
  <c r="D336" i="32"/>
  <c r="D908" i="32"/>
  <c r="D430" i="32"/>
  <c r="D46" i="32"/>
  <c r="D293" i="32"/>
  <c r="D113" i="32"/>
  <c r="D571" i="32"/>
  <c r="D865" i="32"/>
  <c r="D281" i="32"/>
  <c r="D169" i="32"/>
  <c r="D913" i="32"/>
  <c r="D148" i="32"/>
  <c r="D903" i="32"/>
  <c r="D147" i="32"/>
  <c r="D928" i="32"/>
  <c r="D457" i="32"/>
  <c r="D277" i="32"/>
  <c r="D437" i="32"/>
  <c r="D752" i="32"/>
  <c r="D624" i="32"/>
  <c r="D102" i="32"/>
  <c r="D871" i="32"/>
  <c r="D627" i="32"/>
  <c r="D834" i="32"/>
  <c r="D668" i="32"/>
  <c r="D220" i="32"/>
  <c r="D569" i="32"/>
  <c r="D878" i="32"/>
  <c r="D307" i="32"/>
  <c r="D81" i="32"/>
  <c r="D519" i="32"/>
  <c r="D131" i="32"/>
  <c r="D178" i="32"/>
  <c r="D828" i="32"/>
  <c r="D323" i="32"/>
  <c r="D45" i="32"/>
  <c r="D58" i="32"/>
  <c r="D604" i="32"/>
  <c r="D286" i="32"/>
  <c r="D891" i="32"/>
  <c r="D894" i="32"/>
  <c r="D938" i="32"/>
  <c r="D914" i="32"/>
  <c r="D811" i="32"/>
  <c r="D680" i="32"/>
  <c r="D145" i="32"/>
  <c r="D695" i="32"/>
  <c r="D562" i="32"/>
  <c r="D200" i="32"/>
  <c r="D250" i="32"/>
  <c r="D910" i="32"/>
  <c r="D425" i="32"/>
  <c r="D500" i="32"/>
  <c r="D558" i="32"/>
  <c r="D96" i="32"/>
  <c r="D395" i="32"/>
  <c r="D32" i="32"/>
  <c r="D229" i="32"/>
  <c r="D94" i="32"/>
  <c r="D545" i="32"/>
  <c r="D911" i="32"/>
  <c r="D132" i="32"/>
  <c r="D302" i="32"/>
  <c r="D590" i="32"/>
  <c r="D418" i="32"/>
  <c r="D899" i="32"/>
  <c r="D861" i="32"/>
  <c r="D341" i="32"/>
  <c r="D918" i="32"/>
  <c r="D510" i="32"/>
  <c r="D762" i="32"/>
  <c r="D596" i="32"/>
  <c r="D923" i="32"/>
  <c r="D555" i="32"/>
  <c r="D730" i="32"/>
  <c r="D921" i="32"/>
  <c r="D31" i="32"/>
  <c r="D740" i="32"/>
  <c r="D885" i="32"/>
  <c r="D223" i="32"/>
  <c r="D632" i="32"/>
  <c r="D881" i="32"/>
  <c r="D279" i="32"/>
  <c r="D265" i="32"/>
  <c r="D905" i="32"/>
  <c r="D204" i="32"/>
  <c r="D645" i="32"/>
  <c r="D382" i="32"/>
  <c r="D844" i="32"/>
  <c r="D920" i="32"/>
  <c r="D77" i="32"/>
  <c r="D504" i="32"/>
  <c r="D101" i="32"/>
  <c r="D661" i="32"/>
  <c r="D130" i="32"/>
  <c r="D599" i="32"/>
  <c r="D171" i="32"/>
  <c r="D835" i="32"/>
  <c r="D902" i="32"/>
  <c r="D889" i="32"/>
  <c r="D115" i="32"/>
  <c r="D919" i="32"/>
  <c r="D904" i="32"/>
  <c r="D523" i="32"/>
  <c r="D406" i="32"/>
  <c r="D327" i="32"/>
  <c r="D521" i="32"/>
  <c r="D544" i="32"/>
  <c r="D788" i="32"/>
  <c r="D893" i="32"/>
  <c r="D859" i="32"/>
  <c r="D157" i="32"/>
  <c r="D642" i="32"/>
  <c r="D598" i="32"/>
  <c r="D300" i="32"/>
  <c r="D61" i="32"/>
  <c r="D59" i="32"/>
  <c r="D203" i="32"/>
  <c r="D194" i="32"/>
  <c r="D896" i="32"/>
  <c r="L18" i="21"/>
  <c r="L20" i="21" s="1"/>
  <c r="D14" i="32" l="1"/>
  <c r="D15" i="32"/>
  <c r="D9" i="32"/>
  <c r="D66" i="32"/>
  <c r="D28" i="32"/>
  <c r="D50" i="32"/>
  <c r="D5" i="32"/>
  <c r="D16" i="32"/>
  <c r="D25" i="32"/>
  <c r="D6" i="32"/>
  <c r="D40" i="32"/>
  <c r="D863" i="32"/>
  <c r="D864" i="32"/>
  <c r="D17" i="32"/>
  <c r="D2" i="32"/>
  <c r="D4" i="32"/>
  <c r="D3" i="32"/>
  <c r="E6" i="32" l="1"/>
  <c r="E64" i="32"/>
  <c r="E449" i="32"/>
  <c r="E85" i="32"/>
  <c r="E877" i="32"/>
  <c r="E437" i="32"/>
  <c r="E287" i="32"/>
  <c r="E176" i="32"/>
  <c r="E248" i="32"/>
  <c r="E76" i="32"/>
  <c r="E752" i="32"/>
  <c r="E921" i="32"/>
  <c r="E846" i="32"/>
  <c r="E881" i="32"/>
  <c r="E903" i="32"/>
  <c r="E790" i="32"/>
  <c r="E939" i="32"/>
  <c r="E92" i="32"/>
  <c r="E38" i="32"/>
  <c r="E224" i="32"/>
  <c r="E284" i="32"/>
  <c r="E255" i="32"/>
  <c r="E796" i="32"/>
  <c r="E102" i="32"/>
  <c r="E157" i="32"/>
  <c r="E322" i="32"/>
  <c r="E146" i="32"/>
  <c r="E170" i="32"/>
  <c r="E634" i="32"/>
  <c r="E380" i="32"/>
  <c r="E873" i="32"/>
  <c r="E105" i="32"/>
  <c r="E451" i="32"/>
  <c r="E332" i="32"/>
  <c r="E122" i="32"/>
  <c r="E564" i="32"/>
  <c r="E569" i="32"/>
  <c r="E562" i="32"/>
  <c r="E788" i="32"/>
  <c r="E902" i="32"/>
  <c r="E919" i="32"/>
  <c r="E936" i="32"/>
  <c r="E167" i="32"/>
  <c r="E143" i="32"/>
  <c r="E280" i="32"/>
  <c r="E240" i="32"/>
  <c r="E498" i="32"/>
  <c r="E295" i="32"/>
  <c r="E855" i="32"/>
  <c r="E200" i="32"/>
  <c r="E101" i="32"/>
  <c r="E119" i="32"/>
  <c r="E27" i="32"/>
  <c r="E499" i="32"/>
  <c r="E50" i="32"/>
  <c r="E714" i="32"/>
  <c r="E916" i="32"/>
  <c r="E923" i="32"/>
  <c r="E173" i="32"/>
  <c r="E876" i="32"/>
  <c r="E344" i="32"/>
  <c r="E654" i="32"/>
  <c r="E834" i="32"/>
  <c r="E96" i="32"/>
  <c r="E350" i="32"/>
  <c r="E35" i="32"/>
  <c r="E212" i="32"/>
  <c r="E799" i="32"/>
  <c r="E243" i="32"/>
  <c r="E281" i="32"/>
  <c r="E894" i="32"/>
  <c r="E811" i="32"/>
  <c r="E897" i="32"/>
  <c r="E78" i="32"/>
  <c r="E256" i="32"/>
  <c r="E490" i="32"/>
  <c r="E400" i="32"/>
  <c r="E151" i="32"/>
  <c r="E711" i="32"/>
  <c r="E730" i="32"/>
  <c r="E115" i="32"/>
  <c r="E330" i="32"/>
  <c r="E639" i="32"/>
  <c r="E874" i="32"/>
  <c r="E71" i="32"/>
  <c r="E623" i="32"/>
  <c r="E719" i="32"/>
  <c r="E878" i="32"/>
  <c r="E645" i="32"/>
  <c r="E854" i="32"/>
  <c r="E825" i="32"/>
  <c r="E53" i="32"/>
  <c r="E570" i="32"/>
  <c r="E188" i="32"/>
  <c r="E282" i="32"/>
  <c r="E860" i="32"/>
  <c r="E432" i="32"/>
  <c r="E32" i="32"/>
  <c r="E868" i="32"/>
  <c r="E898" i="32"/>
  <c r="E155" i="32"/>
  <c r="E871" i="32"/>
  <c r="E922" i="32"/>
  <c r="E4" i="32"/>
  <c r="E448" i="32"/>
  <c r="E265" i="32"/>
  <c r="E530" i="32"/>
  <c r="E426" i="32"/>
  <c r="E667" i="32"/>
  <c r="E234" i="32"/>
  <c r="E178" i="32"/>
  <c r="E59" i="32"/>
  <c r="E57" i="32"/>
  <c r="E593" i="32"/>
  <c r="E271" i="32"/>
  <c r="E138" i="32"/>
  <c r="E87" i="32"/>
  <c r="E289" i="32"/>
  <c r="E135" i="32"/>
  <c r="E863" i="32"/>
  <c r="E84" i="32"/>
  <c r="E229" i="32"/>
  <c r="E885" i="32"/>
  <c r="E632" i="32"/>
  <c r="E469" i="32"/>
  <c r="E253" i="32"/>
  <c r="E34" i="32"/>
  <c r="E507" i="32"/>
  <c r="E404" i="32"/>
  <c r="E687" i="32"/>
  <c r="E888" i="32"/>
  <c r="E79" i="32"/>
  <c r="E43" i="32"/>
  <c r="E628" i="32"/>
  <c r="E627" i="32"/>
  <c r="E523" i="32"/>
  <c r="E28" i="32"/>
  <c r="E598" i="32"/>
  <c r="E460" i="32"/>
  <c r="E557" i="32"/>
  <c r="E239" i="32"/>
  <c r="E62" i="32"/>
  <c r="E575" i="32"/>
  <c r="E514" i="32"/>
  <c r="E642" i="32"/>
  <c r="E172" i="32"/>
  <c r="E180" i="32"/>
  <c r="E247" i="32"/>
  <c r="E838" i="32"/>
  <c r="E695" i="32"/>
  <c r="E194" i="32"/>
  <c r="E576" i="32"/>
  <c r="E780" i="32"/>
  <c r="E933" i="32"/>
  <c r="E55" i="32"/>
  <c r="E94" i="32"/>
  <c r="E425" i="32"/>
  <c r="E268" i="32"/>
  <c r="E797" i="32"/>
  <c r="E31" i="32"/>
  <c r="E847" i="32"/>
  <c r="E558" i="32"/>
  <c r="E624" i="32"/>
  <c r="E740" i="32"/>
  <c r="E493" i="32"/>
  <c r="E677" i="32"/>
  <c r="E147" i="32"/>
  <c r="E491" i="32"/>
  <c r="E521" i="32"/>
  <c r="E481" i="32"/>
  <c r="E82" i="32"/>
  <c r="E74" i="32"/>
  <c r="E272" i="32"/>
  <c r="E378" i="32"/>
  <c r="E396" i="32"/>
  <c r="E867" i="32"/>
  <c r="E909" i="32"/>
  <c r="E356" i="32"/>
  <c r="E144" i="32"/>
  <c r="E346" i="32"/>
  <c r="E762" i="32"/>
  <c r="E479" i="32"/>
  <c r="E940" i="32"/>
  <c r="E895" i="32"/>
  <c r="E3" i="32"/>
  <c r="E161" i="32"/>
  <c r="E254" i="32"/>
  <c r="E98" i="32"/>
  <c r="E653" i="32"/>
  <c r="E842" i="32"/>
  <c r="E63" i="32"/>
  <c r="E908" i="32"/>
  <c r="E905" i="32"/>
  <c r="E49" i="32"/>
  <c r="E879" i="32"/>
  <c r="E839" i="32"/>
  <c r="E932" i="32"/>
  <c r="E369" i="32"/>
  <c r="E828" i="32"/>
  <c r="E130" i="32"/>
  <c r="E520" i="32"/>
  <c r="E241" i="32"/>
  <c r="E149" i="32"/>
  <c r="E912" i="32"/>
  <c r="E209" i="32"/>
  <c r="E99" i="32"/>
  <c r="E69" i="32"/>
  <c r="E29" i="32"/>
  <c r="E236" i="32"/>
  <c r="E360" i="32"/>
  <c r="E389" i="32"/>
  <c r="E10" i="32"/>
  <c r="E870" i="32"/>
  <c r="E9" i="32"/>
  <c r="E430" i="32"/>
  <c r="E604" i="32"/>
  <c r="E510" i="32"/>
  <c r="E835" i="32"/>
  <c r="E267" i="32"/>
  <c r="E93" i="32"/>
  <c r="E578" i="32"/>
  <c r="E37" i="32"/>
  <c r="E90" i="32"/>
  <c r="E264" i="32"/>
  <c r="E366" i="32"/>
  <c r="E250" i="32"/>
  <c r="E15" i="32"/>
  <c r="E171" i="32"/>
  <c r="E67" i="32"/>
  <c r="E930" i="32"/>
  <c r="E261" i="32"/>
  <c r="E758" i="32"/>
  <c r="E131" i="32"/>
  <c r="E910" i="32"/>
  <c r="E233" i="32"/>
  <c r="E652" i="32"/>
  <c r="E81" i="32"/>
  <c r="E567" i="32"/>
  <c r="E856" i="32"/>
  <c r="E914" i="32"/>
  <c r="E668" i="32"/>
  <c r="E821" i="32"/>
  <c r="E362" i="32"/>
  <c r="E56" i="32"/>
  <c r="E386" i="32"/>
  <c r="E727" i="32"/>
  <c r="E577" i="32"/>
  <c r="E156" i="32"/>
  <c r="E848" i="32"/>
  <c r="E133" i="32"/>
  <c r="E159" i="32"/>
  <c r="E207" i="32"/>
  <c r="E819" i="32"/>
  <c r="E326" i="32"/>
  <c r="E201" i="32"/>
  <c r="E857" i="32"/>
  <c r="E844" i="32"/>
  <c r="E915" i="32"/>
  <c r="E907" i="32"/>
  <c r="E686" i="32"/>
  <c r="E548" i="32"/>
  <c r="E630" i="32"/>
  <c r="E739" i="32"/>
  <c r="E117" i="32"/>
  <c r="E113" i="32"/>
  <c r="E911" i="32"/>
  <c r="E345" i="32"/>
  <c r="E187" i="32"/>
  <c r="E927" i="32"/>
  <c r="E419" i="32"/>
  <c r="E132" i="32"/>
  <c r="E174" i="32"/>
  <c r="E318" i="32"/>
  <c r="E415" i="32"/>
  <c r="E571" i="32"/>
  <c r="E40" i="32"/>
  <c r="E61" i="32"/>
  <c r="E393" i="32"/>
  <c r="E827" i="32"/>
  <c r="E436" i="32"/>
  <c r="E646" i="32"/>
  <c r="E166" i="32"/>
  <c r="E390" i="32"/>
  <c r="E307" i="32"/>
  <c r="E300" i="32"/>
  <c r="E406" i="32"/>
  <c r="E675" i="32"/>
  <c r="E139" i="32"/>
  <c r="E152" i="32"/>
  <c r="E840" i="32"/>
  <c r="E817" i="32"/>
  <c r="E269" i="32"/>
  <c r="E129" i="32"/>
  <c r="E107" i="32"/>
  <c r="E574" i="32"/>
  <c r="E858" i="32"/>
  <c r="E395" i="32"/>
  <c r="E555" i="32"/>
  <c r="E889" i="32"/>
  <c r="E410" i="32"/>
  <c r="E279" i="32"/>
  <c r="E883" i="32"/>
  <c r="E872" i="32"/>
  <c r="E525" i="32"/>
  <c r="E23" i="32"/>
  <c r="E293" i="32"/>
  <c r="E45" i="32"/>
  <c r="E590" i="32"/>
  <c r="E401" i="32"/>
  <c r="E420" i="32"/>
  <c r="E199" i="32"/>
  <c r="E368" i="32"/>
  <c r="E335" i="32"/>
  <c r="E774" i="32"/>
  <c r="E220" i="32"/>
  <c r="E941" i="32"/>
  <c r="E500" i="32"/>
  <c r="E522" i="32"/>
  <c r="E458" i="32"/>
  <c r="E422" i="32"/>
  <c r="E384" i="32"/>
  <c r="E483" i="32"/>
  <c r="E602" i="32"/>
  <c r="E333" i="32"/>
  <c r="E815" i="32"/>
  <c r="E518" i="32"/>
  <c r="E30" i="32"/>
  <c r="E321" i="32"/>
  <c r="E516" i="32"/>
  <c r="E377" i="32"/>
  <c r="E314" i="32"/>
  <c r="E51" i="32"/>
  <c r="E899" i="32"/>
  <c r="E313" i="32"/>
  <c r="E359" i="32"/>
  <c r="E670" i="32"/>
  <c r="E13" i="32"/>
  <c r="E168" i="32"/>
  <c r="E405" i="32"/>
  <c r="E789" i="32"/>
  <c r="E849" i="32"/>
  <c r="E691" i="32"/>
  <c r="E461" i="32"/>
  <c r="E749" i="32"/>
  <c r="E423" i="32"/>
  <c r="E263" i="32"/>
  <c r="E298" i="32"/>
  <c r="E195" i="32"/>
  <c r="E398" i="32"/>
  <c r="E629" i="32"/>
  <c r="E351" i="32"/>
  <c r="E440" i="32"/>
  <c r="E472" i="32"/>
  <c r="E355" i="32"/>
  <c r="E214" i="32"/>
  <c r="E348" i="32"/>
  <c r="E338" i="32"/>
  <c r="E729" i="32"/>
  <c r="E566" i="32"/>
  <c r="E678" i="32"/>
  <c r="E614" i="32"/>
  <c r="E693" i="32"/>
  <c r="E114" i="32"/>
  <c r="E781" i="32"/>
  <c r="E591" i="32"/>
  <c r="E728" i="32"/>
  <c r="E742" i="32"/>
  <c r="E235" i="32"/>
  <c r="E541" i="32"/>
  <c r="E664" i="32"/>
  <c r="E106" i="32"/>
  <c r="E633" i="32"/>
  <c r="E473" i="32"/>
  <c r="E354" i="32"/>
  <c r="E258" i="32"/>
  <c r="E818" i="32"/>
  <c r="E551" i="32"/>
  <c r="E536" i="32"/>
  <c r="E812" i="32"/>
  <c r="E316" i="32"/>
  <c r="E388" i="32"/>
  <c r="E594" i="32"/>
  <c r="E692" i="32"/>
  <c r="E111" i="32"/>
  <c r="E503" i="32"/>
  <c r="E492" i="32"/>
  <c r="E394" i="32"/>
  <c r="E308" i="32"/>
  <c r="E816" i="32"/>
  <c r="E48" i="32"/>
  <c r="E208" i="32"/>
  <c r="E603" i="32"/>
  <c r="E11" i="32"/>
  <c r="E487" i="32"/>
  <c r="E439" i="32"/>
  <c r="E488" i="32"/>
  <c r="E443" i="32"/>
  <c r="E367" i="32"/>
  <c r="E191" i="32"/>
  <c r="E736" i="32"/>
  <c r="E456" i="32"/>
  <c r="E506" i="32"/>
  <c r="E285" i="32"/>
  <c r="E83" i="32"/>
  <c r="E231" i="32"/>
  <c r="E595" i="32"/>
  <c r="E713" i="32"/>
  <c r="E217" i="32"/>
  <c r="E724" i="32"/>
  <c r="E616" i="32"/>
  <c r="E779" i="32"/>
  <c r="E221" i="32"/>
  <c r="E215" i="32"/>
  <c r="E303" i="32"/>
  <c r="E621" i="32"/>
  <c r="E737" i="32"/>
  <c r="E373" i="32"/>
  <c r="E657" i="32"/>
  <c r="E597" i="32"/>
  <c r="E688" i="32"/>
  <c r="E489" i="32"/>
  <c r="E397" i="32"/>
  <c r="E417" i="32"/>
  <c r="E529" i="32"/>
  <c r="E539" i="32"/>
  <c r="E587" i="32"/>
  <c r="E696" i="32"/>
  <c r="E54" i="32"/>
  <c r="E689" i="32"/>
  <c r="E19" i="32"/>
  <c r="E694" i="32"/>
  <c r="E75" i="32"/>
  <c r="E511" i="32"/>
  <c r="E809" i="32"/>
  <c r="E750" i="32"/>
  <c r="E497" i="32"/>
  <c r="E760" i="32"/>
  <c r="E342" i="32"/>
  <c r="E702" i="32"/>
  <c r="E700" i="32"/>
  <c r="E580" i="32"/>
  <c r="E611" i="32"/>
  <c r="E218" i="32"/>
  <c r="E792" i="32"/>
  <c r="E312" i="32"/>
  <c r="E20" i="32"/>
  <c r="E296" i="32"/>
  <c r="E721" i="32"/>
  <c r="E743" i="32"/>
  <c r="E778" i="32"/>
  <c r="E453" i="32"/>
  <c r="E663" i="32"/>
  <c r="E502" i="32"/>
  <c r="E484" i="32"/>
  <c r="E70" i="32"/>
  <c r="E219" i="32"/>
  <c r="E641" i="32"/>
  <c r="E805" i="32"/>
  <c r="E306" i="32"/>
  <c r="E475" i="32"/>
  <c r="E424" i="32"/>
  <c r="E205" i="32"/>
  <c r="E806" i="32"/>
  <c r="E164" i="32"/>
  <c r="E776" i="32"/>
  <c r="E701" i="32"/>
  <c r="E795" i="32"/>
  <c r="E112" i="32"/>
  <c r="E230" i="32"/>
  <c r="E181" i="32"/>
  <c r="E441" i="32"/>
  <c r="E744" i="32"/>
  <c r="E474" i="32"/>
  <c r="E299" i="32"/>
  <c r="E581" i="32"/>
  <c r="E41" i="32"/>
  <c r="E710" i="32"/>
  <c r="E414" i="32"/>
  <c r="E802" i="32"/>
  <c r="E808" i="32"/>
  <c r="E583" i="32"/>
  <c r="E52" i="32"/>
  <c r="E88" i="32"/>
  <c r="E103" i="32"/>
  <c r="E104" i="32"/>
  <c r="E244" i="32"/>
  <c r="E734" i="32"/>
  <c r="E118" i="32"/>
  <c r="E266" i="32"/>
  <c r="E438" i="32"/>
  <c r="E605" i="32"/>
  <c r="E845" i="32"/>
  <c r="E851" i="32"/>
  <c r="E177" i="32"/>
  <c r="E134" i="32"/>
  <c r="E601" i="32"/>
  <c r="E512" i="32"/>
  <c r="E690" i="32"/>
  <c r="E768" i="32"/>
  <c r="E708" i="32"/>
  <c r="E738" i="32"/>
  <c r="E160" i="32"/>
  <c r="E392" i="32"/>
  <c r="E246" i="32"/>
  <c r="E732" i="32"/>
  <c r="E158" i="32"/>
  <c r="E123" i="32"/>
  <c r="E216" i="32"/>
  <c r="E165" i="32"/>
  <c r="E411" i="32"/>
  <c r="E648" i="32"/>
  <c r="E546" i="32"/>
  <c r="E765" i="32"/>
  <c r="E609" i="32"/>
  <c r="E363" i="32"/>
  <c r="E608" i="32"/>
  <c r="E465" i="32"/>
  <c r="E237" i="32"/>
  <c r="E357" i="32"/>
  <c r="E764" i="32"/>
  <c r="E494" i="32"/>
  <c r="E698" i="32"/>
  <c r="E328" i="32"/>
  <c r="E588" i="32"/>
  <c r="E814" i="32"/>
  <c r="E110" i="32"/>
  <c r="E304" i="32"/>
  <c r="E655" i="32"/>
  <c r="E409" i="32"/>
  <c r="E317" i="32"/>
  <c r="E108" i="32"/>
  <c r="E433" i="32"/>
  <c r="E716" i="32"/>
  <c r="E761" i="32"/>
  <c r="E26" i="32"/>
  <c r="E766" i="32"/>
  <c r="E712" i="32"/>
  <c r="E747" i="32"/>
  <c r="E615" i="32"/>
  <c r="E584" i="32"/>
  <c r="E454" i="32"/>
  <c r="E733" i="32"/>
  <c r="E86" i="32"/>
  <c r="E836" i="32"/>
  <c r="E407" i="32"/>
  <c r="E709" i="32"/>
  <c r="E666" i="32"/>
  <c r="E320" i="32"/>
  <c r="E517" i="32"/>
  <c r="E833" i="32"/>
  <c r="E42" i="32"/>
  <c r="E251" i="32"/>
  <c r="E468" i="32"/>
  <c r="E665" i="32"/>
  <c r="E823" i="32"/>
  <c r="E773" i="32"/>
  <c r="E638" i="32"/>
  <c r="E508" i="32"/>
  <c r="E213" i="32"/>
  <c r="E513" i="32"/>
  <c r="E552" i="32"/>
  <c r="E671" i="32"/>
  <c r="E718" i="32"/>
  <c r="E227" i="32"/>
  <c r="E89" i="32"/>
  <c r="E706" i="32"/>
  <c r="E186" i="32"/>
  <c r="E154" i="32"/>
  <c r="E476" i="32"/>
  <c r="E153" i="32"/>
  <c r="E563" i="32"/>
  <c r="E533" i="32"/>
  <c r="E659" i="32"/>
  <c r="E769" i="32"/>
  <c r="E349" i="32"/>
  <c r="E640" i="32"/>
  <c r="E116" i="32"/>
  <c r="E408" i="32"/>
  <c r="E565" i="32"/>
  <c r="E22" i="32"/>
  <c r="E658" i="32"/>
  <c r="E95" i="32"/>
  <c r="E775" i="32"/>
  <c r="E197" i="32"/>
  <c r="E109" i="32"/>
  <c r="E196" i="32"/>
  <c r="E843" i="32"/>
  <c r="E631" i="32"/>
  <c r="E290" i="32"/>
  <c r="E717" i="32"/>
  <c r="E674" i="32"/>
  <c r="E662" i="32"/>
  <c r="E763" i="32"/>
  <c r="E673" i="32"/>
  <c r="E190" i="32"/>
  <c r="E478" i="32"/>
  <c r="E361" i="32"/>
  <c r="E413" i="32"/>
  <c r="E543" i="32"/>
  <c r="E875" i="32"/>
  <c r="E579" i="32"/>
  <c r="E585" i="32"/>
  <c r="E91" i="32"/>
  <c r="E757" i="32"/>
  <c r="E416" i="32"/>
  <c r="E731" i="32"/>
  <c r="E526" i="32"/>
  <c r="E784" i="32"/>
  <c r="E770" i="32"/>
  <c r="E259" i="32"/>
  <c r="E635" i="32"/>
  <c r="E772" i="32"/>
  <c r="E800" i="32"/>
  <c r="E637" i="32"/>
  <c r="E274" i="32"/>
  <c r="E329" i="32"/>
  <c r="E467" i="32"/>
  <c r="E751" i="32"/>
  <c r="E682" i="32"/>
  <c r="E600" i="32"/>
  <c r="E249" i="32"/>
  <c r="E607" i="32"/>
  <c r="E283" i="32"/>
  <c r="E723" i="32"/>
  <c r="E429" i="32"/>
  <c r="E650" i="32"/>
  <c r="E496" i="32"/>
  <c r="E620" i="32"/>
  <c r="E703" i="32"/>
  <c r="E68" i="32"/>
  <c r="E550" i="32"/>
  <c r="E625" i="32"/>
  <c r="E741" i="32"/>
  <c r="E589" i="32"/>
  <c r="E18" i="32"/>
  <c r="E786" i="32"/>
  <c r="E612" i="32"/>
  <c r="E379" i="32"/>
  <c r="E619" i="32"/>
  <c r="E121" i="32"/>
  <c r="E462" i="32"/>
  <c r="E787" i="32"/>
  <c r="E24" i="32"/>
  <c r="E647" i="32"/>
  <c r="E553" i="32"/>
  <c r="E556" i="32"/>
  <c r="E549" i="32"/>
  <c r="E617" i="32"/>
  <c r="E722" i="32"/>
  <c r="E803" i="32"/>
  <c r="E238" i="32"/>
  <c r="E509" i="32"/>
  <c r="E242" i="32"/>
  <c r="E771" i="32"/>
  <c r="E480" i="32"/>
  <c r="E829" i="32"/>
  <c r="E756" i="32"/>
  <c r="E315" i="32"/>
  <c r="E446" i="32"/>
  <c r="E853" i="32"/>
  <c r="E683" i="32"/>
  <c r="E794" i="32"/>
  <c r="E573" i="32"/>
  <c r="E381" i="32"/>
  <c r="E660" i="32"/>
  <c r="E754" i="32"/>
  <c r="E810" i="32"/>
  <c r="E421" i="32"/>
  <c r="E126" i="32"/>
  <c r="E445" i="32"/>
  <c r="E464" i="32"/>
  <c r="E455" i="32"/>
  <c r="E542" i="32"/>
  <c r="E192" i="32"/>
  <c r="E262" i="32"/>
  <c r="E459" i="32"/>
  <c r="E501" i="32"/>
  <c r="E485" i="32"/>
  <c r="E128" i="32"/>
  <c r="E331" i="32"/>
  <c r="E704" i="32"/>
  <c r="E339" i="32"/>
  <c r="E610" i="32"/>
  <c r="E649" i="32"/>
  <c r="E211" i="32"/>
  <c r="E535" i="32"/>
  <c r="E804" i="32"/>
  <c r="E257" i="32"/>
  <c r="E559" i="32"/>
  <c r="E705" i="32"/>
  <c r="E375" i="32"/>
  <c r="E297" i="32"/>
  <c r="E832" i="32"/>
  <c r="E697" i="32"/>
  <c r="E358" i="32"/>
  <c r="E210" i="32"/>
  <c r="E561" i="32"/>
  <c r="E252" i="32"/>
  <c r="E777" i="32"/>
  <c r="E435" i="32"/>
  <c r="E532" i="32"/>
  <c r="E537" i="32"/>
  <c r="E547" i="32"/>
  <c r="E185" i="32"/>
  <c r="E699" i="32"/>
  <c r="E374" i="32"/>
  <c r="E202" i="32"/>
  <c r="E606" i="32"/>
  <c r="E193" i="32"/>
  <c r="E36" i="32"/>
  <c r="E353" i="32"/>
  <c r="E372" i="32"/>
  <c r="E651" i="32"/>
  <c r="E97" i="32"/>
  <c r="E676" i="32"/>
  <c r="E189" i="32"/>
  <c r="E340" i="32"/>
  <c r="E291" i="32"/>
  <c r="E310" i="32"/>
  <c r="E746" i="32"/>
  <c r="E538" i="32"/>
  <c r="E371" i="32"/>
  <c r="E206" i="32"/>
  <c r="E301" i="32"/>
  <c r="E656" i="32"/>
  <c r="E524" i="32"/>
  <c r="E352" i="32"/>
  <c r="E672" i="32"/>
  <c r="E531" i="32"/>
  <c r="E759" i="32"/>
  <c r="E294" i="32"/>
  <c r="E636" i="32"/>
  <c r="E225" i="32"/>
  <c r="E387" i="32"/>
  <c r="E644" i="32"/>
  <c r="E402" i="32"/>
  <c r="E275" i="32"/>
  <c r="E820" i="32"/>
  <c r="E783" i="32"/>
  <c r="E60" i="32"/>
  <c r="E540" i="32"/>
  <c r="E7" i="32"/>
  <c r="E226" i="32"/>
  <c r="E427" i="32"/>
  <c r="E707" i="32"/>
  <c r="E726" i="32"/>
  <c r="E841" i="32"/>
  <c r="E824" i="32"/>
  <c r="E385" i="32"/>
  <c r="E273" i="32"/>
  <c r="E2" i="32"/>
  <c r="E142" i="32"/>
  <c r="E44" i="32"/>
  <c r="E643" i="32"/>
  <c r="E801" i="32"/>
  <c r="E807" i="32"/>
  <c r="E505" i="32"/>
  <c r="E793" i="32"/>
  <c r="E184" i="32"/>
  <c r="E137" i="32"/>
  <c r="E442" i="32"/>
  <c r="E228" i="32"/>
  <c r="E447" i="32"/>
  <c r="E183" i="32"/>
  <c r="E431" i="32"/>
  <c r="E725" i="32"/>
  <c r="E862" i="32"/>
  <c r="E534" i="32"/>
  <c r="E12" i="32"/>
  <c r="E260" i="32"/>
  <c r="E568" i="32"/>
  <c r="E669" i="32"/>
  <c r="E466" i="32"/>
  <c r="E755" i="32"/>
  <c r="E477" i="32"/>
  <c r="E72" i="32"/>
  <c r="E720" i="32"/>
  <c r="E613" i="32"/>
  <c r="E745" i="32"/>
  <c r="E735" i="32"/>
  <c r="E452" i="32"/>
  <c r="E582" i="32"/>
  <c r="E179" i="32"/>
  <c r="E288" i="32"/>
  <c r="E880" i="32"/>
  <c r="E450" i="32"/>
  <c r="E162" i="32"/>
  <c r="E572" i="32"/>
  <c r="E831" i="32"/>
  <c r="E319" i="32"/>
  <c r="E305" i="32"/>
  <c r="E913" i="32"/>
  <c r="E938" i="32"/>
  <c r="E861" i="32"/>
  <c r="E223" i="32"/>
  <c r="E893" i="32"/>
  <c r="E685" i="32"/>
  <c r="E463" i="32"/>
  <c r="E124" i="32"/>
  <c r="E886" i="32"/>
  <c r="E869" i="32"/>
  <c r="E148" i="32"/>
  <c r="E302" i="32"/>
  <c r="E25" i="32"/>
  <c r="E245" i="32"/>
  <c r="E791" i="32"/>
  <c r="E887" i="32"/>
  <c r="E58" i="32"/>
  <c r="E203" i="32"/>
  <c r="E900" i="32"/>
  <c r="E311" i="32"/>
  <c r="E370" i="32"/>
  <c r="E715" i="32"/>
  <c r="E890" i="32"/>
  <c r="E141" i="32"/>
  <c r="E403" i="32"/>
  <c r="E519" i="32"/>
  <c r="E327" i="32"/>
  <c r="E336" i="32"/>
  <c r="E21" i="32"/>
  <c r="E276" i="32"/>
  <c r="E618" i="32"/>
  <c r="E937" i="32"/>
  <c r="E270" i="32"/>
  <c r="E169" i="32"/>
  <c r="E382" i="32"/>
  <c r="E504" i="32"/>
  <c r="E100" i="32"/>
  <c r="E334" i="32"/>
  <c r="E434" i="32"/>
  <c r="E830" i="32"/>
  <c r="E681" i="32"/>
  <c r="E364" i="32"/>
  <c r="E864" i="32"/>
  <c r="E292" i="32"/>
  <c r="E924" i="32"/>
  <c r="E527" i="32"/>
  <c r="E767" i="32"/>
  <c r="E822" i="32"/>
  <c r="E182" i="32"/>
  <c r="E47" i="32"/>
  <c r="E813" i="32"/>
  <c r="E175" i="32"/>
  <c r="E515" i="32"/>
  <c r="E837" i="32"/>
  <c r="E901" i="32"/>
  <c r="E884" i="32"/>
  <c r="E782" i="32"/>
  <c r="E661" i="32"/>
  <c r="E204" i="32"/>
  <c r="E545" i="32"/>
  <c r="E325" i="32"/>
  <c r="E39" i="32"/>
  <c r="E826" i="32"/>
  <c r="E341" i="32"/>
  <c r="E324" i="32"/>
  <c r="E753" i="32"/>
  <c r="E444" i="32"/>
  <c r="E925" i="32"/>
  <c r="E16" i="32"/>
  <c r="E73" i="32"/>
  <c r="E554" i="32"/>
  <c r="E882" i="32"/>
  <c r="E748" i="32"/>
  <c r="E8" i="32"/>
  <c r="E865" i="32"/>
  <c r="E891" i="32"/>
  <c r="E918" i="32"/>
  <c r="E418" i="32"/>
  <c r="E222" i="32"/>
  <c r="E365" i="32"/>
  <c r="E278" i="32"/>
  <c r="E906" i="32"/>
  <c r="E486" i="32"/>
  <c r="E66" i="32"/>
  <c r="E145" i="32"/>
  <c r="E163" i="32"/>
  <c r="E785" i="32"/>
  <c r="E198" i="32"/>
  <c r="E428" i="32"/>
  <c r="E495" i="32"/>
  <c r="E934" i="32"/>
  <c r="E323" i="32"/>
  <c r="E586" i="32"/>
  <c r="E798" i="32"/>
  <c r="E626" i="32"/>
  <c r="E931" i="32"/>
  <c r="E232" i="32"/>
  <c r="E928" i="32"/>
  <c r="E77" i="32"/>
  <c r="E896" i="32"/>
  <c r="E65" i="32"/>
  <c r="E33" i="32"/>
  <c r="E412" i="32"/>
  <c r="E391" i="32"/>
  <c r="E904" i="32"/>
  <c r="E679" i="32"/>
  <c r="E125" i="32"/>
  <c r="E150" i="32"/>
  <c r="E457" i="32"/>
  <c r="E596" i="32"/>
  <c r="E926" i="32"/>
  <c r="E277" i="32"/>
  <c r="E684" i="32"/>
  <c r="E337" i="32"/>
  <c r="E383" i="32"/>
  <c r="E376" i="32"/>
  <c r="E136" i="32"/>
  <c r="E399" i="32"/>
  <c r="E680" i="32"/>
  <c r="E929" i="32"/>
  <c r="E592" i="32"/>
  <c r="E17" i="32"/>
  <c r="E920" i="32"/>
  <c r="E892" i="32"/>
  <c r="E470" i="32"/>
  <c r="E309" i="32"/>
  <c r="E917" i="32"/>
  <c r="E859" i="32"/>
  <c r="E140" i="32"/>
  <c r="E347" i="32"/>
  <c r="E935" i="32"/>
  <c r="E850" i="32"/>
  <c r="E5" i="32"/>
  <c r="E852" i="32"/>
  <c r="E622" i="32"/>
  <c r="E120" i="32"/>
  <c r="E528" i="32"/>
  <c r="E866" i="32"/>
  <c r="E46" i="32"/>
  <c r="E286" i="32"/>
  <c r="E560" i="32"/>
  <c r="E343" i="32"/>
  <c r="E482" i="32"/>
  <c r="E80" i="32"/>
  <c r="E471" i="32"/>
  <c r="E127" i="32"/>
  <c r="E14" i="32"/>
  <c r="E599" i="32"/>
  <c r="E544" i="3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4000000}" keepAlive="1" name="ModelConnection_PLAYERIDMAPCSV" description="Data Model" type="5" refreshedVersion="6" minRefreshableVersion="5" saveData="1">
    <dbPr connection="Data Model Connection" command="PLAYERIDMAPCSV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5000000}" name="PLAYERIDMAPCSV" type="103" refreshedVersion="6" minRefreshableVersion="5" saveData="1">
    <extLst>
      <ext xmlns:x15="http://schemas.microsoft.com/office/spreadsheetml/2010/11/main" uri="{DE250136-89BD-433C-8126-D09CA5730AF9}">
        <x15:connection id="PLAYERIDMAPCSV-f0a1cc55-392a-44c8-83ca-b001611aac8f" autoDelete="1">
          <x15:textPr prompt="0" codePage="437" sourceFile="HTTP://WWW.SMARTFANTASYBASEBALL.COM/PLAYERIDMAPCSV" tab="0" comma="1">
            <textFields count="34">
              <textField/>
              <textField/>
              <textField type="MDY"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</textFields>
          </x15:textPr>
          <x15:modelTextPr headers="1"/>
        </x15:connection>
      </ext>
    </extLst>
  </connection>
  <connection id="3" xr16:uid="{00000000-0015-0000-FFFF-FFFF06000000}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<sst xmlns="http://schemas.openxmlformats.org/spreadsheetml/2006/main" count="58176" uniqueCount="16695">
  <si>
    <t>J.C. Boscan</t>
  </si>
  <si>
    <t>Edwin Maysonet</t>
  </si>
  <si>
    <t>Wil Nieves</t>
  </si>
  <si>
    <t>Humberto Quintero</t>
  </si>
  <si>
    <t>Bill Hall</t>
  </si>
  <si>
    <t>Omar Vizquel</t>
  </si>
  <si>
    <t>Ali Solis</t>
  </si>
  <si>
    <t>Wilson Valdez</t>
  </si>
  <si>
    <t>Munenori Kawasaki</t>
  </si>
  <si>
    <t>Hernan Perez</t>
  </si>
  <si>
    <t>Mark DeRosa</t>
  </si>
  <si>
    <t>Luis Hernandez</t>
  </si>
  <si>
    <t>Jordan Schafer</t>
  </si>
  <si>
    <t>Andrew Romine</t>
  </si>
  <si>
    <t>Scott Podsednik</t>
  </si>
  <si>
    <t>Juan Diaz</t>
  </si>
  <si>
    <t>Mike Jacobs</t>
  </si>
  <si>
    <t>Jeff Mathis</t>
  </si>
  <si>
    <t>Drew Butera</t>
  </si>
  <si>
    <t>Eric Farris</t>
  </si>
  <si>
    <t>Miguel Tejada</t>
  </si>
  <si>
    <t>Jason Bourgeois</t>
  </si>
  <si>
    <t>Ronny Paulino</t>
  </si>
  <si>
    <t>Jimmy Paredes</t>
  </si>
  <si>
    <t>Micah Owings</t>
  </si>
  <si>
    <t>Bryan Holaday</t>
  </si>
  <si>
    <t>Eduardo Escobar</t>
  </si>
  <si>
    <t>Brian Bixler</t>
  </si>
  <si>
    <t>Ramiro Pena</t>
  </si>
  <si>
    <t>Jesus Flores</t>
  </si>
  <si>
    <t>Ryan Goins</t>
  </si>
  <si>
    <t>Alberto Gonzalez</t>
  </si>
  <si>
    <t>Matt Young</t>
  </si>
  <si>
    <t>Luis Martinez</t>
  </si>
  <si>
    <t>Xavier Nady</t>
  </si>
  <si>
    <t>Kyle Skipworth</t>
  </si>
  <si>
    <t>Endy Chavez</t>
  </si>
  <si>
    <t>Brendan Ryan</t>
  </si>
  <si>
    <t>Brandon Barnes</t>
  </si>
  <si>
    <t>Michael Martinez</t>
  </si>
  <si>
    <t>Josh Prince</t>
  </si>
  <si>
    <t>Pete Kozma</t>
  </si>
  <si>
    <t>Tony Abreu</t>
  </si>
  <si>
    <t>Taylor Teagarden</t>
  </si>
  <si>
    <t>Mike Nickeas</t>
  </si>
  <si>
    <t>Jonathan Villar</t>
  </si>
  <si>
    <t>Jose Iglesias</t>
  </si>
  <si>
    <t>Rene Rivera</t>
  </si>
  <si>
    <t>Joe Mather</t>
  </si>
  <si>
    <t>Pete Orr</t>
  </si>
  <si>
    <t>John Hester</t>
  </si>
  <si>
    <t>Juan Perez</t>
  </si>
  <si>
    <t>Robert Andino</t>
  </si>
  <si>
    <t>Chris Herrmann</t>
  </si>
  <si>
    <t>Danny Santana</t>
  </si>
  <si>
    <t>Eric Campbell</t>
  </si>
  <si>
    <t>Tuffy Gosewisch</t>
  </si>
  <si>
    <t>Mike Costanzo</t>
  </si>
  <si>
    <t>J.B. Shuck</t>
  </si>
  <si>
    <t>Dee Gordon</t>
  </si>
  <si>
    <t>Carlos Corporan</t>
  </si>
  <si>
    <t>Jarrod Dyson</t>
  </si>
  <si>
    <t>sa454377</t>
  </si>
  <si>
    <t>Reese Havens</t>
  </si>
  <si>
    <t>Adam Moore</t>
  </si>
  <si>
    <t>Carlos Triunfel</t>
  </si>
  <si>
    <t>Avisail Garcia</t>
  </si>
  <si>
    <t>Marwin Gonzalez</t>
  </si>
  <si>
    <t>Pedro Florimon</t>
  </si>
  <si>
    <t>Wilfredo Tovar</t>
  </si>
  <si>
    <t>Mike McCoy</t>
  </si>
  <si>
    <t>John Baker</t>
  </si>
  <si>
    <t>Carlos Peguero</t>
  </si>
  <si>
    <t>Danny Worth</t>
  </si>
  <si>
    <t>Quintin Berry</t>
  </si>
  <si>
    <t>Joaquin Arias</t>
  </si>
  <si>
    <t>Tony Campana</t>
  </si>
  <si>
    <t>Hideki Matsui</t>
  </si>
  <si>
    <t>Tony Gwynn</t>
  </si>
  <si>
    <t>Rob Johnson</t>
  </si>
  <si>
    <t>Darin Mastroianni</t>
  </si>
  <si>
    <t>Tony Cruz</t>
  </si>
  <si>
    <t>Francisco Peguero</t>
  </si>
  <si>
    <t>Ryan Jackson</t>
  </si>
  <si>
    <t>Paul Janish</t>
  </si>
  <si>
    <t>Pedro Ciriaco</t>
  </si>
  <si>
    <t>Brandon Crawford</t>
  </si>
  <si>
    <t>Nick Franklin</t>
  </si>
  <si>
    <t>Grant Green</t>
  </si>
  <si>
    <t>Chris Owings</t>
  </si>
  <si>
    <t>Jeff Bianchi</t>
  </si>
  <si>
    <t>Ronny Cedeno</t>
  </si>
  <si>
    <t>Josh Phegley</t>
  </si>
  <si>
    <t>Josmil Pinto</t>
  </si>
  <si>
    <t>Irving Falu</t>
  </si>
  <si>
    <t>Luke Hughes</t>
  </si>
  <si>
    <t>Trevor Crowe</t>
  </si>
  <si>
    <t>Eury Perez</t>
  </si>
  <si>
    <t>Chris Getz</t>
  </si>
  <si>
    <t>Michael Choice</t>
  </si>
  <si>
    <t>Alexi Amarista</t>
  </si>
  <si>
    <t>Francisco Cervelli</t>
  </si>
  <si>
    <t>Clint Barmes</t>
  </si>
  <si>
    <t>Chase d'Arnaud</t>
  </si>
  <si>
    <t>Bryan Anderson</t>
  </si>
  <si>
    <t>Gorkys Hernandez</t>
  </si>
  <si>
    <t>Omar Quintanilla</t>
  </si>
  <si>
    <t>John McDonald</t>
  </si>
  <si>
    <t>Tim Federowicz</t>
  </si>
  <si>
    <t>Melky Mesa</t>
  </si>
  <si>
    <t>Jose Lobaton</t>
  </si>
  <si>
    <t>Ender Inciarte</t>
  </si>
  <si>
    <t>Greg Dobbs</t>
  </si>
  <si>
    <t>Caleb Joseph</t>
  </si>
  <si>
    <t>Adeiny Hechavarria</t>
  </si>
  <si>
    <t>Chris Stewart</t>
  </si>
  <si>
    <t>Brent Lillibridge</t>
  </si>
  <si>
    <t>Blake Lalli</t>
  </si>
  <si>
    <t>Drew Stubbs</t>
  </si>
  <si>
    <t>Everth Cabrera</t>
  </si>
  <si>
    <t>Donovan Solano</t>
  </si>
  <si>
    <t>Sandy Leon</t>
  </si>
  <si>
    <t>Ryan Theriot</t>
  </si>
  <si>
    <t>Stephen Vogt</t>
  </si>
  <si>
    <t>Jordy Mercer</t>
  </si>
  <si>
    <t>Adam Rosales</t>
  </si>
  <si>
    <t>Ivan De Jesus</t>
  </si>
  <si>
    <t>Steve Tolleson</t>
  </si>
  <si>
    <t>Nick Hundley</t>
  </si>
  <si>
    <t>George Springer</t>
  </si>
  <si>
    <t>Alex Liddi</t>
  </si>
  <si>
    <t>Brandon Hicks</t>
  </si>
  <si>
    <t>Brayan Pena</t>
  </si>
  <si>
    <t>Luis Exposito</t>
  </si>
  <si>
    <t>Yan Gomes</t>
  </si>
  <si>
    <t>Nick Punto</t>
  </si>
  <si>
    <t>Jason Pridie</t>
  </si>
  <si>
    <t>Brian Bogusevic</t>
  </si>
  <si>
    <t>Jose Constanza</t>
  </si>
  <si>
    <t>Brent Morel</t>
  </si>
  <si>
    <t>Emilio Bonifacio</t>
  </si>
  <si>
    <t>Lou Marson</t>
  </si>
  <si>
    <t>Rick Ankiel</t>
  </si>
  <si>
    <t>Tony Sanchez</t>
  </si>
  <si>
    <t>Kelly Shoppach</t>
  </si>
  <si>
    <t>Jose Molina</t>
  </si>
  <si>
    <t>Hector Sanchez</t>
  </si>
  <si>
    <t>Eugenio Suarez</t>
  </si>
  <si>
    <t>Brad Miller</t>
  </si>
  <si>
    <t>Brian Dozier</t>
  </si>
  <si>
    <t>Jeff Baker</t>
  </si>
  <si>
    <t>Willie Bloomquist</t>
  </si>
  <si>
    <t>Reed Johnson</t>
  </si>
  <si>
    <t>David Lough</t>
  </si>
  <si>
    <t>Alexi Casilla</t>
  </si>
  <si>
    <t>Chone Figgins</t>
  </si>
  <si>
    <t>Xavier Avery</t>
  </si>
  <si>
    <t>Skip Schumaker</t>
  </si>
  <si>
    <t>Tsuyoshi Nishioka</t>
  </si>
  <si>
    <t>Blake DeWitt</t>
  </si>
  <si>
    <t>Ryan Flaherty</t>
  </si>
  <si>
    <t>Denis Phipps</t>
  </si>
  <si>
    <t>Franklin Gutierrez</t>
  </si>
  <si>
    <t>Placido Polanco</t>
  </si>
  <si>
    <t>Josh Bell</t>
  </si>
  <si>
    <t>Travis Ishikawa</t>
  </si>
  <si>
    <t>A.J. Jimenez</t>
  </si>
  <si>
    <t>Stefen Romero</t>
  </si>
  <si>
    <t>Mitch Maier</t>
  </si>
  <si>
    <t>Cesar Hernandez</t>
  </si>
  <si>
    <t>Danny Valencia</t>
  </si>
  <si>
    <t>Brandon Inge</t>
  </si>
  <si>
    <t>Aubrey Huff</t>
  </si>
  <si>
    <t>Jason Bay</t>
  </si>
  <si>
    <t>Jeff Clement</t>
  </si>
  <si>
    <t>Juan Lagares</t>
  </si>
  <si>
    <t>Marcus Semien</t>
  </si>
  <si>
    <t>Brandon Laird</t>
  </si>
  <si>
    <t>Jonathan Herrera</t>
  </si>
  <si>
    <t>Ramon Santiago</t>
  </si>
  <si>
    <t>Gerald Laird</t>
  </si>
  <si>
    <t>Blake Tekotte</t>
  </si>
  <si>
    <t>Andrew Brown</t>
  </si>
  <si>
    <t>Sam Fuld</t>
  </si>
  <si>
    <t>Adam Kennedy</t>
  </si>
  <si>
    <t>Hank Conger</t>
  </si>
  <si>
    <t>Chris Mcguiness</t>
  </si>
  <si>
    <t>Shane Robinson</t>
  </si>
  <si>
    <t>Jordany Valdespin</t>
  </si>
  <si>
    <t>Ryan Roberts</t>
  </si>
  <si>
    <t>Derek Norris</t>
  </si>
  <si>
    <t>Mark Ellis</t>
  </si>
  <si>
    <t>Jason Bartlett</t>
  </si>
  <si>
    <t>Chad Tracy</t>
  </si>
  <si>
    <t>Eduardo Nunez</t>
  </si>
  <si>
    <t>Don Kelly</t>
  </si>
  <si>
    <t>Luis Cruz</t>
  </si>
  <si>
    <t>Mark Kotsay</t>
  </si>
  <si>
    <t>Martin Maldonado</t>
  </si>
  <si>
    <t>Trayvon Robinson</t>
  </si>
  <si>
    <t>Brad Hawpe</t>
  </si>
  <si>
    <t>Mike Aviles</t>
  </si>
  <si>
    <t>Kole Calhoun</t>
  </si>
  <si>
    <t>Michael McKenry</t>
  </si>
  <si>
    <t>sa455436</t>
  </si>
  <si>
    <t>Zack Cox</t>
  </si>
  <si>
    <t>Hector Gimenez</t>
  </si>
  <si>
    <t>Josh Harrison</t>
  </si>
  <si>
    <t>Ian Stewart</t>
  </si>
  <si>
    <t>Juan Uribe</t>
  </si>
  <si>
    <t>A.J. Pollock</t>
  </si>
  <si>
    <t>Jemile Weeks</t>
  </si>
  <si>
    <t>Jamey Carroll</t>
  </si>
  <si>
    <t>Eric Thames</t>
  </si>
  <si>
    <t>Will Rhymes</t>
  </si>
  <si>
    <t>Jason Donald</t>
  </si>
  <si>
    <t>Ryan Raburn</t>
  </si>
  <si>
    <t>Gregor Blanco</t>
  </si>
  <si>
    <t>Ryan Langerhans</t>
  </si>
  <si>
    <t>DeWayne Wise</t>
  </si>
  <si>
    <t>Joe Panik</t>
  </si>
  <si>
    <t>Wilmer Flores</t>
  </si>
  <si>
    <t>Ezequiel Carrera</t>
  </si>
  <si>
    <t>Jason Castro</t>
  </si>
  <si>
    <t>Bobby Wilson</t>
  </si>
  <si>
    <t>Brandon Snyder</t>
  </si>
  <si>
    <t>Rajai Davis</t>
  </si>
  <si>
    <t>Darwin Barney</t>
  </si>
  <si>
    <t>Manny Pina</t>
  </si>
  <si>
    <t>Donald Lutz</t>
  </si>
  <si>
    <t>Eric Sogard</t>
  </si>
  <si>
    <t>Chris Dickerson</t>
  </si>
  <si>
    <t>Michael Taylor</t>
  </si>
  <si>
    <t>Brian Roberts</t>
  </si>
  <si>
    <t>Steve Clevenger</t>
  </si>
  <si>
    <t>Dioner Navarro</t>
  </si>
  <si>
    <t>Ben Francisco</t>
  </si>
  <si>
    <t>Jack Hannahan</t>
  </si>
  <si>
    <t>Julio Borbon</t>
  </si>
  <si>
    <t>Anthony Recker</t>
  </si>
  <si>
    <t>Collin Cowgill</t>
  </si>
  <si>
    <t>James Loney</t>
  </si>
  <si>
    <t>Ty Wigginton</t>
  </si>
  <si>
    <t>Matt Diaz</t>
  </si>
  <si>
    <t>Anthony Gose</t>
  </si>
  <si>
    <t>Marlon Byrd</t>
  </si>
  <si>
    <t>Moises Sierra</t>
  </si>
  <si>
    <t>Jake Marisnick</t>
  </si>
  <si>
    <t>Kevin Frandsen</t>
  </si>
  <si>
    <t>Tyler Greene</t>
  </si>
  <si>
    <t>Jaff Decker</t>
  </si>
  <si>
    <t>Freddy Galvis</t>
  </si>
  <si>
    <t>Jayson Nix</t>
  </si>
  <si>
    <t>Zoilo Almonte</t>
  </si>
  <si>
    <t>Matt Dominguez</t>
  </si>
  <si>
    <t>Nyjer Morgan</t>
  </si>
  <si>
    <t>Junior Lake</t>
  </si>
  <si>
    <t>Alcides Escobar</t>
  </si>
  <si>
    <t>Adrian Cardenas</t>
  </si>
  <si>
    <t>Brock Holt</t>
  </si>
  <si>
    <t>Josh Fields</t>
  </si>
  <si>
    <t>Robinson Chirinos</t>
  </si>
  <si>
    <t>Rafael Ortega</t>
  </si>
  <si>
    <t>Rob Brantly</t>
  </si>
  <si>
    <t>Jordan Danks</t>
  </si>
  <si>
    <t>Ben Revere</t>
  </si>
  <si>
    <t>Gary Brown</t>
  </si>
  <si>
    <t>Josh Donaldson</t>
  </si>
  <si>
    <t>Nick Castellanos</t>
  </si>
  <si>
    <t>Josh Thole</t>
  </si>
  <si>
    <t>Bryan Petersen</t>
  </si>
  <si>
    <t>Ryan Kalish</t>
  </si>
  <si>
    <t>Cord Phelps</t>
  </si>
  <si>
    <t>Aaron Hicks</t>
  </si>
  <si>
    <t>Jonathan Schoop</t>
  </si>
  <si>
    <t>Raul Ibanez</t>
  </si>
  <si>
    <t>Craig Gentry</t>
  </si>
  <si>
    <t>Orlando Hudson</t>
  </si>
  <si>
    <t>Tyler Pastornicky</t>
  </si>
  <si>
    <t>Yunel Escobar</t>
  </si>
  <si>
    <t>Ruben Tejada</t>
  </si>
  <si>
    <t>Conor Gillaspie</t>
  </si>
  <si>
    <t>Darnell McDonald</t>
  </si>
  <si>
    <t>Marco Scutaro</t>
  </si>
  <si>
    <t>Yuniesky Betancourt</t>
  </si>
  <si>
    <t>Scott Moore</t>
  </si>
  <si>
    <t>Juan Pierre</t>
  </si>
  <si>
    <t>Sean Rodriguez</t>
  </si>
  <si>
    <t>Adron Chambers</t>
  </si>
  <si>
    <t>Felix Pie</t>
  </si>
  <si>
    <t>John Buck</t>
  </si>
  <si>
    <t>Scott Sizemore</t>
  </si>
  <si>
    <t>Daniel Descalso</t>
  </si>
  <si>
    <t>Alex Gonzalez</t>
  </si>
  <si>
    <t>Michael Saunders</t>
  </si>
  <si>
    <t>Kirk Nieuwenhuis</t>
  </si>
  <si>
    <t>Lars Anderson</t>
  </si>
  <si>
    <t>Logan Forsythe</t>
  </si>
  <si>
    <t>Laynce Nix</t>
  </si>
  <si>
    <t>Brett Pill</t>
  </si>
  <si>
    <t>Billy Hamilton</t>
  </si>
  <si>
    <t>Johnny Giavotella</t>
  </si>
  <si>
    <t>Ichiro Suzuki</t>
  </si>
  <si>
    <t>Derek Dietrich</t>
  </si>
  <si>
    <t>Scooter Gennett</t>
  </si>
  <si>
    <t>Yangervis Solarte</t>
  </si>
  <si>
    <t>Ryan Sweeney</t>
  </si>
  <si>
    <t>Jason Giambi</t>
  </si>
  <si>
    <t>Cameron Maybin</t>
  </si>
  <si>
    <t>Reid Brignac</t>
  </si>
  <si>
    <t>Steve Lombardozzi</t>
  </si>
  <si>
    <t>J.D. Martinez</t>
  </si>
  <si>
    <t>Alexei Ramirez</t>
  </si>
  <si>
    <t>Chris Johnson</t>
  </si>
  <si>
    <t>Thomas Neal</t>
  </si>
  <si>
    <t>Brandon Guyer</t>
  </si>
  <si>
    <t>Alex Castellanos</t>
  </si>
  <si>
    <t>Elliot Johnson</t>
  </si>
  <si>
    <t>Omar Infante</t>
  </si>
  <si>
    <t>Chris Snyder</t>
  </si>
  <si>
    <t>Matt LaPorta</t>
  </si>
  <si>
    <t>Casper Wells</t>
  </si>
  <si>
    <t>David Adams</t>
  </si>
  <si>
    <t>Didi Gregorius</t>
  </si>
  <si>
    <t>Xander Bogaerts</t>
  </si>
  <si>
    <t>Shelley Duncan</t>
  </si>
  <si>
    <t>Jerry Sands</t>
  </si>
  <si>
    <t>Marcell Ozuna</t>
  </si>
  <si>
    <t>Andres Torres</t>
  </si>
  <si>
    <t>Bobby Abreu</t>
  </si>
  <si>
    <t>Robbie Grossman</t>
  </si>
  <si>
    <t>James Darnell</t>
  </si>
  <si>
    <t>Peter Bourjos</t>
  </si>
  <si>
    <t>Dave Sappelt</t>
  </si>
  <si>
    <t>Zack Cozart</t>
  </si>
  <si>
    <t>Kelly Johnson</t>
  </si>
  <si>
    <t>sa295188</t>
  </si>
  <si>
    <t>Ernesto Mejia</t>
  </si>
  <si>
    <t>Jose Lopez</t>
  </si>
  <si>
    <t>L.J. Hoes</t>
  </si>
  <si>
    <t>Lorenzo Cain</t>
  </si>
  <si>
    <t>Chris Coghlan</t>
  </si>
  <si>
    <t>Ramon Hernandez</t>
  </si>
  <si>
    <t>Fred Lewis</t>
  </si>
  <si>
    <t>Cliff Pennington</t>
  </si>
  <si>
    <t>Mike Carp</t>
  </si>
  <si>
    <t>Lyle Overbay</t>
  </si>
  <si>
    <t>Logan Schafer</t>
  </si>
  <si>
    <t>Kyle Blanks</t>
  </si>
  <si>
    <t>Andrelton Simmons</t>
  </si>
  <si>
    <t>Alex Hassan</t>
  </si>
  <si>
    <t>Tyler Moore</t>
  </si>
  <si>
    <t>Brett Wallace</t>
  </si>
  <si>
    <t>Henry Rodriguez</t>
  </si>
  <si>
    <t>Justin Turner</t>
  </si>
  <si>
    <t>Lonnie Chisenhall</t>
  </si>
  <si>
    <t>Russ Canzler</t>
  </si>
  <si>
    <t>Ryan Lavarnway</t>
  </si>
  <si>
    <t>Dustin Ackley</t>
  </si>
  <si>
    <t>Scott Rolen</t>
  </si>
  <si>
    <t>Michael Bourn</t>
  </si>
  <si>
    <t>Fernando Martinez</t>
  </si>
  <si>
    <t>Matt Davidson</t>
  </si>
  <si>
    <t>Grady Sizemore</t>
  </si>
  <si>
    <t>Corban Joseph</t>
  </si>
  <si>
    <t>Justin Smoak</t>
  </si>
  <si>
    <t>Matt Downs</t>
  </si>
  <si>
    <t>Zach Lutz</t>
  </si>
  <si>
    <t>Nate McLouth</t>
  </si>
  <si>
    <t>Luis Valbuena</t>
  </si>
  <si>
    <t>Austin Kearns</t>
  </si>
  <si>
    <t>Rafael Furcal</t>
  </si>
  <si>
    <t>Kurt Suzuki</t>
  </si>
  <si>
    <t>Justin Maxwell</t>
  </si>
  <si>
    <t>Roger Bernadina</t>
  </si>
  <si>
    <t>Jeff Francoeur</t>
  </si>
  <si>
    <t>Gordon Beckham</t>
  </si>
  <si>
    <t>Jose Tabata</t>
  </si>
  <si>
    <t>Kosuke Fukudome</t>
  </si>
  <si>
    <t>Miguel Olivo</t>
  </si>
  <si>
    <t>Taylor Green</t>
  </si>
  <si>
    <t>Eric Hinske</t>
  </si>
  <si>
    <t>Jesus Montero</t>
  </si>
  <si>
    <t>Welington Castillo</t>
  </si>
  <si>
    <t>Vernon Wells</t>
  </si>
  <si>
    <t>Lew Ford</t>
  </si>
  <si>
    <t>DJ LeMahieu</t>
  </si>
  <si>
    <t>Jerry Hairston</t>
  </si>
  <si>
    <t>Nick Johnson</t>
  </si>
  <si>
    <t>Brennan Boesch</t>
  </si>
  <si>
    <t>Erick Aybar</t>
  </si>
  <si>
    <t>Jedd Gyorko</t>
  </si>
  <si>
    <t>John Mayberry</t>
  </si>
  <si>
    <t>Henry Blanco</t>
  </si>
  <si>
    <t>Jordan Pacheco</t>
  </si>
  <si>
    <t>Alberto Callaspo</t>
  </si>
  <si>
    <t>Daniel Nava</t>
  </si>
  <si>
    <t>Jhonny Peralta</t>
  </si>
  <si>
    <t>Ryan Hanigan</t>
  </si>
  <si>
    <t>Yorvit Torrealba</t>
  </si>
  <si>
    <t>Danny Espinosa</t>
  </si>
  <si>
    <t>Travis Snider</t>
  </si>
  <si>
    <t>Juan Rivera</t>
  </si>
  <si>
    <t>Xavier Paul</t>
  </si>
  <si>
    <t>Casey McGehee</t>
  </si>
  <si>
    <t>Russell Martin</t>
  </si>
  <si>
    <t>Maicer Izturis</t>
  </si>
  <si>
    <t>Chris Parmelee</t>
  </si>
  <si>
    <t>Jarrod Saltalamacchia</t>
  </si>
  <si>
    <t>Mauro Gomez</t>
  </si>
  <si>
    <t>Josh Vitters</t>
  </si>
  <si>
    <t>Derek Jeter</t>
  </si>
  <si>
    <t>Michael Brantley</t>
  </si>
  <si>
    <t>Ryan Doumit</t>
  </si>
  <si>
    <t>Carlos Gomez</t>
  </si>
  <si>
    <t>Michael Young</t>
  </si>
  <si>
    <t>Rod Barajas</t>
  </si>
  <si>
    <t>David Cooper</t>
  </si>
  <si>
    <t>Wilson Ramos</t>
  </si>
  <si>
    <t>Howie Kendrick</t>
  </si>
  <si>
    <t>Will Venable</t>
  </si>
  <si>
    <t>Mike Baxter</t>
  </si>
  <si>
    <t>Matt McBride</t>
  </si>
  <si>
    <t>Angel Pagan</t>
  </si>
  <si>
    <t>Johnny Damon</t>
  </si>
  <si>
    <t>sa601536</t>
  </si>
  <si>
    <t>Ronnier Mustelier</t>
  </si>
  <si>
    <t>Michael Morse</t>
  </si>
  <si>
    <t>A.J. Ellis</t>
  </si>
  <si>
    <t>Scott Van Slyke</t>
  </si>
  <si>
    <t>Josh Reddick</t>
  </si>
  <si>
    <t>Will Middlebrooks</t>
  </si>
  <si>
    <t>Caleb Gindl</t>
  </si>
  <si>
    <t>Denard Span</t>
  </si>
  <si>
    <t>Oswaldo Arcia</t>
  </si>
  <si>
    <t>Kyle Seager</t>
  </si>
  <si>
    <t>Daniel Murphy</t>
  </si>
  <si>
    <t>Trevor Plouffe</t>
  </si>
  <si>
    <t>Joc Pederson</t>
  </si>
  <si>
    <t>Chris Young</t>
  </si>
  <si>
    <t>Casey Kotchman</t>
  </si>
  <si>
    <t>J.J. Hardy</t>
  </si>
  <si>
    <t>Elvis Andrus</t>
  </si>
  <si>
    <t>Kolten Wong</t>
  </si>
  <si>
    <t>Erik Kratz</t>
  </si>
  <si>
    <t>Stephen Drew</t>
  </si>
  <si>
    <t>Eric Chavez</t>
  </si>
  <si>
    <t>Nate Schierholtz</t>
  </si>
  <si>
    <t>Gerardo Parra</t>
  </si>
  <si>
    <t>Carlos Lee</t>
  </si>
  <si>
    <t>Tyler Flowers</t>
  </si>
  <si>
    <t>Coco Crisp</t>
  </si>
  <si>
    <t>Juan Francisco</t>
  </si>
  <si>
    <t>Daric Barton</t>
  </si>
  <si>
    <t>Jesus Guzman</t>
  </si>
  <si>
    <t>Desmond Jennings</t>
  </si>
  <si>
    <t>Alex Presley</t>
  </si>
  <si>
    <t>Geovany Soto</t>
  </si>
  <si>
    <t>Jean Segura</t>
  </si>
  <si>
    <t>Brett Jackson</t>
  </si>
  <si>
    <t>Manny Machado</t>
  </si>
  <si>
    <t>Christian Yelich</t>
  </si>
  <si>
    <t>Travis D'Arnaud</t>
  </si>
  <si>
    <t>J.P. Arencibia</t>
  </si>
  <si>
    <t>Hunter Pence</t>
  </si>
  <si>
    <t>Eric Young</t>
  </si>
  <si>
    <t>Charlie Blackmon</t>
  </si>
  <si>
    <t>Matt Adams</t>
  </si>
  <si>
    <t>Chris Denorfia</t>
  </si>
  <si>
    <t>Brandon Moss</t>
  </si>
  <si>
    <t>Jason Kipnis</t>
  </si>
  <si>
    <t>George Kottaras</t>
  </si>
  <si>
    <t>Starling Marte</t>
  </si>
  <si>
    <t>Wilson Betemit</t>
  </si>
  <si>
    <t>Seth Smith</t>
  </si>
  <si>
    <t>Gaby Sanchez</t>
  </si>
  <si>
    <t>Chris Nelson</t>
  </si>
  <si>
    <t>A.J. Pierzynski</t>
  </si>
  <si>
    <t>Alex Rios</t>
  </si>
  <si>
    <t>Chris Iannetta</t>
  </si>
  <si>
    <t>Mike Moustakas</t>
  </si>
  <si>
    <t>Salvador Perez</t>
  </si>
  <si>
    <t>David Ross</t>
  </si>
  <si>
    <t>Corey Dickerson</t>
  </si>
  <si>
    <t>Andy Dirks</t>
  </si>
  <si>
    <t>Yonder Alonso</t>
  </si>
  <si>
    <t>Carl Crawford</t>
  </si>
  <si>
    <t>Jose Altuve</t>
  </si>
  <si>
    <t>Devin Mesoraco</t>
  </si>
  <si>
    <t>Kila Ka'aihue</t>
  </si>
  <si>
    <t>Jed Lowrie</t>
  </si>
  <si>
    <t>Colby Rasmus</t>
  </si>
  <si>
    <t>Leonys Martin</t>
  </si>
  <si>
    <t>Ian Desmond</t>
  </si>
  <si>
    <t>Jeff Keppinger</t>
  </si>
  <si>
    <t>Nolan Reimold</t>
  </si>
  <si>
    <t>Luke Scott</t>
  </si>
  <si>
    <t>Justin Ruggiano</t>
  </si>
  <si>
    <t>Darin Ruf</t>
  </si>
  <si>
    <t>Brett Gardner</t>
  </si>
  <si>
    <t>Scott Hairston</t>
  </si>
  <si>
    <t>Dan Johnson</t>
  </si>
  <si>
    <t>Alejandro De Aza</t>
  </si>
  <si>
    <t>Delmon Young</t>
  </si>
  <si>
    <t>Jimmy Rollins</t>
  </si>
  <si>
    <t>Chris Davis</t>
  </si>
  <si>
    <t>Nolan Arenado</t>
  </si>
  <si>
    <t>Garrett Jones</t>
  </si>
  <si>
    <t>Matt Carpenter</t>
  </si>
  <si>
    <t>Mitch Moreland</t>
  </si>
  <si>
    <t>Jurickson Profar</t>
  </si>
  <si>
    <t>Dayan Viciedo</t>
  </si>
  <si>
    <t>Norichika Aoki</t>
  </si>
  <si>
    <t>Mark Reynolds</t>
  </si>
  <si>
    <t>Jon Jay</t>
  </si>
  <si>
    <t>Evan Gattis</t>
  </si>
  <si>
    <t>Anthony Rendon</t>
  </si>
  <si>
    <t>Todd Frazier</t>
  </si>
  <si>
    <t>Khris Davis</t>
  </si>
  <si>
    <t>Chris Heisey</t>
  </si>
  <si>
    <t>Jonathan Lucroy</t>
  </si>
  <si>
    <t>David DeJesus</t>
  </si>
  <si>
    <t>Lucas Duda</t>
  </si>
  <si>
    <t>Brandon Phillips</t>
  </si>
  <si>
    <t>Kyle Parker</t>
  </si>
  <si>
    <t>Alex Rodriguez</t>
  </si>
  <si>
    <t>Pedro Alvarez</t>
  </si>
  <si>
    <t>Neil Walker</t>
  </si>
  <si>
    <t>Asdrubal Cabrera</t>
  </si>
  <si>
    <t>Ryan Wheeler</t>
  </si>
  <si>
    <t>Shane Victorino</t>
  </si>
  <si>
    <t>Alfonso Soriano</t>
  </si>
  <si>
    <t>Josh Rutledge</t>
  </si>
  <si>
    <t>Dan Uggla</t>
  </si>
  <si>
    <t>Adam LaRoche</t>
  </si>
  <si>
    <t>Adam Lind</t>
  </si>
  <si>
    <t>Kendrys Morales</t>
  </si>
  <si>
    <t>Jonathan Singleton</t>
  </si>
  <si>
    <t>Wil Myers</t>
  </si>
  <si>
    <t>Mike Olt</t>
  </si>
  <si>
    <t>Matt Wieters</t>
  </si>
  <si>
    <t>Justin Morneau</t>
  </si>
  <si>
    <t>Jonny Gomes</t>
  </si>
  <si>
    <t>Wilin Rosario</t>
  </si>
  <si>
    <t>Yasmani Grandal</t>
  </si>
  <si>
    <t>Cody Ross</t>
  </si>
  <si>
    <t>Mat Gamel</t>
  </si>
  <si>
    <t>Victor Martinez</t>
  </si>
  <si>
    <t>Adam Eaton</t>
  </si>
  <si>
    <t>Aaron Hill</t>
  </si>
  <si>
    <t>Alex Avila</t>
  </si>
  <si>
    <t>Austin Jackson</t>
  </si>
  <si>
    <t>David Murphy</t>
  </si>
  <si>
    <t>Andre Ethier</t>
  </si>
  <si>
    <t>Ryan Ludwick</t>
  </si>
  <si>
    <t>Eric Hosmer</t>
  </si>
  <si>
    <t>Ryan Howard</t>
  </si>
  <si>
    <t>Andruw Jones</t>
  </si>
  <si>
    <t>Brian McCann</t>
  </si>
  <si>
    <t>Jayson Werth</t>
  </si>
  <si>
    <t>Jim Thome</t>
  </si>
  <si>
    <t>David Freese</t>
  </si>
  <si>
    <t>Adam Dunn</t>
  </si>
  <si>
    <t>Oscar Taveras</t>
  </si>
  <si>
    <t>Starlin Castro</t>
  </si>
  <si>
    <t>Martin Prado</t>
  </si>
  <si>
    <t>Bryan LaHair</t>
  </si>
  <si>
    <t>Nick Markakis</t>
  </si>
  <si>
    <t>Chipper Jones</t>
  </si>
  <si>
    <t>Tyler Colvin</t>
  </si>
  <si>
    <t>Yadier Molina</t>
  </si>
  <si>
    <t>John Jaso</t>
  </si>
  <si>
    <t>Hanley Ramirez</t>
  </si>
  <si>
    <t>Ike Davis</t>
  </si>
  <si>
    <t>Nick Swisher</t>
  </si>
  <si>
    <t>Mark Trumbo</t>
  </si>
  <si>
    <t>Matt Joyce</t>
  </si>
  <si>
    <t>Jacoby Ellsbury</t>
  </si>
  <si>
    <t>Carlos Pena</t>
  </si>
  <si>
    <t>Chase Headley</t>
  </si>
  <si>
    <t>Chris Carter</t>
  </si>
  <si>
    <t>Jose Reyes</t>
  </si>
  <si>
    <t>Miguel Montero</t>
  </si>
  <si>
    <t>Todd Helton</t>
  </si>
  <si>
    <t>Domonic Brown</t>
  </si>
  <si>
    <t>Melky Cabrera</t>
  </si>
  <si>
    <t>Pablo Sandoval</t>
  </si>
  <si>
    <t>Nelson Cruz</t>
  </si>
  <si>
    <t>Josh Hamilton</t>
  </si>
  <si>
    <t>Torii Hunter</t>
  </si>
  <si>
    <t>Justin Upton</t>
  </si>
  <si>
    <t>Logan Morrison</t>
  </si>
  <si>
    <t>Adam Jones</t>
  </si>
  <si>
    <t>Alex Gordon</t>
  </si>
  <si>
    <t>Chase Utley</t>
  </si>
  <si>
    <t>Yoenis Cespedes</t>
  </si>
  <si>
    <t>Brandon Belt</t>
  </si>
  <si>
    <t>Brett Lawrie</t>
  </si>
  <si>
    <t>Ian Kinsler</t>
  </si>
  <si>
    <t>Rickie Weeks</t>
  </si>
  <si>
    <t>Carlos Beltran</t>
  </si>
  <si>
    <t>Paul Goldschmidt</t>
  </si>
  <si>
    <t>Carlos Ruiz</t>
  </si>
  <si>
    <t>David Wright</t>
  </si>
  <si>
    <t>Jason Kubel</t>
  </si>
  <si>
    <t>Carlos Santana</t>
  </si>
  <si>
    <t>Travis Hafner</t>
  </si>
  <si>
    <t>Ben Zobrist</t>
  </si>
  <si>
    <t>Curtis Granderson</t>
  </si>
  <si>
    <t>Allen Craig</t>
  </si>
  <si>
    <t>Corey Hart</t>
  </si>
  <si>
    <t>Jason Heyward</t>
  </si>
  <si>
    <t>Ryan Zimmerman</t>
  </si>
  <si>
    <t>Adrian Gonzalez</t>
  </si>
  <si>
    <t>Dustin Pedroia</t>
  </si>
  <si>
    <t>Joe Mauer</t>
  </si>
  <si>
    <t>Jay Bruce</t>
  </si>
  <si>
    <t>Josh Willingham</t>
  </si>
  <si>
    <t>Mark Teixeira</t>
  </si>
  <si>
    <t>Freddie Freeman</t>
  </si>
  <si>
    <t>Aramis Ramirez</t>
  </si>
  <si>
    <t>Dexter Fowler</t>
  </si>
  <si>
    <t>Kevin Youkilis</t>
  </si>
  <si>
    <t>Bryce Harper</t>
  </si>
  <si>
    <t>Evan Longoria</t>
  </si>
  <si>
    <t>Michael Cuddyer</t>
  </si>
  <si>
    <t>Billy Butler</t>
  </si>
  <si>
    <t>Mike Napoli</t>
  </si>
  <si>
    <t>Carlos Quentin</t>
  </si>
  <si>
    <t>Lance Berkman</t>
  </si>
  <si>
    <t>Adrian Beltre</t>
  </si>
  <si>
    <t>Paul Konerko</t>
  </si>
  <si>
    <t>Shin-Soo Choo</t>
  </si>
  <si>
    <t>Matt Holliday</t>
  </si>
  <si>
    <t>Albert Pujols</t>
  </si>
  <si>
    <t>Andrew McCutchen</t>
  </si>
  <si>
    <t>Anthony Rizzo</t>
  </si>
  <si>
    <t>Buster Posey</t>
  </si>
  <si>
    <t>Edwin Encarnacion</t>
  </si>
  <si>
    <t>Mike Trout</t>
  </si>
  <si>
    <t>Robinson Cano</t>
  </si>
  <si>
    <t>Matt Kemp</t>
  </si>
  <si>
    <t>Carlos Gonzalez</t>
  </si>
  <si>
    <t>Prince Fielder</t>
  </si>
  <si>
    <t>Troy Tulowitzki</t>
  </si>
  <si>
    <t>Ryan Braun</t>
  </si>
  <si>
    <t>David Ortiz</t>
  </si>
  <si>
    <t>Miguel Cabrera</t>
  </si>
  <si>
    <t>Jose Bautista</t>
  </si>
  <si>
    <t>Joey Votto</t>
  </si>
  <si>
    <t>Giancarlo Stanton</t>
  </si>
  <si>
    <t>AVG</t>
  </si>
  <si>
    <t>SB</t>
  </si>
  <si>
    <t>SO</t>
  </si>
  <si>
    <t>BB</t>
  </si>
  <si>
    <t>RBI</t>
  </si>
  <si>
    <t>R</t>
  </si>
  <si>
    <t>HR</t>
  </si>
  <si>
    <t>3B</t>
  </si>
  <si>
    <t>2B</t>
  </si>
  <si>
    <t>H</t>
  </si>
  <si>
    <t>AB</t>
  </si>
  <si>
    <t>PA</t>
  </si>
  <si>
    <t>W</t>
  </si>
  <si>
    <t>L</t>
  </si>
  <si>
    <t>ERA</t>
  </si>
  <si>
    <t>SV</t>
  </si>
  <si>
    <t>IP</t>
  </si>
  <si>
    <t>ER</t>
  </si>
  <si>
    <t>WHIP</t>
  </si>
  <si>
    <t>Craig Kimbrel</t>
  </si>
  <si>
    <t>Sergio Romo</t>
  </si>
  <si>
    <t>David Robertson</t>
  </si>
  <si>
    <t>Huston Street</t>
  </si>
  <si>
    <t>Kenley Jansen</t>
  </si>
  <si>
    <t>Sean Marshall</t>
  </si>
  <si>
    <t>Mariano Rivera</t>
  </si>
  <si>
    <t>Greg Holland</t>
  </si>
  <si>
    <t>Stephen Strasburg</t>
  </si>
  <si>
    <t>Koji Uehara</t>
  </si>
  <si>
    <t>Jonathan Papelbon</t>
  </si>
  <si>
    <t>Jake McGee</t>
  </si>
  <si>
    <t>Aroldis Chapman</t>
  </si>
  <si>
    <t>Clayton Kershaw</t>
  </si>
  <si>
    <t>Mike Adams</t>
  </si>
  <si>
    <t>Kelvin Herrera</t>
  </si>
  <si>
    <t>Fernando Rodney</t>
  </si>
  <si>
    <t>Felix Hernandez</t>
  </si>
  <si>
    <t>Adam Wainwright</t>
  </si>
  <si>
    <t>Luke Gregerson</t>
  </si>
  <si>
    <t>Bobby Parnell</t>
  </si>
  <si>
    <t>Casey Janssen</t>
  </si>
  <si>
    <t>Justin Verlander</t>
  </si>
  <si>
    <t>Cliff Lee</t>
  </si>
  <si>
    <t>Tom Wilhelmsen</t>
  </si>
  <si>
    <t>Jonathan Broxton</t>
  </si>
  <si>
    <t>Eric O'Flaherty</t>
  </si>
  <si>
    <t>Drew Storen</t>
  </si>
  <si>
    <t>J.J. Hoover</t>
  </si>
  <si>
    <t>Jason Grilli</t>
  </si>
  <si>
    <t>Jason Motte</t>
  </si>
  <si>
    <t>Steve Cishek</t>
  </si>
  <si>
    <t>Kris Medlen</t>
  </si>
  <si>
    <t>Jordan Walden</t>
  </si>
  <si>
    <t>Jonny Venters</t>
  </si>
  <si>
    <t>David Price</t>
  </si>
  <si>
    <t>Ryan Cook</t>
  </si>
  <si>
    <t>Zack Greinke</t>
  </si>
  <si>
    <t>Joe Nathan</t>
  </si>
  <si>
    <t>Trevor Rosenthal</t>
  </si>
  <si>
    <t>Darren O'Day</t>
  </si>
  <si>
    <t>Brett Anderson</t>
  </si>
  <si>
    <t>Yu Darvish</t>
  </si>
  <si>
    <t>Glen Perkins</t>
  </si>
  <si>
    <t>Roy Halladay</t>
  </si>
  <si>
    <t>Octavio Dotel</t>
  </si>
  <si>
    <t>Addison Reed</t>
  </si>
  <si>
    <t>Jaime Garcia</t>
  </si>
  <si>
    <t>Madison Bumgarner</t>
  </si>
  <si>
    <t>CC Sabathia</t>
  </si>
  <si>
    <t>Cole Hamels</t>
  </si>
  <si>
    <t>Joba Chamberlain</t>
  </si>
  <si>
    <t>Carlos Marmol</t>
  </si>
  <si>
    <t>Chris Sale</t>
  </si>
  <si>
    <t>Jim Johnson</t>
  </si>
  <si>
    <t>Johnny Cueto</t>
  </si>
  <si>
    <t>Tyler Clippard</t>
  </si>
  <si>
    <t>Shelby Miller</t>
  </si>
  <si>
    <t>Josh Johnson</t>
  </si>
  <si>
    <t>Gio Gonzalez</t>
  </si>
  <si>
    <t>Grant Balfour</t>
  </si>
  <si>
    <t>John Axford</t>
  </si>
  <si>
    <t>Doug Fister</t>
  </si>
  <si>
    <t>Jordan Zimmermann</t>
  </si>
  <si>
    <t>Antonio Bastardo</t>
  </si>
  <si>
    <t>Rafael Soriano</t>
  </si>
  <si>
    <t>Sam LeCure</t>
  </si>
  <si>
    <t>Jose Arredondo</t>
  </si>
  <si>
    <t>Max Scherzer</t>
  </si>
  <si>
    <t>Matt Harvey</t>
  </si>
  <si>
    <t>James Shields</t>
  </si>
  <si>
    <t>Matt Cain</t>
  </si>
  <si>
    <t>R.A. Dickey</t>
  </si>
  <si>
    <t>Aaron Crow</t>
  </si>
  <si>
    <t>Dylan Bundy</t>
  </si>
  <si>
    <t>Chad Billingsley</t>
  </si>
  <si>
    <t>Boone Logan</t>
  </si>
  <si>
    <t>Anibal Sanchez</t>
  </si>
  <si>
    <t>Pedro Strop</t>
  </si>
  <si>
    <t>Andrew Cashner</t>
  </si>
  <si>
    <t>Alex Cobb</t>
  </si>
  <si>
    <t>Jarrod Parker</t>
  </si>
  <si>
    <t>Erasmo Ramirez</t>
  </si>
  <si>
    <t>Ernesto Frieri</t>
  </si>
  <si>
    <t>Lance Lynn</t>
  </si>
  <si>
    <t>Brandon McCarthy</t>
  </si>
  <si>
    <t>Tim Lincecum</t>
  </si>
  <si>
    <t>Brandon Morrow</t>
  </si>
  <si>
    <t>Jered Weaver</t>
  </si>
  <si>
    <t>Mike Fiers</t>
  </si>
  <si>
    <t>Jake Peavy</t>
  </si>
  <si>
    <t>Zack Wheeler</t>
  </si>
  <si>
    <t>Andrew Bailey</t>
  </si>
  <si>
    <t>Matt Moore</t>
  </si>
  <si>
    <t>Alfredo Simon</t>
  </si>
  <si>
    <t>Ian Kennedy</t>
  </si>
  <si>
    <t>Mat Latos</t>
  </si>
  <si>
    <t>Alexi Ogando</t>
  </si>
  <si>
    <t>Chris Archer</t>
  </si>
  <si>
    <t>Chris Carpenter</t>
  </si>
  <si>
    <t>Dan Haren</t>
  </si>
  <si>
    <t>Joaquin Benoit</t>
  </si>
  <si>
    <t>A.J. Griffin</t>
  </si>
  <si>
    <t>Jon Niese</t>
  </si>
  <si>
    <t>Marco Estrada</t>
  </si>
  <si>
    <t>Tommy Milone</t>
  </si>
  <si>
    <t>Steve Delabar</t>
  </si>
  <si>
    <t>Ricky Nolasco</t>
  </si>
  <si>
    <t>Phil Coke</t>
  </si>
  <si>
    <t>Jason Hammel</t>
  </si>
  <si>
    <t>A.J. Burnett</t>
  </si>
  <si>
    <t>Tim Hudson</t>
  </si>
  <si>
    <t>Yovani Gallardo</t>
  </si>
  <si>
    <t>Wily Peralta</t>
  </si>
  <si>
    <t>Jon Lester</t>
  </si>
  <si>
    <t>Brandon League</t>
  </si>
  <si>
    <t>Brandon Beachy</t>
  </si>
  <si>
    <t>Jeff Samardzija</t>
  </si>
  <si>
    <t>James Russell</t>
  </si>
  <si>
    <t>Wade Miley</t>
  </si>
  <si>
    <t>Andy Pettitte</t>
  </si>
  <si>
    <t>Matt Garza</t>
  </si>
  <si>
    <t>Maikel Cleto</t>
  </si>
  <si>
    <t>Wandy Rodriguez</t>
  </si>
  <si>
    <t>Homer Bailey</t>
  </si>
  <si>
    <t>Sergio Santos</t>
  </si>
  <si>
    <t>Dillon Gee</t>
  </si>
  <si>
    <t>Daniel Hudson</t>
  </si>
  <si>
    <t>Rick Porcello</t>
  </si>
  <si>
    <t>Justin Masterson</t>
  </si>
  <si>
    <t>Julio Teheran</t>
  </si>
  <si>
    <t>Ryan Vogelsong</t>
  </si>
  <si>
    <t>C.J. Wilson</t>
  </si>
  <si>
    <t>Edwin Jackson</t>
  </si>
  <si>
    <t>Vance Worley</t>
  </si>
  <si>
    <t>Mark Rogers</t>
  </si>
  <si>
    <t>Paul Maholm</t>
  </si>
  <si>
    <t>Frank Francisco</t>
  </si>
  <si>
    <t>Mike Minor</t>
  </si>
  <si>
    <t>Trevor Cahill</t>
  </si>
  <si>
    <t>Brian Matusz</t>
  </si>
  <si>
    <t>Scott Feldman</t>
  </si>
  <si>
    <t>Casey Kelly</t>
  </si>
  <si>
    <t>Kyle Lohse</t>
  </si>
  <si>
    <t>Dan Straily</t>
  </si>
  <si>
    <t>Josh Beckett</t>
  </si>
  <si>
    <t>Joel Hanrahan</t>
  </si>
  <si>
    <t>Joe Blanton</t>
  </si>
  <si>
    <t>Colby Lewis</t>
  </si>
  <si>
    <t>Johan Santana</t>
  </si>
  <si>
    <t>Shaun Marcum</t>
  </si>
  <si>
    <t>David Phelps</t>
  </si>
  <si>
    <t>Matt Harrison</t>
  </si>
  <si>
    <t>Hiroki Kuroda</t>
  </si>
  <si>
    <t>Gavin Floyd</t>
  </si>
  <si>
    <t>Nathan Eovaldi</t>
  </si>
  <si>
    <t>Scott Diamond</t>
  </si>
  <si>
    <t>Ross Detwiler</t>
  </si>
  <si>
    <t>Chris Capuano</t>
  </si>
  <si>
    <t>Bartolo Colon</t>
  </si>
  <si>
    <t>Ryan Dempster</t>
  </si>
  <si>
    <t>Randall Delgado</t>
  </si>
  <si>
    <t>Jeff Niemann</t>
  </si>
  <si>
    <t>Hisashi Iwakuma</t>
  </si>
  <si>
    <t>Francisco Liriano</t>
  </si>
  <si>
    <t>Edinson Volquez</t>
  </si>
  <si>
    <t>Bud Norris</t>
  </si>
  <si>
    <t>Tyler Skaggs</t>
  </si>
  <si>
    <t>Clayton Richard</t>
  </si>
  <si>
    <t>Ivan Nova</t>
  </si>
  <si>
    <t>Martin Perez</t>
  </si>
  <si>
    <t>Chris Tillman</t>
  </si>
  <si>
    <t>Jerome Williams</t>
  </si>
  <si>
    <t>Jake Arrieta</t>
  </si>
  <si>
    <t>Trevor Bauer</t>
  </si>
  <si>
    <t>Wei-Yin Chen</t>
  </si>
  <si>
    <t>James McDonald</t>
  </si>
  <si>
    <t>Lucas Harrell</t>
  </si>
  <si>
    <t>Jake Westbrook</t>
  </si>
  <si>
    <t>Jordan Lyles</t>
  </si>
  <si>
    <t>Derek Holland</t>
  </si>
  <si>
    <t>Phil Hughes</t>
  </si>
  <si>
    <t>Ubaldo Jimenez</t>
  </si>
  <si>
    <t>Wade Davis</t>
  </si>
  <si>
    <t>Kyle Kendrick</t>
  </si>
  <si>
    <t>Zach Britton</t>
  </si>
  <si>
    <t>Miguel Gonzalez</t>
  </si>
  <si>
    <t>Felix Doubront</t>
  </si>
  <si>
    <t>Clay Buchholz</t>
  </si>
  <si>
    <t>Mike Leake</t>
  </si>
  <si>
    <t>Mark Buehrle</t>
  </si>
  <si>
    <t>Tommy Hanson</t>
  </si>
  <si>
    <t>Brett Myers</t>
  </si>
  <si>
    <t>Carlos Villanueva</t>
  </si>
  <si>
    <t>J.A. Happ</t>
  </si>
  <si>
    <t>Jacob Turner</t>
  </si>
  <si>
    <t>Jeremy Guthrie</t>
  </si>
  <si>
    <t>Ricky Romero</t>
  </si>
  <si>
    <t>Luke Hochevar</t>
  </si>
  <si>
    <t>Garrett Richards</t>
  </si>
  <si>
    <t>Jeremy Hellickson</t>
  </si>
  <si>
    <t>John Danks</t>
  </si>
  <si>
    <t>Bronson Arroyo</t>
  </si>
  <si>
    <t>Jason Vargas</t>
  </si>
  <si>
    <t>Joe Saunders</t>
  </si>
  <si>
    <t>Travis Wood</t>
  </si>
  <si>
    <t>Blake Beavan</t>
  </si>
  <si>
    <t>Kevin Correia</t>
  </si>
  <si>
    <t>Chris Narveson</t>
  </si>
  <si>
    <t>Barry Zito</t>
  </si>
  <si>
    <t>Henderson Alvarez</t>
  </si>
  <si>
    <t>Ervin Santana</t>
  </si>
  <si>
    <t>Tommy Hunter</t>
  </si>
  <si>
    <t>Bruce Chen</t>
  </si>
  <si>
    <t>Kyle Drabek</t>
  </si>
  <si>
    <t>Dellin Betances</t>
  </si>
  <si>
    <t>Jose Ramirez</t>
  </si>
  <si>
    <t>Scott Richmond</t>
  </si>
  <si>
    <t>Armando Galarraga</t>
  </si>
  <si>
    <t>Andrew Taylor</t>
  </si>
  <si>
    <t>Casey Crosby</t>
  </si>
  <si>
    <t>Chase Whitley</t>
  </si>
  <si>
    <t>Todd Redmond</t>
  </si>
  <si>
    <t>Steven Wright</t>
  </si>
  <si>
    <t>Tyler Matzek</t>
  </si>
  <si>
    <t>Yoervis Medina</t>
  </si>
  <si>
    <t>Collin Balester</t>
  </si>
  <si>
    <t>Brad Hand</t>
  </si>
  <si>
    <t>Wilmer Font</t>
  </si>
  <si>
    <t>Scott Kazmir</t>
  </si>
  <si>
    <t>Chad Jenkins</t>
  </si>
  <si>
    <t>Yordano Ventura</t>
  </si>
  <si>
    <t>David Hale</t>
  </si>
  <si>
    <t>Jarred Cosart</t>
  </si>
  <si>
    <t>David Huff</t>
  </si>
  <si>
    <t>John Maine</t>
  </si>
  <si>
    <t>Jair Jurrjens</t>
  </si>
  <si>
    <t>Ryan Rowland-Smith</t>
  </si>
  <si>
    <t>Josh Stinson</t>
  </si>
  <si>
    <t>Barry Enright</t>
  </si>
  <si>
    <t>Miguel Batista</t>
  </si>
  <si>
    <t>Neal Cotts</t>
  </si>
  <si>
    <t>Esmerling Vasquez</t>
  </si>
  <si>
    <t>Adam Warren</t>
  </si>
  <si>
    <t>Alex Colome</t>
  </si>
  <si>
    <t>Randy Wells</t>
  </si>
  <si>
    <t>Paul Clemens</t>
  </si>
  <si>
    <t>Kevin Siegrist</t>
  </si>
  <si>
    <t>Nick Blackburn</t>
  </si>
  <si>
    <t>Aneury Rodriguez</t>
  </si>
  <si>
    <t>Alex Torres</t>
  </si>
  <si>
    <t>Jose Alvarez</t>
  </si>
  <si>
    <t>D.J. Mitchell</t>
  </si>
  <si>
    <t>Justin Grimm</t>
  </si>
  <si>
    <t>Rhiner Cruz</t>
  </si>
  <si>
    <t>Bruce Rondon</t>
  </si>
  <si>
    <t>Bobby Korecky</t>
  </si>
  <si>
    <t>Enerio Del Rosario</t>
  </si>
  <si>
    <t>Jeff Beliveau</t>
  </si>
  <si>
    <t>Evan Meek</t>
  </si>
  <si>
    <t>Samuel Deduno</t>
  </si>
  <si>
    <t>Brad Peacock</t>
  </si>
  <si>
    <t>Steve Johnson</t>
  </si>
  <si>
    <t>Shawn Hill</t>
  </si>
  <si>
    <t>Kyle McClellan</t>
  </si>
  <si>
    <t>Cesar Ramos</t>
  </si>
  <si>
    <t>Guillermo Moscoso</t>
  </si>
  <si>
    <t>Elvin Ramirez</t>
  </si>
  <si>
    <t>Justin Wilson</t>
  </si>
  <si>
    <t>Tyler Chatwood</t>
  </si>
  <si>
    <t>Chris Volstad</t>
  </si>
  <si>
    <t>Duane Below</t>
  </si>
  <si>
    <t>sa501520</t>
  </si>
  <si>
    <t>Darin Gorski</t>
  </si>
  <si>
    <t>Alex Sanabia</t>
  </si>
  <si>
    <t>Bobby Cassevah</t>
  </si>
  <si>
    <t>P.J. Walters</t>
  </si>
  <si>
    <t>Doug Davis</t>
  </si>
  <si>
    <t>Luis Avilan</t>
  </si>
  <si>
    <t>Daisuke Matsuzaka</t>
  </si>
  <si>
    <t>Brad Mills</t>
  </si>
  <si>
    <t>Tyler Thornburg</t>
  </si>
  <si>
    <t>Pedro Figueroa</t>
  </si>
  <si>
    <t>Tom Koehler</t>
  </si>
  <si>
    <t>Chien-Ming Wang</t>
  </si>
  <si>
    <t>Josh Outman</t>
  </si>
  <si>
    <t>Brett Oberholtzer</t>
  </si>
  <si>
    <t>Evan Crawford</t>
  </si>
  <si>
    <t>Dane de la Rosa</t>
  </si>
  <si>
    <t>Randy Wolf</t>
  </si>
  <si>
    <t>Luis Perdomo</t>
  </si>
  <si>
    <t>Aaron Laffey</t>
  </si>
  <si>
    <t>Michael Kirkman</t>
  </si>
  <si>
    <t>Tim Wood</t>
  </si>
  <si>
    <t>Hector Ambriz</t>
  </si>
  <si>
    <t>Carlos Carrasco</t>
  </si>
  <si>
    <t>Jake Odorizzi</t>
  </si>
  <si>
    <t>Tanner Roark</t>
  </si>
  <si>
    <t>Zach Duke</t>
  </si>
  <si>
    <t>Eduardo Sanchez</t>
  </si>
  <si>
    <t>Jeurys Familia</t>
  </si>
  <si>
    <t>Casey Fien</t>
  </si>
  <si>
    <t>Hector Santiago</t>
  </si>
  <si>
    <t>Justin Thomas</t>
  </si>
  <si>
    <t>Aaron Cook</t>
  </si>
  <si>
    <t>Alex White</t>
  </si>
  <si>
    <t>Robert Coello</t>
  </si>
  <si>
    <t>Stephen Pryor</t>
  </si>
  <si>
    <t>Brandon Workman</t>
  </si>
  <si>
    <t>Trevor May</t>
  </si>
  <si>
    <t>Stephen Fife</t>
  </si>
  <si>
    <t>Tyler Robertson</t>
  </si>
  <si>
    <t>Luis Mendoza</t>
  </si>
  <si>
    <t>Hector Noesi</t>
  </si>
  <si>
    <t>Christian Friedrich</t>
  </si>
  <si>
    <t>Josh Edgin</t>
  </si>
  <si>
    <t>Chase Anderson</t>
  </si>
  <si>
    <t>Logan Ondrusek</t>
  </si>
  <si>
    <t>Chris Rusin</t>
  </si>
  <si>
    <t>Jim Miller</t>
  </si>
  <si>
    <t>Jesse Chavez</t>
  </si>
  <si>
    <t>Cole DeVries</t>
  </si>
  <si>
    <t>Josh Lindblom</t>
  </si>
  <si>
    <t>Jenrry Mejia</t>
  </si>
  <si>
    <t>Jonathan Sanchez</t>
  </si>
  <si>
    <t>Anthony Swarzak</t>
  </si>
  <si>
    <t>Taijuan Walker</t>
  </si>
  <si>
    <t>Brad Lincoln</t>
  </si>
  <si>
    <t>Kyle Gibson</t>
  </si>
  <si>
    <t>Phillippe Aumont</t>
  </si>
  <si>
    <t>Philip Humber</t>
  </si>
  <si>
    <t>Roberto Hernandez</t>
  </si>
  <si>
    <t>David Pauley</t>
  </si>
  <si>
    <t>Dylan Axelrod</t>
  </si>
  <si>
    <t>Dallas Keuchel</t>
  </si>
  <si>
    <t>Barret Browning</t>
  </si>
  <si>
    <t>Scott Barnes</t>
  </si>
  <si>
    <t>John Lackey</t>
  </si>
  <si>
    <t>Dustin McGowan</t>
  </si>
  <si>
    <t>Corey Kluber</t>
  </si>
  <si>
    <t>Liam Hendriks</t>
  </si>
  <si>
    <t>Andrew Carpenter</t>
  </si>
  <si>
    <t>Luis Marte</t>
  </si>
  <si>
    <t>Jim Henderson</t>
  </si>
  <si>
    <t>Jon Garland</t>
  </si>
  <si>
    <t>Will Smith</t>
  </si>
  <si>
    <t>Oliver Perez</t>
  </si>
  <si>
    <t>Josh Wall</t>
  </si>
  <si>
    <t>Josh Tomlin</t>
  </si>
  <si>
    <t>Tyler Cloyd</t>
  </si>
  <si>
    <t>Jason Marquis</t>
  </si>
  <si>
    <t>Hector Rondon</t>
  </si>
  <si>
    <t>Ryan Mattheus</t>
  </si>
  <si>
    <t>Drew Hutchison</t>
  </si>
  <si>
    <t>Jorge de la Rosa</t>
  </si>
  <si>
    <t>Chris Schwinden</t>
  </si>
  <si>
    <t>Lester Oliveros</t>
  </si>
  <si>
    <t>Tyler Lyons</t>
  </si>
  <si>
    <t>Jeff Francis</t>
  </si>
  <si>
    <t>Danny Duffy</t>
  </si>
  <si>
    <t>Sam Freeman</t>
  </si>
  <si>
    <t>Rich Harden</t>
  </si>
  <si>
    <t>Gonzalez Germen</t>
  </si>
  <si>
    <t>Francisco Cordero</t>
  </si>
  <si>
    <t>Jeremy Bonderman</t>
  </si>
  <si>
    <t>Clay Hensley</t>
  </si>
  <si>
    <t>Daniel Bard</t>
  </si>
  <si>
    <t>Chad Beck</t>
  </si>
  <si>
    <t>Carlos Zambrano</t>
  </si>
  <si>
    <t>sa502078</t>
  </si>
  <si>
    <t>Daniel Rosenbaum</t>
  </si>
  <si>
    <t>Derek Lowe</t>
  </si>
  <si>
    <t>Brett Cecil</t>
  </si>
  <si>
    <t>Joel Pineiro</t>
  </si>
  <si>
    <t>Ryota Igarashi</t>
  </si>
  <si>
    <t>Jason Isringhausen</t>
  </si>
  <si>
    <t>James Paxton</t>
  </si>
  <si>
    <t>Vinnie Chulk</t>
  </si>
  <si>
    <t>John Ely</t>
  </si>
  <si>
    <t>Michael Stutes</t>
  </si>
  <si>
    <t>Drew Pomeranz</t>
  </si>
  <si>
    <t>Tim Dillard</t>
  </si>
  <si>
    <t>Greg Burke</t>
  </si>
  <si>
    <t>Collin McHugh</t>
  </si>
  <si>
    <t>Brandon Kintzler</t>
  </si>
  <si>
    <t>Dan Jennings</t>
  </si>
  <si>
    <t>sa455118</t>
  </si>
  <si>
    <t>Danny Hultzen</t>
  </si>
  <si>
    <t>Brandon Dickson</t>
  </si>
  <si>
    <t>Chad Durbin</t>
  </si>
  <si>
    <t>Tsuyoshi Wada</t>
  </si>
  <si>
    <t>Carlos Torres</t>
  </si>
  <si>
    <t>Erik Bedard</t>
  </si>
  <si>
    <t>Allen Webster</t>
  </si>
  <si>
    <t>Eric Stults</t>
  </si>
  <si>
    <t>Danny Salazar</t>
  </si>
  <si>
    <t>Zach McAllister</t>
  </si>
  <si>
    <t>Mike Pelfrey</t>
  </si>
  <si>
    <t>Anthony Varvaro</t>
  </si>
  <si>
    <t>John Lannan</t>
  </si>
  <si>
    <t>Jonathan Pettibone</t>
  </si>
  <si>
    <t>Brandon Maurer</t>
  </si>
  <si>
    <t>Victor Marte</t>
  </si>
  <si>
    <t>T.J. House</t>
  </si>
  <si>
    <t>Franklin Morales</t>
  </si>
  <si>
    <t>Takashi Saito</t>
  </si>
  <si>
    <t>Kevin Millwood</t>
  </si>
  <si>
    <t>Jeff Locke</t>
  </si>
  <si>
    <t>Rafael Montero</t>
  </si>
  <si>
    <t>Bryan Morris</t>
  </si>
  <si>
    <t>Ted Lilly</t>
  </si>
  <si>
    <t>Chris Hatcher</t>
  </si>
  <si>
    <t>Jhoulys Chacin</t>
  </si>
  <si>
    <t>Michael Bowden</t>
  </si>
  <si>
    <t>Kyle Waldrop</t>
  </si>
  <si>
    <t>Alex Burnett</t>
  </si>
  <si>
    <t>Hyun-Jin Ryu</t>
  </si>
  <si>
    <t>Brad Penny</t>
  </si>
  <si>
    <t>Tony Cingrani</t>
  </si>
  <si>
    <t>Jose Valdez</t>
  </si>
  <si>
    <t>Jose Quintana</t>
  </si>
  <si>
    <t>Louis Coleman</t>
  </si>
  <si>
    <t>Stuart Pomeranz</t>
  </si>
  <si>
    <t>Tyson Ross</t>
  </si>
  <si>
    <t>Peter Moylan</t>
  </si>
  <si>
    <t>Andrew Miller</t>
  </si>
  <si>
    <t>David Aardsma</t>
  </si>
  <si>
    <t>Sam Dyson</t>
  </si>
  <si>
    <t>Jeremy Accardo</t>
  </si>
  <si>
    <t>Jeremy Hefner</t>
  </si>
  <si>
    <t>Mike McClendon</t>
  </si>
  <si>
    <t>Jameson Taillon</t>
  </si>
  <si>
    <t>Aaron Harang</t>
  </si>
  <si>
    <t>Charlie Morton</t>
  </si>
  <si>
    <t>Danny Farquhar</t>
  </si>
  <si>
    <t>Kevin Slowey</t>
  </si>
  <si>
    <t>Ben Sheets</t>
  </si>
  <si>
    <t>Scott Maine</t>
  </si>
  <si>
    <t>Cory Wade</t>
  </si>
  <si>
    <t>Robert Carson</t>
  </si>
  <si>
    <t>Tanner Scheppers</t>
  </si>
  <si>
    <t>Matt Capps</t>
  </si>
  <si>
    <t>Michael Pineda</t>
  </si>
  <si>
    <t>J.P. Howell</t>
  </si>
  <si>
    <t>Alfredo Aceves</t>
  </si>
  <si>
    <t>Travis Blackley</t>
  </si>
  <si>
    <t>Nick Hagadone</t>
  </si>
  <si>
    <t>Kyle McPherson</t>
  </si>
  <si>
    <t>Kerry Wood</t>
  </si>
  <si>
    <t>Carl Pavano</t>
  </si>
  <si>
    <t>Nick Maronde</t>
  </si>
  <si>
    <t>Jared Burton</t>
  </si>
  <si>
    <t>David Carpenter</t>
  </si>
  <si>
    <t>Javier Vazquez</t>
  </si>
  <si>
    <t>Matt Albers</t>
  </si>
  <si>
    <t>Brian Duensing</t>
  </si>
  <si>
    <t>Tony Sipp</t>
  </si>
  <si>
    <t>Bryan Shaw</t>
  </si>
  <si>
    <t>Carter Capps</t>
  </si>
  <si>
    <t>Pedro Feliciano</t>
  </si>
  <si>
    <t>Christian Garcia</t>
  </si>
  <si>
    <t>Wade LeBlanc</t>
  </si>
  <si>
    <t>Yoshinori Tateyama</t>
  </si>
  <si>
    <t>Lucas Luetge</t>
  </si>
  <si>
    <t>Zach Putnam</t>
  </si>
  <si>
    <t>Jose Veras</t>
  </si>
  <si>
    <t>Fernando Abad</t>
  </si>
  <si>
    <t>Shawn Kelley</t>
  </si>
  <si>
    <t>Luis Ayala</t>
  </si>
  <si>
    <t>Evan Scribner</t>
  </si>
  <si>
    <t>Jason Frasor</t>
  </si>
  <si>
    <t>Yusmeiro Petit</t>
  </si>
  <si>
    <t>Jose Contreras</t>
  </si>
  <si>
    <t>Marc Rzepczynski</t>
  </si>
  <si>
    <t>Cody Allen</t>
  </si>
  <si>
    <t>Rubby de la Rosa</t>
  </si>
  <si>
    <t>A.J. Ramos</t>
  </si>
  <si>
    <t>Chris Leroux</t>
  </si>
  <si>
    <t>Jared Hughes</t>
  </si>
  <si>
    <t>Robbie Erlin</t>
  </si>
  <si>
    <t>Adam Ottavino</t>
  </si>
  <si>
    <t>Burke Badenhop</t>
  </si>
  <si>
    <t>Jeremy Horst</t>
  </si>
  <si>
    <t>Dallas Braden</t>
  </si>
  <si>
    <t>Javy Guerra</t>
  </si>
  <si>
    <t>Michael Gonzalez</t>
  </si>
  <si>
    <t>Jordan Norberto</t>
  </si>
  <si>
    <t>Anthony Bass</t>
  </si>
  <si>
    <t>Chris Resop</t>
  </si>
  <si>
    <t>Fernando Rodriguez</t>
  </si>
  <si>
    <t>Manny Parra</t>
  </si>
  <si>
    <t>Jeff Karstens</t>
  </si>
  <si>
    <t>LaTroy Hawkins</t>
  </si>
  <si>
    <t>Roy Oswalt</t>
  </si>
  <si>
    <t>Darin Downs</t>
  </si>
  <si>
    <t>Jamey Wright</t>
  </si>
  <si>
    <t>Tom Gorzelanny</t>
  </si>
  <si>
    <t>Guillermo Mota</t>
  </si>
  <si>
    <t>Chad Gaudin</t>
  </si>
  <si>
    <t>Felipe Paulino</t>
  </si>
  <si>
    <t>Joe Kelly</t>
  </si>
  <si>
    <t>Chad Qualls</t>
  </si>
  <si>
    <t>Xavier Cedeno</t>
  </si>
  <si>
    <t>Vicente Padilla</t>
  </si>
  <si>
    <t>Nick Vincent</t>
  </si>
  <si>
    <t>Josh Collmenter</t>
  </si>
  <si>
    <t>Mark Lowe</t>
  </si>
  <si>
    <t>Patrick Corbin</t>
  </si>
  <si>
    <t>Brian Fuentes</t>
  </si>
  <si>
    <t>Jerry Blevins</t>
  </si>
  <si>
    <t>Tim Byrdak</t>
  </si>
  <si>
    <t>Matt Lindstrom</t>
  </si>
  <si>
    <t>Andrew Carignan</t>
  </si>
  <si>
    <t>Nate Jones</t>
  </si>
  <si>
    <t>Clay Rapada</t>
  </si>
  <si>
    <t>Ronald Belisario</t>
  </si>
  <si>
    <t>Joe Smith</t>
  </si>
  <si>
    <t>Shawn Camp</t>
  </si>
  <si>
    <t>Drew Smyly</t>
  </si>
  <si>
    <t>Josh Kinney</t>
  </si>
  <si>
    <t>Tim Stauffer</t>
  </si>
  <si>
    <t>Nick Masset</t>
  </si>
  <si>
    <t>Freddy Garcia</t>
  </si>
  <si>
    <t>George Kontos</t>
  </si>
  <si>
    <t>Jon Rauch</t>
  </si>
  <si>
    <t>Neftali Feliz</t>
  </si>
  <si>
    <t>Esmil Rogers</t>
  </si>
  <si>
    <t>Jesse Crain</t>
  </si>
  <si>
    <t>Jose Valverde</t>
  </si>
  <si>
    <t>Robbie Ross</t>
  </si>
  <si>
    <t>Justin De Fratus</t>
  </si>
  <si>
    <t>Wesley Wright</t>
  </si>
  <si>
    <t>Hisanori Takahashi</t>
  </si>
  <si>
    <t>Tony Watson</t>
  </si>
  <si>
    <t>Matt Guerrier</t>
  </si>
  <si>
    <t>Gerrit Cole</t>
  </si>
  <si>
    <t>Dan Runzler</t>
  </si>
  <si>
    <t>Mike Dunn</t>
  </si>
  <si>
    <t>Randy Choate</t>
  </si>
  <si>
    <t>Ramon Ramirez</t>
  </si>
  <si>
    <t>Juan Nicasio</t>
  </si>
  <si>
    <t>Junichi Tazawa</t>
  </si>
  <si>
    <t>Brad Boxberger</t>
  </si>
  <si>
    <t>Scott Baker</t>
  </si>
  <si>
    <t>Cody Eppley</t>
  </si>
  <si>
    <t>Luis Perez</t>
  </si>
  <si>
    <t>Kevin Jepsen</t>
  </si>
  <si>
    <t>Santiago Casilla</t>
  </si>
  <si>
    <t>Juan Oviedo</t>
  </si>
  <si>
    <t>Cory Gearrin</t>
  </si>
  <si>
    <t>George Sherrill</t>
  </si>
  <si>
    <t>Chris Perez</t>
  </si>
  <si>
    <t>Scott Downs</t>
  </si>
  <si>
    <t>Rex Brothers</t>
  </si>
  <si>
    <t>Craig Breslow</t>
  </si>
  <si>
    <t>Tim Collins</t>
  </si>
  <si>
    <t>Joakim Soria</t>
  </si>
  <si>
    <t>Raul Valdes</t>
  </si>
  <si>
    <t>Dale Thayer</t>
  </si>
  <si>
    <t>Mitchell Boggs</t>
  </si>
  <si>
    <t>Aaron Loup</t>
  </si>
  <si>
    <t>Kameron Loe</t>
  </si>
  <si>
    <t>Craig Stammen</t>
  </si>
  <si>
    <t>Brad Brach</t>
  </si>
  <si>
    <t>Al Alburquerque</t>
  </si>
  <si>
    <t>Fautino De Los Santos</t>
  </si>
  <si>
    <t>Scott Elbert</t>
  </si>
  <si>
    <t>Joe Wieland</t>
  </si>
  <si>
    <t>Ryan Webb</t>
  </si>
  <si>
    <t>Jeremy Affeldt</t>
  </si>
  <si>
    <t>Shawn Tolleson</t>
  </si>
  <si>
    <t>Jose Mijares</t>
  </si>
  <si>
    <t>Matt Reynolds</t>
  </si>
  <si>
    <t>Brad Ziegler</t>
  </si>
  <si>
    <t>Brayan Villarreal</t>
  </si>
  <si>
    <t>Kyle Farnsworth</t>
  </si>
  <si>
    <t>Francisco Rodriguez</t>
  </si>
  <si>
    <t>Edward Mujica</t>
  </si>
  <si>
    <t>Brandon Lyon</t>
  </si>
  <si>
    <t>Troy Patton</t>
  </si>
  <si>
    <t>Wilton Lopez</t>
  </si>
  <si>
    <t>Kevin Quackenbush</t>
  </si>
  <si>
    <t>Sean Burnett</t>
  </si>
  <si>
    <t>Heath Bell</t>
  </si>
  <si>
    <t>Javier Lopez</t>
  </si>
  <si>
    <t>Darren Oliver</t>
  </si>
  <si>
    <t>Cristhian Martinez</t>
  </si>
  <si>
    <t>Scott Atchison</t>
  </si>
  <si>
    <t>Paco Rodriguez</t>
  </si>
  <si>
    <t>Joel Peralta</t>
  </si>
  <si>
    <t>Fernando Salas</t>
  </si>
  <si>
    <t>Pat Neshek</t>
  </si>
  <si>
    <t>Mark Melancon</t>
  </si>
  <si>
    <t>Matt Belisle</t>
  </si>
  <si>
    <t>Charlie Furbush</t>
  </si>
  <si>
    <t>Matt Thornton</t>
  </si>
  <si>
    <t>Brian Wilson</t>
  </si>
  <si>
    <t>Cory Luebke</t>
  </si>
  <si>
    <t>Vinnie Pestano</t>
  </si>
  <si>
    <t>Rafael Betancourt</t>
  </si>
  <si>
    <t>Sean Doolittle</t>
  </si>
  <si>
    <t>Joe Thatcher</t>
  </si>
  <si>
    <t>Ryan Madson</t>
  </si>
  <si>
    <t>David Hernandez</t>
  </si>
  <si>
    <t>J.J. Putz</t>
  </si>
  <si>
    <t>Carlos Martinez</t>
  </si>
  <si>
    <t>Steven Rodriguez</t>
  </si>
  <si>
    <t>Jose Fernandez</t>
  </si>
  <si>
    <t>Carlos Correa</t>
  </si>
  <si>
    <t>Byron Buxton</t>
  </si>
  <si>
    <t>Christian Walker</t>
  </si>
  <si>
    <t>Mookie Betts</t>
  </si>
  <si>
    <t>Chris Taylor</t>
  </si>
  <si>
    <t>Dalton Pompey</t>
  </si>
  <si>
    <t>Rougned Odor</t>
  </si>
  <si>
    <t>Robert Refsnyder</t>
  </si>
  <si>
    <t>Billy Burns</t>
  </si>
  <si>
    <t>Garin Cecchini</t>
  </si>
  <si>
    <t>Miguel Sano</t>
  </si>
  <si>
    <t>Kennys Vargas</t>
  </si>
  <si>
    <t>Maikel Franco</t>
  </si>
  <si>
    <t>James Jones</t>
  </si>
  <si>
    <t>Arismendy Alcantara</t>
  </si>
  <si>
    <t>Javier Baez</t>
  </si>
  <si>
    <t>Gregory Polanco</t>
  </si>
  <si>
    <t>Yasiel Puig</t>
  </si>
  <si>
    <t>Zach Walters</t>
  </si>
  <si>
    <t>Phil Gosselin</t>
  </si>
  <si>
    <t>Tommy Medica</t>
  </si>
  <si>
    <t>Kevin Kiermaier</t>
  </si>
  <si>
    <t>Orlando Cabrera</t>
  </si>
  <si>
    <t>Dean Anna</t>
  </si>
  <si>
    <t>Abraham Almonte</t>
  </si>
  <si>
    <t>Cody Asche</t>
  </si>
  <si>
    <t>C.J. Cron</t>
  </si>
  <si>
    <t>sa199270</t>
  </si>
  <si>
    <t>Jesus Merchan</t>
  </si>
  <si>
    <t>Jake Smolinski</t>
  </si>
  <si>
    <t>Steven Hill</t>
  </si>
  <si>
    <t>Chris Colabello</t>
  </si>
  <si>
    <t>Steve Pearce</t>
  </si>
  <si>
    <t>Jose Abreu</t>
  </si>
  <si>
    <t>Daniel Webb</t>
  </si>
  <si>
    <t>Marcus Stroman</t>
  </si>
  <si>
    <t>Aaron Sanchez</t>
  </si>
  <si>
    <t>Shane Greene</t>
  </si>
  <si>
    <t>Ken Giles</t>
  </si>
  <si>
    <t>Archie Bradley</t>
  </si>
  <si>
    <t>Noah Syndergaard</t>
  </si>
  <si>
    <t>Brandon Cumpton</t>
  </si>
  <si>
    <t>Daniel Norris</t>
  </si>
  <si>
    <t>Chuckie Fick</t>
  </si>
  <si>
    <t>Andre Rienzo</t>
  </si>
  <si>
    <t>Sonny Gray</t>
  </si>
  <si>
    <t>Erik Johnson</t>
  </si>
  <si>
    <t>Kevin Gausman</t>
  </si>
  <si>
    <t>Nick Tepesch</t>
  </si>
  <si>
    <t>David Buchanan</t>
  </si>
  <si>
    <t>Eddie Butler</t>
  </si>
  <si>
    <t>Jesse Hahn</t>
  </si>
  <si>
    <t>Robbie Ray</t>
  </si>
  <si>
    <t>Vidal Nuno</t>
  </si>
  <si>
    <t>Graham Godfrey</t>
  </si>
  <si>
    <t>Mitch Talbot</t>
  </si>
  <si>
    <t>Roenis Elias</t>
  </si>
  <si>
    <t>Kyle Weiland</t>
  </si>
  <si>
    <t>Matt Shoemaker</t>
  </si>
  <si>
    <t>Kevin Gregg</t>
  </si>
  <si>
    <t>Taylor Jordan</t>
  </si>
  <si>
    <t>Dontrelle Willis</t>
  </si>
  <si>
    <t>Joel Carreno</t>
  </si>
  <si>
    <t>Kyle Davies</t>
  </si>
  <si>
    <t>Andrew Albers</t>
  </si>
  <si>
    <t>Dustin Moseley</t>
  </si>
  <si>
    <t>Alex Wood</t>
  </si>
  <si>
    <t>Andrew Heaney</t>
  </si>
  <si>
    <t>Alex Meyer</t>
  </si>
  <si>
    <t>D.J. Carrasco</t>
  </si>
  <si>
    <t>R.J. Swindle</t>
  </si>
  <si>
    <t>Mickey Storey</t>
  </si>
  <si>
    <t>Kyle Hendricks</t>
  </si>
  <si>
    <t>Livan Hernandez</t>
  </si>
  <si>
    <t>Michael Wacha</t>
  </si>
  <si>
    <t>Rick VandenHurk</t>
  </si>
  <si>
    <t>IDPLAYER</t>
  </si>
  <si>
    <t>PLAYERNAME</t>
  </si>
  <si>
    <t>FIRSTNAME</t>
  </si>
  <si>
    <t>LASTNAME</t>
  </si>
  <si>
    <t>TEAM</t>
  </si>
  <si>
    <t>POS</t>
  </si>
  <si>
    <t>IDFANGRAPHS</t>
  </si>
  <si>
    <t>MLBID</t>
  </si>
  <si>
    <t>MLBNAME</t>
  </si>
  <si>
    <t>CBSID</t>
  </si>
  <si>
    <t>CBSNAME</t>
  </si>
  <si>
    <t>RETROID</t>
  </si>
  <si>
    <t>BREFID</t>
  </si>
  <si>
    <t>NFBCID</t>
  </si>
  <si>
    <t>NFBCNAME</t>
  </si>
  <si>
    <t>aardsda01</t>
  </si>
  <si>
    <t>NYY</t>
  </si>
  <si>
    <t>P</t>
  </si>
  <si>
    <t>aardd001</t>
  </si>
  <si>
    <t>abadfe01</t>
  </si>
  <si>
    <t>HOU</t>
  </si>
  <si>
    <t>abadf001</t>
  </si>
  <si>
    <t>abreubo01</t>
  </si>
  <si>
    <t>LAD</t>
  </si>
  <si>
    <t>OF</t>
  </si>
  <si>
    <t>abreb001</t>
  </si>
  <si>
    <t>abreuto01</t>
  </si>
  <si>
    <t>SF</t>
  </si>
  <si>
    <t>abret001</t>
  </si>
  <si>
    <t>accarje01</t>
  </si>
  <si>
    <t>OAK</t>
  </si>
  <si>
    <t>accaj001</t>
  </si>
  <si>
    <t>aceveal01</t>
  </si>
  <si>
    <t>BOS</t>
  </si>
  <si>
    <t>aceva001</t>
  </si>
  <si>
    <t>ackledu01</t>
  </si>
  <si>
    <t>SEA</t>
  </si>
  <si>
    <t>ackld001</t>
  </si>
  <si>
    <t>adamsma01</t>
  </si>
  <si>
    <t>STL</t>
  </si>
  <si>
    <t>1B</t>
  </si>
  <si>
    <t>adamsmi03</t>
  </si>
  <si>
    <t>PHI</t>
  </si>
  <si>
    <t>affelje01</t>
  </si>
  <si>
    <t>affej001</t>
  </si>
  <si>
    <t>alberma01</t>
  </si>
  <si>
    <t>CLE</t>
  </si>
  <si>
    <t>albem001</t>
  </si>
  <si>
    <t>albural01</t>
  </si>
  <si>
    <t>DET</t>
  </si>
  <si>
    <t>albua001</t>
  </si>
  <si>
    <t>almonzo01</t>
  </si>
  <si>
    <t>alonsyo01</t>
  </si>
  <si>
    <t>SD</t>
  </si>
  <si>
    <t>alony001</t>
  </si>
  <si>
    <t>altuvjo01</t>
  </si>
  <si>
    <t>alvarhe01</t>
  </si>
  <si>
    <t>MIA</t>
  </si>
  <si>
    <t>alvah001</t>
  </si>
  <si>
    <t>alvarpe01</t>
  </si>
  <si>
    <t>PIT</t>
  </si>
  <si>
    <t>alvap001</t>
  </si>
  <si>
    <t>amarial01</t>
  </si>
  <si>
    <t>amara001</t>
  </si>
  <si>
    <t>ambrihe01</t>
  </si>
  <si>
    <t>anderbr04</t>
  </si>
  <si>
    <t>andeb004</t>
  </si>
  <si>
    <t>anderbr05</t>
  </si>
  <si>
    <t>C</t>
  </si>
  <si>
    <t>Bryan D. Anderson</t>
  </si>
  <si>
    <t>TOR</t>
  </si>
  <si>
    <t>andinro01</t>
  </si>
  <si>
    <t>andir001</t>
  </si>
  <si>
    <t>andruel01</t>
  </si>
  <si>
    <t>TEX</t>
  </si>
  <si>
    <t>SS</t>
  </si>
  <si>
    <t>andre001</t>
  </si>
  <si>
    <t>ankieri01</t>
  </si>
  <si>
    <t>WAS</t>
  </si>
  <si>
    <t>ankir001</t>
  </si>
  <si>
    <t>aokino01</t>
  </si>
  <si>
    <t>MIL</t>
  </si>
  <si>
    <t>archech01</t>
  </si>
  <si>
    <t>TB</t>
  </si>
  <si>
    <t>arenano01</t>
  </si>
  <si>
    <t>arencjp01</t>
  </si>
  <si>
    <t>arenj001</t>
  </si>
  <si>
    <t>ariasjo01</t>
  </si>
  <si>
    <t>ariaj001</t>
  </si>
  <si>
    <t>arredjo01</t>
  </si>
  <si>
    <t>CIN</t>
  </si>
  <si>
    <t>arrej001</t>
  </si>
  <si>
    <t>arrieja01</t>
  </si>
  <si>
    <t>BAL</t>
  </si>
  <si>
    <t>arrij001</t>
  </si>
  <si>
    <t>arroybr01</t>
  </si>
  <si>
    <t>arrob001</t>
  </si>
  <si>
    <t>atchisc01</t>
  </si>
  <si>
    <t>atchs001</t>
  </si>
  <si>
    <t>aumonph01</t>
  </si>
  <si>
    <t>averyxa01</t>
  </si>
  <si>
    <t>avilaal01</t>
  </si>
  <si>
    <t>avila001</t>
  </si>
  <si>
    <t>avilalu01</t>
  </si>
  <si>
    <t>ATL</t>
  </si>
  <si>
    <t>avilemi01</t>
  </si>
  <si>
    <t>avilm001</t>
  </si>
  <si>
    <t>axelrdy01</t>
  </si>
  <si>
    <t>CHW</t>
  </si>
  <si>
    <t>axforjo01</t>
  </si>
  <si>
    <t>axfoj001</t>
  </si>
  <si>
    <t>ayalalu01</t>
  </si>
  <si>
    <t>ayall001</t>
  </si>
  <si>
    <t>aybarer01</t>
  </si>
  <si>
    <t>LAA</t>
  </si>
  <si>
    <t>aybae001</t>
  </si>
  <si>
    <t>badenbu01</t>
  </si>
  <si>
    <t>badeb001</t>
  </si>
  <si>
    <t>bailean01</t>
  </si>
  <si>
    <t>baila001</t>
  </si>
  <si>
    <t>baileho02</t>
  </si>
  <si>
    <t>bailh001</t>
  </si>
  <si>
    <t>bakerjo01</t>
  </si>
  <si>
    <t>bakej002</t>
  </si>
  <si>
    <t>bakersc02</t>
  </si>
  <si>
    <t>CHC</t>
  </si>
  <si>
    <t>balesco01</t>
  </si>
  <si>
    <t>balec001</t>
  </si>
  <si>
    <t>balfogr01</t>
  </si>
  <si>
    <t>balfg001</t>
  </si>
  <si>
    <t>barajro01</t>
  </si>
  <si>
    <t>barar001</t>
  </si>
  <si>
    <t>bardda01</t>
  </si>
  <si>
    <t>bardd001</t>
  </si>
  <si>
    <t>barmecl01</t>
  </si>
  <si>
    <t>barmc001</t>
  </si>
  <si>
    <t>barnebr02</t>
  </si>
  <si>
    <t>barneda01</t>
  </si>
  <si>
    <t>barnd001</t>
  </si>
  <si>
    <t>barnesc01</t>
  </si>
  <si>
    <t>bartlja01</t>
  </si>
  <si>
    <t>bartj001</t>
  </si>
  <si>
    <t>bartoda02</t>
  </si>
  <si>
    <t>bartd001</t>
  </si>
  <si>
    <t>bassan01</t>
  </si>
  <si>
    <t>bassa001</t>
  </si>
  <si>
    <t>bastaan01</t>
  </si>
  <si>
    <t>basta001</t>
  </si>
  <si>
    <t>batismi01</t>
  </si>
  <si>
    <t>batim001</t>
  </si>
  <si>
    <t>bauertr01</t>
  </si>
  <si>
    <t>bautijo02</t>
  </si>
  <si>
    <t>baxtemi01</t>
  </si>
  <si>
    <t>NYM</t>
  </si>
  <si>
    <t>baxtm001</t>
  </si>
  <si>
    <t>bayja01</t>
  </si>
  <si>
    <t>bay-j001</t>
  </si>
  <si>
    <t>beachbr01</t>
  </si>
  <si>
    <t>beacb001</t>
  </si>
  <si>
    <t>beavabl01</t>
  </si>
  <si>
    <t>beavb001</t>
  </si>
  <si>
    <t>beckch01</t>
  </si>
  <si>
    <t>beckc001</t>
  </si>
  <si>
    <t>beckejo02</t>
  </si>
  <si>
    <t>beckj002</t>
  </si>
  <si>
    <t>beckhgo01</t>
  </si>
  <si>
    <t>beckg001</t>
  </si>
  <si>
    <t>bedarer01</t>
  </si>
  <si>
    <t>bedae001</t>
  </si>
  <si>
    <t>belisma01</t>
  </si>
  <si>
    <t>COL</t>
  </si>
  <si>
    <t>belim001</t>
  </si>
  <si>
    <t>belisro01</t>
  </si>
  <si>
    <t>belivje01</t>
  </si>
  <si>
    <t>bellhe01</t>
  </si>
  <si>
    <t>ARI</t>
  </si>
  <si>
    <t>bellh001</t>
  </si>
  <si>
    <t>belowdu01</t>
  </si>
  <si>
    <t>belod001</t>
  </si>
  <si>
    <t>beltbr01</t>
  </si>
  <si>
    <t>beltb001</t>
  </si>
  <si>
    <t>beltrad01</t>
  </si>
  <si>
    <t>belta001</t>
  </si>
  <si>
    <t>beltrca01</t>
  </si>
  <si>
    <t>beltc001</t>
  </si>
  <si>
    <t>benoijo01</t>
  </si>
  <si>
    <t>benoj001</t>
  </si>
  <si>
    <t>berkmla01</t>
  </si>
  <si>
    <t>berkl001</t>
  </si>
  <si>
    <t>bernaro01</t>
  </si>
  <si>
    <t>bernr001</t>
  </si>
  <si>
    <t>berryqu01</t>
  </si>
  <si>
    <t>betande01</t>
  </si>
  <si>
    <t>betad001</t>
  </si>
  <si>
    <t>betanra01</t>
  </si>
  <si>
    <t>betar001</t>
  </si>
  <si>
    <t>betanyu01</t>
  </si>
  <si>
    <t>KC</t>
  </si>
  <si>
    <t>betay001</t>
  </si>
  <si>
    <t>betemwi01</t>
  </si>
  <si>
    <t>betew001</t>
  </si>
  <si>
    <t>biancje01</t>
  </si>
  <si>
    <t>billich01</t>
  </si>
  <si>
    <t>billc001</t>
  </si>
  <si>
    <t>bixlebr01</t>
  </si>
  <si>
    <t>bixlb001</t>
  </si>
  <si>
    <t>blackch02</t>
  </si>
  <si>
    <t>blacc001</t>
  </si>
  <si>
    <t>blackni01</t>
  </si>
  <si>
    <t>MIN</t>
  </si>
  <si>
    <t>blacn001</t>
  </si>
  <si>
    <t>blacktr01</t>
  </si>
  <si>
    <t>blancgr01</t>
  </si>
  <si>
    <t>blang001</t>
  </si>
  <si>
    <t>blanche01</t>
  </si>
  <si>
    <t>blanh001</t>
  </si>
  <si>
    <t>blankky01</t>
  </si>
  <si>
    <t>blank002</t>
  </si>
  <si>
    <t>blantjo01</t>
  </si>
  <si>
    <t>blanj001</t>
  </si>
  <si>
    <t>blevije01</t>
  </si>
  <si>
    <t>blevj001</t>
  </si>
  <si>
    <t>bloomwi01</t>
  </si>
  <si>
    <t>bloow001</t>
  </si>
  <si>
    <t>boescbr01</t>
  </si>
  <si>
    <t>boesb001</t>
  </si>
  <si>
    <t>boggsmi01</t>
  </si>
  <si>
    <t>boggm001</t>
  </si>
  <si>
    <t>bogusbr01</t>
  </si>
  <si>
    <t>bogub001</t>
  </si>
  <si>
    <t>bonifem01</t>
  </si>
  <si>
    <t>bonie001</t>
  </si>
  <si>
    <t>boscajc01</t>
  </si>
  <si>
    <t>boscj001</t>
  </si>
  <si>
    <t>bourgja01</t>
  </si>
  <si>
    <t>bourj001</t>
  </si>
  <si>
    <t>bourjpe01</t>
  </si>
  <si>
    <t>bourp001</t>
  </si>
  <si>
    <t>bournmi01</t>
  </si>
  <si>
    <t>bourm001</t>
  </si>
  <si>
    <t>bowdemi01</t>
  </si>
  <si>
    <t>bowdm001</t>
  </si>
  <si>
    <t>boxbebr01</t>
  </si>
  <si>
    <t>brachbr01</t>
  </si>
  <si>
    <t>bracb001</t>
  </si>
  <si>
    <t>bradeda01</t>
  </si>
  <si>
    <t>bradd002</t>
  </si>
  <si>
    <t>brantmi02</t>
  </si>
  <si>
    <t>branm003</t>
  </si>
  <si>
    <t>brantro01</t>
  </si>
  <si>
    <t>braunry02</t>
  </si>
  <si>
    <t>braur002</t>
  </si>
  <si>
    <t>breslcr01</t>
  </si>
  <si>
    <t>bresc001</t>
  </si>
  <si>
    <t>brignre01</t>
  </si>
  <si>
    <t>brittza01</t>
  </si>
  <si>
    <t>britz001</t>
  </si>
  <si>
    <t>brothre01</t>
  </si>
  <si>
    <t>brotr001</t>
  </si>
  <si>
    <t>brownan02</t>
  </si>
  <si>
    <t>brownba01</t>
  </si>
  <si>
    <t>browndo01</t>
  </si>
  <si>
    <t>browd004</t>
  </si>
  <si>
    <t>broxtjo01</t>
  </si>
  <si>
    <t>broxj001</t>
  </si>
  <si>
    <t>bruceja01</t>
  </si>
  <si>
    <t>brucj001</t>
  </si>
  <si>
    <t>buchhcl01</t>
  </si>
  <si>
    <t>buchc001</t>
  </si>
  <si>
    <t>buckjo01</t>
  </si>
  <si>
    <t>buckj001</t>
  </si>
  <si>
    <t>buehrma01</t>
  </si>
  <si>
    <t>buehm001</t>
  </si>
  <si>
    <t>bumgama01</t>
  </si>
  <si>
    <t>bumgm001</t>
  </si>
  <si>
    <t>bundydy01</t>
  </si>
  <si>
    <t>burkegr01</t>
  </si>
  <si>
    <t>burnea.01</t>
  </si>
  <si>
    <t>burna001</t>
  </si>
  <si>
    <t>burneal01</t>
  </si>
  <si>
    <t>burna002</t>
  </si>
  <si>
    <t>burnese01</t>
  </si>
  <si>
    <t>burns001</t>
  </si>
  <si>
    <t>burtoja01</t>
  </si>
  <si>
    <t>burtj001</t>
  </si>
  <si>
    <t>buterdr01</t>
  </si>
  <si>
    <t>buted001</t>
  </si>
  <si>
    <t>butlebi03</t>
  </si>
  <si>
    <t>butlb003</t>
  </si>
  <si>
    <t>byrdati01</t>
  </si>
  <si>
    <t>byrdt001</t>
  </si>
  <si>
    <t>byrdma01</t>
  </si>
  <si>
    <t>byrdm001</t>
  </si>
  <si>
    <t>cabreas01</t>
  </si>
  <si>
    <t>cabra002</t>
  </si>
  <si>
    <t>cabreev01</t>
  </si>
  <si>
    <t>cabre001</t>
  </si>
  <si>
    <t>cabreme01</t>
  </si>
  <si>
    <t>cabrm002</t>
  </si>
  <si>
    <t>cabremi01</t>
  </si>
  <si>
    <t>cabrm001</t>
  </si>
  <si>
    <t>cahiltr01</t>
  </si>
  <si>
    <t>cahit001</t>
  </si>
  <si>
    <t>cainlo01</t>
  </si>
  <si>
    <t>cainl001</t>
  </si>
  <si>
    <t>cainma01</t>
  </si>
  <si>
    <t>cainm001</t>
  </si>
  <si>
    <t>calhoko01</t>
  </si>
  <si>
    <t>callaal01</t>
  </si>
  <si>
    <t>calla001</t>
  </si>
  <si>
    <t>campato01</t>
  </si>
  <si>
    <t>campt001</t>
  </si>
  <si>
    <t>campsh01</t>
  </si>
  <si>
    <t>camps002</t>
  </si>
  <si>
    <t>canoro01</t>
  </si>
  <si>
    <t>canor001</t>
  </si>
  <si>
    <t>canzlru01</t>
  </si>
  <si>
    <t>canzr001</t>
  </si>
  <si>
    <t>cappsca01</t>
  </si>
  <si>
    <t>capuach01</t>
  </si>
  <si>
    <t>capuc001</t>
  </si>
  <si>
    <t>cardead01</t>
  </si>
  <si>
    <t>carigan01</t>
  </si>
  <si>
    <t>caria001</t>
  </si>
  <si>
    <t>carmofa01</t>
  </si>
  <si>
    <t>Fausto Carmona</t>
  </si>
  <si>
    <t>carpean01</t>
  </si>
  <si>
    <t>Andrew J. Carpenter</t>
  </si>
  <si>
    <t>carpa001</t>
  </si>
  <si>
    <t>Drew Carpenter</t>
  </si>
  <si>
    <t>carpech01</t>
  </si>
  <si>
    <t>carpc002</t>
  </si>
  <si>
    <t>carpech02</t>
  </si>
  <si>
    <t>carpeda01</t>
  </si>
  <si>
    <t>carpd001</t>
  </si>
  <si>
    <t>carpeda02</t>
  </si>
  <si>
    <t>Dave Carpenter</t>
  </si>
  <si>
    <t>carpema01</t>
  </si>
  <si>
    <t>carpmi01</t>
  </si>
  <si>
    <t>carpm001</t>
  </si>
  <si>
    <t>carraca01</t>
  </si>
  <si>
    <t>carrc003</t>
  </si>
  <si>
    <t>carreez01</t>
  </si>
  <si>
    <t>carre001</t>
  </si>
  <si>
    <t>carrejo01</t>
  </si>
  <si>
    <t>carrj002</t>
  </si>
  <si>
    <t>carroja01</t>
  </si>
  <si>
    <t>carrj001</t>
  </si>
  <si>
    <t>carsoro01</t>
  </si>
  <si>
    <t>cashnan01</t>
  </si>
  <si>
    <t>casha001</t>
  </si>
  <si>
    <t>casilal01</t>
  </si>
  <si>
    <t>casia001</t>
  </si>
  <si>
    <t>cassebo01</t>
  </si>
  <si>
    <t>cassb001</t>
  </si>
  <si>
    <t>casteal01</t>
  </si>
  <si>
    <t>casteni01</t>
  </si>
  <si>
    <t>castiwe01</t>
  </si>
  <si>
    <t>castw002</t>
  </si>
  <si>
    <t>castrja01</t>
  </si>
  <si>
    <t>castj006</t>
  </si>
  <si>
    <t>castrst01</t>
  </si>
  <si>
    <t>casts001</t>
  </si>
  <si>
    <t>cecilbr01</t>
  </si>
  <si>
    <t>cecib001</t>
  </si>
  <si>
    <t>cedenro02</t>
  </si>
  <si>
    <t>ceder002</t>
  </si>
  <si>
    <t>cedenxa01</t>
  </si>
  <si>
    <t>cedex001</t>
  </si>
  <si>
    <t>cervefr01</t>
  </si>
  <si>
    <t>cervf001</t>
  </si>
  <si>
    <t>cespeyo01</t>
  </si>
  <si>
    <t>chacijh01</t>
  </si>
  <si>
    <t>chacj001</t>
  </si>
  <si>
    <t>chambad01</t>
  </si>
  <si>
    <t>chama002</t>
  </si>
  <si>
    <t>chambjo03</t>
  </si>
  <si>
    <t>chamj002</t>
  </si>
  <si>
    <t>chapmar01</t>
  </si>
  <si>
    <t>chapa001</t>
  </si>
  <si>
    <t>chatwty01</t>
  </si>
  <si>
    <t>chatt001</t>
  </si>
  <si>
    <t>chaveer01</t>
  </si>
  <si>
    <t>chave001</t>
  </si>
  <si>
    <t>chenbr01</t>
  </si>
  <si>
    <t>chenb001</t>
  </si>
  <si>
    <t>chenwe02</t>
  </si>
  <si>
    <t>chiselo01</t>
  </si>
  <si>
    <t>chisl001</t>
  </si>
  <si>
    <t>choatra01</t>
  </si>
  <si>
    <t>choar001</t>
  </si>
  <si>
    <t>choosh01</t>
  </si>
  <si>
    <t>choos001</t>
  </si>
  <si>
    <t>chulkvi01</t>
  </si>
  <si>
    <t>chulv001</t>
  </si>
  <si>
    <t>cingrto01</t>
  </si>
  <si>
    <t>ciriape01</t>
  </si>
  <si>
    <t>cirip001</t>
  </si>
  <si>
    <t>cishest01</t>
  </si>
  <si>
    <t>cishs001</t>
  </si>
  <si>
    <t>clemeje01</t>
  </si>
  <si>
    <t>clemj001</t>
  </si>
  <si>
    <t>cletoma01</t>
  </si>
  <si>
    <t>cletm001</t>
  </si>
  <si>
    <t>clevest01</t>
  </si>
  <si>
    <t>clevs001</t>
  </si>
  <si>
    <t>clippty01</t>
  </si>
  <si>
    <t>clipt001</t>
  </si>
  <si>
    <t>cloydty01</t>
  </si>
  <si>
    <t>cobbal01</t>
  </si>
  <si>
    <t>cobba001</t>
  </si>
  <si>
    <t>coellro01</t>
  </si>
  <si>
    <t>coelr001</t>
  </si>
  <si>
    <t>coghlch01</t>
  </si>
  <si>
    <t>coghc001</t>
  </si>
  <si>
    <t>cokeph01</t>
  </si>
  <si>
    <t>cokep001</t>
  </si>
  <si>
    <t>colege01</t>
  </si>
  <si>
    <t>colemlo01</t>
  </si>
  <si>
    <t>colel001</t>
  </si>
  <si>
    <t>colliti01</t>
  </si>
  <si>
    <t>collt001</t>
  </si>
  <si>
    <t>collmjo01</t>
  </si>
  <si>
    <t>collj001</t>
  </si>
  <si>
    <t>colonba01</t>
  </si>
  <si>
    <t>colob001</t>
  </si>
  <si>
    <t>colvity01</t>
  </si>
  <si>
    <t>colvt001</t>
  </si>
  <si>
    <t>congeha01</t>
  </si>
  <si>
    <t>congh001</t>
  </si>
  <si>
    <t>constjo01</t>
  </si>
  <si>
    <t>consj001</t>
  </si>
  <si>
    <t>cookaa01</t>
  </si>
  <si>
    <t>cooka002</t>
  </si>
  <si>
    <t>cookry01</t>
  </si>
  <si>
    <t>cookr001</t>
  </si>
  <si>
    <t>coopeda01</t>
  </si>
  <si>
    <t>corbipa01</t>
  </si>
  <si>
    <t>corpoca01</t>
  </si>
  <si>
    <t>corpc001</t>
  </si>
  <si>
    <t>correke01</t>
  </si>
  <si>
    <t>corrk001</t>
  </si>
  <si>
    <t>cosarja01</t>
  </si>
  <si>
    <t>costami01</t>
  </si>
  <si>
    <t>cowgico01</t>
  </si>
  <si>
    <t>cowgc001</t>
  </si>
  <si>
    <t>coxza01</t>
  </si>
  <si>
    <t>cozarza01</t>
  </si>
  <si>
    <t>cozaz001</t>
  </si>
  <si>
    <t>craigal01</t>
  </si>
  <si>
    <t>craia001</t>
  </si>
  <si>
    <t>crainje01</t>
  </si>
  <si>
    <t>craij001</t>
  </si>
  <si>
    <t>crawfbr01</t>
  </si>
  <si>
    <t>crawb001</t>
  </si>
  <si>
    <t>crawfca02</t>
  </si>
  <si>
    <t>crawc002</t>
  </si>
  <si>
    <t>crawfev01</t>
  </si>
  <si>
    <t>crispco01</t>
  </si>
  <si>
    <t>crisc001</t>
  </si>
  <si>
    <t>crosbca01</t>
  </si>
  <si>
    <t>crowaa01</t>
  </si>
  <si>
    <t>crowa001</t>
  </si>
  <si>
    <t>cruzlu01</t>
  </si>
  <si>
    <t>cruzne02</t>
  </si>
  <si>
    <t>cruzrh01</t>
  </si>
  <si>
    <t>cruzto03</t>
  </si>
  <si>
    <t>cruzt002</t>
  </si>
  <si>
    <t>cuddymi01</t>
  </si>
  <si>
    <t>cuddm001</t>
  </si>
  <si>
    <t>cuetojo01</t>
  </si>
  <si>
    <t>cuetj001</t>
  </si>
  <si>
    <t>danksjo01</t>
  </si>
  <si>
    <t>dankj001</t>
  </si>
  <si>
    <t>danksjo02</t>
  </si>
  <si>
    <t>darnach01</t>
  </si>
  <si>
    <t>darnatr01</t>
  </si>
  <si>
    <t>Travis d'Arnaud</t>
  </si>
  <si>
    <t>darneja01</t>
  </si>
  <si>
    <t>darnj001</t>
  </si>
  <si>
    <t>darviyu01</t>
  </si>
  <si>
    <t>davisch02</t>
  </si>
  <si>
    <t>davic003</t>
  </si>
  <si>
    <t>davisik02</t>
  </si>
  <si>
    <t>davisra01</t>
  </si>
  <si>
    <t>davir003</t>
  </si>
  <si>
    <t>daviswa01</t>
  </si>
  <si>
    <t>daviw001</t>
  </si>
  <si>
    <t>deazaal01</t>
  </si>
  <si>
    <t>deaza001</t>
  </si>
  <si>
    <t>deckeja01</t>
  </si>
  <si>
    <t>dedunsa01</t>
  </si>
  <si>
    <t>dedus001</t>
  </si>
  <si>
    <t>defraju01</t>
  </si>
  <si>
    <t>defrj001</t>
  </si>
  <si>
    <t>dejesda01</t>
  </si>
  <si>
    <t>dejed001</t>
  </si>
  <si>
    <t>dejesiv02</t>
  </si>
  <si>
    <t>dejei002</t>
  </si>
  <si>
    <t>delabst01</t>
  </si>
  <si>
    <t>delas001</t>
  </si>
  <si>
    <t>delarru01</t>
  </si>
  <si>
    <t>Rubby De La Rosa</t>
  </si>
  <si>
    <t>delar003</t>
  </si>
  <si>
    <t>delgara01</t>
  </si>
  <si>
    <t>delgr001</t>
  </si>
  <si>
    <t>delosfa01</t>
  </si>
  <si>
    <t>delof001</t>
  </si>
  <si>
    <t>delroen01</t>
  </si>
  <si>
    <t>delre001</t>
  </si>
  <si>
    <t>dempsry01</t>
  </si>
  <si>
    <t>dempr002</t>
  </si>
  <si>
    <t>denorch01</t>
  </si>
  <si>
    <t>denoc001</t>
  </si>
  <si>
    <t>derosma01</t>
  </si>
  <si>
    <t>derom001</t>
  </si>
  <si>
    <t>descada01</t>
  </si>
  <si>
    <t>descd001</t>
  </si>
  <si>
    <t>desmoia01</t>
  </si>
  <si>
    <t>desmi001</t>
  </si>
  <si>
    <t>detwiro01</t>
  </si>
  <si>
    <t>detwr001</t>
  </si>
  <si>
    <t>devrico01</t>
  </si>
  <si>
    <t>diamosc01</t>
  </si>
  <si>
    <t>diams001</t>
  </si>
  <si>
    <t>diazju01</t>
  </si>
  <si>
    <t>diazma02</t>
  </si>
  <si>
    <t>diazm003</t>
  </si>
  <si>
    <t>dickech01</t>
  </si>
  <si>
    <t>dicker.01</t>
  </si>
  <si>
    <t>dickr001</t>
  </si>
  <si>
    <t>dicksbr01</t>
  </si>
  <si>
    <t>dickb001</t>
  </si>
  <si>
    <t>dillati01</t>
  </si>
  <si>
    <t>dillt001</t>
  </si>
  <si>
    <t>dirksan01</t>
  </si>
  <si>
    <t>dirka001</t>
  </si>
  <si>
    <t>dobbsgr01</t>
  </si>
  <si>
    <t>dobbg001</t>
  </si>
  <si>
    <t>dominma01</t>
  </si>
  <si>
    <t>domim001</t>
  </si>
  <si>
    <t>donalja01</t>
  </si>
  <si>
    <t>donaj002</t>
  </si>
  <si>
    <t>donaljo02</t>
  </si>
  <si>
    <t>donaj001</t>
  </si>
  <si>
    <t>doolise01</t>
  </si>
  <si>
    <t>doteloc01</t>
  </si>
  <si>
    <t>doteo001</t>
  </si>
  <si>
    <t>doubrfe01</t>
  </si>
  <si>
    <t>doubf001</t>
  </si>
  <si>
    <t>doumiry01</t>
  </si>
  <si>
    <t>doumr001</t>
  </si>
  <si>
    <t>downsda02</t>
  </si>
  <si>
    <t>downsma01</t>
  </si>
  <si>
    <t>downm001</t>
  </si>
  <si>
    <t>downssc01</t>
  </si>
  <si>
    <t>downs001</t>
  </si>
  <si>
    <t>doziebr01</t>
  </si>
  <si>
    <t>drabeky01</t>
  </si>
  <si>
    <t>drabk001</t>
  </si>
  <si>
    <t>drewst01</t>
  </si>
  <si>
    <t>drews001</t>
  </si>
  <si>
    <t>dudalu01</t>
  </si>
  <si>
    <t>dudal001</t>
  </si>
  <si>
    <t>duensbr01</t>
  </si>
  <si>
    <t>duenb001</t>
  </si>
  <si>
    <t>dukeza01</t>
  </si>
  <si>
    <t>dukez001</t>
  </si>
  <si>
    <t>duncash01</t>
  </si>
  <si>
    <t>duncs001</t>
  </si>
  <si>
    <t>dunnad01</t>
  </si>
  <si>
    <t>dunna001</t>
  </si>
  <si>
    <t>dunnmi01</t>
  </si>
  <si>
    <t>dunnm002</t>
  </si>
  <si>
    <t>durbich01</t>
  </si>
  <si>
    <t>durbc001</t>
  </si>
  <si>
    <t>dysonja01</t>
  </si>
  <si>
    <t>dysoj001</t>
  </si>
  <si>
    <t>dysonsa01</t>
  </si>
  <si>
    <t>eatonad02</t>
  </si>
  <si>
    <t>edginjo01</t>
  </si>
  <si>
    <t>elbersc01</t>
  </si>
  <si>
    <t>elbes001</t>
  </si>
  <si>
    <t>ellisaj01</t>
  </si>
  <si>
    <t>ellia001</t>
  </si>
  <si>
    <t>ellisma01</t>
  </si>
  <si>
    <t>ellim001</t>
  </si>
  <si>
    <t>ellsbja01</t>
  </si>
  <si>
    <t>ellsj001</t>
  </si>
  <si>
    <t>elyjo01</t>
  </si>
  <si>
    <t>ely-j001</t>
  </si>
  <si>
    <t>encared01</t>
  </si>
  <si>
    <t>encae001</t>
  </si>
  <si>
    <t>enrigba01</t>
  </si>
  <si>
    <t>enrib001</t>
  </si>
  <si>
    <t>eovalna01</t>
  </si>
  <si>
    <t>Nate Eovaldi</t>
  </si>
  <si>
    <t>eovan001</t>
  </si>
  <si>
    <t>eppleco01</t>
  </si>
  <si>
    <t>epplc001</t>
  </si>
  <si>
    <t>escobal02</t>
  </si>
  <si>
    <t>escoa003</t>
  </si>
  <si>
    <t>escobed01</t>
  </si>
  <si>
    <t>escoe001</t>
  </si>
  <si>
    <t>escobyu01</t>
  </si>
  <si>
    <t>escoy001</t>
  </si>
  <si>
    <t>espinda01</t>
  </si>
  <si>
    <t>espid001</t>
  </si>
  <si>
    <t>estrama01</t>
  </si>
  <si>
    <t>ethiean01</t>
  </si>
  <si>
    <t>ethia001</t>
  </si>
  <si>
    <t>exposlu01</t>
  </si>
  <si>
    <t>faluir01</t>
  </si>
  <si>
    <t>familje01</t>
  </si>
  <si>
    <t>farnsky01</t>
  </si>
  <si>
    <t>farnk001</t>
  </si>
  <si>
    <t>farrier01</t>
  </si>
  <si>
    <t>farre001</t>
  </si>
  <si>
    <t>federti01</t>
  </si>
  <si>
    <t>fedet001</t>
  </si>
  <si>
    <t>feldmsc01</t>
  </si>
  <si>
    <t>felds001</t>
  </si>
  <si>
    <t>felicpe01</t>
  </si>
  <si>
    <t>felip002</t>
  </si>
  <si>
    <t>felizne01</t>
  </si>
  <si>
    <t>felin001</t>
  </si>
  <si>
    <t>fickch01</t>
  </si>
  <si>
    <t>fieldpr01</t>
  </si>
  <si>
    <t>fielp001</t>
  </si>
  <si>
    <t>fienca01</t>
  </si>
  <si>
    <t>fienc001</t>
  </si>
  <si>
    <t>fiersmi01</t>
  </si>
  <si>
    <t>fierm001</t>
  </si>
  <si>
    <t>fifest01</t>
  </si>
  <si>
    <t>figgich01</t>
  </si>
  <si>
    <t>figgc001</t>
  </si>
  <si>
    <t>figuepe01</t>
  </si>
  <si>
    <t>fistedo01</t>
  </si>
  <si>
    <t>fistd001</t>
  </si>
  <si>
    <t>flahery01</t>
  </si>
  <si>
    <t>floreje02</t>
  </si>
  <si>
    <t>florj002</t>
  </si>
  <si>
    <t>florewi01</t>
  </si>
  <si>
    <t>floripe01</t>
  </si>
  <si>
    <t>florp001</t>
  </si>
  <si>
    <t>flowety01</t>
  </si>
  <si>
    <t>flowt001</t>
  </si>
  <si>
    <t>floydga01</t>
  </si>
  <si>
    <t>floyg001</t>
  </si>
  <si>
    <t>fontwi01</t>
  </si>
  <si>
    <t>fordle01</t>
  </si>
  <si>
    <t>forsylo01</t>
  </si>
  <si>
    <t>forsl001</t>
  </si>
  <si>
    <t>fowlede01</t>
  </si>
  <si>
    <t>fowld001</t>
  </si>
  <si>
    <t>francbe01</t>
  </si>
  <si>
    <t>franb001</t>
  </si>
  <si>
    <t>francfr01</t>
  </si>
  <si>
    <t>franf001</t>
  </si>
  <si>
    <t>francje01</t>
  </si>
  <si>
    <t>franj003</t>
  </si>
  <si>
    <t>francje02</t>
  </si>
  <si>
    <t>franj004</t>
  </si>
  <si>
    <t>francju02</t>
  </si>
  <si>
    <t>franj005</t>
  </si>
  <si>
    <t>frandke01</t>
  </si>
  <si>
    <t>frank001</t>
  </si>
  <si>
    <t>frankni01</t>
  </si>
  <si>
    <t>frasoja01</t>
  </si>
  <si>
    <t>frasj002</t>
  </si>
  <si>
    <t>frazito01</t>
  </si>
  <si>
    <t>frazt001</t>
  </si>
  <si>
    <t>freemfr01</t>
  </si>
  <si>
    <t>freef001</t>
  </si>
  <si>
    <t>freemsa01</t>
  </si>
  <si>
    <t>freesda01</t>
  </si>
  <si>
    <t>freed001</t>
  </si>
  <si>
    <t>friedch01</t>
  </si>
  <si>
    <t>frierer01</t>
  </si>
  <si>
    <t>friee001</t>
  </si>
  <si>
    <t>fuldsa01</t>
  </si>
  <si>
    <t>fulds001</t>
  </si>
  <si>
    <t>furbuch01</t>
  </si>
  <si>
    <t>furbc001</t>
  </si>
  <si>
    <t>furcara02</t>
  </si>
  <si>
    <t>furcr001</t>
  </si>
  <si>
    <t>galarar01</t>
  </si>
  <si>
    <t>galaa002</t>
  </si>
  <si>
    <t>gallayo01</t>
  </si>
  <si>
    <t>gally001</t>
  </si>
  <si>
    <t>galvifr01</t>
  </si>
  <si>
    <t>gamelma01</t>
  </si>
  <si>
    <t>gamem001</t>
  </si>
  <si>
    <t>garciav01</t>
  </si>
  <si>
    <t>garcich02</t>
  </si>
  <si>
    <t>garcifr03</t>
  </si>
  <si>
    <t>garcija01</t>
  </si>
  <si>
    <t>garcj002</t>
  </si>
  <si>
    <t>garcija02</t>
  </si>
  <si>
    <t>gardnbr01</t>
  </si>
  <si>
    <t>gardb001</t>
  </si>
  <si>
    <t>garzama01</t>
  </si>
  <si>
    <t>garzm001</t>
  </si>
  <si>
    <t>gattiev01</t>
  </si>
  <si>
    <t>gaudich01</t>
  </si>
  <si>
    <t>gaudc001</t>
  </si>
  <si>
    <t>gearrco01</t>
  </si>
  <si>
    <t>gearc001</t>
  </si>
  <si>
    <t>geedi01</t>
  </si>
  <si>
    <t>gee-d001</t>
  </si>
  <si>
    <t>gentrcr01</t>
  </si>
  <si>
    <t>gentc001</t>
  </si>
  <si>
    <t>germego01</t>
  </si>
  <si>
    <t>getzch01</t>
  </si>
  <si>
    <t>getzc001</t>
  </si>
  <si>
    <t>giambja01</t>
  </si>
  <si>
    <t>giavojo01</t>
  </si>
  <si>
    <t>giavj001</t>
  </si>
  <si>
    <t>gibsoky01</t>
  </si>
  <si>
    <t>gillaco01</t>
  </si>
  <si>
    <t>Conor M. Gillaspie</t>
  </si>
  <si>
    <t>gillc001</t>
  </si>
  <si>
    <t>gimenhe01</t>
  </si>
  <si>
    <t>gimeh001</t>
  </si>
  <si>
    <t>godfrgr01</t>
  </si>
  <si>
    <t>godfg001</t>
  </si>
  <si>
    <t>goldspa01</t>
  </si>
  <si>
    <t>goldp001</t>
  </si>
  <si>
    <t>gomesjo01</t>
  </si>
  <si>
    <t>gomej001</t>
  </si>
  <si>
    <t>gomesya01</t>
  </si>
  <si>
    <t>gomezca01</t>
  </si>
  <si>
    <t>gomec002</t>
  </si>
  <si>
    <t>gomezma01</t>
  </si>
  <si>
    <t>gonzaad01</t>
  </si>
  <si>
    <t>gonza003</t>
  </si>
  <si>
    <t>gonzaal02</t>
  </si>
  <si>
    <t>gonzaal03</t>
  </si>
  <si>
    <t>gonza005</t>
  </si>
  <si>
    <t>gonzaca01</t>
  </si>
  <si>
    <t>gonzagi01</t>
  </si>
  <si>
    <t>gonzg003</t>
  </si>
  <si>
    <t>gonzama01</t>
  </si>
  <si>
    <t>gonzami02</t>
  </si>
  <si>
    <t>Mike Gonzalez</t>
  </si>
  <si>
    <t>gonzm001</t>
  </si>
  <si>
    <t>gonzami03</t>
  </si>
  <si>
    <t>gordoal01</t>
  </si>
  <si>
    <t>gordode01</t>
  </si>
  <si>
    <t>gordd002</t>
  </si>
  <si>
    <t>gorskda01</t>
  </si>
  <si>
    <t>gorzeto01</t>
  </si>
  <si>
    <t>gorzt001</t>
  </si>
  <si>
    <t>gosean01</t>
  </si>
  <si>
    <t>grandcu01</t>
  </si>
  <si>
    <t>granc001</t>
  </si>
  <si>
    <t>grandya01</t>
  </si>
  <si>
    <t>grayso01</t>
  </si>
  <si>
    <t>greengr01</t>
  </si>
  <si>
    <t>greenta01</t>
  </si>
  <si>
    <t>greet005</t>
  </si>
  <si>
    <t>greenty02</t>
  </si>
  <si>
    <t>greet004</t>
  </si>
  <si>
    <t>gregelu01</t>
  </si>
  <si>
    <t>gregl001</t>
  </si>
  <si>
    <t>greggke01</t>
  </si>
  <si>
    <t>gregk001</t>
  </si>
  <si>
    <t>gregodi01</t>
  </si>
  <si>
    <t>greinza01</t>
  </si>
  <si>
    <t>greiz001</t>
  </si>
  <si>
    <t>griffaj01</t>
  </si>
  <si>
    <t>grillja01</t>
  </si>
  <si>
    <t>grilj001</t>
  </si>
  <si>
    <t>grimmju01</t>
  </si>
  <si>
    <t>grossro01</t>
  </si>
  <si>
    <t>guerrja01</t>
  </si>
  <si>
    <t>guerj002</t>
  </si>
  <si>
    <t>guerrma02</t>
  </si>
  <si>
    <t>guerm001</t>
  </si>
  <si>
    <t>guthrje01</t>
  </si>
  <si>
    <t>guthj001</t>
  </si>
  <si>
    <t>gutiefr01</t>
  </si>
  <si>
    <t>gutif001</t>
  </si>
  <si>
    <t>guyerbr01</t>
  </si>
  <si>
    <t>guyeb001</t>
  </si>
  <si>
    <t>guzmaje01</t>
  </si>
  <si>
    <t>guzmj005</t>
  </si>
  <si>
    <t>gwynnto02</t>
  </si>
  <si>
    <t>Tony Gwynn Jr.</t>
  </si>
  <si>
    <t>gyorkje01</t>
  </si>
  <si>
    <t>hafnetr01</t>
  </si>
  <si>
    <t>DH</t>
  </si>
  <si>
    <t>hafnt001</t>
  </si>
  <si>
    <t>hagadni01</t>
  </si>
  <si>
    <t>hagan001</t>
  </si>
  <si>
    <t>hairsje02</t>
  </si>
  <si>
    <t>hairj002</t>
  </si>
  <si>
    <t>Jerry Hairston Jr.</t>
  </si>
  <si>
    <t>hairssc01</t>
  </si>
  <si>
    <t>hairs001</t>
  </si>
  <si>
    <t>hallaro01</t>
  </si>
  <si>
    <t>hallr001</t>
  </si>
  <si>
    <t>hamelco01</t>
  </si>
  <si>
    <t>hamec001</t>
  </si>
  <si>
    <t>hamilbi02</t>
  </si>
  <si>
    <t>hamiljo03</t>
  </si>
  <si>
    <t>hamij003</t>
  </si>
  <si>
    <t>hammeja01</t>
  </si>
  <si>
    <t>hammj002</t>
  </si>
  <si>
    <t>handbr01</t>
  </si>
  <si>
    <t>handb001</t>
  </si>
  <si>
    <t>hanigry01</t>
  </si>
  <si>
    <t>hanir001</t>
  </si>
  <si>
    <t>hannaja01</t>
  </si>
  <si>
    <t>hannj001</t>
  </si>
  <si>
    <t>hanrajo01</t>
  </si>
  <si>
    <t>hanrj001</t>
  </si>
  <si>
    <t>hansoto01</t>
  </si>
  <si>
    <t>hanst001</t>
  </si>
  <si>
    <t>happja01</t>
  </si>
  <si>
    <t>happj001</t>
  </si>
  <si>
    <t>haranaa01</t>
  </si>
  <si>
    <t>haraa001</t>
  </si>
  <si>
    <t>hardyjj01</t>
  </si>
  <si>
    <t>hardj003</t>
  </si>
  <si>
    <t>harenda01</t>
  </si>
  <si>
    <t>hared001</t>
  </si>
  <si>
    <t>harpebr03</t>
  </si>
  <si>
    <t>harrelu01</t>
  </si>
  <si>
    <t>harrl002</t>
  </si>
  <si>
    <t>harrijo05</t>
  </si>
  <si>
    <t>harrj002</t>
  </si>
  <si>
    <t>harrima01</t>
  </si>
  <si>
    <t>harrm001</t>
  </si>
  <si>
    <t>hartco01</t>
  </si>
  <si>
    <t>hartc001</t>
  </si>
  <si>
    <t>harvema01</t>
  </si>
  <si>
    <t>hatchch02</t>
  </si>
  <si>
    <t>hatcc001</t>
  </si>
  <si>
    <t>havenre01</t>
  </si>
  <si>
    <t>hawkila01</t>
  </si>
  <si>
    <t>hawkl001</t>
  </si>
  <si>
    <t>headlch01</t>
  </si>
  <si>
    <t>headc001</t>
  </si>
  <si>
    <t>hechaad01</t>
  </si>
  <si>
    <t>hefneje01</t>
  </si>
  <si>
    <t>heisech01</t>
  </si>
  <si>
    <t>heisc001</t>
  </si>
  <si>
    <t>hellije01</t>
  </si>
  <si>
    <t>hellj001</t>
  </si>
  <si>
    <t>heltoto01</t>
  </si>
  <si>
    <t>heltt001</t>
  </si>
  <si>
    <t>hendeji01</t>
  </si>
  <si>
    <t>hendrli01</t>
  </si>
  <si>
    <t>hendl001</t>
  </si>
  <si>
    <t>hernada01</t>
  </si>
  <si>
    <t>hernafe02</t>
  </si>
  <si>
    <t>hernf002</t>
  </si>
  <si>
    <t>hernago01</t>
  </si>
  <si>
    <t>hernalu01</t>
  </si>
  <si>
    <t>Luis A. Hernandez</t>
  </si>
  <si>
    <t>hernara02</t>
  </si>
  <si>
    <t>hernr002</t>
  </si>
  <si>
    <t>herrejo03</t>
  </si>
  <si>
    <t>herrj002</t>
  </si>
  <si>
    <t>herreke01</t>
  </si>
  <si>
    <t>herrk001</t>
  </si>
  <si>
    <t>herrmch01</t>
  </si>
  <si>
    <t>hestejo01</t>
  </si>
  <si>
    <t>hestj001</t>
  </si>
  <si>
    <t>heywaja01</t>
  </si>
  <si>
    <t>heywj001</t>
  </si>
  <si>
    <t>hicksaa01</t>
  </si>
  <si>
    <t>hicksbr01</t>
  </si>
  <si>
    <t>hickb002</t>
  </si>
  <si>
    <t>hillaa01</t>
  </si>
  <si>
    <t>hilla001</t>
  </si>
  <si>
    <t>hillsh01</t>
  </si>
  <si>
    <t>hillst01</t>
  </si>
  <si>
    <t>Steve Hill</t>
  </si>
  <si>
    <t>hinsker01</t>
  </si>
  <si>
    <t>hinse001</t>
  </si>
  <si>
    <t>hochelu01</t>
  </si>
  <si>
    <t>hochl001</t>
  </si>
  <si>
    <t>hoeslj01</t>
  </si>
  <si>
    <t>holadbr01</t>
  </si>
  <si>
    <t>hollade01</t>
  </si>
  <si>
    <t>holld003</t>
  </si>
  <si>
    <t>hollagr01</t>
  </si>
  <si>
    <t>hollg001</t>
  </si>
  <si>
    <t>hollima01</t>
  </si>
  <si>
    <t>hollm001</t>
  </si>
  <si>
    <t>holtbr01</t>
  </si>
  <si>
    <t>hoovejj01</t>
  </si>
  <si>
    <t>horstje01</t>
  </si>
  <si>
    <t>horsj001</t>
  </si>
  <si>
    <t>hosmeer01</t>
  </si>
  <si>
    <t>hosme001</t>
  </si>
  <si>
    <t>howarry01</t>
  </si>
  <si>
    <t>howar001</t>
  </si>
  <si>
    <t>howeljp01</t>
  </si>
  <si>
    <t>howej003</t>
  </si>
  <si>
    <t>hudsoda01</t>
  </si>
  <si>
    <t>hudsd001</t>
  </si>
  <si>
    <t>hudsoti01</t>
  </si>
  <si>
    <t>hudst001</t>
  </si>
  <si>
    <t>huffda01</t>
  </si>
  <si>
    <t>huffd001</t>
  </si>
  <si>
    <t>hugheja02</t>
  </si>
  <si>
    <t>hughj001</t>
  </si>
  <si>
    <t>hughelu01</t>
  </si>
  <si>
    <t>hughl001</t>
  </si>
  <si>
    <t>hugheph01</t>
  </si>
  <si>
    <t>hughp001</t>
  </si>
  <si>
    <t>hultzda01</t>
  </si>
  <si>
    <t>humbeph01</t>
  </si>
  <si>
    <t>humbp001</t>
  </si>
  <si>
    <t>hundlni01</t>
  </si>
  <si>
    <t>hundn001</t>
  </si>
  <si>
    <t>hunteto01</t>
  </si>
  <si>
    <t>huntt001</t>
  </si>
  <si>
    <t>hunteto02</t>
  </si>
  <si>
    <t>huntt002</t>
  </si>
  <si>
    <t>hutchdr01</t>
  </si>
  <si>
    <t>iannech01</t>
  </si>
  <si>
    <t>iannc001</t>
  </si>
  <si>
    <t>ibanera01</t>
  </si>
  <si>
    <t>ibanr001</t>
  </si>
  <si>
    <t>igarary01</t>
  </si>
  <si>
    <t>igarr001</t>
  </si>
  <si>
    <t>iglesjo01</t>
  </si>
  <si>
    <t>iglej001</t>
  </si>
  <si>
    <t>inciaen01</t>
  </si>
  <si>
    <t>infanom01</t>
  </si>
  <si>
    <t>infao001</t>
  </si>
  <si>
    <t>ingebr01</t>
  </si>
  <si>
    <t>ingeb001</t>
  </si>
  <si>
    <t>ishiktr01</t>
  </si>
  <si>
    <t>ishit001</t>
  </si>
  <si>
    <t>isrinja01</t>
  </si>
  <si>
    <t>isrij001</t>
  </si>
  <si>
    <t>iwakuhi01</t>
  </si>
  <si>
    <t>izturma01</t>
  </si>
  <si>
    <t>iztum001</t>
  </si>
  <si>
    <t>jacksau01</t>
  </si>
  <si>
    <t>jacka001</t>
  </si>
  <si>
    <t>jacksbr01</t>
  </si>
  <si>
    <t>jacksed01</t>
  </si>
  <si>
    <t>jacke001</t>
  </si>
  <si>
    <t>jacksry02</t>
  </si>
  <si>
    <t>jacobmi02</t>
  </si>
  <si>
    <t>janispa01</t>
  </si>
  <si>
    <t>janip001</t>
  </si>
  <si>
    <t>janseke01</t>
  </si>
  <si>
    <t>jansk001</t>
  </si>
  <si>
    <t>janssca01</t>
  </si>
  <si>
    <t>jansc001</t>
  </si>
  <si>
    <t>jasojo01</t>
  </si>
  <si>
    <t>jasoj001</t>
  </si>
  <si>
    <t>jayjo02</t>
  </si>
  <si>
    <t>jay-j001</t>
  </si>
  <si>
    <t>jenkich01</t>
  </si>
  <si>
    <t>jennida01</t>
  </si>
  <si>
    <t>jennide01</t>
  </si>
  <si>
    <t>jennd002</t>
  </si>
  <si>
    <t>jepseke01</t>
  </si>
  <si>
    <t>jepsk001</t>
  </si>
  <si>
    <t>jeterde01</t>
  </si>
  <si>
    <t>jeted001</t>
  </si>
  <si>
    <t>jimena.01</t>
  </si>
  <si>
    <t>jimenub01</t>
  </si>
  <si>
    <t>jimeu001</t>
  </si>
  <si>
    <t>johnsch05</t>
  </si>
  <si>
    <t>johnsda06</t>
  </si>
  <si>
    <t>johnd004</t>
  </si>
  <si>
    <t>johnsel02</t>
  </si>
  <si>
    <t>johne002</t>
  </si>
  <si>
    <t>johnsji04</t>
  </si>
  <si>
    <t>johnsjo09</t>
  </si>
  <si>
    <t>johnj009</t>
  </si>
  <si>
    <t>johnske05</t>
  </si>
  <si>
    <t>johnk003</t>
  </si>
  <si>
    <t>johnsre02</t>
  </si>
  <si>
    <t>johnr008</t>
  </si>
  <si>
    <t>johnsro07</t>
  </si>
  <si>
    <t>johnr009</t>
  </si>
  <si>
    <t>johnsst02</t>
  </si>
  <si>
    <t>jonesad01</t>
  </si>
  <si>
    <t>jonea003</t>
  </si>
  <si>
    <t>jonesga02</t>
  </si>
  <si>
    <t>joneg002</t>
  </si>
  <si>
    <t>jonesna01</t>
  </si>
  <si>
    <t>josepco01</t>
  </si>
  <si>
    <t>joycema01</t>
  </si>
  <si>
    <t>joycm001</t>
  </si>
  <si>
    <t>jurrjja01</t>
  </si>
  <si>
    <t>jurrj001</t>
  </si>
  <si>
    <t>kaaihki01</t>
  </si>
  <si>
    <t>kaaik001</t>
  </si>
  <si>
    <t>kalisry01</t>
  </si>
  <si>
    <t>kalir001</t>
  </si>
  <si>
    <t>karstje01</t>
  </si>
  <si>
    <t>karsj001</t>
  </si>
  <si>
    <t>kawasmu01</t>
  </si>
  <si>
    <t>kearnau01</t>
  </si>
  <si>
    <t>keara001</t>
  </si>
  <si>
    <t>kellesh01</t>
  </si>
  <si>
    <t>kells001</t>
  </si>
  <si>
    <t>kellyca01</t>
  </si>
  <si>
    <t>kellyjo05</t>
  </si>
  <si>
    <t>kempma01</t>
  </si>
  <si>
    <t>kempm001</t>
  </si>
  <si>
    <t>kendrho01</t>
  </si>
  <si>
    <t>Howard Kendrick</t>
  </si>
  <si>
    <t>kendh001</t>
  </si>
  <si>
    <t>kendrky01</t>
  </si>
  <si>
    <t>kendk001</t>
  </si>
  <si>
    <t>kenneia01</t>
  </si>
  <si>
    <t>kenni001</t>
  </si>
  <si>
    <t>keppije01</t>
  </si>
  <si>
    <t>keppj001</t>
  </si>
  <si>
    <t>kershcl01</t>
  </si>
  <si>
    <t>kersc001</t>
  </si>
  <si>
    <t>keuchda01</t>
  </si>
  <si>
    <t>kimbrcr01</t>
  </si>
  <si>
    <t>kimbc001</t>
  </si>
  <si>
    <t>kinnejo01</t>
  </si>
  <si>
    <t>kinnj001</t>
  </si>
  <si>
    <t>kinslia01</t>
  </si>
  <si>
    <t>kinsi001</t>
  </si>
  <si>
    <t>kintzbr01</t>
  </si>
  <si>
    <t>kintb001</t>
  </si>
  <si>
    <t>kipnija01</t>
  </si>
  <si>
    <t>kipnj001</t>
  </si>
  <si>
    <t>kirkmmi01</t>
  </si>
  <si>
    <t>kirkm001</t>
  </si>
  <si>
    <t>klubeco01</t>
  </si>
  <si>
    <t>klubc001</t>
  </si>
  <si>
    <t>koehlto01</t>
  </si>
  <si>
    <t>konerpa01</t>
  </si>
  <si>
    <t>konep001</t>
  </si>
  <si>
    <t>kontoge01</t>
  </si>
  <si>
    <t>kontg001</t>
  </si>
  <si>
    <t>korecbo01</t>
  </si>
  <si>
    <t>koreb001</t>
  </si>
  <si>
    <t>kotchca01</t>
  </si>
  <si>
    <t>kotcc001</t>
  </si>
  <si>
    <t>kotsama01</t>
  </si>
  <si>
    <t>kotsm001</t>
  </si>
  <si>
    <t>kottage01</t>
  </si>
  <si>
    <t>kottg001</t>
  </si>
  <si>
    <t>kozmape01</t>
  </si>
  <si>
    <t>kozmp001</t>
  </si>
  <si>
    <t>kratzer01</t>
  </si>
  <si>
    <t>krate001</t>
  </si>
  <si>
    <t>kubelja01</t>
  </si>
  <si>
    <t>kubej002</t>
  </si>
  <si>
    <t>kurodhi01</t>
  </si>
  <si>
    <t>kuroh001</t>
  </si>
  <si>
    <t>lackejo01</t>
  </si>
  <si>
    <t>lackj001</t>
  </si>
  <si>
    <t>laffeaa01</t>
  </si>
  <si>
    <t>laffa001</t>
  </si>
  <si>
    <t>lagarju01</t>
  </si>
  <si>
    <t>lahaibr01</t>
  </si>
  <si>
    <t>lahab001</t>
  </si>
  <si>
    <t>lairdbr01</t>
  </si>
  <si>
    <t>lairb001</t>
  </si>
  <si>
    <t>lairdge01</t>
  </si>
  <si>
    <t>lairg001</t>
  </si>
  <si>
    <t>lallibl01</t>
  </si>
  <si>
    <t>langery01</t>
  </si>
  <si>
    <t>langr002</t>
  </si>
  <si>
    <t>lannajo01</t>
  </si>
  <si>
    <t>lannj001</t>
  </si>
  <si>
    <t>larocad01</t>
  </si>
  <si>
    <t>laroa001</t>
  </si>
  <si>
    <t>latosma01</t>
  </si>
  <si>
    <t>latom001</t>
  </si>
  <si>
    <t>lavarry01</t>
  </si>
  <si>
    <t>lavar001</t>
  </si>
  <si>
    <t>lawribr01</t>
  </si>
  <si>
    <t>lawrb002</t>
  </si>
  <si>
    <t>leagubr01</t>
  </si>
  <si>
    <t>leagb001</t>
  </si>
  <si>
    <t>leakemi01</t>
  </si>
  <si>
    <t>leakm001</t>
  </si>
  <si>
    <t>leblawa01</t>
  </si>
  <si>
    <t>leblw001</t>
  </si>
  <si>
    <t>lecursa01</t>
  </si>
  <si>
    <t>lecus001</t>
  </si>
  <si>
    <t>leeca01</t>
  </si>
  <si>
    <t>lee-c001</t>
  </si>
  <si>
    <t>leecl02</t>
  </si>
  <si>
    <t>lee-c003</t>
  </si>
  <si>
    <t>lemahdj01</t>
  </si>
  <si>
    <t>leonsa01</t>
  </si>
  <si>
    <t>lerouch01</t>
  </si>
  <si>
    <t>leroc001</t>
  </si>
  <si>
    <t>lestejo01</t>
  </si>
  <si>
    <t>lestj001</t>
  </si>
  <si>
    <t>lewisco01</t>
  </si>
  <si>
    <t>lewic001</t>
  </si>
  <si>
    <t>lewisfr02</t>
  </si>
  <si>
    <t>liddial01</t>
  </si>
  <si>
    <t>lidda001</t>
  </si>
  <si>
    <t>lillyte01</t>
  </si>
  <si>
    <t>lillt001</t>
  </si>
  <si>
    <t>linceti01</t>
  </si>
  <si>
    <t>linct001</t>
  </si>
  <si>
    <t>lincobr01</t>
  </si>
  <si>
    <t>lincb001</t>
  </si>
  <si>
    <t>lindad01</t>
  </si>
  <si>
    <t>linda001</t>
  </si>
  <si>
    <t>lindbjo01</t>
  </si>
  <si>
    <t>lindj004</t>
  </si>
  <si>
    <t>lindsma01</t>
  </si>
  <si>
    <t>lindm001</t>
  </si>
  <si>
    <t>liriafr01</t>
  </si>
  <si>
    <t>lirif001</t>
  </si>
  <si>
    <t>lobatjo01</t>
  </si>
  <si>
    <t>lockeje01</t>
  </si>
  <si>
    <t>lockj001</t>
  </si>
  <si>
    <t>loeka01</t>
  </si>
  <si>
    <t>loe-k001</t>
  </si>
  <si>
    <t>loganbo02</t>
  </si>
  <si>
    <t>logab001</t>
  </si>
  <si>
    <t>lohseky01</t>
  </si>
  <si>
    <t>lohsk001</t>
  </si>
  <si>
    <t>lombast02</t>
  </si>
  <si>
    <t>Stephen Lombardozzi</t>
  </si>
  <si>
    <t>loneyja01</t>
  </si>
  <si>
    <t>lonej001</t>
  </si>
  <si>
    <t>longoev01</t>
  </si>
  <si>
    <t>longe001</t>
  </si>
  <si>
    <t>lopezja02</t>
  </si>
  <si>
    <t>lopej002</t>
  </si>
  <si>
    <t>lopezjo01</t>
  </si>
  <si>
    <t>lopej003</t>
  </si>
  <si>
    <t>lopezwi01</t>
  </si>
  <si>
    <t>lopew001</t>
  </si>
  <si>
    <t>loughda01</t>
  </si>
  <si>
    <t>loupaa01</t>
  </si>
  <si>
    <t>lowede01</t>
  </si>
  <si>
    <t>lowed001</t>
  </si>
  <si>
    <t>lowema01</t>
  </si>
  <si>
    <t>lowem002</t>
  </si>
  <si>
    <t>lowrije01</t>
  </si>
  <si>
    <t>lowrj001</t>
  </si>
  <si>
    <t>lucrojo01</t>
  </si>
  <si>
    <t>lucrj001</t>
  </si>
  <si>
    <t>ludwiry01</t>
  </si>
  <si>
    <t>ludwr001</t>
  </si>
  <si>
    <t>luebkco01</t>
  </si>
  <si>
    <t>luebc001</t>
  </si>
  <si>
    <t>luetglu01</t>
  </si>
  <si>
    <t>lutzdo01</t>
  </si>
  <si>
    <t>lutzza01</t>
  </si>
  <si>
    <t>lylesjo01</t>
  </si>
  <si>
    <t>lylej001</t>
  </si>
  <si>
    <t>lynnla01</t>
  </si>
  <si>
    <t>lynnl001</t>
  </si>
  <si>
    <t>lyonbr01</t>
  </si>
  <si>
    <t>lyonb003</t>
  </si>
  <si>
    <t>machama01</t>
  </si>
  <si>
    <t>madsory01</t>
  </si>
  <si>
    <t>madsr001</t>
  </si>
  <si>
    <t>maholpa01</t>
  </si>
  <si>
    <t>mahop002</t>
  </si>
  <si>
    <t>maiermi01</t>
  </si>
  <si>
    <t>maiem001</t>
  </si>
  <si>
    <t>mainejo01</t>
  </si>
  <si>
    <t>mainesc01</t>
  </si>
  <si>
    <t>mains001</t>
  </si>
  <si>
    <t>maldoma01</t>
  </si>
  <si>
    <t>maldm001</t>
  </si>
  <si>
    <t>marcush01</t>
  </si>
  <si>
    <t>marcs001</t>
  </si>
  <si>
    <t>marisja01</t>
  </si>
  <si>
    <t>markani01</t>
  </si>
  <si>
    <t>markn001</t>
  </si>
  <si>
    <t>marmoca01</t>
  </si>
  <si>
    <t>marmc001</t>
  </si>
  <si>
    <t>maronni01</t>
  </si>
  <si>
    <t>marquja01</t>
  </si>
  <si>
    <t>marqj001</t>
  </si>
  <si>
    <t>marshse01</t>
  </si>
  <si>
    <t>marss002</t>
  </si>
  <si>
    <t>marsolo01</t>
  </si>
  <si>
    <t>marsl001</t>
  </si>
  <si>
    <t>martelu01</t>
  </si>
  <si>
    <t>martl003</t>
  </si>
  <si>
    <t>martest01</t>
  </si>
  <si>
    <t>martevi01</t>
  </si>
  <si>
    <t>martv002</t>
  </si>
  <si>
    <t>marticr01</t>
  </si>
  <si>
    <t>martc005</t>
  </si>
  <si>
    <t>martife02</t>
  </si>
  <si>
    <t>martf002</t>
  </si>
  <si>
    <t>martijd02</t>
  </si>
  <si>
    <t>martj006</t>
  </si>
  <si>
    <t>martile01</t>
  </si>
  <si>
    <t>martl004</t>
  </si>
  <si>
    <t>martilu02</t>
  </si>
  <si>
    <t>martimi02</t>
  </si>
  <si>
    <t>martm003</t>
  </si>
  <si>
    <t>martivi01</t>
  </si>
  <si>
    <t>martiru01</t>
  </si>
  <si>
    <t>martr004</t>
  </si>
  <si>
    <t>masseni01</t>
  </si>
  <si>
    <t>massn001</t>
  </si>
  <si>
    <t>masteju01</t>
  </si>
  <si>
    <t>mastj001</t>
  </si>
  <si>
    <t>mastrda01</t>
  </si>
  <si>
    <t>mathejo02</t>
  </si>
  <si>
    <t>mathj002</t>
  </si>
  <si>
    <t>mathije01</t>
  </si>
  <si>
    <t>mathj001</t>
  </si>
  <si>
    <t>matsuda01</t>
  </si>
  <si>
    <t>matsd001</t>
  </si>
  <si>
    <t>matthry01</t>
  </si>
  <si>
    <t>mattr001</t>
  </si>
  <si>
    <t>matusbr01</t>
  </si>
  <si>
    <t>matub001</t>
  </si>
  <si>
    <t>mauerjo01</t>
  </si>
  <si>
    <t>mauej001</t>
  </si>
  <si>
    <t>maxweju01</t>
  </si>
  <si>
    <t>maxwj002</t>
  </si>
  <si>
    <t>maybejo02</t>
  </si>
  <si>
    <t>maybica01</t>
  </si>
  <si>
    <t>maybc001</t>
  </si>
  <si>
    <t>maysoed01</t>
  </si>
  <si>
    <t>mayse001</t>
  </si>
  <si>
    <t>mcallza01</t>
  </si>
  <si>
    <t>mcalz001</t>
  </si>
  <si>
    <t>mcbrima01</t>
  </si>
  <si>
    <t>mccanbr01</t>
  </si>
  <si>
    <t>mccab002</t>
  </si>
  <si>
    <t>mccarbr01</t>
  </si>
  <si>
    <t>mccab001</t>
  </si>
  <si>
    <t>mccleky01</t>
  </si>
  <si>
    <t>mcclk001</t>
  </si>
  <si>
    <t>mcclemi01</t>
  </si>
  <si>
    <t>mcclm001</t>
  </si>
  <si>
    <t>mccoymi01</t>
  </si>
  <si>
    <t>mccom001</t>
  </si>
  <si>
    <t>mccutan01</t>
  </si>
  <si>
    <t>mccua001</t>
  </si>
  <si>
    <t>mcdonda02</t>
  </si>
  <si>
    <t>mcdod002</t>
  </si>
  <si>
    <t>mcdonja03</t>
  </si>
  <si>
    <t>mcdoj004</t>
  </si>
  <si>
    <t>mcdonjo03</t>
  </si>
  <si>
    <t>mcdoj003</t>
  </si>
  <si>
    <t>mcgeeja01</t>
  </si>
  <si>
    <t>mcgej001</t>
  </si>
  <si>
    <t>mcgehca01</t>
  </si>
  <si>
    <t>mcgec001</t>
  </si>
  <si>
    <t>mcguich01</t>
  </si>
  <si>
    <t>Chris McGuiness</t>
  </si>
  <si>
    <t>mchugco01</t>
  </si>
  <si>
    <t>mckenmi01</t>
  </si>
  <si>
    <t>mckem001</t>
  </si>
  <si>
    <t>mclouna01</t>
  </si>
  <si>
    <t>mclon001</t>
  </si>
  <si>
    <t>mcpheky01</t>
  </si>
  <si>
    <t>medlekr01</t>
  </si>
  <si>
    <t>medlk001</t>
  </si>
  <si>
    <t>mejiaer01</t>
  </si>
  <si>
    <t>mejiaje01</t>
  </si>
  <si>
    <t>mejij001</t>
  </si>
  <si>
    <t>melanma01</t>
  </si>
  <si>
    <t>melam001</t>
  </si>
  <si>
    <t>mendolu01</t>
  </si>
  <si>
    <t>mendl001</t>
  </si>
  <si>
    <t>mercejo03</t>
  </si>
  <si>
    <t>merchje01</t>
  </si>
  <si>
    <t>mesame01</t>
  </si>
  <si>
    <t>mesorde01</t>
  </si>
  <si>
    <t>mesod001</t>
  </si>
  <si>
    <t>middlwi01</t>
  </si>
  <si>
    <t>mijarjo01</t>
  </si>
  <si>
    <t>mijaj001</t>
  </si>
  <si>
    <t>mileywa01</t>
  </si>
  <si>
    <t>milew001</t>
  </si>
  <si>
    <t>millean01</t>
  </si>
  <si>
    <t>milla002</t>
  </si>
  <si>
    <t>milleji02</t>
  </si>
  <si>
    <t>millesh01</t>
  </si>
  <si>
    <t>millsbr02</t>
  </si>
  <si>
    <t>millwke01</t>
  </si>
  <si>
    <t>millk004</t>
  </si>
  <si>
    <t>milonto01</t>
  </si>
  <si>
    <t>milot001</t>
  </si>
  <si>
    <t>minormi01</t>
  </si>
  <si>
    <t>minom001</t>
  </si>
  <si>
    <t>mitchdj01</t>
  </si>
  <si>
    <t>molinjo01</t>
  </si>
  <si>
    <t>molij001</t>
  </si>
  <si>
    <t>molinya01</t>
  </si>
  <si>
    <t>moliy001</t>
  </si>
  <si>
    <t>monteje01</t>
  </si>
  <si>
    <t>montj003</t>
  </si>
  <si>
    <t>montemi01</t>
  </si>
  <si>
    <t>montm001</t>
  </si>
  <si>
    <t>mooread01</t>
  </si>
  <si>
    <t>moora001</t>
  </si>
  <si>
    <t>moorema02</t>
  </si>
  <si>
    <t>moorm003</t>
  </si>
  <si>
    <t>mooresc02</t>
  </si>
  <si>
    <t>moors001</t>
  </si>
  <si>
    <t>moorety01</t>
  </si>
  <si>
    <t>moralfr01</t>
  </si>
  <si>
    <t>moraf001</t>
  </si>
  <si>
    <t>moralke01</t>
  </si>
  <si>
    <t>morak001</t>
  </si>
  <si>
    <t>morelmi01</t>
  </si>
  <si>
    <t>morem001</t>
  </si>
  <si>
    <t>morgany01</t>
  </si>
  <si>
    <t>morgn001</t>
  </si>
  <si>
    <t>morneju01</t>
  </si>
  <si>
    <t>mornj001</t>
  </si>
  <si>
    <t>morribr01</t>
  </si>
  <si>
    <t>morrilo01</t>
  </si>
  <si>
    <t>morrl001</t>
  </si>
  <si>
    <t>morrobr01</t>
  </si>
  <si>
    <t>morrb001</t>
  </si>
  <si>
    <t>morsemi01</t>
  </si>
  <si>
    <t>morsm001</t>
  </si>
  <si>
    <t>mortoch02</t>
  </si>
  <si>
    <t>moseldu01</t>
  </si>
  <si>
    <t>mosed001</t>
  </si>
  <si>
    <t>mossbr01</t>
  </si>
  <si>
    <t>mossb001</t>
  </si>
  <si>
    <t>motteja01</t>
  </si>
  <si>
    <t>mottj001</t>
  </si>
  <si>
    <t>moustmi01</t>
  </si>
  <si>
    <t>mousm001</t>
  </si>
  <si>
    <t>moylape01</t>
  </si>
  <si>
    <t>moylp001</t>
  </si>
  <si>
    <t>mujiced01</t>
  </si>
  <si>
    <t>mujie001</t>
  </si>
  <si>
    <t>murphda07</t>
  </si>
  <si>
    <t>murpd005</t>
  </si>
  <si>
    <t>murphda08</t>
  </si>
  <si>
    <t>murpd006</t>
  </si>
  <si>
    <t>mustero01</t>
  </si>
  <si>
    <t>myersbr01</t>
  </si>
  <si>
    <t>myerb001</t>
  </si>
  <si>
    <t>myerswi01</t>
  </si>
  <si>
    <t>nadyxa01</t>
  </si>
  <si>
    <t>nadyx001</t>
  </si>
  <si>
    <t>Hiroyuki Nakajima</t>
  </si>
  <si>
    <t>napolmi01</t>
  </si>
  <si>
    <t>napom001</t>
  </si>
  <si>
    <t>narvech01</t>
  </si>
  <si>
    <t>narvc001</t>
  </si>
  <si>
    <t>nathajo01</t>
  </si>
  <si>
    <t>nathj001</t>
  </si>
  <si>
    <t>navada01</t>
  </si>
  <si>
    <t>navad002</t>
  </si>
  <si>
    <t>navardi01</t>
  </si>
  <si>
    <t>nealth01</t>
  </si>
  <si>
    <t>nelsoch01</t>
  </si>
  <si>
    <t>neshepa01</t>
  </si>
  <si>
    <t>neshp001</t>
  </si>
  <si>
    <t>nicasju01</t>
  </si>
  <si>
    <t>nicaj001</t>
  </si>
  <si>
    <t>nickemi01</t>
  </si>
  <si>
    <t>nickm001</t>
  </si>
  <si>
    <t>niemaje01</t>
  </si>
  <si>
    <t>niemj001</t>
  </si>
  <si>
    <t>niesejo01</t>
  </si>
  <si>
    <t>Jonathon Niese</t>
  </si>
  <si>
    <t>niesj001</t>
  </si>
  <si>
    <t>nieuwki01</t>
  </si>
  <si>
    <t>nievewi01</t>
  </si>
  <si>
    <t>nievw001</t>
  </si>
  <si>
    <t>nishits01</t>
  </si>
  <si>
    <t>nixja01</t>
  </si>
  <si>
    <t>nix-j001</t>
  </si>
  <si>
    <t>nixla01</t>
  </si>
  <si>
    <t>nix-l001</t>
  </si>
  <si>
    <t>noesihe01</t>
  </si>
  <si>
    <t>noesh001</t>
  </si>
  <si>
    <t>nolasri01</t>
  </si>
  <si>
    <t>nolar001</t>
  </si>
  <si>
    <t>norbejo01</t>
  </si>
  <si>
    <t>norbj001</t>
  </si>
  <si>
    <t>norribu01</t>
  </si>
  <si>
    <t>norrb001</t>
  </si>
  <si>
    <t>norride01</t>
  </si>
  <si>
    <t>novaiv01</t>
  </si>
  <si>
    <t>novai001</t>
  </si>
  <si>
    <t>nunezed02</t>
  </si>
  <si>
    <t>odayda01</t>
  </si>
  <si>
    <t>odayd001</t>
  </si>
  <si>
    <t>odorija01</t>
  </si>
  <si>
    <t>oflaher01</t>
  </si>
  <si>
    <t>oflae001</t>
  </si>
  <si>
    <t>ogandal01</t>
  </si>
  <si>
    <t>ogana001</t>
  </si>
  <si>
    <t>oliveda02</t>
  </si>
  <si>
    <t>olivd001</t>
  </si>
  <si>
    <t>olivele01</t>
  </si>
  <si>
    <t>olivl001</t>
  </si>
  <si>
    <t>olivomi01</t>
  </si>
  <si>
    <t>olivm001</t>
  </si>
  <si>
    <t>oltmi01</t>
  </si>
  <si>
    <t>ondrulo01</t>
  </si>
  <si>
    <t>ondrl001</t>
  </si>
  <si>
    <t>orrpe01</t>
  </si>
  <si>
    <t>orr-p001</t>
  </si>
  <si>
    <t>ortegra01</t>
  </si>
  <si>
    <t>ortizda01</t>
  </si>
  <si>
    <t>ortid001</t>
  </si>
  <si>
    <t>oswalro01</t>
  </si>
  <si>
    <t>oswar001</t>
  </si>
  <si>
    <t>ottavad01</t>
  </si>
  <si>
    <t>ottaa001</t>
  </si>
  <si>
    <t>outmajo01</t>
  </si>
  <si>
    <t>outmj001</t>
  </si>
  <si>
    <t>overbly01</t>
  </si>
  <si>
    <t>overl001</t>
  </si>
  <si>
    <t>owingmi01</t>
  </si>
  <si>
    <t>owinm001</t>
  </si>
  <si>
    <t>pachejo01</t>
  </si>
  <si>
    <t>pachj001</t>
  </si>
  <si>
    <t>paganan01</t>
  </si>
  <si>
    <t>pagaa001</t>
  </si>
  <si>
    <t>papeljo01</t>
  </si>
  <si>
    <t>papej001</t>
  </si>
  <si>
    <t>paredji01</t>
  </si>
  <si>
    <t>parej002</t>
  </si>
  <si>
    <t>parkeja02</t>
  </si>
  <si>
    <t>parkj001</t>
  </si>
  <si>
    <t>parmech01</t>
  </si>
  <si>
    <t>parmc001</t>
  </si>
  <si>
    <t>parnebo01</t>
  </si>
  <si>
    <t>parnb001</t>
  </si>
  <si>
    <t>parrage01</t>
  </si>
  <si>
    <t>parrg001</t>
  </si>
  <si>
    <t>parrama01</t>
  </si>
  <si>
    <t>parrm001</t>
  </si>
  <si>
    <t>pastoty01</t>
  </si>
  <si>
    <t>pattotr01</t>
  </si>
  <si>
    <t>pattt001</t>
  </si>
  <si>
    <t>pauleda01</t>
  </si>
  <si>
    <t>pauld001</t>
  </si>
  <si>
    <t>paulife01</t>
  </si>
  <si>
    <t>paulf001</t>
  </si>
  <si>
    <t>pauliro01</t>
  </si>
  <si>
    <t>paulr001</t>
  </si>
  <si>
    <t>paulxa01</t>
  </si>
  <si>
    <t>paulx001</t>
  </si>
  <si>
    <t>paxtoja01</t>
  </si>
  <si>
    <t>peacobr01</t>
  </si>
  <si>
    <t>pearcst01</t>
  </si>
  <si>
    <t>pears001</t>
  </si>
  <si>
    <t>peavyja01</t>
  </si>
  <si>
    <t>peavj001</t>
  </si>
  <si>
    <t>pedrodu01</t>
  </si>
  <si>
    <t>pedrd001</t>
  </si>
  <si>
    <t>pegueca01</t>
  </si>
  <si>
    <t>peguc001</t>
  </si>
  <si>
    <t>peguefr01</t>
  </si>
  <si>
    <t>pelfrmi01</t>
  </si>
  <si>
    <t>pelfm001</t>
  </si>
  <si>
    <t>penabr01</t>
  </si>
  <si>
    <t>penab002</t>
  </si>
  <si>
    <t>penaca01</t>
  </si>
  <si>
    <t>penac001</t>
  </si>
  <si>
    <t>penara02</t>
  </si>
  <si>
    <t>penar002</t>
  </si>
  <si>
    <t>pencehu01</t>
  </si>
  <si>
    <t>pench001</t>
  </si>
  <si>
    <t>pennicl01</t>
  </si>
  <si>
    <t>pennc001</t>
  </si>
  <si>
    <t>peraljh01</t>
  </si>
  <si>
    <t>peraj001</t>
  </si>
  <si>
    <t>peraljo01</t>
  </si>
  <si>
    <t>peraj002</t>
  </si>
  <si>
    <t>peralwi01</t>
  </si>
  <si>
    <t>perdolu01</t>
  </si>
  <si>
    <t>Luis M. Perdomo</t>
  </si>
  <si>
    <t>perdl001</t>
  </si>
  <si>
    <t>perezch01</t>
  </si>
  <si>
    <t>perec002</t>
  </si>
  <si>
    <t>perezeu01</t>
  </si>
  <si>
    <t>perezhe01</t>
  </si>
  <si>
    <t>perezju01</t>
  </si>
  <si>
    <t>perezlu01</t>
  </si>
  <si>
    <t>perezma02</t>
  </si>
  <si>
    <t>perezol01</t>
  </si>
  <si>
    <t>pereo002</t>
  </si>
  <si>
    <t>perezsa02</t>
  </si>
  <si>
    <t>peres002</t>
  </si>
  <si>
    <t>perkigl01</t>
  </si>
  <si>
    <t>perkg001</t>
  </si>
  <si>
    <t>pestavi01</t>
  </si>
  <si>
    <t>pestv001</t>
  </si>
  <si>
    <t>peterbr01</t>
  </si>
  <si>
    <t>peteb001</t>
  </si>
  <si>
    <t>pettian01</t>
  </si>
  <si>
    <t>pettijo01</t>
  </si>
  <si>
    <t>phelpco01</t>
  </si>
  <si>
    <t>phelpda01</t>
  </si>
  <si>
    <t>phillbr01</t>
  </si>
  <si>
    <t>philb001</t>
  </si>
  <si>
    <t>phippde01</t>
  </si>
  <si>
    <t>pierrju01</t>
  </si>
  <si>
    <t>pierj002</t>
  </si>
  <si>
    <t>pierza.01</t>
  </si>
  <si>
    <t>piera001</t>
  </si>
  <si>
    <t>pillbr01</t>
  </si>
  <si>
    <t>pillb001</t>
  </si>
  <si>
    <t>pinama01</t>
  </si>
  <si>
    <t>pinam001</t>
  </si>
  <si>
    <t>Manuel Pina</t>
  </si>
  <si>
    <t>pinedmi01</t>
  </si>
  <si>
    <t>pinem001</t>
  </si>
  <si>
    <t>plouftr01</t>
  </si>
  <si>
    <t>plout001</t>
  </si>
  <si>
    <t>polanpl01</t>
  </si>
  <si>
    <t>polap001</t>
  </si>
  <si>
    <t>polloaj01</t>
  </si>
  <si>
    <t>pomerdr01</t>
  </si>
  <si>
    <t>pomed001</t>
  </si>
  <si>
    <t>pomerst01</t>
  </si>
  <si>
    <t>Stu Pomeranz</t>
  </si>
  <si>
    <t>porceri01</t>
  </si>
  <si>
    <t>porcr001</t>
  </si>
  <si>
    <t>poseybu01</t>
  </si>
  <si>
    <t>poseb001</t>
  </si>
  <si>
    <t>pradoma01</t>
  </si>
  <si>
    <t>pradm001</t>
  </si>
  <si>
    <t>preslal01</t>
  </si>
  <si>
    <t>presa001</t>
  </si>
  <si>
    <t>priceda01</t>
  </si>
  <si>
    <t>pricd001</t>
  </si>
  <si>
    <t>pridija01</t>
  </si>
  <si>
    <t>pridj001</t>
  </si>
  <si>
    <t>princjo01</t>
  </si>
  <si>
    <t>profaju01</t>
  </si>
  <si>
    <t>pryorst01</t>
  </si>
  <si>
    <t>pujolal01</t>
  </si>
  <si>
    <t>pujoa001</t>
  </si>
  <si>
    <t>puntoni01</t>
  </si>
  <si>
    <t>puntn001</t>
  </si>
  <si>
    <t>putzjj01</t>
  </si>
  <si>
    <t>putzj001</t>
  </si>
  <si>
    <t>quentca01</t>
  </si>
  <si>
    <t>quenc001</t>
  </si>
  <si>
    <t>quinthu01</t>
  </si>
  <si>
    <t>quinh001</t>
  </si>
  <si>
    <t>quintjo01</t>
  </si>
  <si>
    <t>quintom01</t>
  </si>
  <si>
    <t>quino001</t>
  </si>
  <si>
    <t>raburry01</t>
  </si>
  <si>
    <t>rabur001</t>
  </si>
  <si>
    <t>ramiral03</t>
  </si>
  <si>
    <t>ramia003</t>
  </si>
  <si>
    <t>ramirar01</t>
  </si>
  <si>
    <t>ramia001</t>
  </si>
  <si>
    <t>ramirel02</t>
  </si>
  <si>
    <t>ramirer02</t>
  </si>
  <si>
    <t>ramirha01</t>
  </si>
  <si>
    <t>ramih003</t>
  </si>
  <si>
    <t>ramirra02</t>
  </si>
  <si>
    <t>ramir003</t>
  </si>
  <si>
    <t>ramosaj01</t>
  </si>
  <si>
    <t>ramosce01</t>
  </si>
  <si>
    <t>ramoc001</t>
  </si>
  <si>
    <t>ramoswi01</t>
  </si>
  <si>
    <t>ramow001</t>
  </si>
  <si>
    <t>rapadcl01</t>
  </si>
  <si>
    <t>rapac001</t>
  </si>
  <si>
    <t>rasmuco01</t>
  </si>
  <si>
    <t>rasmc001</t>
  </si>
  <si>
    <t>rauchjo01</t>
  </si>
  <si>
    <t>raucj001</t>
  </si>
  <si>
    <t>reckean01</t>
  </si>
  <si>
    <t>recka001</t>
  </si>
  <si>
    <t>reddijo01</t>
  </si>
  <si>
    <t>reddj001</t>
  </si>
  <si>
    <t>reedad01</t>
  </si>
  <si>
    <t>reeda001</t>
  </si>
  <si>
    <t>reimono01</t>
  </si>
  <si>
    <t>reimn001</t>
  </si>
  <si>
    <t>rendoan01</t>
  </si>
  <si>
    <t>resopch01</t>
  </si>
  <si>
    <t>resoc001</t>
  </si>
  <si>
    <t>reverbe01</t>
  </si>
  <si>
    <t>reveb001</t>
  </si>
  <si>
    <t>reyesjo01</t>
  </si>
  <si>
    <t>reyej001</t>
  </si>
  <si>
    <t>reynoma01</t>
  </si>
  <si>
    <t>reynm001</t>
  </si>
  <si>
    <t>reynoma02</t>
  </si>
  <si>
    <t>reynm002</t>
  </si>
  <si>
    <t>rhymewi01</t>
  </si>
  <si>
    <t>richacl01</t>
  </si>
  <si>
    <t>richc002</t>
  </si>
  <si>
    <t>richaga01</t>
  </si>
  <si>
    <t>richg002</t>
  </si>
  <si>
    <t>richmsc01</t>
  </si>
  <si>
    <t>richs001</t>
  </si>
  <si>
    <t>riosal01</t>
  </si>
  <si>
    <t>riosa002</t>
  </si>
  <si>
    <t>riverju01</t>
  </si>
  <si>
    <t>rivej001</t>
  </si>
  <si>
    <t>riverma01</t>
  </si>
  <si>
    <t>rivem002</t>
  </si>
  <si>
    <t>rizzoan01</t>
  </si>
  <si>
    <t>rizza001</t>
  </si>
  <si>
    <t>roberbr01</t>
  </si>
  <si>
    <t>robeb003</t>
  </si>
  <si>
    <t>roberda08</t>
  </si>
  <si>
    <t>robed002</t>
  </si>
  <si>
    <t>roberry01</t>
  </si>
  <si>
    <t>roberty01</t>
  </si>
  <si>
    <t>robinsh01</t>
  </si>
  <si>
    <t>robis001</t>
  </si>
  <si>
    <t>robintr01</t>
  </si>
  <si>
    <t>robit001</t>
  </si>
  <si>
    <t>rodnefe01</t>
  </si>
  <si>
    <t>rodnf001</t>
  </si>
  <si>
    <t>rodrial01</t>
  </si>
  <si>
    <t>rodra001</t>
  </si>
  <si>
    <t>rodrian01</t>
  </si>
  <si>
    <t>rodra002</t>
  </si>
  <si>
    <t>rodrife02</t>
  </si>
  <si>
    <t>rodrifr03</t>
  </si>
  <si>
    <t>rodrf003</t>
  </si>
  <si>
    <t>rodrihe03</t>
  </si>
  <si>
    <t>rodrihe04</t>
  </si>
  <si>
    <t>rodrise01</t>
  </si>
  <si>
    <t>rodrs002</t>
  </si>
  <si>
    <t>rodrist02</t>
  </si>
  <si>
    <t>rodriwa01</t>
  </si>
  <si>
    <t>rodrw002</t>
  </si>
  <si>
    <t>rogeres01</t>
  </si>
  <si>
    <t>rogee002</t>
  </si>
  <si>
    <t>rogerma01</t>
  </si>
  <si>
    <t>rogem001</t>
  </si>
  <si>
    <t>rolliji01</t>
  </si>
  <si>
    <t>rollj001</t>
  </si>
  <si>
    <t>romerri01</t>
  </si>
  <si>
    <t>romer002</t>
  </si>
  <si>
    <t>rominan01</t>
  </si>
  <si>
    <t>romia001</t>
  </si>
  <si>
    <t>romose01</t>
  </si>
  <si>
    <t>romos001</t>
  </si>
  <si>
    <t>rondobr01</t>
  </si>
  <si>
    <t>rondohe01</t>
  </si>
  <si>
    <t>rosajo01</t>
  </si>
  <si>
    <t>Jorge De La Rosa</t>
  </si>
  <si>
    <t>delaj001</t>
  </si>
  <si>
    <t>rosalad01</t>
  </si>
  <si>
    <t>rosaa001</t>
  </si>
  <si>
    <t>rosarwi01</t>
  </si>
  <si>
    <t>rosaw001</t>
  </si>
  <si>
    <t>rosenda01</t>
  </si>
  <si>
    <t>rosentr01</t>
  </si>
  <si>
    <t>rossco01</t>
  </si>
  <si>
    <t>rossc001</t>
  </si>
  <si>
    <t>rossda01</t>
  </si>
  <si>
    <t>rossd001</t>
  </si>
  <si>
    <t>rossro01</t>
  </si>
  <si>
    <t>rossty01</t>
  </si>
  <si>
    <t>rosst001</t>
  </si>
  <si>
    <t>rufda01</t>
  </si>
  <si>
    <t>ruggiju01</t>
  </si>
  <si>
    <t>ruggj001</t>
  </si>
  <si>
    <t>ruizca01</t>
  </si>
  <si>
    <t>ruizc001</t>
  </si>
  <si>
    <t>runzlda01</t>
  </si>
  <si>
    <t>runzd001</t>
  </si>
  <si>
    <t>russeja02</t>
  </si>
  <si>
    <t>rutlejo01</t>
  </si>
  <si>
    <t>ryanbr01</t>
  </si>
  <si>
    <t>ryanb002</t>
  </si>
  <si>
    <t>rzepcma01</t>
  </si>
  <si>
    <t>rzepm001</t>
  </si>
  <si>
    <t>sabatc.01</t>
  </si>
  <si>
    <t>sabac001</t>
  </si>
  <si>
    <t>salasfe01</t>
  </si>
  <si>
    <t>salaf001</t>
  </si>
  <si>
    <t>salech01</t>
  </si>
  <si>
    <t>salec001</t>
  </si>
  <si>
    <t>saltaja01</t>
  </si>
  <si>
    <t>Saltalamacchia</t>
  </si>
  <si>
    <t>saltj001</t>
  </si>
  <si>
    <t>samarje01</t>
  </si>
  <si>
    <t>samaj001</t>
  </si>
  <si>
    <t>sanabal01</t>
  </si>
  <si>
    <t>sanchan01</t>
  </si>
  <si>
    <t>sanca004</t>
  </si>
  <si>
    <t>sanched01</t>
  </si>
  <si>
    <t>sance001</t>
  </si>
  <si>
    <t>sanchga01</t>
  </si>
  <si>
    <t>sancg001</t>
  </si>
  <si>
    <t>sanchhe01</t>
  </si>
  <si>
    <t>sanch002</t>
  </si>
  <si>
    <t>sandopa01</t>
  </si>
  <si>
    <t>sandp001</t>
  </si>
  <si>
    <t>sandsje01</t>
  </si>
  <si>
    <t>sandj002</t>
  </si>
  <si>
    <t>santaca01</t>
  </si>
  <si>
    <t>santc002</t>
  </si>
  <si>
    <t>santaer01</t>
  </si>
  <si>
    <t>sante001</t>
  </si>
  <si>
    <t>santajo02</t>
  </si>
  <si>
    <t>santj003</t>
  </si>
  <si>
    <t>santihe01</t>
  </si>
  <si>
    <t>santh001</t>
  </si>
  <si>
    <t>santira01</t>
  </si>
  <si>
    <t>santr002</t>
  </si>
  <si>
    <t>santose01</t>
  </si>
  <si>
    <t>sants001</t>
  </si>
  <si>
    <t>sappeda01</t>
  </si>
  <si>
    <t>sappd001</t>
  </si>
  <si>
    <t>saundjo01</t>
  </si>
  <si>
    <t>saunj001</t>
  </si>
  <si>
    <t>saundmi01</t>
  </si>
  <si>
    <t>saunm001</t>
  </si>
  <si>
    <t>schafjo02</t>
  </si>
  <si>
    <t>schaj002</t>
  </si>
  <si>
    <t>schaflo01</t>
  </si>
  <si>
    <t>schal001</t>
  </si>
  <si>
    <t>schepta01</t>
  </si>
  <si>
    <t>scherma01</t>
  </si>
  <si>
    <t>schem001</t>
  </si>
  <si>
    <t>schiena01</t>
  </si>
  <si>
    <t>schin001</t>
  </si>
  <si>
    <t>schumsk01</t>
  </si>
  <si>
    <t>schus001</t>
  </si>
  <si>
    <t>schwich01</t>
  </si>
  <si>
    <t>schwc001</t>
  </si>
  <si>
    <t>scottlu01</t>
  </si>
  <si>
    <t>scotl001</t>
  </si>
  <si>
    <t>scribev01</t>
  </si>
  <si>
    <t>scrie001</t>
  </si>
  <si>
    <t>scutama01</t>
  </si>
  <si>
    <t>scutm001</t>
  </si>
  <si>
    <t>seageky01</t>
  </si>
  <si>
    <t>seagk001</t>
  </si>
  <si>
    <t>segurje01</t>
  </si>
  <si>
    <t>shawbr01</t>
  </si>
  <si>
    <t>shawb001</t>
  </si>
  <si>
    <t>shielja02</t>
  </si>
  <si>
    <t>shiej002</t>
  </si>
  <si>
    <t>shoppke01</t>
  </si>
  <si>
    <t>shopk001</t>
  </si>
  <si>
    <t>sierrmo01</t>
  </si>
  <si>
    <t>simmoan01</t>
  </si>
  <si>
    <t>simonal01</t>
  </si>
  <si>
    <t>simoa001</t>
  </si>
  <si>
    <t>singljo02</t>
  </si>
  <si>
    <t>sippto01</t>
  </si>
  <si>
    <t>sippt001</t>
  </si>
  <si>
    <t>skaggty01</t>
  </si>
  <si>
    <t>skipwky01</t>
  </si>
  <si>
    <t>sloweke01</t>
  </si>
  <si>
    <t>smithse01</t>
  </si>
  <si>
    <t>smits002</t>
  </si>
  <si>
    <t>smithwi04</t>
  </si>
  <si>
    <t>smoakju01</t>
  </si>
  <si>
    <t>smoaj001</t>
  </si>
  <si>
    <t>smylydr01</t>
  </si>
  <si>
    <t>snidetr01</t>
  </si>
  <si>
    <t>snidt001</t>
  </si>
  <si>
    <t>snydebr03</t>
  </si>
  <si>
    <t>snydb003</t>
  </si>
  <si>
    <t>snydech02</t>
  </si>
  <si>
    <t>snydc002</t>
  </si>
  <si>
    <t>sogarer01</t>
  </si>
  <si>
    <t>sogae001</t>
  </si>
  <si>
    <t>solando01</t>
  </si>
  <si>
    <t>solisal01</t>
  </si>
  <si>
    <t>soriaal01</t>
  </si>
  <si>
    <t>soria001</t>
  </si>
  <si>
    <t>soriajo01</t>
  </si>
  <si>
    <t>sorij001</t>
  </si>
  <si>
    <t>soriara01</t>
  </si>
  <si>
    <t>sorir001</t>
  </si>
  <si>
    <t>sotoge01</t>
  </si>
  <si>
    <t>sotog001</t>
  </si>
  <si>
    <t>spande01</t>
  </si>
  <si>
    <t>spand001</t>
  </si>
  <si>
    <t>springe01</t>
  </si>
  <si>
    <t>stammcr01</t>
  </si>
  <si>
    <t>stamc001</t>
  </si>
  <si>
    <t>stantmi03</t>
  </si>
  <si>
    <t>staufti01</t>
  </si>
  <si>
    <t>staut001</t>
  </si>
  <si>
    <t>stewach01</t>
  </si>
  <si>
    <t>stewc001</t>
  </si>
  <si>
    <t>stewaia01</t>
  </si>
  <si>
    <t>stewi001</t>
  </si>
  <si>
    <t>stinsjo01</t>
  </si>
  <si>
    <t>stinj001</t>
  </si>
  <si>
    <t>storedr01</t>
  </si>
  <si>
    <t>stord001</t>
  </si>
  <si>
    <t>storemi01</t>
  </si>
  <si>
    <t>straida01</t>
  </si>
  <si>
    <t>Daniel Straily</t>
  </si>
  <si>
    <t>strasst01</t>
  </si>
  <si>
    <t>stras001</t>
  </si>
  <si>
    <t>streehu01</t>
  </si>
  <si>
    <t>streh001</t>
  </si>
  <si>
    <t>stromma01</t>
  </si>
  <si>
    <t>stroppe01</t>
  </si>
  <si>
    <t>strop001</t>
  </si>
  <si>
    <t>sttuemi01</t>
  </si>
  <si>
    <t>stutm001</t>
  </si>
  <si>
    <t>stubbdr01</t>
  </si>
  <si>
    <t>stubd001</t>
  </si>
  <si>
    <t>stulter01</t>
  </si>
  <si>
    <t>stule002</t>
  </si>
  <si>
    <t>suzukic01</t>
  </si>
  <si>
    <t>suzui001</t>
  </si>
  <si>
    <t>suzukku01</t>
  </si>
  <si>
    <t>suzuk001</t>
  </si>
  <si>
    <t>swarzan01</t>
  </si>
  <si>
    <t>swara001</t>
  </si>
  <si>
    <t>sweenry01</t>
  </si>
  <si>
    <t>sweer001</t>
  </si>
  <si>
    <t>swindr.01</t>
  </si>
  <si>
    <t>swishni01</t>
  </si>
  <si>
    <t>swisn001</t>
  </si>
  <si>
    <t>tabatjo01</t>
  </si>
  <si>
    <t>tabaj002</t>
  </si>
  <si>
    <t>takahhi01</t>
  </si>
  <si>
    <t>takah001</t>
  </si>
  <si>
    <t>tateyyo01</t>
  </si>
  <si>
    <t>tatey001</t>
  </si>
  <si>
    <t>taveros01</t>
  </si>
  <si>
    <t>tayloan01</t>
  </si>
  <si>
    <t>tazawju01</t>
  </si>
  <si>
    <t>tazaj001</t>
  </si>
  <si>
    <t>teagata01</t>
  </si>
  <si>
    <t>teagt001</t>
  </si>
  <si>
    <t>teherju01</t>
  </si>
  <si>
    <t>tehej001</t>
  </si>
  <si>
    <t>teixema01</t>
  </si>
  <si>
    <t>teixm001</t>
  </si>
  <si>
    <t>tejadru01</t>
  </si>
  <si>
    <t>tejar001</t>
  </si>
  <si>
    <t>tekotbl01</t>
  </si>
  <si>
    <t>thameer01</t>
  </si>
  <si>
    <t>thame001</t>
  </si>
  <si>
    <t>thatcjo01</t>
  </si>
  <si>
    <t>thatj001</t>
  </si>
  <si>
    <t>thayeda01</t>
  </si>
  <si>
    <t>thayd001</t>
  </si>
  <si>
    <t>theriry01</t>
  </si>
  <si>
    <t>therr001</t>
  </si>
  <si>
    <t>tholejo01</t>
  </si>
  <si>
    <t>tholj001</t>
  </si>
  <si>
    <t>thomaju01</t>
  </si>
  <si>
    <t>thomj006</t>
  </si>
  <si>
    <t>thomeji01</t>
  </si>
  <si>
    <t>thomj002</t>
  </si>
  <si>
    <t>thornma01</t>
  </si>
  <si>
    <t>thorm001</t>
  </si>
  <si>
    <t>thornty01</t>
  </si>
  <si>
    <t>tillmch01</t>
  </si>
  <si>
    <t>tillc001</t>
  </si>
  <si>
    <t>tollesh01</t>
  </si>
  <si>
    <t>torrean02</t>
  </si>
  <si>
    <t>torra001</t>
  </si>
  <si>
    <t>torreyo01</t>
  </si>
  <si>
    <t>torry001</t>
  </si>
  <si>
    <t>tovarwi01</t>
  </si>
  <si>
    <t>tracych01</t>
  </si>
  <si>
    <t>triunca01</t>
  </si>
  <si>
    <t>troutmi01</t>
  </si>
  <si>
    <t>troum001</t>
  </si>
  <si>
    <t>trumbma01</t>
  </si>
  <si>
    <t>trumm001</t>
  </si>
  <si>
    <t>tulowtr01</t>
  </si>
  <si>
    <t>tulot001</t>
  </si>
  <si>
    <t>turneja01</t>
  </si>
  <si>
    <t>turnj002</t>
  </si>
  <si>
    <t>turneju01</t>
  </si>
  <si>
    <t>ueharko01</t>
  </si>
  <si>
    <t>uehak001</t>
  </si>
  <si>
    <t>ugglada01</t>
  </si>
  <si>
    <t>uggld001</t>
  </si>
  <si>
    <t>uptonbj01</t>
  </si>
  <si>
    <t>uptob001</t>
  </si>
  <si>
    <t>uptonju01</t>
  </si>
  <si>
    <t>uptoj001</t>
  </si>
  <si>
    <t>uribeju01</t>
  </si>
  <si>
    <t>uribj002</t>
  </si>
  <si>
    <t>utleych01</t>
  </si>
  <si>
    <t>utlec001</t>
  </si>
  <si>
    <t>valbulu01</t>
  </si>
  <si>
    <t>valbl001</t>
  </si>
  <si>
    <t>valdejo01</t>
  </si>
  <si>
    <t>Jose G. Valdez</t>
  </si>
  <si>
    <t>valdejo02</t>
  </si>
  <si>
    <t>valdera02</t>
  </si>
  <si>
    <t>valdr002</t>
  </si>
  <si>
    <t>valdewi01</t>
  </si>
  <si>
    <t>valdw001</t>
  </si>
  <si>
    <t>valenda01</t>
  </si>
  <si>
    <t>valed001</t>
  </si>
  <si>
    <t>valvejo01</t>
  </si>
  <si>
    <t>valvj001</t>
  </si>
  <si>
    <t>vanderi01</t>
  </si>
  <si>
    <t>vandr001</t>
  </si>
  <si>
    <t>vargaja01</t>
  </si>
  <si>
    <t>vargj001</t>
  </si>
  <si>
    <t>varvaan01</t>
  </si>
  <si>
    <t>varva001</t>
  </si>
  <si>
    <t>vasques01</t>
  </si>
  <si>
    <t>vasqe001</t>
  </si>
  <si>
    <t>vazquja01</t>
  </si>
  <si>
    <t>vazqj001</t>
  </si>
  <si>
    <t>venabwi01</t>
  </si>
  <si>
    <t>venaw001</t>
  </si>
  <si>
    <t>ventejo01</t>
  </si>
  <si>
    <t>ventj001</t>
  </si>
  <si>
    <t>verasjo01</t>
  </si>
  <si>
    <t>veraj001</t>
  </si>
  <si>
    <t>verlaju01</t>
  </si>
  <si>
    <t>verlj001</t>
  </si>
  <si>
    <t>vicieda01</t>
  </si>
  <si>
    <t>vicid001</t>
  </si>
  <si>
    <t>victosh01</t>
  </si>
  <si>
    <t>victs001</t>
  </si>
  <si>
    <t>villabr02</t>
  </si>
  <si>
    <t>villb002</t>
  </si>
  <si>
    <t>villaca01</t>
  </si>
  <si>
    <t>villc001</t>
  </si>
  <si>
    <t>vinceni01</t>
  </si>
  <si>
    <t>vittejo01</t>
  </si>
  <si>
    <t>vizquom01</t>
  </si>
  <si>
    <t>vizqo001</t>
  </si>
  <si>
    <t>vogelry01</t>
  </si>
  <si>
    <t>voger001</t>
  </si>
  <si>
    <t>volqued01</t>
  </si>
  <si>
    <t>volqe001</t>
  </si>
  <si>
    <t>volstch01</t>
  </si>
  <si>
    <t>volsc001</t>
  </si>
  <si>
    <t>vottojo01</t>
  </si>
  <si>
    <t>vottj001</t>
  </si>
  <si>
    <t>wadeco01</t>
  </si>
  <si>
    <t>wadec001</t>
  </si>
  <si>
    <t>wainwad01</t>
  </si>
  <si>
    <t>waina001</t>
  </si>
  <si>
    <t>waldejo01</t>
  </si>
  <si>
    <t>waldj001</t>
  </si>
  <si>
    <t>waldrky01</t>
  </si>
  <si>
    <t>waldk001</t>
  </si>
  <si>
    <t>walkene01</t>
  </si>
  <si>
    <t>walkn001</t>
  </si>
  <si>
    <t>wallabr01</t>
  </si>
  <si>
    <t>wallb001</t>
  </si>
  <si>
    <t>walljo02</t>
  </si>
  <si>
    <t>waltepj01</t>
  </si>
  <si>
    <t>waltp001</t>
  </si>
  <si>
    <t>warread01</t>
  </si>
  <si>
    <t>watsoto01</t>
  </si>
  <si>
    <t>watst001</t>
  </si>
  <si>
    <t>weaveje02</t>
  </si>
  <si>
    <t>weavj003</t>
  </si>
  <si>
    <t>webbry01</t>
  </si>
  <si>
    <t>weeksje01</t>
  </si>
  <si>
    <t>weekj001</t>
  </si>
  <si>
    <t>weeksri01</t>
  </si>
  <si>
    <t>weekr001</t>
  </si>
  <si>
    <t>weilaky01</t>
  </si>
  <si>
    <t>weilk001</t>
  </si>
  <si>
    <t>wellsca01</t>
  </si>
  <si>
    <t>wellc001</t>
  </si>
  <si>
    <t>wellsve01</t>
  </si>
  <si>
    <t>wellv001</t>
  </si>
  <si>
    <t>werthja01</t>
  </si>
  <si>
    <t>wertj001</t>
  </si>
  <si>
    <t>westbja01</t>
  </si>
  <si>
    <t>westj001</t>
  </si>
  <si>
    <t>wheelry01</t>
  </si>
  <si>
    <t>wheelza01</t>
  </si>
  <si>
    <t>whiteal01</t>
  </si>
  <si>
    <t>whita001</t>
  </si>
  <si>
    <t>whitlch01</t>
  </si>
  <si>
    <t>wielajo01</t>
  </si>
  <si>
    <t>wietema01</t>
  </si>
  <si>
    <t>wietm001</t>
  </si>
  <si>
    <t>wiggity01</t>
  </si>
  <si>
    <t>wiggt001</t>
  </si>
  <si>
    <t>wilheto01</t>
  </si>
  <si>
    <t>wilht001</t>
  </si>
  <si>
    <t>willije01</t>
  </si>
  <si>
    <t>willj003</t>
  </si>
  <si>
    <t>willijo03</t>
  </si>
  <si>
    <t>willj004</t>
  </si>
  <si>
    <t>wilsobo02</t>
  </si>
  <si>
    <t>wilsb002</t>
  </si>
  <si>
    <t>wilsobr01</t>
  </si>
  <si>
    <t>wilsocj01</t>
  </si>
  <si>
    <t>wilsc004</t>
  </si>
  <si>
    <t>wilsoju10</t>
  </si>
  <si>
    <t>wisede01</t>
  </si>
  <si>
    <t>Dewayne Wise</t>
  </si>
  <si>
    <t>wised001</t>
  </si>
  <si>
    <t>wongko01</t>
  </si>
  <si>
    <t>woodti01</t>
  </si>
  <si>
    <t>woodtr01</t>
  </si>
  <si>
    <t>woodt004</t>
  </si>
  <si>
    <t>worleva01</t>
  </si>
  <si>
    <t>worlv001</t>
  </si>
  <si>
    <t>worthda01</t>
  </si>
  <si>
    <t>wortd001</t>
  </si>
  <si>
    <t>wrighda03</t>
  </si>
  <si>
    <t>wrigd002</t>
  </si>
  <si>
    <t>wrighst01</t>
  </si>
  <si>
    <t>wrighwe01</t>
  </si>
  <si>
    <t>wrigw001</t>
  </si>
  <si>
    <t>youklke01</t>
  </si>
  <si>
    <t>youkk001</t>
  </si>
  <si>
    <t>youngch03</t>
  </si>
  <si>
    <t>Chris R. Young</t>
  </si>
  <si>
    <t>younc003</t>
  </si>
  <si>
    <t>youngch04</t>
  </si>
  <si>
    <t>Chris B. Young</t>
  </si>
  <si>
    <t>younc004</t>
  </si>
  <si>
    <t>youngde03</t>
  </si>
  <si>
    <t>yound003</t>
  </si>
  <si>
    <t>younger03</t>
  </si>
  <si>
    <t>youne003</t>
  </si>
  <si>
    <t>youngma02</t>
  </si>
  <si>
    <t>youngmi02</t>
  </si>
  <si>
    <t>younm003</t>
  </si>
  <si>
    <t>zieglbr01</t>
  </si>
  <si>
    <t>ziegb001</t>
  </si>
  <si>
    <t>zimmejo02</t>
  </si>
  <si>
    <t>zimmj003</t>
  </si>
  <si>
    <t>zimmery01</t>
  </si>
  <si>
    <t>zimmr001</t>
  </si>
  <si>
    <t>zitoba01</t>
  </si>
  <si>
    <t>zitob001</t>
  </si>
  <si>
    <t>zobribe01</t>
  </si>
  <si>
    <t>zobrb001</t>
  </si>
  <si>
    <t>zuninmi01</t>
  </si>
  <si>
    <t>Mike Zunino</t>
  </si>
  <si>
    <t>ryuhy01</t>
  </si>
  <si>
    <t>PLAYERID</t>
  </si>
  <si>
    <t>LNAME</t>
  </si>
  <si>
    <t>FNAME</t>
  </si>
  <si>
    <t>nakajhi01</t>
  </si>
  <si>
    <t>Total League Budget:</t>
  </si>
  <si>
    <t>League Hitting Budget:</t>
  </si>
  <si>
    <t>League Pitching Budget:</t>
  </si>
  <si>
    <t>Total Hitters Drafted:</t>
  </si>
  <si>
    <t>Total Pitchers Drafted:</t>
  </si>
  <si>
    <t>RANK</t>
  </si>
  <si>
    <t>Draftable Hitter SGPs:</t>
  </si>
  <si>
    <t>Hitting Budget Allocated to Players:</t>
  </si>
  <si>
    <t>Dollar Value Per Hitter SGP:</t>
  </si>
  <si>
    <t>$VALUE</t>
  </si>
  <si>
    <t>Draftable Pitcher SGPs:</t>
  </si>
  <si>
    <t>Pitching Budget Allocated to Players:</t>
  </si>
  <si>
    <t>Dollar Value Per Pitcher SGP:</t>
  </si>
  <si>
    <t>Remaining Hitters to be Drafted:</t>
  </si>
  <si>
    <t>Remaining Pitchers to be Drafted:</t>
  </si>
  <si>
    <t>Remaining Hitter SGPs:</t>
  </si>
  <si>
    <t>Remaining Hitter Budget Allocated to Players:</t>
  </si>
  <si>
    <t>Remaining Dollar Value per Hitter SGP:</t>
  </si>
  <si>
    <t>Remaining Pitcher SGPs:</t>
  </si>
  <si>
    <t>Remaining Pitching Budget Allocated to Players:</t>
  </si>
  <si>
    <t>Remaining Dollar Value Per Pitcher SGP:</t>
  </si>
  <si>
    <t>Dollar Value of Drafted Hitters:</t>
  </si>
  <si>
    <t>Dollar Value of Drafted Pitchers:</t>
  </si>
  <si>
    <t>Remaining League Hitting Budget:</t>
  </si>
  <si>
    <t>Remaining League Pitching Budget:</t>
  </si>
  <si>
    <t>Kyuji Fujikawa</t>
  </si>
  <si>
    <t>Masahiro Tanaka</t>
  </si>
  <si>
    <t>Vic Black</t>
  </si>
  <si>
    <t>Jimmy Nelson</t>
  </si>
  <si>
    <t>Jake Petricka</t>
  </si>
  <si>
    <t>Danny Rosenbaum</t>
  </si>
  <si>
    <t>Josh Satin</t>
  </si>
  <si>
    <t>Alexander Guerrero</t>
  </si>
  <si>
    <t>Jon Singleton</t>
  </si>
  <si>
    <t>Steven Souza</t>
  </si>
  <si>
    <t>Andrew Lambo</t>
  </si>
  <si>
    <t>David Peralta</t>
  </si>
  <si>
    <t>Jorge Soler</t>
  </si>
  <si>
    <t>Kris Bryant</t>
  </si>
  <si>
    <t>abreujo02</t>
  </si>
  <si>
    <t>alberan01</t>
  </si>
  <si>
    <t>allenco01</t>
  </si>
  <si>
    <t>almonab01</t>
  </si>
  <si>
    <t>arciaos01</t>
  </si>
  <si>
    <t>ascheco01</t>
  </si>
  <si>
    <t>baezja01</t>
  </si>
  <si>
    <t>bakerje03</t>
  </si>
  <si>
    <t>bogaexa01</t>
  </si>
  <si>
    <t>bradlar01</t>
  </si>
  <si>
    <t>Jackie Bradley Jr.</t>
  </si>
  <si>
    <t>brownga01</t>
  </si>
  <si>
    <t>choicmi01</t>
  </si>
  <si>
    <t>clemepa02</t>
  </si>
  <si>
    <t>davidma02</t>
  </si>
  <si>
    <t>daviskh01</t>
  </si>
  <si>
    <t>Cole De Vries</t>
  </si>
  <si>
    <t>dietrde01</t>
  </si>
  <si>
    <t>duffyda01</t>
  </si>
  <si>
    <t>erlinro01</t>
  </si>
  <si>
    <t>farquda01</t>
  </si>
  <si>
    <t>fernajo01</t>
  </si>
  <si>
    <t>fujikky01</t>
  </si>
  <si>
    <t>gausmke01</t>
  </si>
  <si>
    <t>gennesc01</t>
  </si>
  <si>
    <t>gindlca01</t>
  </si>
  <si>
    <t>guerral01</t>
  </si>
  <si>
    <t>hernace02</t>
  </si>
  <si>
    <t>Chris D. Johnson</t>
  </si>
  <si>
    <t>johnser04</t>
  </si>
  <si>
    <t>kazmisc01</t>
  </si>
  <si>
    <t>lakeju01</t>
  </si>
  <si>
    <t>lamboan01</t>
  </si>
  <si>
    <t>martica04</t>
  </si>
  <si>
    <t>maurebr01</t>
  </si>
  <si>
    <t>John Mayberry Jr.</t>
  </si>
  <si>
    <t>Jenry Mejia</t>
  </si>
  <si>
    <t>millebr02</t>
  </si>
  <si>
    <t>montera01</t>
  </si>
  <si>
    <t>nelsoji02</t>
  </si>
  <si>
    <t>Jonathan Niese</t>
  </si>
  <si>
    <t>oberhbr01</t>
  </si>
  <si>
    <t>owingch01</t>
  </si>
  <si>
    <t>ozunama01</t>
  </si>
  <si>
    <t>phegljo01</t>
  </si>
  <si>
    <t>pintojo01</t>
  </si>
  <si>
    <t>polangr01</t>
  </si>
  <si>
    <t>puigya01</t>
  </si>
  <si>
    <t>quallch01</t>
  </si>
  <si>
    <t>roarkta01</t>
  </si>
  <si>
    <t>romerst01</t>
  </si>
  <si>
    <t>rusinch01</t>
  </si>
  <si>
    <t>Hyun-Jin-Ryu</t>
  </si>
  <si>
    <t>salazda01</t>
  </si>
  <si>
    <t>sanchto01</t>
  </si>
  <si>
    <t>sanomi01</t>
  </si>
  <si>
    <t>satinjo01</t>
  </si>
  <si>
    <t>schoojo01</t>
  </si>
  <si>
    <t>semiema01</t>
  </si>
  <si>
    <t>shuckja01</t>
  </si>
  <si>
    <t>siegrke01</t>
  </si>
  <si>
    <t>smithjo05</t>
  </si>
  <si>
    <t>syndeno01</t>
  </si>
  <si>
    <t>taillja01</t>
  </si>
  <si>
    <t>tanakma01</t>
  </si>
  <si>
    <t>torreal01</t>
  </si>
  <si>
    <t>villajo01</t>
  </si>
  <si>
    <t>vogtst01</t>
  </si>
  <si>
    <t>wachami01</t>
  </si>
  <si>
    <t>walketa01</t>
  </si>
  <si>
    <t>woodal02</t>
  </si>
  <si>
    <t>yelicch01</t>
  </si>
  <si>
    <t>Eric Young Jr.</t>
  </si>
  <si>
    <t>KFFLNAME</t>
  </si>
  <si>
    <t>ESPNNAME</t>
  </si>
  <si>
    <t>ESPNID</t>
  </si>
  <si>
    <t>LG</t>
  </si>
  <si>
    <t>BIRTHDATE</t>
  </si>
  <si>
    <t>AARDSMA19811227A</t>
  </si>
  <si>
    <t>ABAD19851217A</t>
  </si>
  <si>
    <t>ABREU19841113A</t>
  </si>
  <si>
    <t>ACEVES19821208A</t>
  </si>
  <si>
    <t>ACKLEY19880226A</t>
  </si>
  <si>
    <t>adamsda02</t>
  </si>
  <si>
    <t>adamm002</t>
  </si>
  <si>
    <t>ADAMS19880831A</t>
  </si>
  <si>
    <t>AFFELDT19790606A</t>
  </si>
  <si>
    <t>albea001</t>
  </si>
  <si>
    <t>ALBERS19851006A</t>
  </si>
  <si>
    <t>ALBERS19830120A</t>
  </si>
  <si>
    <t>ALBURQUER19860610A</t>
  </si>
  <si>
    <t>alcanar01</t>
  </si>
  <si>
    <t>almoa001</t>
  </si>
  <si>
    <t>ALMONTE19890627A</t>
  </si>
  <si>
    <t>almoz001</t>
  </si>
  <si>
    <t>ALMONTE19890610A</t>
  </si>
  <si>
    <t>ALONSO19870408A</t>
  </si>
  <si>
    <t>ALVAREZ19900418A</t>
  </si>
  <si>
    <t>alvarjo01</t>
  </si>
  <si>
    <t>ALVAREZ19870718A</t>
  </si>
  <si>
    <t>AMARISTA19890406A</t>
  </si>
  <si>
    <t>ambrh001</t>
  </si>
  <si>
    <t>AMBRIZ19840524A</t>
  </si>
  <si>
    <t>ANDERSON19880201A</t>
  </si>
  <si>
    <t>anderch01</t>
  </si>
  <si>
    <t>anderla03</t>
  </si>
  <si>
    <t>andel002</t>
  </si>
  <si>
    <t>ANDINO19840425A</t>
  </si>
  <si>
    <t>ANDRUS19880826A</t>
  </si>
  <si>
    <t>ANKIEL19790719A</t>
  </si>
  <si>
    <t>annade01</t>
  </si>
  <si>
    <t>aokin001</t>
  </si>
  <si>
    <t>AOKI19820105A</t>
  </si>
  <si>
    <t>archc001</t>
  </si>
  <si>
    <t>ARCHER19880926A</t>
  </si>
  <si>
    <t>arcio001</t>
  </si>
  <si>
    <t>ARCIA19910509A</t>
  </si>
  <si>
    <t>arenn001</t>
  </si>
  <si>
    <t>ARENADO19910416A</t>
  </si>
  <si>
    <t>ARENCIBIA19860105A</t>
  </si>
  <si>
    <t>ARIAS19840921A</t>
  </si>
  <si>
    <t>ARRIETA19860306A</t>
  </si>
  <si>
    <t>ARROYO19770224A</t>
  </si>
  <si>
    <t>aschc001</t>
  </si>
  <si>
    <t>ASCHE19900630A</t>
  </si>
  <si>
    <t>ATCHISON19760329A</t>
  </si>
  <si>
    <t>atkinga01</t>
  </si>
  <si>
    <t>Garrett Atkins</t>
  </si>
  <si>
    <t>N/A</t>
  </si>
  <si>
    <t>aumop001</t>
  </si>
  <si>
    <t>AUMONT19890107A</t>
  </si>
  <si>
    <t>averx001</t>
  </si>
  <si>
    <t>AVERY19900101A</t>
  </si>
  <si>
    <t>AVILA19870129A</t>
  </si>
  <si>
    <t>avill001</t>
  </si>
  <si>
    <t>AVILAN19890719A</t>
  </si>
  <si>
    <t>AVILES19810313A</t>
  </si>
  <si>
    <t>axeld001</t>
  </si>
  <si>
    <t>AXELROD19850730A</t>
  </si>
  <si>
    <t>AXFORD19830401A</t>
  </si>
  <si>
    <t>AYALA19780112A</t>
  </si>
  <si>
    <t>AYBAR19840114A</t>
  </si>
  <si>
    <t>BADENHOP19830208A</t>
  </si>
  <si>
    <t>BAILEY19840531A</t>
  </si>
  <si>
    <t>BAILEY19860503A</t>
  </si>
  <si>
    <t>BAKER19810120A</t>
  </si>
  <si>
    <t>BALESTER19860606A</t>
  </si>
  <si>
    <t>BALFOUR19771230A</t>
  </si>
  <si>
    <t>BARAJAS19750905A</t>
  </si>
  <si>
    <t>BARD19850625A</t>
  </si>
  <si>
    <t>BARMES19790306A</t>
  </si>
  <si>
    <t>barnb002</t>
  </si>
  <si>
    <t>BARNES19860515A</t>
  </si>
  <si>
    <t>BARNEY19851108A</t>
  </si>
  <si>
    <t>barns002</t>
  </si>
  <si>
    <t>BARNES19870905A</t>
  </si>
  <si>
    <t>BARTLETT19791030A</t>
  </si>
  <si>
    <t>BARTON19850816A</t>
  </si>
  <si>
    <t>BASS19871101A</t>
  </si>
  <si>
    <t>BASTARDO19850921A</t>
  </si>
  <si>
    <t>bauet001</t>
  </si>
  <si>
    <t>BAUER19910117A</t>
  </si>
  <si>
    <t>BAXTER19841207A</t>
  </si>
  <si>
    <t>BAY19780920A</t>
  </si>
  <si>
    <t>BEACHEY19860903A</t>
  </si>
  <si>
    <t>BEAVAN19890117A</t>
  </si>
  <si>
    <t>BECKETT19800515A</t>
  </si>
  <si>
    <t>BECKHAM19860916A</t>
  </si>
  <si>
    <t>BEDARD19790306A</t>
  </si>
  <si>
    <t>BELISLE19800606A</t>
  </si>
  <si>
    <t>belir001</t>
  </si>
  <si>
    <t>BELIZARIO19821231A</t>
  </si>
  <si>
    <t>belij001</t>
  </si>
  <si>
    <t>BELIVEAU19870117A</t>
  </si>
  <si>
    <t>BELL19770929A</t>
  </si>
  <si>
    <t>BELOW19851115A</t>
  </si>
  <si>
    <t>BELT19880420A</t>
  </si>
  <si>
    <t>BELTRE19790407A</t>
  </si>
  <si>
    <t>BELTRAN19770424A</t>
  </si>
  <si>
    <t>BENOIT19770726A</t>
  </si>
  <si>
    <t>BERKMAN19760210A</t>
  </si>
  <si>
    <t>BERNADINA19840612A</t>
  </si>
  <si>
    <t>berrq001</t>
  </si>
  <si>
    <t>BERRY19841121A</t>
  </si>
  <si>
    <t>BETANCES19880323A</t>
  </si>
  <si>
    <t>BETANCOUR19750429A</t>
  </si>
  <si>
    <t>BETANCOUR19820000A</t>
  </si>
  <si>
    <t>BETEMIT19811102A</t>
  </si>
  <si>
    <t>bettsmo01</t>
  </si>
  <si>
    <t>bianj001</t>
  </si>
  <si>
    <t>BIANCHI19861005A</t>
  </si>
  <si>
    <t>BILLINGSL19840729A</t>
  </si>
  <si>
    <t>BLACKMON19860701A</t>
  </si>
  <si>
    <t>blact001</t>
  </si>
  <si>
    <t>BLACKLEY19821104A</t>
  </si>
  <si>
    <t>blackvi01</t>
  </si>
  <si>
    <t>blakeca01</t>
  </si>
  <si>
    <t>Casey Blake</t>
  </si>
  <si>
    <t>BLANCO19831212A</t>
  </si>
  <si>
    <t>BLANCO19710829A</t>
  </si>
  <si>
    <t>BLANKS19860911A</t>
  </si>
  <si>
    <t>BLANTON19801211A</t>
  </si>
  <si>
    <t>BLEVINS19830906A</t>
  </si>
  <si>
    <t>BLOOMQUIS19771127A</t>
  </si>
  <si>
    <t>BOESCH19850412A</t>
  </si>
  <si>
    <t>bogax001</t>
  </si>
  <si>
    <t>BOGAERTS19921001A</t>
  </si>
  <si>
    <t>BOGGS19840215A</t>
  </si>
  <si>
    <t>BOGUSEVIC19840218A</t>
  </si>
  <si>
    <t>bolsimi01</t>
  </si>
  <si>
    <t>Mike Bolsinger</t>
  </si>
  <si>
    <t>bondeje01</t>
  </si>
  <si>
    <t>BONIFACIO19850423A</t>
  </si>
  <si>
    <t>borboju01</t>
  </si>
  <si>
    <t>BOSCAN19791226A</t>
  </si>
  <si>
    <t>BOURGEOIS19820104A</t>
  </si>
  <si>
    <t>BOURJOS19870331A</t>
  </si>
  <si>
    <t>BOURN19821227A</t>
  </si>
  <si>
    <t>BOWDEN19860909A</t>
  </si>
  <si>
    <t>boxbb001</t>
  </si>
  <si>
    <t>BOXBERGER19880527A</t>
  </si>
  <si>
    <t>BRACH19860412A</t>
  </si>
  <si>
    <t>bradj001</t>
  </si>
  <si>
    <t>bradlja02</t>
  </si>
  <si>
    <t>BRADLEY19900419A</t>
  </si>
  <si>
    <t>bradlmi01</t>
  </si>
  <si>
    <t>Milton Bradley</t>
  </si>
  <si>
    <t>BRANTLEY19870515A</t>
  </si>
  <si>
    <t>branr002</t>
  </si>
  <si>
    <t>BRANTLY19890714A</t>
  </si>
  <si>
    <t>branyru01</t>
  </si>
  <si>
    <t>Russell Branyan</t>
  </si>
  <si>
    <t>BRAUN19831117A</t>
  </si>
  <si>
    <t>BRESLOW19800808A</t>
  </si>
  <si>
    <t>brigr001</t>
  </si>
  <si>
    <t>BRIGNAC19860116A</t>
  </si>
  <si>
    <t>BRITTON19871222A</t>
  </si>
  <si>
    <t>BROTHERS19871218A</t>
  </si>
  <si>
    <t>browa002</t>
  </si>
  <si>
    <t>browb004</t>
  </si>
  <si>
    <t>BROWN19870903A</t>
  </si>
  <si>
    <t>BROWN19880928A</t>
  </si>
  <si>
    <t>BROXTON19840616A</t>
  </si>
  <si>
    <t>BRUCE19870403A</t>
  </si>
  <si>
    <t>bryankr01</t>
  </si>
  <si>
    <t>BUCHHOLZ19840814A</t>
  </si>
  <si>
    <t>BUCK19800707A</t>
  </si>
  <si>
    <t>BUEHRLE19790323A</t>
  </si>
  <si>
    <t>BUMGARNER19890801A</t>
  </si>
  <si>
    <t>bundd001</t>
  </si>
  <si>
    <t>BUNDY19921115A</t>
  </si>
  <si>
    <t>burkg001</t>
  </si>
  <si>
    <t>BURKE19820921A</t>
  </si>
  <si>
    <t>BURNETT19770103A</t>
  </si>
  <si>
    <t>BURNETT19870726A</t>
  </si>
  <si>
    <t>BURNETT19820917A</t>
  </si>
  <si>
    <t>burrepa01</t>
  </si>
  <si>
    <t>Pat Burrell</t>
  </si>
  <si>
    <t>BURTON19810602A</t>
  </si>
  <si>
    <t>BUTERA19830809A</t>
  </si>
  <si>
    <t>BUTLER19860418A</t>
  </si>
  <si>
    <t>buxtoby01</t>
  </si>
  <si>
    <t>BYRDAK19731031A</t>
  </si>
  <si>
    <t>BYRD19770830A</t>
  </si>
  <si>
    <t>CABRERA19851113A</t>
  </si>
  <si>
    <t>CABRERA19861117A</t>
  </si>
  <si>
    <t>CABRERA19840811A</t>
  </si>
  <si>
    <t>CABRERA19830418A</t>
  </si>
  <si>
    <t>cabreor01</t>
  </si>
  <si>
    <t>CAHILL19880301A</t>
  </si>
  <si>
    <t>CAIN19860413A</t>
  </si>
  <si>
    <t>CAIN19841001A</t>
  </si>
  <si>
    <t>calhk001</t>
  </si>
  <si>
    <t>CALHOUN19871014A</t>
  </si>
  <si>
    <t>CALLASPO19830419A</t>
  </si>
  <si>
    <t>camermi01</t>
  </si>
  <si>
    <t>Mike Cameron</t>
  </si>
  <si>
    <t>CAMPANA19860530A</t>
  </si>
  <si>
    <t>campber01</t>
  </si>
  <si>
    <t>CAMP19751118A</t>
  </si>
  <si>
    <t>CANO19821022A</t>
  </si>
  <si>
    <t>cantujo01</t>
  </si>
  <si>
    <t>Jorge Cantu</t>
  </si>
  <si>
    <t>CANZLER19860411A</t>
  </si>
  <si>
    <t>cappc001</t>
  </si>
  <si>
    <t>CAPPS19900807A</t>
  </si>
  <si>
    <t>cappsma01</t>
  </si>
  <si>
    <t>CAPUANO19780819A</t>
  </si>
  <si>
    <t>carda001</t>
  </si>
  <si>
    <t>CARDENAS19871010A</t>
  </si>
  <si>
    <t>CARIGNAN19860723A</t>
  </si>
  <si>
    <t>CARPENTER19850715A</t>
  </si>
  <si>
    <t>CARP19860630A</t>
  </si>
  <si>
    <t>CARRASCO19870321A</t>
  </si>
  <si>
    <t>carradj01</t>
  </si>
  <si>
    <t>CARRERA19870611A</t>
  </si>
  <si>
    <t>CARRENO19870307A</t>
  </si>
  <si>
    <t>CARROLL19740218A</t>
  </si>
  <si>
    <t>carsr001</t>
  </si>
  <si>
    <t>CARSON19890123A</t>
  </si>
  <si>
    <t>CASHNER19860911A</t>
  </si>
  <si>
    <t>CASILLA19840720A</t>
  </si>
  <si>
    <t>CASSEVAH19850911A</t>
  </si>
  <si>
    <t>casta003</t>
  </si>
  <si>
    <t>CASTELLAN19860804A</t>
  </si>
  <si>
    <t>castn001</t>
  </si>
  <si>
    <t>CASTELLAN19920304A</t>
  </si>
  <si>
    <t>CASTILLO19870424A</t>
  </si>
  <si>
    <t>CASTRO19870618A</t>
  </si>
  <si>
    <t>CASTRO19900324A</t>
  </si>
  <si>
    <t>cecchga01</t>
  </si>
  <si>
    <t>CECIL19860702A</t>
  </si>
  <si>
    <t>CEDENO19830202A</t>
  </si>
  <si>
    <t>CEDENO19860826A</t>
  </si>
  <si>
    <t>CERVELLI19860306A</t>
  </si>
  <si>
    <t>cespy001</t>
  </si>
  <si>
    <t>CESPEDEScubaY01</t>
  </si>
  <si>
    <t>CHACIN19880107A</t>
  </si>
  <si>
    <t>CHAMBERS19861008A</t>
  </si>
  <si>
    <t>CHAMBERLA19850923A</t>
  </si>
  <si>
    <t>CHAPMANcubaA01</t>
  </si>
  <si>
    <t>CHATWOOD19891216A</t>
  </si>
  <si>
    <t>chaveen01</t>
  </si>
  <si>
    <t>CHAVEZ19771207A</t>
  </si>
  <si>
    <t>chaveje01</t>
  </si>
  <si>
    <t>chavj001</t>
  </si>
  <si>
    <t>CHEN19770619A</t>
  </si>
  <si>
    <t>chenw001</t>
  </si>
  <si>
    <t>CHEN19850721A</t>
  </si>
  <si>
    <t>chiriro01</t>
  </si>
  <si>
    <t>CHISENHAL19881004A</t>
  </si>
  <si>
    <t>CHOATE19750905A</t>
  </si>
  <si>
    <t>choim001</t>
  </si>
  <si>
    <t>CHOICE19891110A</t>
  </si>
  <si>
    <t>CHOO19820713A</t>
  </si>
  <si>
    <t>cingt001</t>
  </si>
  <si>
    <t>CINGRANI19890705A</t>
  </si>
  <si>
    <t>CIRIACO19850927A</t>
  </si>
  <si>
    <t>CISHEK19860618A</t>
  </si>
  <si>
    <t>clemp002</t>
  </si>
  <si>
    <t>CLEMENS19880214A</t>
  </si>
  <si>
    <t>CLETO19890501A</t>
  </si>
  <si>
    <t>CLEVENGER19860405A</t>
  </si>
  <si>
    <t>CLIPPARD19850214A</t>
  </si>
  <si>
    <t>cloyt001</t>
  </si>
  <si>
    <t>CLOYD19870516A</t>
  </si>
  <si>
    <t>COBB19871007A</t>
  </si>
  <si>
    <t>dickc002</t>
  </si>
  <si>
    <t>dickeco01</t>
  </si>
  <si>
    <t>DICKERSON19890522A</t>
  </si>
  <si>
    <t>COELLO19841123A</t>
  </si>
  <si>
    <t>COGHLAN19850618A</t>
  </si>
  <si>
    <t>COKE19820719A</t>
  </si>
  <si>
    <t>colabch01</t>
  </si>
  <si>
    <t>colac001</t>
  </si>
  <si>
    <t>coleg001</t>
  </si>
  <si>
    <t>COLE19900908A</t>
  </si>
  <si>
    <t>COLEMAN19860404A</t>
  </si>
  <si>
    <t>COLLINS19890829A</t>
  </si>
  <si>
    <t>COLLMENTE19860207A</t>
  </si>
  <si>
    <t>COLON19730524A</t>
  </si>
  <si>
    <t>COLVIN19850905A</t>
  </si>
  <si>
    <t>CONGER19880129A</t>
  </si>
  <si>
    <t>CONSTANZA19830901A</t>
  </si>
  <si>
    <t>contrjo01</t>
  </si>
  <si>
    <t>COOK19870630A</t>
  </si>
  <si>
    <t>corbp001</t>
  </si>
  <si>
    <t>CORBIN19890719A</t>
  </si>
  <si>
    <t>cordefr01</t>
  </si>
  <si>
    <t>CORPORAN19840107A</t>
  </si>
  <si>
    <t>correca01</t>
  </si>
  <si>
    <t>CORREIA19800824A</t>
  </si>
  <si>
    <t>cosaj001</t>
  </si>
  <si>
    <t>COSART19900525A</t>
  </si>
  <si>
    <t>costm001</t>
  </si>
  <si>
    <t>COSTANZO19830909A</t>
  </si>
  <si>
    <t>cottsne01</t>
  </si>
  <si>
    <t>COWGILL19860522A</t>
  </si>
  <si>
    <t>COZART19850812A</t>
  </si>
  <si>
    <t>CRAIG19840718A</t>
  </si>
  <si>
    <t>CRAIN19810705A</t>
  </si>
  <si>
    <t>CRAWFORD19870121A</t>
  </si>
  <si>
    <t>CRAWFORD19810805A</t>
  </si>
  <si>
    <t>crawe001</t>
  </si>
  <si>
    <t>CRAWFORD19860902A</t>
  </si>
  <si>
    <t>CRISP19791101A</t>
  </si>
  <si>
    <t>croncj01</t>
  </si>
  <si>
    <t>crosc001</t>
  </si>
  <si>
    <t>CROSBY19880917A</t>
  </si>
  <si>
    <t>CROW19861111A</t>
  </si>
  <si>
    <t>crowetr01</t>
  </si>
  <si>
    <t>cruzr001</t>
  </si>
  <si>
    <t>CRUZ19861101A</t>
  </si>
  <si>
    <t>CRUZ19860818A</t>
  </si>
  <si>
    <t>CUDDYER19790327A</t>
  </si>
  <si>
    <t>CUETO19860215A</t>
  </si>
  <si>
    <t>cumpbr01</t>
  </si>
  <si>
    <t>cumpb001</t>
  </si>
  <si>
    <t>cumptbr01</t>
  </si>
  <si>
    <t>custja01</t>
  </si>
  <si>
    <t>Jack Cust</t>
  </si>
  <si>
    <t>damonjo01</t>
  </si>
  <si>
    <t>DANKS19850415A</t>
  </si>
  <si>
    <t>dankj002</t>
  </si>
  <si>
    <t>DANKS19860807A</t>
  </si>
  <si>
    <t>darnc001</t>
  </si>
  <si>
    <t>DARNAUD19870121A</t>
  </si>
  <si>
    <t>darnt001</t>
  </si>
  <si>
    <t>DARNAUD19890210A</t>
  </si>
  <si>
    <t>darvy001</t>
  </si>
  <si>
    <t>DARVISH19860816A</t>
  </si>
  <si>
    <t>davim005</t>
  </si>
  <si>
    <t>DAVIDSON19910326A</t>
  </si>
  <si>
    <t>davieky01</t>
  </si>
  <si>
    <t>DAVIS19860317A</t>
  </si>
  <si>
    <t>davik003</t>
  </si>
  <si>
    <t>DAVIS19871221A</t>
  </si>
  <si>
    <t>DAVIS19801019A</t>
  </si>
  <si>
    <t>DAVIS19850907A</t>
  </si>
  <si>
    <t>DEAZA19840411A</t>
  </si>
  <si>
    <t>DEDUNO19830702A</t>
  </si>
  <si>
    <t>DEFRATUS19871021A</t>
  </si>
  <si>
    <t>Jacob deGrom</t>
  </si>
  <si>
    <t>DEJESUS19791220A</t>
  </si>
  <si>
    <t>DELABAR19820528A</t>
  </si>
  <si>
    <t>delarda01</t>
  </si>
  <si>
    <t>DELAROSA19890301A</t>
  </si>
  <si>
    <t>DELGADO19900209A</t>
  </si>
  <si>
    <t>DEMPSTER19770503A</t>
  </si>
  <si>
    <t>DENORFIA19800715A</t>
  </si>
  <si>
    <t>DESCALSO19861019A</t>
  </si>
  <si>
    <t>DESMOND19850920A</t>
  </si>
  <si>
    <t>DETWILER19860306A</t>
  </si>
  <si>
    <t>devrc001</t>
  </si>
  <si>
    <t>DEVRIES19850212A</t>
  </si>
  <si>
    <t>dewitbl01</t>
  </si>
  <si>
    <t>Blake Dewitt</t>
  </si>
  <si>
    <t>DIAMOND19860730A</t>
  </si>
  <si>
    <t>diazj001</t>
  </si>
  <si>
    <t>diazju02</t>
  </si>
  <si>
    <t>DIAZ19780303A</t>
  </si>
  <si>
    <t>DICKEY19741029A</t>
  </si>
  <si>
    <t>dietd001</t>
  </si>
  <si>
    <t>DIETRICH19890718A</t>
  </si>
  <si>
    <t>DIRKS19860124A</t>
  </si>
  <si>
    <t>DOBBS19780702A</t>
  </si>
  <si>
    <t>DOMINGUEZ19890828A</t>
  </si>
  <si>
    <t>DONALDSON19851208A</t>
  </si>
  <si>
    <t>dools001</t>
  </si>
  <si>
    <t>DOOLITTLE19860926A</t>
  </si>
  <si>
    <t>DOTEL19731125A</t>
  </si>
  <si>
    <t>DOUBRONT19871023A</t>
  </si>
  <si>
    <t>DOUMIT19810403A</t>
  </si>
  <si>
    <t>downd001</t>
  </si>
  <si>
    <t>DOWNS19841226A</t>
  </si>
  <si>
    <t>DOWNS19760317A</t>
  </si>
  <si>
    <t>dozib001</t>
  </si>
  <si>
    <t>DOZIER19870515A</t>
  </si>
  <si>
    <t>DRABEK19871208A</t>
  </si>
  <si>
    <t>J.D. Drew</t>
  </si>
  <si>
    <t>DREW19830316A</t>
  </si>
  <si>
    <t>duchsju01</t>
  </si>
  <si>
    <t>Justin Duchscherer</t>
  </si>
  <si>
    <t>DUDA19860203A</t>
  </si>
  <si>
    <t>DUENSING19830222A</t>
  </si>
  <si>
    <t>duffd001</t>
  </si>
  <si>
    <t>DUFFY19881221A</t>
  </si>
  <si>
    <t>DUKE19830419A</t>
  </si>
  <si>
    <t>DUNCAN19790929A</t>
  </si>
  <si>
    <t>DUNN19791109A</t>
  </si>
  <si>
    <t>DUNN19850523A</t>
  </si>
  <si>
    <t>DURBIN19771203A</t>
  </si>
  <si>
    <t>DYSON19840815A</t>
  </si>
  <si>
    <t>dysos001</t>
  </si>
  <si>
    <t>DYSON19880507A</t>
  </si>
  <si>
    <t>eatoa001</t>
  </si>
  <si>
    <t>eckstda01</t>
  </si>
  <si>
    <t>David Eckstein</t>
  </si>
  <si>
    <t>edgij001</t>
  </si>
  <si>
    <t>EDGIN19861217A</t>
  </si>
  <si>
    <t>edmonji01</t>
  </si>
  <si>
    <t>Jim Edmonds</t>
  </si>
  <si>
    <t>ELBERT19850513A</t>
  </si>
  <si>
    <t>eliasro01</t>
  </si>
  <si>
    <t>ELLIS19810409A</t>
  </si>
  <si>
    <t>ELLIS19770606A</t>
  </si>
  <si>
    <t>ELLSBURY19830911A</t>
  </si>
  <si>
    <t>ENCARNACI19830107A</t>
  </si>
  <si>
    <t>ENRIGHT19860330A</t>
  </si>
  <si>
    <t>EOVALDI19900213A</t>
  </si>
  <si>
    <t>EPPLEY19851008A</t>
  </si>
  <si>
    <t>erlir001</t>
  </si>
  <si>
    <t>ERLIN19901008A</t>
  </si>
  <si>
    <t>ESCOBAR19861216A</t>
  </si>
  <si>
    <t>ESCOBAR19890105A</t>
  </si>
  <si>
    <t>ESCOBAR19821102A</t>
  </si>
  <si>
    <t>ESPINOSA19870425A</t>
  </si>
  <si>
    <t>ETHIER19820410A</t>
  </si>
  <si>
    <t>expol001</t>
  </si>
  <si>
    <t>falui001</t>
  </si>
  <si>
    <t>FALU19830606A</t>
  </si>
  <si>
    <t>famij001</t>
  </si>
  <si>
    <t>FAMILIA19891010A</t>
  </si>
  <si>
    <t>FARNSWORT19760414A</t>
  </si>
  <si>
    <t>farqd001</t>
  </si>
  <si>
    <t>FARQUHAR19870217A</t>
  </si>
  <si>
    <t>FEDEROWIC19870805A</t>
  </si>
  <si>
    <t>FELDMAN19830207A</t>
  </si>
  <si>
    <t>FELICIANO19760825A</t>
  </si>
  <si>
    <t>FELIZ19880502A</t>
  </si>
  <si>
    <t>fernajo02</t>
  </si>
  <si>
    <t>fieldjo03</t>
  </si>
  <si>
    <t>FIELDER19840509A</t>
  </si>
  <si>
    <t>FIEN19831021A</t>
  </si>
  <si>
    <t>FIERS19850615A</t>
  </si>
  <si>
    <t>fifes001</t>
  </si>
  <si>
    <t>FIFE19861004A</t>
  </si>
  <si>
    <t>FIGGINS19780122A</t>
  </si>
  <si>
    <t>figup001</t>
  </si>
  <si>
    <t>FIGUEROA19851123A</t>
  </si>
  <si>
    <t>FISTER19840204A</t>
  </si>
  <si>
    <t>flahr001</t>
  </si>
  <si>
    <t>FLAHERTY19860727A</t>
  </si>
  <si>
    <t>florw001</t>
  </si>
  <si>
    <t>FLORES19910806A</t>
  </si>
  <si>
    <t>FLORIMON19861210A</t>
  </si>
  <si>
    <t>FLOWERS19860124A</t>
  </si>
  <si>
    <t>FLOYD19830127A</t>
  </si>
  <si>
    <t>fontw001</t>
  </si>
  <si>
    <t>FONT19900524A</t>
  </si>
  <si>
    <t>fordl001</t>
  </si>
  <si>
    <t>FORSYTHE19870114A</t>
  </si>
  <si>
    <t>FOWLER19860322A</t>
  </si>
  <si>
    <t>FRANCISCO19811023A</t>
  </si>
  <si>
    <t>FRANCISCO19790911A</t>
  </si>
  <si>
    <t>FRANCIS19810108A</t>
  </si>
  <si>
    <t>FRANCOEUR19840108A</t>
  </si>
  <si>
    <t>FRANCISCO19870624A</t>
  </si>
  <si>
    <t>FRANDSEN19820524A</t>
  </si>
  <si>
    <t>frann001</t>
  </si>
  <si>
    <t>FRANKLIN19910302A</t>
  </si>
  <si>
    <t>frankry01</t>
  </si>
  <si>
    <t>Ryan Franklin</t>
  </si>
  <si>
    <t>FRASOR19770809A</t>
  </si>
  <si>
    <t>FRAZIER19860212A</t>
  </si>
  <si>
    <t>FREEMAN19890912A</t>
  </si>
  <si>
    <t>frees001</t>
  </si>
  <si>
    <t>FREEMAN19870624A</t>
  </si>
  <si>
    <t>FREESE19830428A</t>
  </si>
  <si>
    <t>friec001</t>
  </si>
  <si>
    <t>FRIEDRICH19870708A</t>
  </si>
  <si>
    <t>FRIERI19850719A</t>
  </si>
  <si>
    <t>fuentbr01</t>
  </si>
  <si>
    <t>fujik001</t>
  </si>
  <si>
    <t>FUJIKAWA00000000A</t>
  </si>
  <si>
    <t>fukudko01</t>
  </si>
  <si>
    <t>FULD19811120A</t>
  </si>
  <si>
    <t>FURBUSH19860411A</t>
  </si>
  <si>
    <t>FURCAL19771024A</t>
  </si>
  <si>
    <t>GALLARDO19860227A</t>
  </si>
  <si>
    <t>galvf001</t>
  </si>
  <si>
    <t>GALVIS19891114A</t>
  </si>
  <si>
    <t>GAMEL19850726A</t>
  </si>
  <si>
    <t>garca003</t>
  </si>
  <si>
    <t>GARCIA19910612A</t>
  </si>
  <si>
    <t>garcc002</t>
  </si>
  <si>
    <t>GARCIA19850824A</t>
  </si>
  <si>
    <t>GARCIA19760610A</t>
  </si>
  <si>
    <t>GARCIA19830307A</t>
  </si>
  <si>
    <t>GARDNER19830824A</t>
  </si>
  <si>
    <t>garlajo01</t>
  </si>
  <si>
    <t>GARZA19831111A</t>
  </si>
  <si>
    <t>gatte001</t>
  </si>
  <si>
    <t>GATTIS19860818A</t>
  </si>
  <si>
    <t>GAUDIN19830324A</t>
  </si>
  <si>
    <t>gausk001</t>
  </si>
  <si>
    <t>GAUSMAN19910106A</t>
  </si>
  <si>
    <t>GEARRIN19860414A</t>
  </si>
  <si>
    <t>GEE19860428A</t>
  </si>
  <si>
    <t>genns001</t>
  </si>
  <si>
    <t>GENNETT19900501A</t>
  </si>
  <si>
    <t>GENTRY19831129A</t>
  </si>
  <si>
    <t>GETZ19830830A</t>
  </si>
  <si>
    <t>giamj001</t>
  </si>
  <si>
    <t>GIAMBI19710108A</t>
  </si>
  <si>
    <t>GIAVOTELL19870710A</t>
  </si>
  <si>
    <t>gibsk002</t>
  </si>
  <si>
    <t>GIBSON19871023A</t>
  </si>
  <si>
    <t>gileske01</t>
  </si>
  <si>
    <t>GILLASPIE19870718A</t>
  </si>
  <si>
    <t>GIMENEZ19820928A</t>
  </si>
  <si>
    <t>gindc001</t>
  </si>
  <si>
    <t>GINDL19880831A</t>
  </si>
  <si>
    <t>glaustr01</t>
  </si>
  <si>
    <t>Troy Glaus</t>
  </si>
  <si>
    <t>goinsry01</t>
  </si>
  <si>
    <t>goinr001</t>
  </si>
  <si>
    <t>GOLDSCHMI19870910A</t>
  </si>
  <si>
    <t>GOMES19801122A</t>
  </si>
  <si>
    <t>gomey001</t>
  </si>
  <si>
    <t>GOMES19870719A</t>
  </si>
  <si>
    <t>GOMEZ19811204A</t>
  </si>
  <si>
    <t>gomem001</t>
  </si>
  <si>
    <t>GONZALEZ19820508A</t>
  </si>
  <si>
    <t>GONZALEZ19830418A</t>
  </si>
  <si>
    <t>GONZALEZ19850919A</t>
  </si>
  <si>
    <t>gonzm002</t>
  </si>
  <si>
    <t>GONZALEZ19890314A</t>
  </si>
  <si>
    <t>gonzama02</t>
  </si>
  <si>
    <t>Marco Gonzales</t>
  </si>
  <si>
    <t>GONZALEZ19780523A</t>
  </si>
  <si>
    <t>STRANGEGO19880422A</t>
  </si>
  <si>
    <t>GORZELANN19820712A</t>
  </si>
  <si>
    <t>gosea001</t>
  </si>
  <si>
    <t>GOSE19900810A</t>
  </si>
  <si>
    <t>GRANDERSO19810316A</t>
  </si>
  <si>
    <t>grany001</t>
  </si>
  <si>
    <t>GRANDAL19881108A</t>
  </si>
  <si>
    <t>grays001</t>
  </si>
  <si>
    <t>GRAY19891107A</t>
  </si>
  <si>
    <t>greeg002</t>
  </si>
  <si>
    <t>GREEN19870927A</t>
  </si>
  <si>
    <t>GREEN19861102A</t>
  </si>
  <si>
    <t>GREENE19830817A</t>
  </si>
  <si>
    <t>GREGERSON19840514A</t>
  </si>
  <si>
    <t>GREGG19780620A</t>
  </si>
  <si>
    <t>gregd001</t>
  </si>
  <si>
    <t>GREGORIUS19900218A</t>
  </si>
  <si>
    <t>GREINKE19831021A</t>
  </si>
  <si>
    <t>grifa002</t>
  </si>
  <si>
    <t>GRIFFIN19880128A</t>
  </si>
  <si>
    <t>GRILLI19761111A</t>
  </si>
  <si>
    <t>grimj002</t>
  </si>
  <si>
    <t>GRIMM19880816A</t>
  </si>
  <si>
    <t>grosr001</t>
  </si>
  <si>
    <t>GROSSMAN19890916A</t>
  </si>
  <si>
    <t>Alex Guerrero</t>
  </si>
  <si>
    <t>GUERREROcubaA01</t>
  </si>
  <si>
    <t>GUERRA19851031A</t>
  </si>
  <si>
    <t>GUERRIER19780802A</t>
  </si>
  <si>
    <t>guerrvl01</t>
  </si>
  <si>
    <t>Vladimir Guerrero</t>
  </si>
  <si>
    <t>guillca01</t>
  </si>
  <si>
    <t>Carlos Guillen</t>
  </si>
  <si>
    <t>guilljo01</t>
  </si>
  <si>
    <t>Jose Guillen</t>
  </si>
  <si>
    <t>GUTHRIE19790408A</t>
  </si>
  <si>
    <t>GUTIERREZ19830221A</t>
  </si>
  <si>
    <t>GUYER19860128A</t>
  </si>
  <si>
    <t>GUZMAN19840614A</t>
  </si>
  <si>
    <t>gyorj001</t>
  </si>
  <si>
    <t>GYORKO19880923A</t>
  </si>
  <si>
    <t>HAFNER19770603A</t>
  </si>
  <si>
    <t>HAGADONE19860101A</t>
  </si>
  <si>
    <t>hahnje01</t>
  </si>
  <si>
    <t>HAIRSTON19760529A</t>
  </si>
  <si>
    <t>HAIRSTON19800525A</t>
  </si>
  <si>
    <t>haleda01</t>
  </si>
  <si>
    <t>haled001</t>
  </si>
  <si>
    <t>haleda02</t>
  </si>
  <si>
    <t>HALLADAY19770514A</t>
  </si>
  <si>
    <t>hallbi01</t>
  </si>
  <si>
    <t>HAMELS19831227A</t>
  </si>
  <si>
    <t>HAMILTON19810521A</t>
  </si>
  <si>
    <t>HAMMEL19820902A</t>
  </si>
  <si>
    <t>HAND19900320A</t>
  </si>
  <si>
    <t>HANIGAN19800816A</t>
  </si>
  <si>
    <t>HANNAHAN19800304A</t>
  </si>
  <si>
    <t>HANRAHAN19811006A</t>
  </si>
  <si>
    <t>HANSON19860828A</t>
  </si>
  <si>
    <t>HAPP19821019A</t>
  </si>
  <si>
    <t>HARANG19780509A</t>
  </si>
  <si>
    <t>harderi01</t>
  </si>
  <si>
    <t>HARDY19820819A</t>
  </si>
  <si>
    <t>HAREN19800917A</t>
  </si>
  <si>
    <t>harpb003</t>
  </si>
  <si>
    <t>HARPER19921016A</t>
  </si>
  <si>
    <t>HARRELL19850603A</t>
  </si>
  <si>
    <t>HARRISON19870708A</t>
  </si>
  <si>
    <t>HARRISON19850816A</t>
  </si>
  <si>
    <t>HART19820324A</t>
  </si>
  <si>
    <t>harvm001</t>
  </si>
  <si>
    <t>HARVEY19890327A</t>
  </si>
  <si>
    <t>hassaal01</t>
  </si>
  <si>
    <t>Alexander Hassan</t>
  </si>
  <si>
    <t>HAWKINS19721221A</t>
  </si>
  <si>
    <t>hawpebr01</t>
  </si>
  <si>
    <t>HEADLEY19840509A</t>
  </si>
  <si>
    <t>hecha001</t>
  </si>
  <si>
    <t>hefnj001</t>
  </si>
  <si>
    <t>HEFNER19860311A</t>
  </si>
  <si>
    <t>HEISEY19841214A</t>
  </si>
  <si>
    <t>HELLICKSO19870408A</t>
  </si>
  <si>
    <t>HELTON19730820A</t>
  </si>
  <si>
    <t>hendj001</t>
  </si>
  <si>
    <t>HENDERSON19821021A</t>
  </si>
  <si>
    <t>hendrky01</t>
  </si>
  <si>
    <t>HENDRIKS19890210A</t>
  </si>
  <si>
    <t>henslcl01</t>
  </si>
  <si>
    <t>hernc002</t>
  </si>
  <si>
    <t>HERNANDEZ19860408A</t>
  </si>
  <si>
    <t>herng001</t>
  </si>
  <si>
    <t>hernali01</t>
  </si>
  <si>
    <t>HERNANDEZ19760520A</t>
  </si>
  <si>
    <t>HERRERA19841103A</t>
  </si>
  <si>
    <t>HERRERA19891231A</t>
  </si>
  <si>
    <t>herrc001</t>
  </si>
  <si>
    <t>HERRMANN19871124A</t>
  </si>
  <si>
    <t>HESTER19830914A</t>
  </si>
  <si>
    <t>HEYWARD19890809A</t>
  </si>
  <si>
    <t>hicka001</t>
  </si>
  <si>
    <t>HICKS19891002A</t>
  </si>
  <si>
    <t>HILL19820321A</t>
  </si>
  <si>
    <t>hills003</t>
  </si>
  <si>
    <t>HINSKE19770805A</t>
  </si>
  <si>
    <t>HOCHEVAR19830915A</t>
  </si>
  <si>
    <t>hoesl001</t>
  </si>
  <si>
    <t>HOES19900305A</t>
  </si>
  <si>
    <t>hoffmtr01</t>
  </si>
  <si>
    <t>Trevor Hoffman</t>
  </si>
  <si>
    <t>holab001</t>
  </si>
  <si>
    <t>HOLADAY19871119A</t>
  </si>
  <si>
    <t>HOLLAND19861009A</t>
  </si>
  <si>
    <t>HOLLAND19851120A</t>
  </si>
  <si>
    <t>HOLLIDAY19800110A</t>
  </si>
  <si>
    <t>holtb002</t>
  </si>
  <si>
    <t>HOLT19880611A</t>
  </si>
  <si>
    <t>hoovj002</t>
  </si>
  <si>
    <t>HOOVER19870813A</t>
  </si>
  <si>
    <t>HORST19851001A</t>
  </si>
  <si>
    <t>HOSMER19891024A</t>
  </si>
  <si>
    <t>housetj01</t>
  </si>
  <si>
    <t>HOWARD19791119A</t>
  </si>
  <si>
    <t>HOWELL19830425A</t>
  </si>
  <si>
    <t>hudsoor01</t>
  </si>
  <si>
    <t>HUDSON19750714A</t>
  </si>
  <si>
    <t>huffau01</t>
  </si>
  <si>
    <t>HUFF19840822A</t>
  </si>
  <si>
    <t>HUGHES19850704A</t>
  </si>
  <si>
    <t>HUGHES19860624A</t>
  </si>
  <si>
    <t>HULTZEN19891128A</t>
  </si>
  <si>
    <t>HUMBER19821221A</t>
  </si>
  <si>
    <t>HUNDLEY19830908A</t>
  </si>
  <si>
    <t>HUNTER19750718A</t>
  </si>
  <si>
    <t>HUNTER19860703A</t>
  </si>
  <si>
    <t>hutcd001</t>
  </si>
  <si>
    <t>HUTCHISON19900822A</t>
  </si>
  <si>
    <t>IANNETTA19830408A</t>
  </si>
  <si>
    <t>IBANEZ19720602A</t>
  </si>
  <si>
    <t>IGLESIAScubaJ01</t>
  </si>
  <si>
    <t>INCIARTE19901029A</t>
  </si>
  <si>
    <t>INFANTE19811226A</t>
  </si>
  <si>
    <t>INGE19770519A</t>
  </si>
  <si>
    <t>ISHIKAWA19830924A</t>
  </si>
  <si>
    <t>iwakh001</t>
  </si>
  <si>
    <t>IWAKUMA00000000A</t>
  </si>
  <si>
    <t>iwamuak01</t>
  </si>
  <si>
    <t>Akinori Iwamura</t>
  </si>
  <si>
    <t>IZTURIS19800912A</t>
  </si>
  <si>
    <t>JACKSON19870201A</t>
  </si>
  <si>
    <t>jacksco01</t>
  </si>
  <si>
    <t>Conor Jackson</t>
  </si>
  <si>
    <t>JACKSON19830909A</t>
  </si>
  <si>
    <t>jackr004</t>
  </si>
  <si>
    <t>JANISH19821012A</t>
  </si>
  <si>
    <t>JANSEN19870930A</t>
  </si>
  <si>
    <t>JANSSEN19810917A</t>
  </si>
  <si>
    <t>JASO19830919A</t>
  </si>
  <si>
    <t>JAY19850315A</t>
  </si>
  <si>
    <t>jenksbo01</t>
  </si>
  <si>
    <t>Bobby Jenks</t>
  </si>
  <si>
    <t>jennd003</t>
  </si>
  <si>
    <t>JENNINGS19870417A</t>
  </si>
  <si>
    <t>JENNINGS19861030A</t>
  </si>
  <si>
    <t>JEPSEN19840726A</t>
  </si>
  <si>
    <t>JETER19740626A</t>
  </si>
  <si>
    <t>JIMENEZ19900501A</t>
  </si>
  <si>
    <t>JIMENEZ19840122A</t>
  </si>
  <si>
    <t>JOHNSON19790810A</t>
  </si>
  <si>
    <t>JOHNSON19840309A</t>
  </si>
  <si>
    <t>johne001</t>
  </si>
  <si>
    <t>JOHNSON19840131A</t>
  </si>
  <si>
    <t>JOHNSON19820222A</t>
  </si>
  <si>
    <t>johnsni01</t>
  </si>
  <si>
    <t>JOHNSON19761208A</t>
  </si>
  <si>
    <t>JOHNSON19830722A</t>
  </si>
  <si>
    <t>johns001</t>
  </si>
  <si>
    <t>JOHNSON19870831A</t>
  </si>
  <si>
    <t>JONES19850801A</t>
  </si>
  <si>
    <t>jonesan01</t>
  </si>
  <si>
    <t>JONES19810621A</t>
  </si>
  <si>
    <t>jonen001</t>
  </si>
  <si>
    <t>JONES19860128A</t>
  </si>
  <si>
    <t>jordata01</t>
  </si>
  <si>
    <t>jordt001</t>
  </si>
  <si>
    <t>JOYCE19840803A</t>
  </si>
  <si>
    <t>JURRJENS19860129A</t>
  </si>
  <si>
    <t>KALISH19880328A</t>
  </si>
  <si>
    <t>kawam001</t>
  </si>
  <si>
    <t>KAWASAKI00000000B</t>
  </si>
  <si>
    <t>kazms001</t>
  </si>
  <si>
    <t>KAZMIR19840124A</t>
  </si>
  <si>
    <t>KEARNS19800520A</t>
  </si>
  <si>
    <t>KELLEY19840426A</t>
  </si>
  <si>
    <t>kellc001</t>
  </si>
  <si>
    <t>KELLY19891004A</t>
  </si>
  <si>
    <t>kellydo01</t>
  </si>
  <si>
    <t>kelld001</t>
  </si>
  <si>
    <t>KEMP19840923A</t>
  </si>
  <si>
    <t>kendaja01</t>
  </si>
  <si>
    <t>Jason Kendall</t>
  </si>
  <si>
    <t>KENDRICK19830712A</t>
  </si>
  <si>
    <t>KENDRICK19840826A</t>
  </si>
  <si>
    <t>kennead01</t>
  </si>
  <si>
    <t>KENNEDY19841219A</t>
  </si>
  <si>
    <t>KEPPINGER19800421A</t>
  </si>
  <si>
    <t>KERSHAW19880319A</t>
  </si>
  <si>
    <t>keucd001</t>
  </si>
  <si>
    <t>KEUCHEL19880101A</t>
  </si>
  <si>
    <t>kiermke01</t>
  </si>
  <si>
    <t>KIMBREL19880528A</t>
  </si>
  <si>
    <t>KINNEY19790331A</t>
  </si>
  <si>
    <t>KINSLER19820622A</t>
  </si>
  <si>
    <t>KINTZLER19840801A</t>
  </si>
  <si>
    <t>KIPNIS19870403A</t>
  </si>
  <si>
    <t>KIRKMAN19860918A</t>
  </si>
  <si>
    <t>KLUBER19860410A</t>
  </si>
  <si>
    <t>koeht001</t>
  </si>
  <si>
    <t>KOEHLER19860629A</t>
  </si>
  <si>
    <t>KONERKO19760305A</t>
  </si>
  <si>
    <t>KONTOS19850612A</t>
  </si>
  <si>
    <t>KORECKY19790916A</t>
  </si>
  <si>
    <t>KOTCHMAN19830222A</t>
  </si>
  <si>
    <t>KOTSAY19751202A</t>
  </si>
  <si>
    <t>KOTTARAS19830516A</t>
  </si>
  <si>
    <t>kouzmke01</t>
  </si>
  <si>
    <t>Kevin Kouzmanoff</t>
  </si>
  <si>
    <t>KOZMA19880411A</t>
  </si>
  <si>
    <t>KRATZ19800615A</t>
  </si>
  <si>
    <t>KUBEL19820525A</t>
  </si>
  <si>
    <t>kuoho01</t>
  </si>
  <si>
    <t>Hong-Chih Kuo</t>
  </si>
  <si>
    <t>KURODA00000000A</t>
  </si>
  <si>
    <t>LACKEY19781023A</t>
  </si>
  <si>
    <t>LAFFEY19850415A</t>
  </si>
  <si>
    <t>lagaj001</t>
  </si>
  <si>
    <t>LAGARES19890317A</t>
  </si>
  <si>
    <t>LAIRD19870911A</t>
  </si>
  <si>
    <t>LAIRD19791113A</t>
  </si>
  <si>
    <t>lakej001</t>
  </si>
  <si>
    <t>LAKE19900327A</t>
  </si>
  <si>
    <t>lallb001</t>
  </si>
  <si>
    <t>LALLI19830512A</t>
  </si>
  <si>
    <t>lamba001</t>
  </si>
  <si>
    <t>LAMBO19880811A</t>
  </si>
  <si>
    <t>LANGERHAN19800220A</t>
  </si>
  <si>
    <t>LANNAN19840927A</t>
  </si>
  <si>
    <t>laportma01</t>
  </si>
  <si>
    <t>LAROCHE19791106A</t>
  </si>
  <si>
    <t>lasteto01</t>
  </si>
  <si>
    <t>Tommy La Stella</t>
  </si>
  <si>
    <t>LATOS19871209A</t>
  </si>
  <si>
    <t>LAVARNWAY19870807A</t>
  </si>
  <si>
    <t>LAWRIE19900118A</t>
  </si>
  <si>
    <t>LEAGUE19830316A</t>
  </si>
  <si>
    <t>LEAKE19871112A</t>
  </si>
  <si>
    <t>LEBLANC19840807A</t>
  </si>
  <si>
    <t>LECURE19840504A</t>
  </si>
  <si>
    <t>LEE19760620A</t>
  </si>
  <si>
    <t>LEE19780830A</t>
  </si>
  <si>
    <t>Derrek Lee</t>
  </si>
  <si>
    <t>lemad001</t>
  </si>
  <si>
    <t>LEMAHIEU19880713A</t>
  </si>
  <si>
    <t>leons001</t>
  </si>
  <si>
    <t>LEON19890313A</t>
  </si>
  <si>
    <t>LEROUX19840414A</t>
  </si>
  <si>
    <t>LESTER19840107A</t>
  </si>
  <si>
    <t>LEWIS19790802A</t>
  </si>
  <si>
    <t>LIDDI19880814A</t>
  </si>
  <si>
    <t>lidgebr01</t>
  </si>
  <si>
    <t>Brad Lidge</t>
  </si>
  <si>
    <t>lillibr01</t>
  </si>
  <si>
    <t>LILLY19760104A</t>
  </si>
  <si>
    <t>LINCECUM19840615A</t>
  </si>
  <si>
    <t>LINCOLN19850525A</t>
  </si>
  <si>
    <t>LIND19830717A</t>
  </si>
  <si>
    <t>LINDBLOM19870615A</t>
  </si>
  <si>
    <t>LINDSTROM19800211A</t>
  </si>
  <si>
    <t>LIRIANO19831026A</t>
  </si>
  <si>
    <t>LOCKE19871120A</t>
  </si>
  <si>
    <t>LOE19810910A</t>
  </si>
  <si>
    <t>LOGAN19840813A</t>
  </si>
  <si>
    <t>LOHSE19781004A</t>
  </si>
  <si>
    <t>LONEY19840507A</t>
  </si>
  <si>
    <t>LONGORIA19851007A</t>
  </si>
  <si>
    <t>lopezfe01</t>
  </si>
  <si>
    <t>Felipe Lopez</t>
  </si>
  <si>
    <t>LOPEZ19770711A</t>
  </si>
  <si>
    <t>LOPEZ19830719A</t>
  </si>
  <si>
    <t>lougd001</t>
  </si>
  <si>
    <t>LOUGH19860120A</t>
  </si>
  <si>
    <t>loupa001</t>
  </si>
  <si>
    <t>LOUP19871219A</t>
  </si>
  <si>
    <t>LOWE19730601A</t>
  </si>
  <si>
    <t>LOWE19830607A</t>
  </si>
  <si>
    <t>LOWRIE19840417A</t>
  </si>
  <si>
    <t>LUCROY19860613A</t>
  </si>
  <si>
    <t>LUDWICK19780713A</t>
  </si>
  <si>
    <t>LUEBKE19850304A</t>
  </si>
  <si>
    <t>luetl001</t>
  </si>
  <si>
    <t>LUETGE19870324A</t>
  </si>
  <si>
    <t>lutzz001</t>
  </si>
  <si>
    <t>LUTZ19860603A</t>
  </si>
  <si>
    <t>LYLES19901019A</t>
  </si>
  <si>
    <t>LYNN19870512A</t>
  </si>
  <si>
    <t>LYON19790810A</t>
  </si>
  <si>
    <t>lyonsty01</t>
  </si>
  <si>
    <t>machm001</t>
  </si>
  <si>
    <t>MACHADO19920706A</t>
  </si>
  <si>
    <t>MAHOLM19820625A</t>
  </si>
  <si>
    <t>mainj001</t>
  </si>
  <si>
    <t>MAINE19810508A</t>
  </si>
  <si>
    <t>MALDONADO19860816A</t>
  </si>
  <si>
    <t>MARCUM19811214A</t>
  </si>
  <si>
    <t>marij002</t>
  </si>
  <si>
    <t>MARISNICK19910330A</t>
  </si>
  <si>
    <t>MARKAKIS19831117A</t>
  </si>
  <si>
    <t>MARMOL19821014A</t>
  </si>
  <si>
    <t>maron001</t>
  </si>
  <si>
    <t>MARONDE19890905A</t>
  </si>
  <si>
    <t>MARQUIS19780821A</t>
  </si>
  <si>
    <t>MARSHALL19820830A</t>
  </si>
  <si>
    <t>MARSON19860626A</t>
  </si>
  <si>
    <t>marts002</t>
  </si>
  <si>
    <t>MARTE19881009A</t>
  </si>
  <si>
    <t>MARTE19801108A</t>
  </si>
  <si>
    <t>MARTINEZ19820306A</t>
  </si>
  <si>
    <t>MARTINEZ19880101A</t>
  </si>
  <si>
    <t>MARTINEZ19870821A</t>
  </si>
  <si>
    <t>MARTINcubaL01</t>
  </si>
  <si>
    <t>MARTINEZ19820916A</t>
  </si>
  <si>
    <t>martini01</t>
  </si>
  <si>
    <t>Nick Martinez</t>
  </si>
  <si>
    <t>MARTIN19830215A</t>
  </si>
  <si>
    <t>martv001</t>
  </si>
  <si>
    <t>MARTINEZ19781223A</t>
  </si>
  <si>
    <t>MASTERSON19850322A</t>
  </si>
  <si>
    <t>mastd002</t>
  </si>
  <si>
    <t>MASTROIAN19850826A</t>
  </si>
  <si>
    <t>MATHIS19830331A</t>
  </si>
  <si>
    <t>MATSUZAKA00000000A</t>
  </si>
  <si>
    <t>matsuhi01</t>
  </si>
  <si>
    <t>matsuka01</t>
  </si>
  <si>
    <t>Kazuo Matsui</t>
  </si>
  <si>
    <t>MATTHEUS19831110A</t>
  </si>
  <si>
    <t>MATUSZ19870211A</t>
  </si>
  <si>
    <t>MAUER19830419A</t>
  </si>
  <si>
    <t>maurb001</t>
  </si>
  <si>
    <t>MAURER19900703A</t>
  </si>
  <si>
    <t>MAXWELL19831106A</t>
  </si>
  <si>
    <t>MAYBIN19870404A</t>
  </si>
  <si>
    <t>maytr01</t>
  </si>
  <si>
    <t>MCALLISTE19871208A</t>
  </si>
  <si>
    <t>mcbrm002</t>
  </si>
  <si>
    <t>mcbrima02</t>
  </si>
  <si>
    <t>MCBRIDE19850523A</t>
  </si>
  <si>
    <t>MCCANN19840220A</t>
  </si>
  <si>
    <t>MCCARTHY19830707A</t>
  </si>
  <si>
    <t>MCCLELLAN19840612A</t>
  </si>
  <si>
    <t>MCCOY19810402A</t>
  </si>
  <si>
    <t>MCCUTCHEN19861010A</t>
  </si>
  <si>
    <t>MCDONALD19781117A</t>
  </si>
  <si>
    <t>MCDONALD19841019A</t>
  </si>
  <si>
    <t>MCDONALD19740924A</t>
  </si>
  <si>
    <t>MCGEE19860806A</t>
  </si>
  <si>
    <t>mcgowdu01</t>
  </si>
  <si>
    <t>mcgod001</t>
  </si>
  <si>
    <t>mcguc001</t>
  </si>
  <si>
    <t>MCGUINESS19880411A</t>
  </si>
  <si>
    <t>mchuc001</t>
  </si>
  <si>
    <t>MCHUGH19870619A</t>
  </si>
  <si>
    <t>MCKENRY19850304A</t>
  </si>
  <si>
    <t>MCLOUTH19811028A</t>
  </si>
  <si>
    <t>mcphk001</t>
  </si>
  <si>
    <t>mechegi01</t>
  </si>
  <si>
    <t>Gil Meche</t>
  </si>
  <si>
    <t>medicto01</t>
  </si>
  <si>
    <t>medinyo01</t>
  </si>
  <si>
    <t>MEDLEN19851007A</t>
  </si>
  <si>
    <t>meekev01</t>
  </si>
  <si>
    <t>MEJIA19851202A</t>
  </si>
  <si>
    <t>MEJIA19891011A</t>
  </si>
  <si>
    <t>MELANCON19850328A</t>
  </si>
  <si>
    <t>MENDOZA19831031A</t>
  </si>
  <si>
    <t>mercj002</t>
  </si>
  <si>
    <t>MERCER19860827A</t>
  </si>
  <si>
    <t>mesam001</t>
  </si>
  <si>
    <t>MESA19870131A</t>
  </si>
  <si>
    <t>MESORACO19880619A</t>
  </si>
  <si>
    <t>middw001</t>
  </si>
  <si>
    <t>MIDDLEBRO19880909A</t>
  </si>
  <si>
    <t>MIJARES19841029A</t>
  </si>
  <si>
    <t>milesaa01</t>
  </si>
  <si>
    <t>Aaron Miles</t>
  </si>
  <si>
    <t>MILEY19861113A</t>
  </si>
  <si>
    <t>MILLER19850521A</t>
  </si>
  <si>
    <t>Lastings Milledge</t>
  </si>
  <si>
    <t>mills001</t>
  </si>
  <si>
    <t>MILLER19901010A</t>
  </si>
  <si>
    <t>MILLWOOD19741224A</t>
  </si>
  <si>
    <t>MILONE19870216A</t>
  </si>
  <si>
    <t>MINOR19871226A</t>
  </si>
  <si>
    <t>mitcd001</t>
  </si>
  <si>
    <t>MOLINA19750603A</t>
  </si>
  <si>
    <t>MOLINA19820713A</t>
  </si>
  <si>
    <t>MONTERO19891128A</t>
  </si>
  <si>
    <t>MONTERO19830709A</t>
  </si>
  <si>
    <t>MOORE19840508A</t>
  </si>
  <si>
    <t>MOORE19890618A</t>
  </si>
  <si>
    <t>MOORE19831117A</t>
  </si>
  <si>
    <t>moort002</t>
  </si>
  <si>
    <t>MOORE19870130A</t>
  </si>
  <si>
    <t>MORALES19860124A</t>
  </si>
  <si>
    <t>MORALES19830620A</t>
  </si>
  <si>
    <t>morame01</t>
  </si>
  <si>
    <t>Melvin Mora</t>
  </si>
  <si>
    <t>morelbr01</t>
  </si>
  <si>
    <t>MORELAND19850906A</t>
  </si>
  <si>
    <t>MORNEAU19810515A</t>
  </si>
  <si>
    <t>morrb002</t>
  </si>
  <si>
    <t>MORRIS19870328A</t>
  </si>
  <si>
    <t>MORRISON19870825A</t>
  </si>
  <si>
    <t>MORROW19840726A</t>
  </si>
  <si>
    <t>MORSE19820322A</t>
  </si>
  <si>
    <t>moscogu01</t>
  </si>
  <si>
    <t>MOSELEY19811226A</t>
  </si>
  <si>
    <t>MOSS19830916A</t>
  </si>
  <si>
    <t>motagu01</t>
  </si>
  <si>
    <t>MOTTE19820622A</t>
  </si>
  <si>
    <t>MOUSTAKAS19880911A</t>
  </si>
  <si>
    <t>MOYLAN19760212A</t>
  </si>
  <si>
    <t>MUJICA19840510A</t>
  </si>
  <si>
    <t>MURPHY19811018A</t>
  </si>
  <si>
    <t>MURPHY19850104A</t>
  </si>
  <si>
    <t>MYERS19800817A</t>
  </si>
  <si>
    <t>myerw001</t>
  </si>
  <si>
    <t>MYERS19901210A</t>
  </si>
  <si>
    <t>NAPOLI19811031A</t>
  </si>
  <si>
    <t>NARVESON19811220A</t>
  </si>
  <si>
    <t>NATHAN19741122A</t>
  </si>
  <si>
    <t>NAVA19830222A</t>
  </si>
  <si>
    <t>navad001</t>
  </si>
  <si>
    <t>NAVARRO19840209A</t>
  </si>
  <si>
    <t>nealt001</t>
  </si>
  <si>
    <t>NEAL19870817A</t>
  </si>
  <si>
    <t>nelsj004</t>
  </si>
  <si>
    <t>NELSON19890605A</t>
  </si>
  <si>
    <t>NESHEK19800904A</t>
  </si>
  <si>
    <t>NICASIO19860831A</t>
  </si>
  <si>
    <t>NICKEAS19830213A</t>
  </si>
  <si>
    <t>NIEMANN19830228A</t>
  </si>
  <si>
    <t>NIESE19861027A</t>
  </si>
  <si>
    <t>nieuk001</t>
  </si>
  <si>
    <t>NIEUWENHU19870807A</t>
  </si>
  <si>
    <t>NIEVES19770925A</t>
  </si>
  <si>
    <t>nisht001</t>
  </si>
  <si>
    <t>NIX19820826A</t>
  </si>
  <si>
    <t>NIX19801030A</t>
  </si>
  <si>
    <t>NOESI19870126A</t>
  </si>
  <si>
    <t>NOLASCO19821213A</t>
  </si>
  <si>
    <t>NORRIS19850302A</t>
  </si>
  <si>
    <t>norrd001</t>
  </si>
  <si>
    <t>NORRIS19890214A</t>
  </si>
  <si>
    <t>NOVA19870112A</t>
  </si>
  <si>
    <t>nunovi01</t>
  </si>
  <si>
    <t>nunov001</t>
  </si>
  <si>
    <t>oberb001</t>
  </si>
  <si>
    <t>OBERHOLTZ19890701A</t>
  </si>
  <si>
    <t>ODAY19821022A</t>
  </si>
  <si>
    <t>odorj001</t>
  </si>
  <si>
    <t>ODORIZZI19900327A</t>
  </si>
  <si>
    <t>odorro01</t>
  </si>
  <si>
    <t>OFLAHERT19850205A</t>
  </si>
  <si>
    <t>OGANDO19831005A</t>
  </si>
  <si>
    <t>OLIVER19701006A</t>
  </si>
  <si>
    <t>OLIVEROS19880528A</t>
  </si>
  <si>
    <t>OLIVO19780715A</t>
  </si>
  <si>
    <t>olt-m001</t>
  </si>
  <si>
    <t>OLT19880827A</t>
  </si>
  <si>
    <t>ONDRUSEK19850213A</t>
  </si>
  <si>
    <t>ordonmi01</t>
  </si>
  <si>
    <t>Magglio Ordonez</t>
  </si>
  <si>
    <t>ORR19790608A</t>
  </si>
  <si>
    <t>orter001</t>
  </si>
  <si>
    <t>ORTEGA19910515A</t>
  </si>
  <si>
    <t>ORTIZ19751118A</t>
  </si>
  <si>
    <t>OSWALT19770829A</t>
  </si>
  <si>
    <t>OTTAVINO19851122A</t>
  </si>
  <si>
    <t>OUTMAN19840914A</t>
  </si>
  <si>
    <t>OVERBAY19770128A</t>
  </si>
  <si>
    <t>oviedju01</t>
  </si>
  <si>
    <t>owinc001</t>
  </si>
  <si>
    <t>OWINGS19910812A</t>
  </si>
  <si>
    <t>ozunm001</t>
  </si>
  <si>
    <t>OZUNA19901112A</t>
  </si>
  <si>
    <t>PACHECO19860130A</t>
  </si>
  <si>
    <t>padilvi01</t>
  </si>
  <si>
    <t>PAGAN19810702A</t>
  </si>
  <si>
    <t>panikjo01</t>
  </si>
  <si>
    <t>PAPELBON19801123A</t>
  </si>
  <si>
    <t>PAREDES19881125A</t>
  </si>
  <si>
    <t>PARKER19881124A</t>
  </si>
  <si>
    <t>parkeky01</t>
  </si>
  <si>
    <t>PARMELEE19880224A</t>
  </si>
  <si>
    <t>PARNELL19840908A</t>
  </si>
  <si>
    <t>PARRA19870506A</t>
  </si>
  <si>
    <t>PARRA19821030A</t>
  </si>
  <si>
    <t>pastt001</t>
  </si>
  <si>
    <t>PASTORNIC19891213A</t>
  </si>
  <si>
    <t>patteco01</t>
  </si>
  <si>
    <t>Corey Patterson</t>
  </si>
  <si>
    <t>PATTON19850903A</t>
  </si>
  <si>
    <t>PAULINO19831005A</t>
  </si>
  <si>
    <t>PAULINO19810421A</t>
  </si>
  <si>
    <t>PAUL19850225A</t>
  </si>
  <si>
    <t>pavanca01</t>
  </si>
  <si>
    <t>paxtj001</t>
  </si>
  <si>
    <t>PAXTON19881106A</t>
  </si>
  <si>
    <t>peacb001</t>
  </si>
  <si>
    <t>PEACOCK19880202A</t>
  </si>
  <si>
    <t>PEARCE19830413A</t>
  </si>
  <si>
    <t>PEAVY19810531A</t>
  </si>
  <si>
    <t>PEDROIA19830817A</t>
  </si>
  <si>
    <t>PEGUERO19870222A</t>
  </si>
  <si>
    <t>peguf001</t>
  </si>
  <si>
    <t>PEGUERO19880601A</t>
  </si>
  <si>
    <t>PELFREY19840114A</t>
  </si>
  <si>
    <t>PENA19820107A</t>
  </si>
  <si>
    <t>PENA19780517A</t>
  </si>
  <si>
    <t>PENA19850718A</t>
  </si>
  <si>
    <t>PENCE19830413A</t>
  </si>
  <si>
    <t>PENNINGTO19840615A</t>
  </si>
  <si>
    <t>pennybr01</t>
  </si>
  <si>
    <t>peralda01</t>
  </si>
  <si>
    <t>PERALTA19820528A</t>
  </si>
  <si>
    <t>PERALTA19760323A</t>
  </si>
  <si>
    <t>peraw001</t>
  </si>
  <si>
    <t>PERALTA19890508A</t>
  </si>
  <si>
    <t>PEREZ19850701A</t>
  </si>
  <si>
    <t>peree003</t>
  </si>
  <si>
    <t>PEREZ19900530A</t>
  </si>
  <si>
    <t>pereh001</t>
  </si>
  <si>
    <t>PEREZ19910326A</t>
  </si>
  <si>
    <t>perem004</t>
  </si>
  <si>
    <t>PEREZ19910404A</t>
  </si>
  <si>
    <t>PEREZ19810815A</t>
  </si>
  <si>
    <t>PEREZ19900510A</t>
  </si>
  <si>
    <t>PERKINS19830302A</t>
  </si>
  <si>
    <t>PESTANO19850220A</t>
  </si>
  <si>
    <t>PETERSEN19860409A</t>
  </si>
  <si>
    <t>petityu01</t>
  </si>
  <si>
    <t>petta001</t>
  </si>
  <si>
    <t>PETTITTE19720615A</t>
  </si>
  <si>
    <t>pettj001</t>
  </si>
  <si>
    <t>pettijo02</t>
  </si>
  <si>
    <t>phegj001</t>
  </si>
  <si>
    <t>phelc001</t>
  </si>
  <si>
    <t>PHELPS19870123A</t>
  </si>
  <si>
    <t>pheld001</t>
  </si>
  <si>
    <t>PHELPS19861009A</t>
  </si>
  <si>
    <t>PHILLIPS19810628A</t>
  </si>
  <si>
    <t>phipd001</t>
  </si>
  <si>
    <t>PHIPPS19850722A</t>
  </si>
  <si>
    <t>piefe01</t>
  </si>
  <si>
    <t>PIERRE19770814A</t>
  </si>
  <si>
    <t>PIERZYNSK19761230A</t>
  </si>
  <si>
    <t>PILL19840909A</t>
  </si>
  <si>
    <t>PINEDA19890118A</t>
  </si>
  <si>
    <t>pineijo01</t>
  </si>
  <si>
    <t>pintj001</t>
  </si>
  <si>
    <t>PINTO19890331A</t>
  </si>
  <si>
    <t>PLOUFFE19860615A</t>
  </si>
  <si>
    <t>podsesc01</t>
  </si>
  <si>
    <t>POLANCO19910914A</t>
  </si>
  <si>
    <t>POLANCO19751010A</t>
  </si>
  <si>
    <t>polla001</t>
  </si>
  <si>
    <t>POLLOCK19871205A</t>
  </si>
  <si>
    <t>POMERANZ19881122A</t>
  </si>
  <si>
    <t>pomes001</t>
  </si>
  <si>
    <t>PORCELLO19881227A</t>
  </si>
  <si>
    <t>posadjo01</t>
  </si>
  <si>
    <t>Jorge Posada</t>
  </si>
  <si>
    <t>POSEY19870327A</t>
  </si>
  <si>
    <t>PRADO19831027A</t>
  </si>
  <si>
    <t>PRESLEY19850725A</t>
  </si>
  <si>
    <t>PRICE19850826A</t>
  </si>
  <si>
    <t>PRIDIE19831009A</t>
  </si>
  <si>
    <t>prinj001</t>
  </si>
  <si>
    <t>PRINCE19880126A</t>
  </si>
  <si>
    <t>profj001</t>
  </si>
  <si>
    <t>PROFAR19930220A</t>
  </si>
  <si>
    <t>pryos001</t>
  </si>
  <si>
    <t>PRYOR19890723A</t>
  </si>
  <si>
    <t>puigy001</t>
  </si>
  <si>
    <t>PUJOLS19800116A</t>
  </si>
  <si>
    <t>PUNTO19771108A</t>
  </si>
  <si>
    <t>PUTZ19770222A</t>
  </si>
  <si>
    <t>quackke01</t>
  </si>
  <si>
    <t>qualc001</t>
  </si>
  <si>
    <t>QUALLS19780817A</t>
  </si>
  <si>
    <t>QUENTIN19820828A</t>
  </si>
  <si>
    <t>QUINTERO19790802A</t>
  </si>
  <si>
    <t>quinj001</t>
  </si>
  <si>
    <t>QUINTANA19890124A</t>
  </si>
  <si>
    <t>QUINTANIL19811024A</t>
  </si>
  <si>
    <t>RABURN19810417A</t>
  </si>
  <si>
    <t>RAMIREZcubaA01</t>
  </si>
  <si>
    <t>RAMIREZ19780625A</t>
  </si>
  <si>
    <t>ramie005</t>
  </si>
  <si>
    <t>ramie001</t>
  </si>
  <si>
    <t>RAMIREZ19831223A</t>
  </si>
  <si>
    <t>ramirjo01</t>
  </si>
  <si>
    <t>Manny Ramirez</t>
  </si>
  <si>
    <t>RAMIREZ19810831A</t>
  </si>
  <si>
    <t>RAMOS19840622A</t>
  </si>
  <si>
    <t>RAMOS19870810A</t>
  </si>
  <si>
    <t>RAPADA19810309A</t>
  </si>
  <si>
    <t>RASMUS19860811A</t>
  </si>
  <si>
    <t>RAUCH19780927A</t>
  </si>
  <si>
    <t>RECKER19830829A</t>
  </si>
  <si>
    <t>REDDICK19870219A</t>
  </si>
  <si>
    <t>redmoto01</t>
  </si>
  <si>
    <t>redmt002</t>
  </si>
  <si>
    <t>REED19881227A</t>
  </si>
  <si>
    <t>REIMOLD19831012A</t>
  </si>
  <si>
    <t>renda001</t>
  </si>
  <si>
    <t>RENDON19900606A</t>
  </si>
  <si>
    <t>RESOP19821104A</t>
  </si>
  <si>
    <t>REVERE19880503A</t>
  </si>
  <si>
    <t>REYES19830611A</t>
  </si>
  <si>
    <t>REYNOLDS19830803A</t>
  </si>
  <si>
    <t>REYNOLDS19841002A</t>
  </si>
  <si>
    <t>rhodear01</t>
  </si>
  <si>
    <t>Arthur Rhodes</t>
  </si>
  <si>
    <t>rhymw001</t>
  </si>
  <si>
    <t>RICHARD19830912A</t>
  </si>
  <si>
    <t>RICHARDS19880527A</t>
  </si>
  <si>
    <t>rienzan01</t>
  </si>
  <si>
    <t>riena001</t>
  </si>
  <si>
    <t>RIOS19810218A</t>
  </si>
  <si>
    <t>RIVERA19691129A</t>
  </si>
  <si>
    <t>riverre01</t>
  </si>
  <si>
    <t>RIZZO19890808A</t>
  </si>
  <si>
    <t>roart001</t>
  </si>
  <si>
    <t>ROARK19861005A</t>
  </si>
  <si>
    <t>ROBERTS19771009A</t>
  </si>
  <si>
    <t>ROBERTSON19850409A</t>
  </si>
  <si>
    <t>robet001</t>
  </si>
  <si>
    <t>ROBERTSON19871223A</t>
  </si>
  <si>
    <t>ROBINSON19841030A</t>
  </si>
  <si>
    <t>RODNEY19770318A</t>
  </si>
  <si>
    <t>RODRIGUEZ19750727A</t>
  </si>
  <si>
    <t>RODRIGUEZ19820107A</t>
  </si>
  <si>
    <t>rodriiv01</t>
  </si>
  <si>
    <t>Ivan Rodriguez</t>
  </si>
  <si>
    <t>RODRIGUEZ19850426A</t>
  </si>
  <si>
    <t>rodrp001</t>
  </si>
  <si>
    <t>RODRIGUEZ19910416A</t>
  </si>
  <si>
    <t>RODRIGUEZ19790118A</t>
  </si>
  <si>
    <t>ROGERS19850814A</t>
  </si>
  <si>
    <t>rolensc01</t>
  </si>
  <si>
    <t>ROLLINS19781127A</t>
  </si>
  <si>
    <t>ROMERO19841106A</t>
  </si>
  <si>
    <t>ROMERO19850130A</t>
  </si>
  <si>
    <t>ROMINE19851224A</t>
  </si>
  <si>
    <t>ROMO19830304A</t>
  </si>
  <si>
    <t>rondb001</t>
  </si>
  <si>
    <t>RONDON19901209A</t>
  </si>
  <si>
    <t>rondh001</t>
  </si>
  <si>
    <t>RONDON19880226A</t>
  </si>
  <si>
    <t>DELAROSA19810405A</t>
  </si>
  <si>
    <t>ROSALES19830520A</t>
  </si>
  <si>
    <t>ROSARIO19890223A</t>
  </si>
  <si>
    <t>roset001</t>
  </si>
  <si>
    <t>ROSENTHAL19900529A</t>
  </si>
  <si>
    <t>ROSS19801223A</t>
  </si>
  <si>
    <t>ROSS19770319A</t>
  </si>
  <si>
    <t>rossr002</t>
  </si>
  <si>
    <t>ROSS19890624A</t>
  </si>
  <si>
    <t>ROSS19870422A</t>
  </si>
  <si>
    <t>rowanaa01</t>
  </si>
  <si>
    <t>Aaron Rowand</t>
  </si>
  <si>
    <t>rowlary01</t>
  </si>
  <si>
    <t>ruf-d001</t>
  </si>
  <si>
    <t>RUF19860728A</t>
  </si>
  <si>
    <t>RUGGIANO19820412A</t>
  </si>
  <si>
    <t>RUIZ19790122A</t>
  </si>
  <si>
    <t>RUNZLER19850330A</t>
  </si>
  <si>
    <t>rusic001</t>
  </si>
  <si>
    <t>RUSIN19861022A</t>
  </si>
  <si>
    <t>rutlj001</t>
  </si>
  <si>
    <t>RUTLEDGE19890421A</t>
  </si>
  <si>
    <t>RYAN19820326A</t>
  </si>
  <si>
    <t>ryu-h001</t>
  </si>
  <si>
    <t>Hyun-jin Ryu</t>
  </si>
  <si>
    <t>RYU19870325A</t>
  </si>
  <si>
    <t>RZEPCZYNS19850829A</t>
  </si>
  <si>
    <t>SABATHIA19800721A</t>
  </si>
  <si>
    <t>saitota01</t>
  </si>
  <si>
    <t>SALAS19850530A</t>
  </si>
  <si>
    <t>salad001</t>
  </si>
  <si>
    <t>SALAZAR19900111A</t>
  </si>
  <si>
    <t>SALE19890330A</t>
  </si>
  <si>
    <t>SALTALAMA19850502A</t>
  </si>
  <si>
    <t>SAMARDZIJ19850123A</t>
  </si>
  <si>
    <t>sanaa001</t>
  </si>
  <si>
    <t>SANABIA19880908A</t>
  </si>
  <si>
    <t>sanchaa01</t>
  </si>
  <si>
    <t>SANCHEZ19840227A</t>
  </si>
  <si>
    <t>SANCHEZ19890216A</t>
  </si>
  <si>
    <t>sanchfr01</t>
  </si>
  <si>
    <t>Freddy Sanchez</t>
  </si>
  <si>
    <t>SANCHEZ19830902A</t>
  </si>
  <si>
    <t>SANCHEZ19891117A</t>
  </si>
  <si>
    <t>sanchjo01</t>
  </si>
  <si>
    <t>sanct001</t>
  </si>
  <si>
    <t>SANCHEZ19880520A</t>
  </si>
  <si>
    <t>SANDOVAL19860811A</t>
  </si>
  <si>
    <t>SANDS19870928A</t>
  </si>
  <si>
    <t>SANTANA19860408A</t>
  </si>
  <si>
    <t>SANTANA19831128A</t>
  </si>
  <si>
    <t>SANTANA19790313A</t>
  </si>
  <si>
    <t>SANTIAGO19871216A</t>
  </si>
  <si>
    <t>SANTIAGO19790831A</t>
  </si>
  <si>
    <t>SANTOS19830704A</t>
  </si>
  <si>
    <t>SAPPELT19870102A</t>
  </si>
  <si>
    <t>satij001</t>
  </si>
  <si>
    <t>SATIN19841223A</t>
  </si>
  <si>
    <t>SAUNDERS19810616A</t>
  </si>
  <si>
    <t>SAUNDERS19861119A</t>
  </si>
  <si>
    <t>SCHAFER19860904A</t>
  </si>
  <si>
    <t>SCHAFER19860908A</t>
  </si>
  <si>
    <t>schet001</t>
  </si>
  <si>
    <t>SCHEPPERS19870117A</t>
  </si>
  <si>
    <t>SCHERZER19840727A</t>
  </si>
  <si>
    <t>SCHIERHOL19840215A</t>
  </si>
  <si>
    <t>schoj001</t>
  </si>
  <si>
    <t>SCHOOP19911006A</t>
  </si>
  <si>
    <t>SCHUMAKER19800203A</t>
  </si>
  <si>
    <t>SCHWINDEN19860922A</t>
  </si>
  <si>
    <t>SCOTT19780625A</t>
  </si>
  <si>
    <t>SCRIBNER19850719A</t>
  </si>
  <si>
    <t>SCUTARO19751030A</t>
  </si>
  <si>
    <t>SEAGER19871103A</t>
  </si>
  <si>
    <t>seguj002</t>
  </si>
  <si>
    <t>SEGURA19900317A</t>
  </si>
  <si>
    <t>semim001</t>
  </si>
  <si>
    <t>SEMIEN19900917A</t>
  </si>
  <si>
    <t>SHAW19871108A</t>
  </si>
  <si>
    <t>sheetbe01</t>
  </si>
  <si>
    <t>sherrge01</t>
  </si>
  <si>
    <t>SHIELDS19811220A</t>
  </si>
  <si>
    <t>shoemma01</t>
  </si>
  <si>
    <t>SHOPPACH19800429A</t>
  </si>
  <si>
    <t>shucj001</t>
  </si>
  <si>
    <t>SHUCK19870618A</t>
  </si>
  <si>
    <t>siegk001</t>
  </si>
  <si>
    <t>SIEGRIST19890720A</t>
  </si>
  <si>
    <t>sierm001</t>
  </si>
  <si>
    <t>SIERRA19880924A</t>
  </si>
  <si>
    <t>silvaca01</t>
  </si>
  <si>
    <t>Carlos Silva</t>
  </si>
  <si>
    <t>simma001</t>
  </si>
  <si>
    <t>SIMMONS19890904A</t>
  </si>
  <si>
    <t>SIMON19810508A</t>
  </si>
  <si>
    <t>SIPP19830712A</t>
  </si>
  <si>
    <t>sizemgr01</t>
  </si>
  <si>
    <t>sizeg001</t>
  </si>
  <si>
    <t>sizemsc01</t>
  </si>
  <si>
    <t>skagt001</t>
  </si>
  <si>
    <t>SKAGGS19910713A</t>
  </si>
  <si>
    <t>skipk001</t>
  </si>
  <si>
    <t>SKIPWORTH19900301A</t>
  </si>
  <si>
    <t>slowk001</t>
  </si>
  <si>
    <t>SLOWEY19840504A</t>
  </si>
  <si>
    <t>SMITH19820930A</t>
  </si>
  <si>
    <t>SMOAK19861205A</t>
  </si>
  <si>
    <t>smyld001</t>
  </si>
  <si>
    <t>SMYLY19890613A</t>
  </si>
  <si>
    <t>snellia01</t>
  </si>
  <si>
    <t>Ian Snell</t>
  </si>
  <si>
    <t>SNIDER19880202A</t>
  </si>
  <si>
    <t>SNYDER19861123A</t>
  </si>
  <si>
    <t>SNYDER19810212A</t>
  </si>
  <si>
    <t>SOGARD19860522A</t>
  </si>
  <si>
    <t>solad001</t>
  </si>
  <si>
    <t>SOLANO19871217A</t>
  </si>
  <si>
    <t>solarya01</t>
  </si>
  <si>
    <t>solerjo01</t>
  </si>
  <si>
    <t>solia001</t>
  </si>
  <si>
    <t>SORIANO19780107A</t>
  </si>
  <si>
    <t>SORIA19840518A</t>
  </si>
  <si>
    <t>SORIANO19791219A</t>
  </si>
  <si>
    <t>SOTO19830120A</t>
  </si>
  <si>
    <t>SPAN19840227A</t>
  </si>
  <si>
    <t>spilbry01</t>
  </si>
  <si>
    <t>Ryan Spilborghs</t>
  </si>
  <si>
    <t>STAMMEN19840309A</t>
  </si>
  <si>
    <t>STANTON19891108A</t>
  </si>
  <si>
    <t>STAUFFER19820602A</t>
  </si>
  <si>
    <t>STEWART19820219A</t>
  </si>
  <si>
    <t>STINSON19880314A</t>
  </si>
  <si>
    <t>STOREN19870801A</t>
  </si>
  <si>
    <t>storm001</t>
  </si>
  <si>
    <t>STOREY19860316A</t>
  </si>
  <si>
    <t>strad003</t>
  </si>
  <si>
    <t>STRAILY19881201A</t>
  </si>
  <si>
    <t>STRASBURG19880720A</t>
  </si>
  <si>
    <t>STREET19830802A</t>
  </si>
  <si>
    <t>STROP19850613A</t>
  </si>
  <si>
    <t>STUTES19860904A</t>
  </si>
  <si>
    <t>STUBBS19841004A</t>
  </si>
  <si>
    <t>STULTS19791209A</t>
  </si>
  <si>
    <t>suareeu01</t>
  </si>
  <si>
    <t>SUZUKI19731022A</t>
  </si>
  <si>
    <t>SUZUKI19831004A</t>
  </si>
  <si>
    <t>SWARZAK19850910A</t>
  </si>
  <si>
    <t>SWEENEY19850220A</t>
  </si>
  <si>
    <t>swinr001</t>
  </si>
  <si>
    <t>swindrj01</t>
  </si>
  <si>
    <t>SWISHER19801125A</t>
  </si>
  <si>
    <t>TABATA19880812A</t>
  </si>
  <si>
    <t>TAKAHASHI00000000B</t>
  </si>
  <si>
    <t>talbomi01</t>
  </si>
  <si>
    <t>TAVERAS19920619A</t>
  </si>
  <si>
    <t>tayla002</t>
  </si>
  <si>
    <t>TAYLOR19860818A</t>
  </si>
  <si>
    <t>TAZAWA19860606A</t>
  </si>
  <si>
    <t>TEAGARDEN19831221A</t>
  </si>
  <si>
    <t>teahema01</t>
  </si>
  <si>
    <t>Mark Teahen</t>
  </si>
  <si>
    <t>TEHERAN19910127A</t>
  </si>
  <si>
    <t>TEIXEIRA19810411A</t>
  </si>
  <si>
    <t>tejadmi01</t>
  </si>
  <si>
    <t>TEJADA19890901A</t>
  </si>
  <si>
    <t>tekob001</t>
  </si>
  <si>
    <t>TEKOTTE19870524A</t>
  </si>
  <si>
    <t>tepesni01</t>
  </si>
  <si>
    <t>THAMES19861110A</t>
  </si>
  <si>
    <t>THATCHER19810410A</t>
  </si>
  <si>
    <t>THAYER19801217A</t>
  </si>
  <si>
    <t>THERIOT19791207A</t>
  </si>
  <si>
    <t>THOLE19861028A</t>
  </si>
  <si>
    <t>THORNTON19760915A</t>
  </si>
  <si>
    <t>thort001</t>
  </si>
  <si>
    <t>THORNBURG19880929A</t>
  </si>
  <si>
    <t>TILLMAN19880415A</t>
  </si>
  <si>
    <t>tolls002</t>
  </si>
  <si>
    <t>TOLLESON19880119A</t>
  </si>
  <si>
    <t>tomlijo01</t>
  </si>
  <si>
    <t>TORRES19780126A</t>
  </si>
  <si>
    <t>torreca01</t>
  </si>
  <si>
    <t>TORREALBA19780719A</t>
  </si>
  <si>
    <t>tovaw001</t>
  </si>
  <si>
    <t>TOVAR19910811A</t>
  </si>
  <si>
    <t>tracc001</t>
  </si>
  <si>
    <t>TRACY19800522A</t>
  </si>
  <si>
    <t>triuc001</t>
  </si>
  <si>
    <t>TRIUNFEL19900207A</t>
  </si>
  <si>
    <t>tropeni01</t>
  </si>
  <si>
    <t>Nicholas Tropeano</t>
  </si>
  <si>
    <t>TROUT19910807A</t>
  </si>
  <si>
    <t>TRUMBO19860116A</t>
  </si>
  <si>
    <t>TULOWITZK19841010A</t>
  </si>
  <si>
    <t>TURNER19910521A</t>
  </si>
  <si>
    <t>UEHARA00000000A</t>
  </si>
  <si>
    <t>UGGLA19800311A</t>
  </si>
  <si>
    <t>UPTON19840821A</t>
  </si>
  <si>
    <t>UPTON19870825A</t>
  </si>
  <si>
    <t>URIBE19790722A</t>
  </si>
  <si>
    <t>UTLEY19781217A</t>
  </si>
  <si>
    <t>VALBUENA19851130A</t>
  </si>
  <si>
    <t>valdj002</t>
  </si>
  <si>
    <t>VALDESPIN19871223A</t>
  </si>
  <si>
    <t>VALDEScubaR01</t>
  </si>
  <si>
    <t>VALENCIA19840919A</t>
  </si>
  <si>
    <t>VALVERDE19790724A</t>
  </si>
  <si>
    <t>VENDENHUR19850522A</t>
  </si>
  <si>
    <t>Rick van den Hurk</t>
  </si>
  <si>
    <t>vanslsc01</t>
  </si>
  <si>
    <t>vanss001</t>
  </si>
  <si>
    <t>VARGAS19830202A</t>
  </si>
  <si>
    <t>vargake01</t>
  </si>
  <si>
    <t>VARVARO19841031A</t>
  </si>
  <si>
    <t>VENABLE19821029A</t>
  </si>
  <si>
    <t>VENTERS19850320A</t>
  </si>
  <si>
    <t>ventuyo01</t>
  </si>
  <si>
    <t>venty001</t>
  </si>
  <si>
    <t>VERAS19801020A</t>
  </si>
  <si>
    <t>VERLANDER19830220A</t>
  </si>
  <si>
    <t>VICIEDOcubaD01</t>
  </si>
  <si>
    <t>VICTORINO19801130A</t>
  </si>
  <si>
    <t>VILLAREAL19870510A</t>
  </si>
  <si>
    <t>VILLANUEV19831128A</t>
  </si>
  <si>
    <t>villj001</t>
  </si>
  <si>
    <t>VILLAN19910502A</t>
  </si>
  <si>
    <t>vincn001</t>
  </si>
  <si>
    <t>VINCENT19860712A</t>
  </si>
  <si>
    <t>vittj001</t>
  </si>
  <si>
    <t>VITTERS19890827A</t>
  </si>
  <si>
    <t>VOGELSONG19770722A</t>
  </si>
  <si>
    <t>vogts001</t>
  </si>
  <si>
    <t>VOLQUEZ19830703A</t>
  </si>
  <si>
    <t>VOLSTAD19860923A</t>
  </si>
  <si>
    <t>VOTTO19830910A</t>
  </si>
  <si>
    <t>wachm001</t>
  </si>
  <si>
    <t>WACHA19910701A</t>
  </si>
  <si>
    <t>wadats01</t>
  </si>
  <si>
    <t>Billy Wagner</t>
  </si>
  <si>
    <t>WAINWRIGH19810830A</t>
  </si>
  <si>
    <t>WALDEN19871116A</t>
  </si>
  <si>
    <t>WALKER19850910A</t>
  </si>
  <si>
    <t>walkt004</t>
  </si>
  <si>
    <t>WALKER19920813A</t>
  </si>
  <si>
    <t>WALLACE19860826A</t>
  </si>
  <si>
    <t>wallj002</t>
  </si>
  <si>
    <t>WALL19870121A</t>
  </si>
  <si>
    <t>WALTERS19850312A</t>
  </si>
  <si>
    <t>walteza01</t>
  </si>
  <si>
    <t>wangch01</t>
  </si>
  <si>
    <t>warra001</t>
  </si>
  <si>
    <t>WARREN19870825A</t>
  </si>
  <si>
    <t>WATSON19850530A</t>
  </si>
  <si>
    <t>WEAVER19821004A</t>
  </si>
  <si>
    <t>webbbr01</t>
  </si>
  <si>
    <t>Brandon Webb</t>
  </si>
  <si>
    <t>webbda01</t>
  </si>
  <si>
    <t>webstal01</t>
  </si>
  <si>
    <t>WEEKS19870126A</t>
  </si>
  <si>
    <t>WEEKS19820913A</t>
  </si>
  <si>
    <t>WEILAND19860912A</t>
  </si>
  <si>
    <t>WELLS19841123A</t>
  </si>
  <si>
    <t>wellsra01</t>
  </si>
  <si>
    <t>WELLS19781208A</t>
  </si>
  <si>
    <t>WERTH19790520A</t>
  </si>
  <si>
    <t>WESTBROOK19770929A</t>
  </si>
  <si>
    <t>wheez001</t>
  </si>
  <si>
    <t>WHEELER19900530A</t>
  </si>
  <si>
    <t>WHITE19880829A</t>
  </si>
  <si>
    <t>wielj001</t>
  </si>
  <si>
    <t>WIELAND19900121A</t>
  </si>
  <si>
    <t>WIETERS19860521A</t>
  </si>
  <si>
    <t>WIGGINTON19771011A</t>
  </si>
  <si>
    <t>WILHELMSE19831216B</t>
  </si>
  <si>
    <t>willido01</t>
  </si>
  <si>
    <t>WILLIAMS19811204A</t>
  </si>
  <si>
    <t>WILLINGHA19790217A</t>
  </si>
  <si>
    <t>WILSON19830408A</t>
  </si>
  <si>
    <t>WILSON19801118A</t>
  </si>
  <si>
    <t>WISE19780224A</t>
  </si>
  <si>
    <t>wolfra01</t>
  </si>
  <si>
    <t>wongk001</t>
  </si>
  <si>
    <t>WONG19901010A</t>
  </si>
  <si>
    <t>wooda002</t>
  </si>
  <si>
    <t>WOOD19910112A</t>
  </si>
  <si>
    <t>woodbr01</t>
  </si>
  <si>
    <t>Brandon Wood</t>
  </si>
  <si>
    <t>woodt003</t>
  </si>
  <si>
    <t>WOOD19870206A</t>
  </si>
  <si>
    <t>workmbr01</t>
  </si>
  <si>
    <t>WORLEY19870925A</t>
  </si>
  <si>
    <t>WORTH19850930A</t>
  </si>
  <si>
    <t>WRIGHT19821220A</t>
  </si>
  <si>
    <t>wrighja01</t>
  </si>
  <si>
    <t>WRIGHT19850128A</t>
  </si>
  <si>
    <t>yelic001</t>
  </si>
  <si>
    <t>YELICH19911205A</t>
  </si>
  <si>
    <t>YOUKILIS19790315A</t>
  </si>
  <si>
    <t>YOUNG19790525A</t>
  </si>
  <si>
    <t>YOUNG19830905A</t>
  </si>
  <si>
    <t>YOUNG19850914A</t>
  </si>
  <si>
    <t>YOUNG19850525A</t>
  </si>
  <si>
    <t>YOUNG19761019A</t>
  </si>
  <si>
    <t>zambrca01</t>
  </si>
  <si>
    <t>ZIEGLER19791010A</t>
  </si>
  <si>
    <t>ZIMMERMAN19860523A</t>
  </si>
  <si>
    <t>ZIMMERMAN19840928A</t>
  </si>
  <si>
    <t>ZITO19780513A</t>
  </si>
  <si>
    <t>ZOBRIST19810526A</t>
  </si>
  <si>
    <t>zunim001</t>
  </si>
  <si>
    <t>ZUNINO19910325A</t>
  </si>
  <si>
    <t>DAVENPORTID</t>
  </si>
  <si>
    <t>BPID</t>
  </si>
  <si>
    <t>YAHOOID</t>
  </si>
  <si>
    <t>YAHOONAME</t>
  </si>
  <si>
    <t>Christian Bethancourt</t>
  </si>
  <si>
    <t>Brandon Finnegan</t>
  </si>
  <si>
    <t>Anthony DeSclafani</t>
  </si>
  <si>
    <t>finnebr01</t>
  </si>
  <si>
    <t>heanean01</t>
  </si>
  <si>
    <t>matzety01</t>
  </si>
  <si>
    <t>POS RNK</t>
  </si>
  <si>
    <t>Abad, Fernando</t>
  </si>
  <si>
    <t>ABREU19740311A</t>
  </si>
  <si>
    <t>Abreu, Jose</t>
  </si>
  <si>
    <t>Abreu, Tony</t>
  </si>
  <si>
    <t>B</t>
  </si>
  <si>
    <t>ACCARDO19811208A</t>
  </si>
  <si>
    <t>Aceves, Alfredo</t>
  </si>
  <si>
    <t>Ackley, Dustin</t>
  </si>
  <si>
    <t>adamd001</t>
  </si>
  <si>
    <t>ADAMS19870515A</t>
  </si>
  <si>
    <t>Adams, Matt</t>
  </si>
  <si>
    <t>Adams, Mike</t>
  </si>
  <si>
    <t>Affeldt, Jeremy</t>
  </si>
  <si>
    <t>Albers, Matt</t>
  </si>
  <si>
    <t>Alburquerque, Al</t>
  </si>
  <si>
    <t>ALCANTARA19911029A</t>
  </si>
  <si>
    <t>Alcantara, Arismendy</t>
  </si>
  <si>
    <t>Allen, Cody</t>
  </si>
  <si>
    <t>Almonte, Abraham</t>
  </si>
  <si>
    <t>Almonte, Zoilo</t>
  </si>
  <si>
    <t>Alonso, Yonder</t>
  </si>
  <si>
    <t>Altuve, Jose</t>
  </si>
  <si>
    <t>Alvarez, Henderson</t>
  </si>
  <si>
    <t>Alvarez, Jose</t>
  </si>
  <si>
    <t>Alvarez, Pedro</t>
  </si>
  <si>
    <t>Amarista, Alexi</t>
  </si>
  <si>
    <t>Ambriz, Hector</t>
  </si>
  <si>
    <t>Anderson, Brett</t>
  </si>
  <si>
    <t>ANDERSON19871130A</t>
  </si>
  <si>
    <t>Anderson, Chase</t>
  </si>
  <si>
    <t>ANDERSON19870925A</t>
  </si>
  <si>
    <t>Andrus, Elvis</t>
  </si>
  <si>
    <t>ANNA19861124A</t>
  </si>
  <si>
    <t>Anna, Dean</t>
  </si>
  <si>
    <t>Archer, Chris</t>
  </si>
  <si>
    <t>Arcia, Oswaldo</t>
  </si>
  <si>
    <t>Arenado, Nolan</t>
  </si>
  <si>
    <t>Arencibia, J.P.</t>
  </si>
  <si>
    <t>Arias, Joaquin</t>
  </si>
  <si>
    <t>ARREDONDO19840330A</t>
  </si>
  <si>
    <t>Arrieta, Jake</t>
  </si>
  <si>
    <t>Arroyo, Bronson</t>
  </si>
  <si>
    <t>Asche, Cody</t>
  </si>
  <si>
    <t>Atchison, Scott</t>
  </si>
  <si>
    <t>atkig001</t>
  </si>
  <si>
    <t>ATKINS19791212A</t>
  </si>
  <si>
    <t>Aumont, Phillippe</t>
  </si>
  <si>
    <t>Avila, Alex</t>
  </si>
  <si>
    <t>Avilan, Luis</t>
  </si>
  <si>
    <t>Aviles, Mike</t>
  </si>
  <si>
    <t>Axelrod, Dylan</t>
  </si>
  <si>
    <t>Axford, John</t>
  </si>
  <si>
    <t>Aybar, Erick</t>
  </si>
  <si>
    <t>Badenhop, Burke</t>
  </si>
  <si>
    <t>BAEZ19921201A</t>
  </si>
  <si>
    <t>Baez, Javier</t>
  </si>
  <si>
    <t>Bailey, Homer</t>
  </si>
  <si>
    <t>Baker, Jeff</t>
  </si>
  <si>
    <t>Baker, John</t>
  </si>
  <si>
    <t>Baker, Scott</t>
  </si>
  <si>
    <t>Balester, Collin</t>
  </si>
  <si>
    <t>Balfour, Grant</t>
  </si>
  <si>
    <t>Barmes, Clint</t>
  </si>
  <si>
    <t>Barnes, Brandon</t>
  </si>
  <si>
    <t>Barney, Darwin</t>
  </si>
  <si>
    <t>Barnes, Scott</t>
  </si>
  <si>
    <t>Barton, Daric</t>
  </si>
  <si>
    <t>Bass, Anthony</t>
  </si>
  <si>
    <t>Bastardo, Antonio</t>
  </si>
  <si>
    <t>BATISTA19710219A</t>
  </si>
  <si>
    <t>Bauer, Trevor</t>
  </si>
  <si>
    <t>Bautista, Jose</t>
  </si>
  <si>
    <t>Baxter, Mike</t>
  </si>
  <si>
    <t>Beachy, Brandon</t>
  </si>
  <si>
    <t>Beavan, Blake</t>
  </si>
  <si>
    <t>BECK19850117A</t>
  </si>
  <si>
    <t>Beckham, Gordon</t>
  </si>
  <si>
    <t>Bedard, Erik</t>
  </si>
  <si>
    <t>Belisle, Matt</t>
  </si>
  <si>
    <t>Belisario, Ronald</t>
  </si>
  <si>
    <t>Beliveau, Jeff</t>
  </si>
  <si>
    <t>Bell, Heath</t>
  </si>
  <si>
    <t>Belt, Brandon</t>
  </si>
  <si>
    <t>Beltre, Adrian</t>
  </si>
  <si>
    <t>Beltran, Carlos</t>
  </si>
  <si>
    <t>Benoit, Joaquin</t>
  </si>
  <si>
    <t>Bernadina, Roger</t>
  </si>
  <si>
    <t>Berry, Quintin</t>
  </si>
  <si>
    <t>Betances, Dellin</t>
  </si>
  <si>
    <t>bethach01</t>
  </si>
  <si>
    <t>bethc001</t>
  </si>
  <si>
    <t>BETANCOUR19910902A</t>
  </si>
  <si>
    <t>Bethancourt, Christian</t>
  </si>
  <si>
    <t>BETTS19921007A</t>
  </si>
  <si>
    <t>Betts, Mookie</t>
  </si>
  <si>
    <t>Bianchi, Jeff</t>
  </si>
  <si>
    <t>BIXLER19821022A</t>
  </si>
  <si>
    <t>Blackmon, Charlie</t>
  </si>
  <si>
    <t>BLACKBURN19820224A</t>
  </si>
  <si>
    <t>blacv001</t>
  </si>
  <si>
    <t>BLACK19880523A</t>
  </si>
  <si>
    <t>Black, Vic</t>
  </si>
  <si>
    <t>blakc001</t>
  </si>
  <si>
    <t>BLAKE19730823A</t>
  </si>
  <si>
    <t>Blanco, Gregor</t>
  </si>
  <si>
    <t>Blanks, Kyle</t>
  </si>
  <si>
    <t>Blevins, Jerry</t>
  </si>
  <si>
    <t>Bloomquist, Willie</t>
  </si>
  <si>
    <t>Boesch, Brennan</t>
  </si>
  <si>
    <t>Bogaerts, Xander</t>
  </si>
  <si>
    <t>Bogusevic, Brian</t>
  </si>
  <si>
    <t>BOLSINGER19880129A</t>
  </si>
  <si>
    <t>bondj001</t>
  </si>
  <si>
    <t>BONDERMAN19821028A</t>
  </si>
  <si>
    <t>Bonifacio, Emilio</t>
  </si>
  <si>
    <t>borbj001</t>
  </si>
  <si>
    <t>BORBON19860220A</t>
  </si>
  <si>
    <t>Bourgeois, Jason</t>
  </si>
  <si>
    <t>Bourjos, Peter</t>
  </si>
  <si>
    <t>Bourn, Michael</t>
  </si>
  <si>
    <t>Boxberger, Brad</t>
  </si>
  <si>
    <t>Brach, Brad</t>
  </si>
  <si>
    <t>BRADEN19830813A</t>
  </si>
  <si>
    <t>Bradley, Archie</t>
  </si>
  <si>
    <t>bradm001</t>
  </si>
  <si>
    <t>BRADLEY19780415A</t>
  </si>
  <si>
    <t>Brantley, Michael</t>
  </si>
  <si>
    <t>Brantly, Rob</t>
  </si>
  <si>
    <t>branr001</t>
  </si>
  <si>
    <t>BRANYAN19751219A</t>
  </si>
  <si>
    <t>Braun, Ryan</t>
  </si>
  <si>
    <t>Breslow, Craig</t>
  </si>
  <si>
    <t>Brignac, Reid</t>
  </si>
  <si>
    <t>Britton, Zach</t>
  </si>
  <si>
    <t>Brothers, Rex</t>
  </si>
  <si>
    <t>Brown, Andrew</t>
  </si>
  <si>
    <t>BROWNING19841228A</t>
  </si>
  <si>
    <t>Brown, Domonic</t>
  </si>
  <si>
    <t>Brown, Gary</t>
  </si>
  <si>
    <t>Broxton, Jonathan</t>
  </si>
  <si>
    <t>Bruce, Jay</t>
  </si>
  <si>
    <t>Bryant, Kris</t>
  </si>
  <si>
    <t>buchada01</t>
  </si>
  <si>
    <t>BUCHANAN19890511A</t>
  </si>
  <si>
    <t>Buchanan, David</t>
  </si>
  <si>
    <t>Buchholz, Clay</t>
  </si>
  <si>
    <t>Buck, John</t>
  </si>
  <si>
    <t>Buehrle, Mark</t>
  </si>
  <si>
    <t>Bumgarner, Madison</t>
  </si>
  <si>
    <t>Burnett, A.J.</t>
  </si>
  <si>
    <t>Burnett, Sean</t>
  </si>
  <si>
    <t>burnsbi02</t>
  </si>
  <si>
    <t>BURNS19890830A</t>
  </si>
  <si>
    <t>Burns, Billy</t>
  </si>
  <si>
    <t>burrp001</t>
  </si>
  <si>
    <t>BURRELL19761010A</t>
  </si>
  <si>
    <t>Burton, Jared</t>
  </si>
  <si>
    <t>Butera, Drew</t>
  </si>
  <si>
    <t>Butler, Billy</t>
  </si>
  <si>
    <t>butleed01</t>
  </si>
  <si>
    <t>Butler, Eddie</t>
  </si>
  <si>
    <t>Byrd, Marlon</t>
  </si>
  <si>
    <t>Cabrera, Asdrubal</t>
  </si>
  <si>
    <t>Cabrera, Everth</t>
  </si>
  <si>
    <t>Cabrera, Melky</t>
  </si>
  <si>
    <t>Cabrera, Miguel</t>
  </si>
  <si>
    <t>cabro001</t>
  </si>
  <si>
    <t>CABRERA19741102A</t>
  </si>
  <si>
    <t>Cahill, Trevor</t>
  </si>
  <si>
    <t>Cain, Lorenzo</t>
  </si>
  <si>
    <t>Cain, Matt</t>
  </si>
  <si>
    <t>Calhoun, Kole</t>
  </si>
  <si>
    <t>Callaspo, Alberto</t>
  </si>
  <si>
    <t>camem001</t>
  </si>
  <si>
    <t>CAMERON19730108A</t>
  </si>
  <si>
    <t>Campana, Tony</t>
  </si>
  <si>
    <t>Campbell, Eric</t>
  </si>
  <si>
    <t>Camp, Shawn</t>
  </si>
  <si>
    <t>Cano, Robinson</t>
  </si>
  <si>
    <t>cantj001</t>
  </si>
  <si>
    <t>CANTU19820130A</t>
  </si>
  <si>
    <t>Capps, Carter</t>
  </si>
  <si>
    <t>cappm001</t>
  </si>
  <si>
    <t>CAPPS19830903A</t>
  </si>
  <si>
    <t>Capuano, Chris</t>
  </si>
  <si>
    <t>Hernandez, Roberto</t>
  </si>
  <si>
    <t>CARPENTER19850518A</t>
  </si>
  <si>
    <t>CARPENTER19750427A</t>
  </si>
  <si>
    <t>Carpenter, David</t>
  </si>
  <si>
    <t>Carpenter, Matt</t>
  </si>
  <si>
    <t>Carp, Mike</t>
  </si>
  <si>
    <t>Carrasco, Carlos</t>
  </si>
  <si>
    <t>carrd001</t>
  </si>
  <si>
    <t>CARRASCO19770412A</t>
  </si>
  <si>
    <t>Carrera, Ezequiel</t>
  </si>
  <si>
    <t>cartech02</t>
  </si>
  <si>
    <t>Carter, Chris</t>
  </si>
  <si>
    <t>Cashner, Andrew</t>
  </si>
  <si>
    <t>Casilla, Alexi</t>
  </si>
  <si>
    <t>Castellanos, Alex</t>
  </si>
  <si>
    <t>Castellanos, Nick</t>
  </si>
  <si>
    <t>castiru02</t>
  </si>
  <si>
    <t>Rusney Castillo</t>
  </si>
  <si>
    <t>Castillo, Rusney</t>
  </si>
  <si>
    <t>Castillo, Welington</t>
  </si>
  <si>
    <t>Castro, Jason</t>
  </si>
  <si>
    <t>Castro, Starlin</t>
  </si>
  <si>
    <t>CECCHINI19910420A</t>
  </si>
  <si>
    <t>Cecchini, Garin</t>
  </si>
  <si>
    <t>Cecil, Brett</t>
  </si>
  <si>
    <t>Cedeno, Ronny</t>
  </si>
  <si>
    <t>Cedeno, Xavier</t>
  </si>
  <si>
    <t>Cervelli, Francisco</t>
  </si>
  <si>
    <t>Cespedes, Yoenis</t>
  </si>
  <si>
    <t>Chacin, Jhoulys</t>
  </si>
  <si>
    <t>Chamberlain, Joba</t>
  </si>
  <si>
    <t>Chapman, Aroldis</t>
  </si>
  <si>
    <t>chave002</t>
  </si>
  <si>
    <t>CHAVEZ19780207A</t>
  </si>
  <si>
    <t>Chavez, Endy</t>
  </si>
  <si>
    <t>CHAVEZ19830821A</t>
  </si>
  <si>
    <t>Chavez, Jesse</t>
  </si>
  <si>
    <t>Chen, Bruce</t>
  </si>
  <si>
    <t>Chen, Wei-Yin</t>
  </si>
  <si>
    <t>chirr001</t>
  </si>
  <si>
    <t>CHIRINOS19840605A</t>
  </si>
  <si>
    <t>Chirinos, Robinson</t>
  </si>
  <si>
    <t>Chisenhall, Lonnie</t>
  </si>
  <si>
    <t>Choate, Randy</t>
  </si>
  <si>
    <t>Choice, Michael</t>
  </si>
  <si>
    <t>Choo, Shin-Soo</t>
  </si>
  <si>
    <t>CHULK19781219A</t>
  </si>
  <si>
    <t>Cingrani, Tony</t>
  </si>
  <si>
    <t>Ciriaco, Pedro</t>
  </si>
  <si>
    <t>Cishek, Steve</t>
  </si>
  <si>
    <t>CLEMENT19830821A</t>
  </si>
  <si>
    <t>Clemens, Paul</t>
  </si>
  <si>
    <t>Cleto, Maikel</t>
  </si>
  <si>
    <t>Clevenger, Steve</t>
  </si>
  <si>
    <t>Clippard, Tyler</t>
  </si>
  <si>
    <t>Cobb, Alex</t>
  </si>
  <si>
    <t>Dickerson, Corey</t>
  </si>
  <si>
    <t>Coghlan, Chris</t>
  </si>
  <si>
    <t>Coke, Phil</t>
  </si>
  <si>
    <t>COLABELLO19831024A</t>
  </si>
  <si>
    <t>Colabello, Chris</t>
  </si>
  <si>
    <t>Cole, Gerrit</t>
  </si>
  <si>
    <t>Coleman, Louis</t>
  </si>
  <si>
    <t>Collins, Tim</t>
  </si>
  <si>
    <t>Collmenter, Josh</t>
  </si>
  <si>
    <t>colomal01</t>
  </si>
  <si>
    <t>coloa001</t>
  </si>
  <si>
    <t>COLOME19881231A</t>
  </si>
  <si>
    <t>Colome, Alex</t>
  </si>
  <si>
    <t>Colon, Bartolo</t>
  </si>
  <si>
    <t>Colvin, Tyler</t>
  </si>
  <si>
    <t>Conger, Hank</t>
  </si>
  <si>
    <t>Constanza, Jose</t>
  </si>
  <si>
    <t>contj002</t>
  </si>
  <si>
    <t>CONTRERAS19711212A</t>
  </si>
  <si>
    <t>COOK19790208A</t>
  </si>
  <si>
    <t>Cook, Ryan</t>
  </si>
  <si>
    <t>Corbin, Patrick</t>
  </si>
  <si>
    <t>cordf002</t>
  </si>
  <si>
    <t>CORDERO19750511A</t>
  </si>
  <si>
    <t>Corporan, Carlos</t>
  </si>
  <si>
    <t>Correia, Kevin</t>
  </si>
  <si>
    <t>Cosart, Jarred</t>
  </si>
  <si>
    <t>cottn001</t>
  </si>
  <si>
    <t>COTTS19800325A</t>
  </si>
  <si>
    <t>Cotts, Neal</t>
  </si>
  <si>
    <t>Cowgill, Collin</t>
  </si>
  <si>
    <t>Cozart, Zack</t>
  </si>
  <si>
    <t>Craig, Allen</t>
  </si>
  <si>
    <t>Crawford, Brandon</t>
  </si>
  <si>
    <t>Crawford, Carl</t>
  </si>
  <si>
    <t>Crisp, Coco</t>
  </si>
  <si>
    <t>Crow, Aaron</t>
  </si>
  <si>
    <t>crowt001</t>
  </si>
  <si>
    <t>CROWE19831117A</t>
  </si>
  <si>
    <t>Cruz, Nelson</t>
  </si>
  <si>
    <t>Cruz, Tony</t>
  </si>
  <si>
    <t>Cuddyer, Michael</t>
  </si>
  <si>
    <t>Cueto, Johnny</t>
  </si>
  <si>
    <t>CUMPTON19881116A</t>
  </si>
  <si>
    <t>Cumpton, Brandon</t>
  </si>
  <si>
    <t>custj001</t>
  </si>
  <si>
    <t>CUST19790116A</t>
  </si>
  <si>
    <t>damoj001</t>
  </si>
  <si>
    <t>DAMON19731105A</t>
  </si>
  <si>
    <t>Danks, John</t>
  </si>
  <si>
    <t>Danks, Jordan</t>
  </si>
  <si>
    <t>d'Arnaud, Travis</t>
  </si>
  <si>
    <t>DARNELL19870119A</t>
  </si>
  <si>
    <t>Darvish, Yu</t>
  </si>
  <si>
    <t>Davidson, Matt</t>
  </si>
  <si>
    <t>davik002</t>
  </si>
  <si>
    <t>DAVIES19830909A</t>
  </si>
  <si>
    <t>Davis, Chris</t>
  </si>
  <si>
    <t>davisdo02</t>
  </si>
  <si>
    <t>david002</t>
  </si>
  <si>
    <t>DAVIS19750921A</t>
  </si>
  <si>
    <t>Davis, Ike</t>
  </si>
  <si>
    <t>Davis, Khris</t>
  </si>
  <si>
    <t>Davis, Rajai</t>
  </si>
  <si>
    <t>Davis, Wade</t>
  </si>
  <si>
    <t>De Aza, Alejandro</t>
  </si>
  <si>
    <t>deckj001</t>
  </si>
  <si>
    <t>DECKER19900223A</t>
  </si>
  <si>
    <t>Decker, Jaff</t>
  </si>
  <si>
    <t>Deduno, Samuel</t>
  </si>
  <si>
    <t>De Fratus, Justin</t>
  </si>
  <si>
    <t>degroja01</t>
  </si>
  <si>
    <t>DEGROM19880619A</t>
  </si>
  <si>
    <t>deGrom, Jacob</t>
  </si>
  <si>
    <t>DeJesus, David</t>
  </si>
  <si>
    <t>DEJESUS19870501A</t>
  </si>
  <si>
    <t>Ivan DeJesus</t>
  </si>
  <si>
    <t>Delabar, Steve</t>
  </si>
  <si>
    <t>Dane De La Rosa</t>
  </si>
  <si>
    <t>delad001</t>
  </si>
  <si>
    <t>DELAROSA19830201A</t>
  </si>
  <si>
    <t>De La Rosa, Dane</t>
  </si>
  <si>
    <t>De La Rosa, Rubby</t>
  </si>
  <si>
    <t>Delgado, Randall</t>
  </si>
  <si>
    <t>DELOSSANT19860215A</t>
  </si>
  <si>
    <t>DELROSARI19851016A</t>
  </si>
  <si>
    <t>Denorfia, Chris</t>
  </si>
  <si>
    <t>DEROSA19750202A</t>
  </si>
  <si>
    <t>Descalso, Daniel</t>
  </si>
  <si>
    <t>desclan01</t>
  </si>
  <si>
    <t>DESCLAFAN19900418A</t>
  </si>
  <si>
    <t>DeSclafani, Anthony</t>
  </si>
  <si>
    <t>Desmond, Ian</t>
  </si>
  <si>
    <t>Detwiler, Ross</t>
  </si>
  <si>
    <t>dewib001</t>
  </si>
  <si>
    <t>DEWITT19850820A</t>
  </si>
  <si>
    <t>Dickerson, Chris</t>
  </si>
  <si>
    <t>Dickey, R.A.</t>
  </si>
  <si>
    <t>DICKSON19841103A</t>
  </si>
  <si>
    <t>Dietrich, Derek</t>
  </si>
  <si>
    <t>DILLARD19830719A</t>
  </si>
  <si>
    <t>Dirks, Andy</t>
  </si>
  <si>
    <t>Dobbs, Greg</t>
  </si>
  <si>
    <t>Dominguez, Matt</t>
  </si>
  <si>
    <t>DONALD19840904A</t>
  </si>
  <si>
    <t>Donaldson, Josh</t>
  </si>
  <si>
    <t>Doolittle, Sean</t>
  </si>
  <si>
    <t>Doubront, Felix</t>
  </si>
  <si>
    <t>Doumit, Ryan</t>
  </si>
  <si>
    <t>Downs, Darin</t>
  </si>
  <si>
    <t>DOWNS19840319A</t>
  </si>
  <si>
    <t>Downs, Scott</t>
  </si>
  <si>
    <t>Dozier, Brian</t>
  </si>
  <si>
    <t>Drabek, Kyle</t>
  </si>
  <si>
    <t>drewj.01</t>
  </si>
  <si>
    <t>drewj001</t>
  </si>
  <si>
    <t>DREW19751120A</t>
  </si>
  <si>
    <t>Drew, Stephen</t>
  </si>
  <si>
    <t>duchj001</t>
  </si>
  <si>
    <t>DUCHSCHER19771119A</t>
  </si>
  <si>
    <t>Duda, Lucas</t>
  </si>
  <si>
    <t>Duensing, Brian</t>
  </si>
  <si>
    <t>Duffy, Danny</t>
  </si>
  <si>
    <t>Duke, Zach</t>
  </si>
  <si>
    <t>Dunn, Mike</t>
  </si>
  <si>
    <t>Dyson, Jarrod</t>
  </si>
  <si>
    <t>Dyson, Sam</t>
  </si>
  <si>
    <t>Eaton, Adam</t>
  </si>
  <si>
    <t>ecksd001</t>
  </si>
  <si>
    <t>ECKSTEIN19750120A</t>
  </si>
  <si>
    <t>Edgin, Josh</t>
  </si>
  <si>
    <t>edmoj001</t>
  </si>
  <si>
    <t>EDMONDS19700627A</t>
  </si>
  <si>
    <t>Elbert, Scott</t>
  </si>
  <si>
    <t>Elias, Roenis</t>
  </si>
  <si>
    <t>Ellis, A.J.</t>
  </si>
  <si>
    <t>Ellis, Mark</t>
  </si>
  <si>
    <t>Ellsbury, Jacoby</t>
  </si>
  <si>
    <t>ELY19860517A</t>
  </si>
  <si>
    <t>Ely, John</t>
  </si>
  <si>
    <t>Encarnacion, Edwin</t>
  </si>
  <si>
    <t>Eovaldi, Nathan</t>
  </si>
  <si>
    <t>Erlin, Robbie</t>
  </si>
  <si>
    <t>Escobar, Alcides</t>
  </si>
  <si>
    <t>Escobar, Eduardo</t>
  </si>
  <si>
    <t>Escobar, Yunel</t>
  </si>
  <si>
    <t>Espinosa, Danny</t>
  </si>
  <si>
    <t>Estrada, Marco</t>
  </si>
  <si>
    <t>Ethier, Andre</t>
  </si>
  <si>
    <t>EXPOSITO19870120A</t>
  </si>
  <si>
    <t>Falu, Irving</t>
  </si>
  <si>
    <t>Familia, Jeurys</t>
  </si>
  <si>
    <t>Farnsworth, Kyle</t>
  </si>
  <si>
    <t>Farquhar, Danny</t>
  </si>
  <si>
    <t>FARRIS19860303A</t>
  </si>
  <si>
    <t>Federowicz, Tim</t>
  </si>
  <si>
    <t>Feldman, Scott</t>
  </si>
  <si>
    <t>Feliz, Neftali</t>
  </si>
  <si>
    <t>Fernandez, Jose</t>
  </si>
  <si>
    <t>FICK19851111A</t>
  </si>
  <si>
    <t>Fields, Josh</t>
  </si>
  <si>
    <t>Fielder, Prince</t>
  </si>
  <si>
    <t>Fien, Casey</t>
  </si>
  <si>
    <t>Fiers, Mike</t>
  </si>
  <si>
    <t>Fife, Stephen</t>
  </si>
  <si>
    <t>Figgins, Chone</t>
  </si>
  <si>
    <t>Figueroa, Pedro</t>
  </si>
  <si>
    <t>FINNEGAN19930414A</t>
  </si>
  <si>
    <t>Finnegan, Brandon</t>
  </si>
  <si>
    <t>Fister, Doug</t>
  </si>
  <si>
    <t>Flaherty, Ryan</t>
  </si>
  <si>
    <t>FLORES19841026A</t>
  </si>
  <si>
    <t>Flores, Wilmer</t>
  </si>
  <si>
    <t>Florimon, Pedro</t>
  </si>
  <si>
    <t>Flowers, Tyler</t>
  </si>
  <si>
    <t>Floyd, Gavin</t>
  </si>
  <si>
    <t>FORD19760812A</t>
  </si>
  <si>
    <t>Forsythe, Logan</t>
  </si>
  <si>
    <t>Fowler, Dexter</t>
  </si>
  <si>
    <t>Francisco, Frank</t>
  </si>
  <si>
    <t>Francis, Jeff</t>
  </si>
  <si>
    <t>Francoeur, Jeff</t>
  </si>
  <si>
    <t>Francisco, Juan</t>
  </si>
  <si>
    <t>francma02</t>
  </si>
  <si>
    <t>FRANCO19920826A</t>
  </si>
  <si>
    <t>Franco, Maikel</t>
  </si>
  <si>
    <t>Frandsen, Kevin</t>
  </si>
  <si>
    <t>Franklin, Nick</t>
  </si>
  <si>
    <t>franr001</t>
  </si>
  <si>
    <t>FRANKLIN19730305A</t>
  </si>
  <si>
    <t>Frasor, Jason</t>
  </si>
  <si>
    <t>Frazier, Todd</t>
  </si>
  <si>
    <t>Freeman, Freddie</t>
  </si>
  <si>
    <t>Freeman, Sam</t>
  </si>
  <si>
    <t>Freese, David</t>
  </si>
  <si>
    <t>Friedrich, Christian</t>
  </si>
  <si>
    <t>Frieri, Ernesto</t>
  </si>
  <si>
    <t>fuenb001</t>
  </si>
  <si>
    <t>FUENTES19750809A</t>
  </si>
  <si>
    <t>fukuk001</t>
  </si>
  <si>
    <t>FUKUDOME00000000A</t>
  </si>
  <si>
    <t>Fuld, Sam</t>
  </si>
  <si>
    <t>Furbush, Charlie</t>
  </si>
  <si>
    <t>Furcal, Rafael</t>
  </si>
  <si>
    <t>GALARRAGA19820115A</t>
  </si>
  <si>
    <t>Gallardo, Yovani</t>
  </si>
  <si>
    <t>Galvis, Freddy</t>
  </si>
  <si>
    <t>Garcia, Avisail</t>
  </si>
  <si>
    <t>Casilla, Santiago</t>
  </si>
  <si>
    <t>Garcia, Jaime</t>
  </si>
  <si>
    <t>Gardner, Brett</t>
  </si>
  <si>
    <t>garlj001</t>
  </si>
  <si>
    <t>GARLAND19790927A</t>
  </si>
  <si>
    <t>Garza, Matt</t>
  </si>
  <si>
    <t>Gattis, Evan</t>
  </si>
  <si>
    <t>Gausman, Kevin</t>
  </si>
  <si>
    <t>Gee, Dillon</t>
  </si>
  <si>
    <t>Gennett, Scooter</t>
  </si>
  <si>
    <t>Gentry, Craig</t>
  </si>
  <si>
    <t>germg001</t>
  </si>
  <si>
    <t>GERMEN19870923A</t>
  </si>
  <si>
    <t>Germen, Gonzalez</t>
  </si>
  <si>
    <t>Getz, Chris</t>
  </si>
  <si>
    <t>Giambi, Jason</t>
  </si>
  <si>
    <t>Giavotella, Johnny</t>
  </si>
  <si>
    <t>Gibson, Kyle</t>
  </si>
  <si>
    <t>GILES19900920A</t>
  </si>
  <si>
    <t>Giles, Ken</t>
  </si>
  <si>
    <t>Gillaspie, Conor</t>
  </si>
  <si>
    <t>Gindl, Caleb</t>
  </si>
  <si>
    <t>glaut001</t>
  </si>
  <si>
    <t>GLAUS19760803A</t>
  </si>
  <si>
    <t>GODFREY19840809A</t>
  </si>
  <si>
    <t>GOINS19880213A</t>
  </si>
  <si>
    <t>Goins, Ryan</t>
  </si>
  <si>
    <t>Goldschmidt, Paul</t>
  </si>
  <si>
    <t>Gomes, Jonny</t>
  </si>
  <si>
    <t>Gomes, Yan</t>
  </si>
  <si>
    <t>Gomez, Carlos</t>
  </si>
  <si>
    <t>GOMEZ19840907A</t>
  </si>
  <si>
    <t>Gonzalez, Adrian</t>
  </si>
  <si>
    <t>Gonzalez, Alex</t>
  </si>
  <si>
    <t>Gonzalez, Carlos</t>
  </si>
  <si>
    <t>Gonzalez, Gio</t>
  </si>
  <si>
    <t>Gonzalez, Marwin</t>
  </si>
  <si>
    <t>GONZALES19920216A</t>
  </si>
  <si>
    <t>Gonzales, Marco</t>
  </si>
  <si>
    <t>Gonzalez, Miguel</t>
  </si>
  <si>
    <t>gonzami05</t>
  </si>
  <si>
    <t>Miguel A. Gonzalez</t>
  </si>
  <si>
    <t>Gonzalez</t>
  </si>
  <si>
    <t>Miguel Alfredo Gonzalez</t>
  </si>
  <si>
    <t>Gordon, Alex</t>
  </si>
  <si>
    <t>Gordon, Dee</t>
  </si>
  <si>
    <t>Gorzelanny, Tom</t>
  </si>
  <si>
    <t>Gose, Anthony</t>
  </si>
  <si>
    <t>gosewtu01</t>
  </si>
  <si>
    <t>goset001</t>
  </si>
  <si>
    <t>GOSEWISCH19830817A</t>
  </si>
  <si>
    <t>Gosewisch, Tuffy</t>
  </si>
  <si>
    <t>gosseph01</t>
  </si>
  <si>
    <t>gossp001</t>
  </si>
  <si>
    <t>GOSSELIN19881003A</t>
  </si>
  <si>
    <t>Gosselin, Phil</t>
  </si>
  <si>
    <t>Granderson, Curtis</t>
  </si>
  <si>
    <t>Grandal, Yasmani</t>
  </si>
  <si>
    <t>Gray, Sonny</t>
  </si>
  <si>
    <t>Green, Grant</t>
  </si>
  <si>
    <t>greensh02</t>
  </si>
  <si>
    <t>GREENE19881117A</t>
  </si>
  <si>
    <t>Greene, Shane</t>
  </si>
  <si>
    <t>Gregerson, Luke</t>
  </si>
  <si>
    <t>Gregg, Kevin</t>
  </si>
  <si>
    <t>Gregorius, Didi</t>
  </si>
  <si>
    <t>Greinke, Zack</t>
  </si>
  <si>
    <t>Griffin, A.J.</t>
  </si>
  <si>
    <t>Grilli, Jason</t>
  </si>
  <si>
    <t>Grimm, Justin</t>
  </si>
  <si>
    <t>Grossman, Robbie</t>
  </si>
  <si>
    <t>Guerra, Javy</t>
  </si>
  <si>
    <t>Guerrier, Matt</t>
  </si>
  <si>
    <t>guerv001</t>
  </si>
  <si>
    <t>GUERRERO19760209A</t>
  </si>
  <si>
    <t>guilc001</t>
  </si>
  <si>
    <t>GUILLEN19750930A</t>
  </si>
  <si>
    <t>guilj001</t>
  </si>
  <si>
    <t>GUILLEN19760517A</t>
  </si>
  <si>
    <t>Guthrie, Jeremy</t>
  </si>
  <si>
    <t>Gutierrez, Franklin</t>
  </si>
  <si>
    <t>Guyer, Brandon</t>
  </si>
  <si>
    <t>Guzman, Jesus</t>
  </si>
  <si>
    <t>Gwynn, Tony</t>
  </si>
  <si>
    <t>Gyorko, Jedd</t>
  </si>
  <si>
    <t>Hagadone, Nick</t>
  </si>
  <si>
    <t>HAHN19890730A</t>
  </si>
  <si>
    <t>Hahn, Jesse</t>
  </si>
  <si>
    <t>Hairston, Scott</t>
  </si>
  <si>
    <t>HALE19870927A</t>
  </si>
  <si>
    <t>Hale, David</t>
  </si>
  <si>
    <t>hallb001</t>
  </si>
  <si>
    <t>hallbi03</t>
  </si>
  <si>
    <t>HALL19791228A</t>
  </si>
  <si>
    <t>Hamels, Cole</t>
  </si>
  <si>
    <t>Hamilton, Billy</t>
  </si>
  <si>
    <t>Hamilton, Josh</t>
  </si>
  <si>
    <t>Hammel, Jason</t>
  </si>
  <si>
    <t>Hand, Brad</t>
  </si>
  <si>
    <t>Hanigan, Ryan</t>
  </si>
  <si>
    <t>Hannahan, Jack</t>
  </si>
  <si>
    <t>Hanrahan, Joel</t>
  </si>
  <si>
    <t>Happ, J.A.</t>
  </si>
  <si>
    <t>Harang, Aaron</t>
  </si>
  <si>
    <t>hardr001</t>
  </si>
  <si>
    <t>HARDEN19811130A</t>
  </si>
  <si>
    <t>Hardy, J.J.</t>
  </si>
  <si>
    <t>Haren, Dan</t>
  </si>
  <si>
    <t>Harper, Bryce</t>
  </si>
  <si>
    <t>Harrell, Lucas</t>
  </si>
  <si>
    <t>Harrison, Josh</t>
  </si>
  <si>
    <t>Harrison, Matt</t>
  </si>
  <si>
    <t>Hart, Corey</t>
  </si>
  <si>
    <t>Harvey, Matt</t>
  </si>
  <si>
    <t>HASSAN19880401A</t>
  </si>
  <si>
    <t>Hatcher, Chris</t>
  </si>
  <si>
    <t>Hawkins, LaTroy</t>
  </si>
  <si>
    <t>hawpb001</t>
  </si>
  <si>
    <t>HAWPE19790622A</t>
  </si>
  <si>
    <t>Headley, Chase</t>
  </si>
  <si>
    <t>HEANEY19910605A</t>
  </si>
  <si>
    <t>Heaney, Andrew</t>
  </si>
  <si>
    <t>Hechavarria, Adeiny</t>
  </si>
  <si>
    <t>Heisey, Chris</t>
  </si>
  <si>
    <t>Hellickson, Jeremy</t>
  </si>
  <si>
    <t>Henderson, Jim</t>
  </si>
  <si>
    <t>HENDRICKS19891207A</t>
  </si>
  <si>
    <t>Hendricks, Kyle</t>
  </si>
  <si>
    <t>Hendriks, Liam</t>
  </si>
  <si>
    <t>hensc002</t>
  </si>
  <si>
    <t>HENSLEY19790831A</t>
  </si>
  <si>
    <t>Hernandez, Cesar</t>
  </si>
  <si>
    <t>Hernandez, David</t>
  </si>
  <si>
    <t>Hernandez, Felix</t>
  </si>
  <si>
    <t>HERNANDEZ19870907A</t>
  </si>
  <si>
    <t>hernl003</t>
  </si>
  <si>
    <t>HERNANDEZ19750220A</t>
  </si>
  <si>
    <t>Herrera, Jonathan</t>
  </si>
  <si>
    <t>Herrera, Kelvin</t>
  </si>
  <si>
    <t>Herrmann, Chris</t>
  </si>
  <si>
    <t>Heyward, Jason</t>
  </si>
  <si>
    <t>Hicks, Aaron</t>
  </si>
  <si>
    <t>HICKS19850914A</t>
  </si>
  <si>
    <t>Hicks, Brandon</t>
  </si>
  <si>
    <t>Hill, Aaron</t>
  </si>
  <si>
    <t>HILL19810428A</t>
  </si>
  <si>
    <t>Hochevar, Luke</t>
  </si>
  <si>
    <t>Hoes, L.J.</t>
  </si>
  <si>
    <t>hofft001</t>
  </si>
  <si>
    <t>HOFFMAN19671013A</t>
  </si>
  <si>
    <t>Holaday, Bryan</t>
  </si>
  <si>
    <t>Holland, Derek</t>
  </si>
  <si>
    <t>Holland, Greg</t>
  </si>
  <si>
    <t>Holliday, Matt</t>
  </si>
  <si>
    <t>Holt, Brock</t>
  </si>
  <si>
    <t>Hoover, J.J.</t>
  </si>
  <si>
    <t>Hosmer, Eric</t>
  </si>
  <si>
    <t>HOUSE19890929A</t>
  </si>
  <si>
    <t>House, T.J.</t>
  </si>
  <si>
    <t>Howard, Ryan</t>
  </si>
  <si>
    <t>Howell, J.P.</t>
  </si>
  <si>
    <t>HUDSON19870309A</t>
  </si>
  <si>
    <t>Hudson, Daniel</t>
  </si>
  <si>
    <t>hudso001</t>
  </si>
  <si>
    <t>HUDSON19771212A</t>
  </si>
  <si>
    <t>Hudson, Tim</t>
  </si>
  <si>
    <t>huffa001</t>
  </si>
  <si>
    <t>HUFF19761220A</t>
  </si>
  <si>
    <t>Huff, David</t>
  </si>
  <si>
    <t>Hughes, Jared</t>
  </si>
  <si>
    <t>HUGHES19840802A</t>
  </si>
  <si>
    <t>Hughes, Phil</t>
  </si>
  <si>
    <t>Hultzen, Danny</t>
  </si>
  <si>
    <t>Hundley, Nick</t>
  </si>
  <si>
    <t>Hunter, Torii</t>
  </si>
  <si>
    <t>Hunter, Tommy</t>
  </si>
  <si>
    <t>Hutchison, Drew</t>
  </si>
  <si>
    <t>Iannetta, Chris</t>
  </si>
  <si>
    <t>Ibanez, Raul</t>
  </si>
  <si>
    <t>IGARISHI00000000C</t>
  </si>
  <si>
    <t>Iglesias, Jose</t>
  </si>
  <si>
    <t>Inciarte, Ender</t>
  </si>
  <si>
    <t>Infante, Omar</t>
  </si>
  <si>
    <t>Ishikawa, Travis</t>
  </si>
  <si>
    <t>ISRINGHAU19720907A</t>
  </si>
  <si>
    <t>iwama001</t>
  </si>
  <si>
    <t>IWAMURA00000000A</t>
  </si>
  <si>
    <t>Izturis, Maicer</t>
  </si>
  <si>
    <t>Jackson, Austin</t>
  </si>
  <si>
    <t>Jackson, Brett</t>
  </si>
  <si>
    <t>jackc002</t>
  </si>
  <si>
    <t>JACKSON19820507A</t>
  </si>
  <si>
    <t>Jackson, Edwin</t>
  </si>
  <si>
    <t>Jackson, Ryan</t>
  </si>
  <si>
    <t>Jansen, Kenley</t>
  </si>
  <si>
    <t>Janssen, Casey</t>
  </si>
  <si>
    <t>Jaso, John</t>
  </si>
  <si>
    <t>Jay, Jon</t>
  </si>
  <si>
    <t>Jenkins, Chad</t>
  </si>
  <si>
    <t>jenkb001</t>
  </si>
  <si>
    <t>JENKS19810314A</t>
  </si>
  <si>
    <t>Jennings, Dan</t>
  </si>
  <si>
    <t>Jennings, Desmond</t>
  </si>
  <si>
    <t>Jepsen, Kevin</t>
  </si>
  <si>
    <t>Jimenez, Ubaldo</t>
  </si>
  <si>
    <t>Johnson, Chris</t>
  </si>
  <si>
    <t>Johnson, Dan</t>
  </si>
  <si>
    <t>Johnson, Elliot</t>
  </si>
  <si>
    <t>Johnson, Erik</t>
  </si>
  <si>
    <t>Johnson, Jim</t>
  </si>
  <si>
    <t>Johnson, Josh</t>
  </si>
  <si>
    <t>Johnson, Kelly</t>
  </si>
  <si>
    <t>johnn001</t>
  </si>
  <si>
    <t>JOHNSON19780919A</t>
  </si>
  <si>
    <t>Johnson, Reed</t>
  </si>
  <si>
    <t>Jones, Adam</t>
  </si>
  <si>
    <t>jonea002</t>
  </si>
  <si>
    <t>JONES19770423A</t>
  </si>
  <si>
    <t>jonesch06</t>
  </si>
  <si>
    <t>jonec004</t>
  </si>
  <si>
    <t>JONES19720424A</t>
  </si>
  <si>
    <t>Jones, Garrett</t>
  </si>
  <si>
    <t>jonesja06</t>
  </si>
  <si>
    <t>JONES19880924A</t>
  </si>
  <si>
    <t>Jones, James</t>
  </si>
  <si>
    <t>JORDAN19890117A</t>
  </si>
  <si>
    <t>Jordan, Taylor</t>
  </si>
  <si>
    <t>josepca01</t>
  </si>
  <si>
    <t>JOSEPH19860618A</t>
  </si>
  <si>
    <t>Joseph, Caleb</t>
  </si>
  <si>
    <t>josec001</t>
  </si>
  <si>
    <t>josephco01</t>
  </si>
  <si>
    <t>JOSEPH19881028A</t>
  </si>
  <si>
    <t>Joyce, Matt</t>
  </si>
  <si>
    <t>Jurrjens, Jair</t>
  </si>
  <si>
    <t>KAAIHUE19840329A</t>
  </si>
  <si>
    <t>Kalish, Ryan</t>
  </si>
  <si>
    <t>kangju01</t>
  </si>
  <si>
    <t>Jung-Ho Kang</t>
  </si>
  <si>
    <t>KARSTENS19820924A</t>
  </si>
  <si>
    <t>Kawasaki, Munenori</t>
  </si>
  <si>
    <t>Kazmir, Scott</t>
  </si>
  <si>
    <t>Kelley, Shawn</t>
  </si>
  <si>
    <t>Kelly, Casey</t>
  </si>
  <si>
    <t>KELLY19800215A</t>
  </si>
  <si>
    <t>Kelly, Don</t>
  </si>
  <si>
    <t>Kelly, Joe</t>
  </si>
  <si>
    <t>Kemp, Matt</t>
  </si>
  <si>
    <t>kendj001</t>
  </si>
  <si>
    <t>KENDALL19740626A</t>
  </si>
  <si>
    <t>Kendrick, Howie</t>
  </si>
  <si>
    <t>Kendrick, Kyle</t>
  </si>
  <si>
    <t>kenna001</t>
  </si>
  <si>
    <t>KENNEDY19760110A</t>
  </si>
  <si>
    <t>Kennedy, Ian</t>
  </si>
  <si>
    <t>Kershaw, Clayton</t>
  </si>
  <si>
    <t>Keuchel, Dallas</t>
  </si>
  <si>
    <t>kierk001</t>
  </si>
  <si>
    <t>KIERMAIER19900422A</t>
  </si>
  <si>
    <t>Kiermaier, Kevin</t>
  </si>
  <si>
    <t>Kimbrel, Craig</t>
  </si>
  <si>
    <t>Kinsler, Ian</t>
  </si>
  <si>
    <t>Kintzler, Brandon</t>
  </si>
  <si>
    <t>Kipnis, Jason</t>
  </si>
  <si>
    <t>Kirkman, Michael</t>
  </si>
  <si>
    <t>Kluber, Corey</t>
  </si>
  <si>
    <t>Koehler, Tom</t>
  </si>
  <si>
    <t>Kontos, George</t>
  </si>
  <si>
    <t>Korecky, Bobby</t>
  </si>
  <si>
    <t>Kottaras, George</t>
  </si>
  <si>
    <t>kouzk001</t>
  </si>
  <si>
    <t>KOUZMANOF19810725A</t>
  </si>
  <si>
    <t>Kouzmanoff, Kevin</t>
  </si>
  <si>
    <t>Kozma, Pete</t>
  </si>
  <si>
    <t>Kratz, Erik</t>
  </si>
  <si>
    <t>Kubel, Jason</t>
  </si>
  <si>
    <t>kuo-h001</t>
  </si>
  <si>
    <t>KUO19810723A</t>
  </si>
  <si>
    <t>Kuroda, Hiroki</t>
  </si>
  <si>
    <t>Lackey, John</t>
  </si>
  <si>
    <t>Lagares, Juan</t>
  </si>
  <si>
    <t>LAHAIR19821105A</t>
  </si>
  <si>
    <t>Laird, Gerald</t>
  </si>
  <si>
    <t>Lake, Junior</t>
  </si>
  <si>
    <t>Lambo, Andrew</t>
  </si>
  <si>
    <t>Lannan, John</t>
  </si>
  <si>
    <t>lapom001</t>
  </si>
  <si>
    <t>laporma01</t>
  </si>
  <si>
    <t>LAPORTA19850108A</t>
  </si>
  <si>
    <t>LaRoche, Adam</t>
  </si>
  <si>
    <t>LA STELLA19890131A</t>
  </si>
  <si>
    <t>Latos, Mat</t>
  </si>
  <si>
    <t>Lavarnway, Ryan</t>
  </si>
  <si>
    <t>Lawrie, Brett</t>
  </si>
  <si>
    <t>League, Brandon</t>
  </si>
  <si>
    <t>Leake, Mike</t>
  </si>
  <si>
    <t>LeBlanc, Wade</t>
  </si>
  <si>
    <t>LeCure, Sam</t>
  </si>
  <si>
    <t>Lee, Cliff</t>
  </si>
  <si>
    <t>leede02</t>
  </si>
  <si>
    <t>lee-d002</t>
  </si>
  <si>
    <t>LEE19750906A</t>
  </si>
  <si>
    <t>LeMahieu, DJ</t>
  </si>
  <si>
    <t>Leon, Sandy</t>
  </si>
  <si>
    <t>Leroux, Chris</t>
  </si>
  <si>
    <t>Lester, Jon</t>
  </si>
  <si>
    <t>Lewis, Colby</t>
  </si>
  <si>
    <t>lidgb001</t>
  </si>
  <si>
    <t>LIDGE19761223A</t>
  </si>
  <si>
    <t>lillb001</t>
  </si>
  <si>
    <t>LILLIBRID19830918A</t>
  </si>
  <si>
    <t>Lincecum, Tim</t>
  </si>
  <si>
    <t>Lincoln, Brad</t>
  </si>
  <si>
    <t>Lind, Adam</t>
  </si>
  <si>
    <t>Lindstrom, Matt</t>
  </si>
  <si>
    <t>Liriano, Francisco</t>
  </si>
  <si>
    <t>Lobaton, Jose</t>
  </si>
  <si>
    <t>Locke, Jeff</t>
  </si>
  <si>
    <t>Logan, Boone</t>
  </si>
  <si>
    <t>Lohse, Kyle</t>
  </si>
  <si>
    <t>Lombardozzi, Steve</t>
  </si>
  <si>
    <t>Loney, James</t>
  </si>
  <si>
    <t>Longoria, Evan</t>
  </si>
  <si>
    <t>lopef001</t>
  </si>
  <si>
    <t>LOPEZ19800512A</t>
  </si>
  <si>
    <t>Lopez, Javier</t>
  </si>
  <si>
    <t>LOPEZ19831124A</t>
  </si>
  <si>
    <t>Lopez, Wilton</t>
  </si>
  <si>
    <t>Lough, David</t>
  </si>
  <si>
    <t>Loup, Aaron</t>
  </si>
  <si>
    <t>Lowe, Mark</t>
  </si>
  <si>
    <t>Lowrie, Jed</t>
  </si>
  <si>
    <t>Lucroy, Jonathan</t>
  </si>
  <si>
    <t>Ludwick, Ryan</t>
  </si>
  <si>
    <t>Luebke, Cory</t>
  </si>
  <si>
    <t>Luetge, Lucas</t>
  </si>
  <si>
    <t>lutzd001</t>
  </si>
  <si>
    <t>LUTZ19890206A</t>
  </si>
  <si>
    <t>Lutz, Donald</t>
  </si>
  <si>
    <t>Lyles, Jordan</t>
  </si>
  <si>
    <t>Lynn, Lance</t>
  </si>
  <si>
    <t>lyont001</t>
  </si>
  <si>
    <t>LYONS19880221A</t>
  </si>
  <si>
    <t>Lyons, Tyler</t>
  </si>
  <si>
    <t>Machado, Manny</t>
  </si>
  <si>
    <t>MADSON19800828A</t>
  </si>
  <si>
    <t>Maholm, Paul</t>
  </si>
  <si>
    <t>MAIER19820630A</t>
  </si>
  <si>
    <t>MAINE19850202A</t>
  </si>
  <si>
    <t>Maldonado, Martin</t>
  </si>
  <si>
    <t>Marcum, Shaun</t>
  </si>
  <si>
    <t>Marisnick, Jake</t>
  </si>
  <si>
    <t>Markakis, Nick</t>
  </si>
  <si>
    <t>Marmol, Carlos</t>
  </si>
  <si>
    <t>Maronde, Nick</t>
  </si>
  <si>
    <t>Marshall, Sean</t>
  </si>
  <si>
    <t>MARTE19860828A</t>
  </si>
  <si>
    <t>Marte, Starling</t>
  </si>
  <si>
    <t>Martinez, Carlos</t>
  </si>
  <si>
    <t>Martinez, J.D.</t>
  </si>
  <si>
    <t>Martin, Leonys</t>
  </si>
  <si>
    <t>Martinez, Michael</t>
  </si>
  <si>
    <t>MARTINEZ19900805A</t>
  </si>
  <si>
    <t>Martinez, Nick</t>
  </si>
  <si>
    <t>Martin, Russell</t>
  </si>
  <si>
    <t>Martinez, Victor</t>
  </si>
  <si>
    <t>MASSET19820517A</t>
  </si>
  <si>
    <t>Masset, Nick</t>
  </si>
  <si>
    <t>Masterson, Justin</t>
  </si>
  <si>
    <t>Mastroianni, Darin</t>
  </si>
  <si>
    <t>MATHER19820723A</t>
  </si>
  <si>
    <t>Mathis, Jeff</t>
  </si>
  <si>
    <t>Matsuzaka, Daisuke</t>
  </si>
  <si>
    <t>matsh001</t>
  </si>
  <si>
    <t>MATSUI00000000A</t>
  </si>
  <si>
    <t>matsk001</t>
  </si>
  <si>
    <t>MATSUI00000000B</t>
  </si>
  <si>
    <t>Mattheus, Ryan</t>
  </si>
  <si>
    <t>Matusz, Brian</t>
  </si>
  <si>
    <t>MATZEK19901019A</t>
  </si>
  <si>
    <t>Matzek, Tyler</t>
  </si>
  <si>
    <t>Mauer, Joe</t>
  </si>
  <si>
    <t>Maurer, Brandon</t>
  </si>
  <si>
    <t>Maxwell, Justin</t>
  </si>
  <si>
    <t>Mayberry, John</t>
  </si>
  <si>
    <t>Maybin, Cameron</t>
  </si>
  <si>
    <t>MAYSONET19811017A</t>
  </si>
  <si>
    <t>MAY19890923A</t>
  </si>
  <si>
    <t>May, Trevor</t>
  </si>
  <si>
    <t>McAllister, Zach</t>
  </si>
  <si>
    <t>McBride, Matt</t>
  </si>
  <si>
    <t>McCann, Brian</t>
  </si>
  <si>
    <t>McCarthy, Brandon</t>
  </si>
  <si>
    <t>MCCLENDON19850403A</t>
  </si>
  <si>
    <t>McCutchen, Andrew</t>
  </si>
  <si>
    <t>McDonald, John</t>
  </si>
  <si>
    <t>McGee, Jake</t>
  </si>
  <si>
    <t>MCGEHEE19821012A</t>
  </si>
  <si>
    <t>McGehee, Casey</t>
  </si>
  <si>
    <t>MCGOWAN19820324A</t>
  </si>
  <si>
    <t>McGowan, Dustin</t>
  </si>
  <si>
    <t>McHugh, Collin</t>
  </si>
  <si>
    <t>McKenry, Michael</t>
  </si>
  <si>
    <t>McLouth, Nate</t>
  </si>
  <si>
    <t>MCPHERSON19871111A</t>
  </si>
  <si>
    <t>mechg001</t>
  </si>
  <si>
    <t>MECHE19780908A</t>
  </si>
  <si>
    <t>medit001</t>
  </si>
  <si>
    <t>MEDICA19880409A</t>
  </si>
  <si>
    <t>Medica, Tommy</t>
  </si>
  <si>
    <t>mediy001</t>
  </si>
  <si>
    <t>MEDINA19880727A</t>
  </si>
  <si>
    <t>Medina, Yoervis</t>
  </si>
  <si>
    <t>Medlen, Kris</t>
  </si>
  <si>
    <t>meeke001</t>
  </si>
  <si>
    <t>MEEK19830512A</t>
  </si>
  <si>
    <t>Meek, Evan</t>
  </si>
  <si>
    <t>Mejia, Jenrry</t>
  </si>
  <si>
    <t>Melancon, Mark</t>
  </si>
  <si>
    <t>Mercer, Jordy</t>
  </si>
  <si>
    <t>Mesoraco, Devin</t>
  </si>
  <si>
    <t>meyeral01</t>
  </si>
  <si>
    <t>Middlebrooks, Will</t>
  </si>
  <si>
    <t>milea001</t>
  </si>
  <si>
    <t>MILES19761215A</t>
  </si>
  <si>
    <t>Miley, Wade</t>
  </si>
  <si>
    <t>Miller, Andrew</t>
  </si>
  <si>
    <t>Miller, Brad</t>
  </si>
  <si>
    <t>Miller, Jim</t>
  </si>
  <si>
    <t>millela02</t>
  </si>
  <si>
    <t>milll002</t>
  </si>
  <si>
    <t>MILLEDGE19850405A</t>
  </si>
  <si>
    <t>Miller, Shelby</t>
  </si>
  <si>
    <t>Mills, Brad</t>
  </si>
  <si>
    <t>Milone, Tommy</t>
  </si>
  <si>
    <t>Minor, Mike</t>
  </si>
  <si>
    <t>MITCHELL19870513A</t>
  </si>
  <si>
    <t>Molina, Jose</t>
  </si>
  <si>
    <t>Molina, Yadier</t>
  </si>
  <si>
    <t>Montero, Jesus</t>
  </si>
  <si>
    <t>Montero, Miguel</t>
  </si>
  <si>
    <t>MONTERO19901017A</t>
  </si>
  <si>
    <t>Montero, Rafael</t>
  </si>
  <si>
    <t>Moore, Adam</t>
  </si>
  <si>
    <t>Moore, Matt</t>
  </si>
  <si>
    <t>Moore, Scott</t>
  </si>
  <si>
    <t>Moore, Tyler</t>
  </si>
  <si>
    <t>Morales, Franklin</t>
  </si>
  <si>
    <t>Morales, Kendrys</t>
  </si>
  <si>
    <t>moram002</t>
  </si>
  <si>
    <t>MORA19720202A</t>
  </si>
  <si>
    <t>moreb001</t>
  </si>
  <si>
    <t>MOREL19870421A</t>
  </si>
  <si>
    <t>Morel, Brent</t>
  </si>
  <si>
    <t>Moreland, Mitch</t>
  </si>
  <si>
    <t>MORGAN19800702A</t>
  </si>
  <si>
    <t>Morgan, Nyjer</t>
  </si>
  <si>
    <t>Morneau, Justin</t>
  </si>
  <si>
    <t>Morris, Bryan</t>
  </si>
  <si>
    <t>Morrison, Logan</t>
  </si>
  <si>
    <t>Morrow, Brandon</t>
  </si>
  <si>
    <t>Morse, Michael</t>
  </si>
  <si>
    <t>Morton, Charlie</t>
  </si>
  <si>
    <t>moscg001</t>
  </si>
  <si>
    <t>MOSCOSO19831114A</t>
  </si>
  <si>
    <t>Moss, Brandon</t>
  </si>
  <si>
    <t>motag001</t>
  </si>
  <si>
    <t>MOTA19730725A</t>
  </si>
  <si>
    <t>Motte, Jason</t>
  </si>
  <si>
    <t>Moustakas, Mike</t>
  </si>
  <si>
    <t>Mujica, Edward</t>
  </si>
  <si>
    <t>Murphy, David</t>
  </si>
  <si>
    <t>Murphy, Daniel</t>
  </si>
  <si>
    <t>Myers, Wil</t>
  </si>
  <si>
    <t>NADY19781114A</t>
  </si>
  <si>
    <t>Nady, Xavier</t>
  </si>
  <si>
    <t>Napoli, Mike</t>
  </si>
  <si>
    <t>Nathan, Joe</t>
  </si>
  <si>
    <t>Nava, Daniel</t>
  </si>
  <si>
    <t>Navarro, Dioner</t>
  </si>
  <si>
    <t>Nelson, Chris</t>
  </si>
  <si>
    <t>Nelson, Jimmy</t>
  </si>
  <si>
    <t>Neshek, Pat</t>
  </si>
  <si>
    <t>Nicasio, Juan</t>
  </si>
  <si>
    <t>Niese, Jon</t>
  </si>
  <si>
    <t>Nieuwenhuis, Kirk</t>
  </si>
  <si>
    <t>Nieves, Wil</t>
  </si>
  <si>
    <t>NISHIOKA19840727A</t>
  </si>
  <si>
    <t>Nix, Jayson</t>
  </si>
  <si>
    <t>Noesi, Hector</t>
  </si>
  <si>
    <t>Nolasco, Ricky</t>
  </si>
  <si>
    <t>NORBERTO19861208A</t>
  </si>
  <si>
    <t>Norris, Bud</t>
  </si>
  <si>
    <t>norrida01</t>
  </si>
  <si>
    <t>NORRIS19930425A</t>
  </si>
  <si>
    <t>Norris, Daniel</t>
  </si>
  <si>
    <t>Norris, Derek</t>
  </si>
  <si>
    <t>Nova, Ivan</t>
  </si>
  <si>
    <t>Nunez, Eduardo</t>
  </si>
  <si>
    <t>NUNO19870726A</t>
  </si>
  <si>
    <t>Nuno, Vidal</t>
  </si>
  <si>
    <t>Oberholtzer, Brett</t>
  </si>
  <si>
    <t>O'Day, Darren</t>
  </si>
  <si>
    <t>Odorizzi, Jake</t>
  </si>
  <si>
    <t>ODOR19940203A</t>
  </si>
  <si>
    <t>Odor, Rougned</t>
  </si>
  <si>
    <t>O'Flaherty, Eric</t>
  </si>
  <si>
    <t>Ogando, Alexi</t>
  </si>
  <si>
    <t>Oliveros, Lester</t>
  </si>
  <si>
    <t>Olivo, Miguel</t>
  </si>
  <si>
    <t>Olt, Mike</t>
  </si>
  <si>
    <t>Ondrusek, Logan</t>
  </si>
  <si>
    <t>ordom001</t>
  </si>
  <si>
    <t>ordonma01</t>
  </si>
  <si>
    <t>ORDONEZ19740128A</t>
  </si>
  <si>
    <t>Ortiz, David</t>
  </si>
  <si>
    <t>Ottavino, Adam</t>
  </si>
  <si>
    <t>Outman, Josh</t>
  </si>
  <si>
    <t>Overbay, Lyle</t>
  </si>
  <si>
    <t>Juan Carlos Oviedo</t>
  </si>
  <si>
    <t>nunel001</t>
  </si>
  <si>
    <t>nunezle01</t>
  </si>
  <si>
    <t>NUNEZ19830814A</t>
  </si>
  <si>
    <t>Owings, Chris</t>
  </si>
  <si>
    <t>OWINGS19820928A</t>
  </si>
  <si>
    <t>Ozuna, Marcell</t>
  </si>
  <si>
    <t>Pacheco, Jordan</t>
  </si>
  <si>
    <t>padiv001</t>
  </si>
  <si>
    <t>PADILLA19770927A</t>
  </si>
  <si>
    <t>Pagan, Angel</t>
  </si>
  <si>
    <t>PANIK19901030A</t>
  </si>
  <si>
    <t>Panik, Joe</t>
  </si>
  <si>
    <t>Papelbon, Jonathan</t>
  </si>
  <si>
    <t>Paredes, Jimmy</t>
  </si>
  <si>
    <t>Parker, Jarrod</t>
  </si>
  <si>
    <t>Parker, Kyle</t>
  </si>
  <si>
    <t>Parmelee, Chris</t>
  </si>
  <si>
    <t>Parnell, Bobby</t>
  </si>
  <si>
    <t>Parra, Gerardo</t>
  </si>
  <si>
    <t>Parra, Manny</t>
  </si>
  <si>
    <t>Pastornicky, Tyler</t>
  </si>
  <si>
    <t>pattc001</t>
  </si>
  <si>
    <t>PATTERSON19790813A</t>
  </si>
  <si>
    <t>Patton, Troy</t>
  </si>
  <si>
    <t>PAULEY19830617A</t>
  </si>
  <si>
    <t>Paulino, Felipe</t>
  </si>
  <si>
    <t>Paul, Xavier</t>
  </si>
  <si>
    <t>pavac001</t>
  </si>
  <si>
    <t>PAVANO19760108A</t>
  </si>
  <si>
    <t>Paxton, James</t>
  </si>
  <si>
    <t>Peacock, Brad</t>
  </si>
  <si>
    <t>Pearce, Steve</t>
  </si>
  <si>
    <t>Peavy, Jake</t>
  </si>
  <si>
    <t>pederjo01</t>
  </si>
  <si>
    <t>PEDERSON19920421A</t>
  </si>
  <si>
    <t>Pederson, Joc</t>
  </si>
  <si>
    <t>Pedroia, Dustin</t>
  </si>
  <si>
    <t>Peguero, Carlos</t>
  </si>
  <si>
    <t>Pelfrey, Mike</t>
  </si>
  <si>
    <t>Pena, Brayan</t>
  </si>
  <si>
    <t>Pena, Carlos</t>
  </si>
  <si>
    <t>Pena, Ramiro</t>
  </si>
  <si>
    <t>Pence, Hunter</t>
  </si>
  <si>
    <t>Pennington, Cliff</t>
  </si>
  <si>
    <t>pennb002</t>
  </si>
  <si>
    <t>PENNY19780524A</t>
  </si>
  <si>
    <t>Penny, Brad</t>
  </si>
  <si>
    <t>PERALTA19870814A</t>
  </si>
  <si>
    <t>Peralta, David</t>
  </si>
  <si>
    <t>Peralta, Jhonny</t>
  </si>
  <si>
    <t>Peralta, Joel</t>
  </si>
  <si>
    <t>Peralta, Wily</t>
  </si>
  <si>
    <t>Perez, Chris</t>
  </si>
  <si>
    <t>Perez, Eury</t>
  </si>
  <si>
    <t>Perez, Hernan</t>
  </si>
  <si>
    <t>Perez, Juan</t>
  </si>
  <si>
    <t>Perez, Martin</t>
  </si>
  <si>
    <t>Perez, Oliver</t>
  </si>
  <si>
    <t>Perez, Salvador</t>
  </si>
  <si>
    <t>Perkins, Glen</t>
  </si>
  <si>
    <t>Pestano, Vinnie</t>
  </si>
  <si>
    <t>Petit, Yusmeiro</t>
  </si>
  <si>
    <t>petrija01</t>
  </si>
  <si>
    <t>petrj001</t>
  </si>
  <si>
    <t>PETRICKA19880605A</t>
  </si>
  <si>
    <t>Petricka, Jake</t>
  </si>
  <si>
    <t>PETTIBONE19900719A</t>
  </si>
  <si>
    <t>Pettibone, Jonathan</t>
  </si>
  <si>
    <t>PHEGLEY19880212A</t>
  </si>
  <si>
    <t>Phegley, Josh</t>
  </si>
  <si>
    <t>Phelps, Cord</t>
  </si>
  <si>
    <t>Phelps, David</t>
  </si>
  <si>
    <t>Phillips, Brandon</t>
  </si>
  <si>
    <t>pie-f001</t>
  </si>
  <si>
    <t>PIE19850208A</t>
  </si>
  <si>
    <t>Pierzynski, A.J.</t>
  </si>
  <si>
    <t>PINA19870605A</t>
  </si>
  <si>
    <t>Pineda, Michael</t>
  </si>
  <si>
    <t>pinej001</t>
  </si>
  <si>
    <t>PINEIRO19780925A</t>
  </si>
  <si>
    <t>Pinto, Josmil</t>
  </si>
  <si>
    <t>Plouffe, Trevor</t>
  </si>
  <si>
    <t>podss001</t>
  </si>
  <si>
    <t>PODSEDNIK19760318A</t>
  </si>
  <si>
    <t>Polanco, Gregory</t>
  </si>
  <si>
    <t>Pollock, A.J.</t>
  </si>
  <si>
    <t>Pomeranz, Drew</t>
  </si>
  <si>
    <t>POMERANZ19841217A</t>
  </si>
  <si>
    <t>pompeda01</t>
  </si>
  <si>
    <t>AL</t>
  </si>
  <si>
    <t>POMPEY19921211A</t>
  </si>
  <si>
    <t>Pompey, Dalton</t>
  </si>
  <si>
    <t>Porcello, Rick</t>
  </si>
  <si>
    <t>posaj001</t>
  </si>
  <si>
    <t>POSADA19710817A</t>
  </si>
  <si>
    <t>Posey, Buster</t>
  </si>
  <si>
    <t>Prado, Martin</t>
  </si>
  <si>
    <t>Presley, Alex</t>
  </si>
  <si>
    <t>Price, David</t>
  </si>
  <si>
    <t>Pridie, Jason</t>
  </si>
  <si>
    <t>Profar, Jurickson</t>
  </si>
  <si>
    <t>Pryor, Stephen</t>
  </si>
  <si>
    <t>Puig, Yasiel</t>
  </si>
  <si>
    <t>Pujols, Albert</t>
  </si>
  <si>
    <t>Punto, Nick</t>
  </si>
  <si>
    <t>putnaza01</t>
  </si>
  <si>
    <t>putnz001</t>
  </si>
  <si>
    <t>PUTNAM19870703A</t>
  </si>
  <si>
    <t>Putnam, Zach</t>
  </si>
  <si>
    <t>QUACKENBU19881128A</t>
  </si>
  <si>
    <t>Quackenbush, Kevin</t>
  </si>
  <si>
    <t>Qualls, Chad</t>
  </si>
  <si>
    <t>Quentin, Carlos</t>
  </si>
  <si>
    <t>Quintero, Humberto</t>
  </si>
  <si>
    <t>Quintana, Jose</t>
  </si>
  <si>
    <t>Quintanilla, Omar</t>
  </si>
  <si>
    <t>Raburn, Ryan</t>
  </si>
  <si>
    <t>Ramirez, Alexei</t>
  </si>
  <si>
    <t>Ramirez, Aramis</t>
  </si>
  <si>
    <t>RAMIREZ19871010A</t>
  </si>
  <si>
    <t>Ramirez, Erasmo</t>
  </si>
  <si>
    <t>Ramirez, Hanley</t>
  </si>
  <si>
    <t>Ramirez, Jose</t>
  </si>
  <si>
    <t>ramirma02</t>
  </si>
  <si>
    <t>ramim002</t>
  </si>
  <si>
    <t>RAMIREZ19720530A</t>
  </si>
  <si>
    <t>Ramirez, Ramon</t>
  </si>
  <si>
    <t>Ramos, A.J.</t>
  </si>
  <si>
    <t>Ramos, Cesar</t>
  </si>
  <si>
    <t>Ramos, Wilson</t>
  </si>
  <si>
    <t>Rasmus, Colby</t>
  </si>
  <si>
    <t>rayro02</t>
  </si>
  <si>
    <t>RAY19911001A</t>
  </si>
  <si>
    <t>Ray, Robbie</t>
  </si>
  <si>
    <t>Recker, Anthony</t>
  </si>
  <si>
    <t>Reddick, Josh</t>
  </si>
  <si>
    <t>REDMOND19850517A</t>
  </si>
  <si>
    <t>Redmond, Todd</t>
  </si>
  <si>
    <t>Reed, Addison</t>
  </si>
  <si>
    <t>refsnro01</t>
  </si>
  <si>
    <t>Refsnyder, Robert</t>
  </si>
  <si>
    <t>Reimold, Nolan</t>
  </si>
  <si>
    <t>Rendon, Anthony</t>
  </si>
  <si>
    <t>Revere, Ben</t>
  </si>
  <si>
    <t>Reyes, Jose</t>
  </si>
  <si>
    <t>Reynolds, Mark</t>
  </si>
  <si>
    <t>Reynolds, Matt</t>
  </si>
  <si>
    <t>rhoda001</t>
  </si>
  <si>
    <t>RHODES19691024A</t>
  </si>
  <si>
    <t>RHYMES19830401A</t>
  </si>
  <si>
    <t>Richard, Clayton</t>
  </si>
  <si>
    <t>Richards, Garrett</t>
  </si>
  <si>
    <t>RICHMOND19790830A</t>
  </si>
  <si>
    <t>RIENZO19880605A</t>
  </si>
  <si>
    <t>Rienzo, Andre</t>
  </si>
  <si>
    <t>Rios, Alex</t>
  </si>
  <si>
    <t>RIVERA19780703A</t>
  </si>
  <si>
    <t>river003</t>
  </si>
  <si>
    <t>RIVERA19830731A</t>
  </si>
  <si>
    <t>Rivera, Rene</t>
  </si>
  <si>
    <t>Rizzo, Anthony</t>
  </si>
  <si>
    <t>Roark, Tanner</t>
  </si>
  <si>
    <t>Robertson, David</t>
  </si>
  <si>
    <t>Roberts, Ryan</t>
  </si>
  <si>
    <t>Robinson, Shane</t>
  </si>
  <si>
    <t>ROBINSON19870901A</t>
  </si>
  <si>
    <t>Rodney, Fernando</t>
  </si>
  <si>
    <t>Rodriguez, Alex</t>
  </si>
  <si>
    <t>RODRIGUEZ19871213A</t>
  </si>
  <si>
    <t>Rodriguez, Fernando</t>
  </si>
  <si>
    <t>Rodriguez, Francisco</t>
  </si>
  <si>
    <t>Rodriguez, Henry</t>
  </si>
  <si>
    <t>rodri001</t>
  </si>
  <si>
    <t>RODRIGUEZ19711130A</t>
  </si>
  <si>
    <t>Rodriguez, Sean</t>
  </si>
  <si>
    <t>Rodriguez, Paco</t>
  </si>
  <si>
    <t>Rodriguez, Wandy</t>
  </si>
  <si>
    <t>Rogers, Esmil</t>
  </si>
  <si>
    <t>ROGERS19860130A</t>
  </si>
  <si>
    <t>roles001</t>
  </si>
  <si>
    <t>ROLEN19750404A</t>
  </si>
  <si>
    <t>Rollins, Jimmy</t>
  </si>
  <si>
    <t>Romero, Stefen</t>
  </si>
  <si>
    <t>Romine, Andrew</t>
  </si>
  <si>
    <t>Romo, Sergio</t>
  </si>
  <si>
    <t>Rondon, Hector</t>
  </si>
  <si>
    <t>De La Rosa, Jorge</t>
  </si>
  <si>
    <t>Rosales, Adam</t>
  </si>
  <si>
    <t>Rosario, Wilin</t>
  </si>
  <si>
    <t>Rosenthal, Trevor</t>
  </si>
  <si>
    <t>Ross, Cody</t>
  </si>
  <si>
    <t>Ross, David</t>
  </si>
  <si>
    <t>Ross, Robbie</t>
  </si>
  <si>
    <t>Ross, Tyson</t>
  </si>
  <si>
    <t>rowaa001</t>
  </si>
  <si>
    <t>ROWAND19770829A</t>
  </si>
  <si>
    <t>rowlr002</t>
  </si>
  <si>
    <t>ROWLANDSM19830126A</t>
  </si>
  <si>
    <t>Rowland-Smith, Ryan</t>
  </si>
  <si>
    <t>Ruf, Darin</t>
  </si>
  <si>
    <t>Ruggiano, Justin</t>
  </si>
  <si>
    <t>Ruiz, Carlos</t>
  </si>
  <si>
    <t>Rusin, Chris</t>
  </si>
  <si>
    <t>Russell, James</t>
  </si>
  <si>
    <t>Rutledge, Josh</t>
  </si>
  <si>
    <t>Ryan, Brendan</t>
  </si>
  <si>
    <t>Ryu, Hyun-Jin</t>
  </si>
  <si>
    <t>Rzepczynski, Marc</t>
  </si>
  <si>
    <t>Sabathia, CC</t>
  </si>
  <si>
    <t>saitt001</t>
  </si>
  <si>
    <t>SAITO00000000G</t>
  </si>
  <si>
    <t>Salas, Fernando</t>
  </si>
  <si>
    <t>Salazar, Danny</t>
  </si>
  <si>
    <t>Sale, Chris</t>
  </si>
  <si>
    <t>Saltalamacchia, Jarrod</t>
  </si>
  <si>
    <t>Samardzija, Jeff</t>
  </si>
  <si>
    <t>SANCHEZ19920701A</t>
  </si>
  <si>
    <t>Sanchez, Aaron</t>
  </si>
  <si>
    <t>Sanchez, Anibal</t>
  </si>
  <si>
    <t>sanchca01</t>
  </si>
  <si>
    <t>sancf001</t>
  </si>
  <si>
    <t>SANCHEZ19771221A</t>
  </si>
  <si>
    <t>Sanchez, Gaby</t>
  </si>
  <si>
    <t>Sanchez, Hector</t>
  </si>
  <si>
    <t>sancj002</t>
  </si>
  <si>
    <t>SANCHEZ19821119A</t>
  </si>
  <si>
    <t>Sanchez, Tony</t>
  </si>
  <si>
    <t>Sandoval, Pablo</t>
  </si>
  <si>
    <t>Sands, Jerry</t>
  </si>
  <si>
    <t>Santana, Carlos</t>
  </si>
  <si>
    <t>santada01</t>
  </si>
  <si>
    <t>SANTANA19901107A</t>
  </si>
  <si>
    <t>Santana, Danny</t>
  </si>
  <si>
    <t>Santana, Ervin</t>
  </si>
  <si>
    <t>Santiago, Hector</t>
  </si>
  <si>
    <t>Santiago, Ramon</t>
  </si>
  <si>
    <t>Santos, Sergio</t>
  </si>
  <si>
    <t>Satin, Josh</t>
  </si>
  <si>
    <t>Saunders, Joe</t>
  </si>
  <si>
    <t>Saunders, Michael</t>
  </si>
  <si>
    <t>Schafer, Jordan</t>
  </si>
  <si>
    <t>Schafer, Logan</t>
  </si>
  <si>
    <t>Scheppers, Tanner</t>
  </si>
  <si>
    <t>Scherzer, Max</t>
  </si>
  <si>
    <t>Schierholtz, Nate</t>
  </si>
  <si>
    <t>Schoop, Jonathan</t>
  </si>
  <si>
    <t>Schumaker, Skip</t>
  </si>
  <si>
    <t>Scribner, Evan</t>
  </si>
  <si>
    <t>Scutaro, Marco</t>
  </si>
  <si>
    <t>Seager, Kyle</t>
  </si>
  <si>
    <t>Segura, Jean</t>
  </si>
  <si>
    <t>Semien, Marcus</t>
  </si>
  <si>
    <t>Shaw, Bryan</t>
  </si>
  <si>
    <t>sheeb001</t>
  </si>
  <si>
    <t>SHEETS19780718A</t>
  </si>
  <si>
    <t>sherg001</t>
  </si>
  <si>
    <t>SHERRILL19770419A</t>
  </si>
  <si>
    <t>Shields, James</t>
  </si>
  <si>
    <t>shoem001</t>
  </si>
  <si>
    <t>SHOEMAKER19860927A</t>
  </si>
  <si>
    <t>Shoemaker, Matt</t>
  </si>
  <si>
    <t>Shuck, J.B.</t>
  </si>
  <si>
    <t>Siegrist, Kevin</t>
  </si>
  <si>
    <t>Sierra, Moises</t>
  </si>
  <si>
    <t>silvc001</t>
  </si>
  <si>
    <t>SILVA19790423A</t>
  </si>
  <si>
    <t>Simmons, Andrelton</t>
  </si>
  <si>
    <t>Simon, Alfredo</t>
  </si>
  <si>
    <t>SINGLETON19910918A</t>
  </si>
  <si>
    <t>Singleton, Jonathan</t>
  </si>
  <si>
    <t>Sipp, Tony</t>
  </si>
  <si>
    <t>SIZEMORE19820802A</t>
  </si>
  <si>
    <t>Sizemore, Grady</t>
  </si>
  <si>
    <t>sizes001</t>
  </si>
  <si>
    <t>SIZEMORE19850104A</t>
  </si>
  <si>
    <t>Sizemore, Scott</t>
  </si>
  <si>
    <t>Slowey, Kevin</t>
  </si>
  <si>
    <t>Smith, Joe</t>
  </si>
  <si>
    <t>Smith, Seth</t>
  </si>
  <si>
    <t>Smith, Will</t>
  </si>
  <si>
    <t>Smoak, Justin</t>
  </si>
  <si>
    <t>smolija01</t>
  </si>
  <si>
    <t>SMOLINSKI19890209A</t>
  </si>
  <si>
    <t>Smolinski, Jake</t>
  </si>
  <si>
    <t>Smyly, Drew</t>
  </si>
  <si>
    <t>sneli001</t>
  </si>
  <si>
    <t>OQUENDO19811030A</t>
  </si>
  <si>
    <t>Snider, Travis</t>
  </si>
  <si>
    <t>Sogard, Eric</t>
  </si>
  <si>
    <t>Solano, Donovan</t>
  </si>
  <si>
    <t>SOLARTE19870707A</t>
  </si>
  <si>
    <t>Solarte, Yangervis</t>
  </si>
  <si>
    <t>Soler, Jorge</t>
  </si>
  <si>
    <t>SOLIS19870929A</t>
  </si>
  <si>
    <t>Solis, Ali</t>
  </si>
  <si>
    <t>Soria, Joakim</t>
  </si>
  <si>
    <t>Soriano, Rafael</t>
  </si>
  <si>
    <t>Soto, Geovany</t>
  </si>
  <si>
    <t>souzast01</t>
  </si>
  <si>
    <t>Steven Souza Jr.</t>
  </si>
  <si>
    <t>SOUZA19890424A</t>
  </si>
  <si>
    <t>Souza, Steven</t>
  </si>
  <si>
    <t>Span, Denard</t>
  </si>
  <si>
    <t>spilr001</t>
  </si>
  <si>
    <t>SPILBORGH19790905A</t>
  </si>
  <si>
    <t>SPRINGER19890919A</t>
  </si>
  <si>
    <t>Springer, George</t>
  </si>
  <si>
    <t>Stammen, Craig</t>
  </si>
  <si>
    <t>Stanton, Giancarlo</t>
  </si>
  <si>
    <t>Stauffer, Tim</t>
  </si>
  <si>
    <t>Stewart, Chris</t>
  </si>
  <si>
    <t>STEWART19850405A</t>
  </si>
  <si>
    <t>Stewart, Ian</t>
  </si>
  <si>
    <t>Stinson, Josh</t>
  </si>
  <si>
    <t>Storen, Drew</t>
  </si>
  <si>
    <t>Straily, Dan</t>
  </si>
  <si>
    <t>Strasburg, Stephen</t>
  </si>
  <si>
    <t>Street, Huston</t>
  </si>
  <si>
    <t>STROMAN19910501A</t>
  </si>
  <si>
    <t>Stroman, Marcus</t>
  </si>
  <si>
    <t>Strop, Pedro</t>
  </si>
  <si>
    <t>Stubbs, Drew</t>
  </si>
  <si>
    <t>Stults, Eric</t>
  </si>
  <si>
    <t>SUAREZ19910718A</t>
  </si>
  <si>
    <t>Suarez, Eugenio</t>
  </si>
  <si>
    <t>Suzuki, Ichiro</t>
  </si>
  <si>
    <t>Suzuki, Kurt</t>
  </si>
  <si>
    <t>Swarzak, Anthony</t>
  </si>
  <si>
    <t>Sweeney, Ryan</t>
  </si>
  <si>
    <t>SWINDLE19830707A</t>
  </si>
  <si>
    <t>Swisher, Nick</t>
  </si>
  <si>
    <t>Syndergaard, Noah</t>
  </si>
  <si>
    <t>Tabata, Jose</t>
  </si>
  <si>
    <t>talbm001</t>
  </si>
  <si>
    <t>TALBOT19831017A</t>
  </si>
  <si>
    <t>Tanaka, Masahiro</t>
  </si>
  <si>
    <t>TATEYAMA00000000A</t>
  </si>
  <si>
    <t>tayloch03</t>
  </si>
  <si>
    <t>Taylor, Chris</t>
  </si>
  <si>
    <t>Taylor, Michael</t>
  </si>
  <si>
    <t>Tazawa, Junichi</t>
  </si>
  <si>
    <t>Teagarden, Taylor</t>
  </si>
  <si>
    <t>teahm001</t>
  </si>
  <si>
    <t>TEAHEN19810906A</t>
  </si>
  <si>
    <t>Teheran, Julio</t>
  </si>
  <si>
    <t>Teixeira, Mark</t>
  </si>
  <si>
    <t>tejam001</t>
  </si>
  <si>
    <t>TEJADA19760525A</t>
  </si>
  <si>
    <t>Tejada, Ruben</t>
  </si>
  <si>
    <t>tepen001</t>
  </si>
  <si>
    <t>TEPESCH19881012A</t>
  </si>
  <si>
    <t>Tepesch, Nick</t>
  </si>
  <si>
    <t>Thatcher, Joe</t>
  </si>
  <si>
    <t>Thayer, Dale</t>
  </si>
  <si>
    <t>Thole, Josh</t>
  </si>
  <si>
    <t>THOMAS19840118A</t>
  </si>
  <si>
    <t>THOME19700827A</t>
  </si>
  <si>
    <t>Thornton, Matt</t>
  </si>
  <si>
    <t>Thornburg, Tyler</t>
  </si>
  <si>
    <t>Tillman, Chris</t>
  </si>
  <si>
    <t>Tolleson, Shawn</t>
  </si>
  <si>
    <t>tollest01</t>
  </si>
  <si>
    <t>tolls001</t>
  </si>
  <si>
    <t>TOLLESON19831101A</t>
  </si>
  <si>
    <t>Tolleson, Steve</t>
  </si>
  <si>
    <t>tomasya01</t>
  </si>
  <si>
    <t>Yasmany Tomas</t>
  </si>
  <si>
    <t>tomlj001</t>
  </si>
  <si>
    <t>TOMLIN19841019A</t>
  </si>
  <si>
    <t>Tomlin, Josh</t>
  </si>
  <si>
    <t>Torres, Alex</t>
  </si>
  <si>
    <t>torrc001</t>
  </si>
  <si>
    <t>TORRES19821022A</t>
  </si>
  <si>
    <t>Torres, Carlos</t>
  </si>
  <si>
    <t>Tovar, Wilfredo</t>
  </si>
  <si>
    <t>Triunfel, Carlos</t>
  </si>
  <si>
    <t>Nick Tropeano</t>
  </si>
  <si>
    <t>TROPEANO19900827A</t>
  </si>
  <si>
    <t>Trout, Mike</t>
  </si>
  <si>
    <t>Trumbo, Mark</t>
  </si>
  <si>
    <t>Tulowitzki, Troy</t>
  </si>
  <si>
    <t>Turner, Jacob</t>
  </si>
  <si>
    <t>Turner, Justin</t>
  </si>
  <si>
    <t>Uehara, Koji</t>
  </si>
  <si>
    <t>Uggla, Dan</t>
  </si>
  <si>
    <t>Upton, Justin</t>
  </si>
  <si>
    <t>Uribe, Juan</t>
  </si>
  <si>
    <t>Utley, Chase</t>
  </si>
  <si>
    <t>Valbuena, Luis</t>
  </si>
  <si>
    <t>Valdespin, Jordany</t>
  </si>
  <si>
    <t>Valdes, Raul</t>
  </si>
  <si>
    <t>VALDEZ19780520A</t>
  </si>
  <si>
    <t>Wilson Valdez Suarez</t>
  </si>
  <si>
    <t>Valencia, Danny</t>
  </si>
  <si>
    <t>Valverde, Jose</t>
  </si>
  <si>
    <t>VANSLYKE19860724A</t>
  </si>
  <si>
    <t>Van Slyke, Scott</t>
  </si>
  <si>
    <t>Vargas, Jason</t>
  </si>
  <si>
    <t>VARGAS19900801A</t>
  </si>
  <si>
    <t>Vargas, Kennys</t>
  </si>
  <si>
    <t>Varvaro, Anthony</t>
  </si>
  <si>
    <t>VASQUEZ19831107A</t>
  </si>
  <si>
    <t>VAZQUEZ19760725A</t>
  </si>
  <si>
    <t>Venable, Will</t>
  </si>
  <si>
    <t>VENTURA19910603A</t>
  </si>
  <si>
    <t>Ventura, Yordano</t>
  </si>
  <si>
    <t>Veras, Jose</t>
  </si>
  <si>
    <t>Verlander, Justin</t>
  </si>
  <si>
    <t>Viciedo, Dayan</t>
  </si>
  <si>
    <t>Victorino, Shane</t>
  </si>
  <si>
    <t>Villanueva, Carlos</t>
  </si>
  <si>
    <t>Villar, Jonathan</t>
  </si>
  <si>
    <t>Vincent, Nick</t>
  </si>
  <si>
    <t>VIZQUEL19670424A</t>
  </si>
  <si>
    <t>Vogelsong, Ryan</t>
  </si>
  <si>
    <t>VOGT19841101A</t>
  </si>
  <si>
    <t>Vogt, Stephen</t>
  </si>
  <si>
    <t>Volquez, Edinson</t>
  </si>
  <si>
    <t>Votto, Joey</t>
  </si>
  <si>
    <t>Wacha, Michael</t>
  </si>
  <si>
    <t>WADA19810221A</t>
  </si>
  <si>
    <t>Wada, Tsuyoshi</t>
  </si>
  <si>
    <t>WADE19830528A</t>
  </si>
  <si>
    <t>wagnebi02</t>
  </si>
  <si>
    <t>wagnb001</t>
  </si>
  <si>
    <t>WAGNER19710725A</t>
  </si>
  <si>
    <t>Wainwright, Adam</t>
  </si>
  <si>
    <t>Walden, Jordan</t>
  </si>
  <si>
    <t>WALDROP19851027A</t>
  </si>
  <si>
    <t>walkech02</t>
  </si>
  <si>
    <t>WALKER19910328A</t>
  </si>
  <si>
    <t>Walker, Christian</t>
  </si>
  <si>
    <t>Walker, Neil</t>
  </si>
  <si>
    <t>Walker, Taijuan</t>
  </si>
  <si>
    <t>Wall, Josh</t>
  </si>
  <si>
    <t>waltz001</t>
  </si>
  <si>
    <t>WALTERS19890905A</t>
  </si>
  <si>
    <t>Walters, Zach</t>
  </si>
  <si>
    <t>wangc001</t>
  </si>
  <si>
    <t>WANG19800331A</t>
  </si>
  <si>
    <t>Wang, Chien-Ming</t>
  </si>
  <si>
    <t>Warren, Adam</t>
  </si>
  <si>
    <t>Watson, Tony</t>
  </si>
  <si>
    <t>Weaver, Jered</t>
  </si>
  <si>
    <t>webbb001</t>
  </si>
  <si>
    <t>WEBB19790509A</t>
  </si>
  <si>
    <t>webbd001</t>
  </si>
  <si>
    <t>WEBB19890818A</t>
  </si>
  <si>
    <t>Webb, Daniel</t>
  </si>
  <si>
    <t>Webb, Ryan</t>
  </si>
  <si>
    <t>websa001</t>
  </si>
  <si>
    <t>WEBSTER19900210A</t>
  </si>
  <si>
    <t>Webster, Allen</t>
  </si>
  <si>
    <t>Weeks, Jemile</t>
  </si>
  <si>
    <t>Weeks, Rickie</t>
  </si>
  <si>
    <t>wellr001</t>
  </si>
  <si>
    <t>WELLS19820828A</t>
  </si>
  <si>
    <t>Werth, Jayson</t>
  </si>
  <si>
    <t>Wheeler, Zack</t>
  </si>
  <si>
    <t>WHITLEY19890614A</t>
  </si>
  <si>
    <t>Whitley, Chase</t>
  </si>
  <si>
    <t>Wieland, Joe</t>
  </si>
  <si>
    <t>Wieters, Matt</t>
  </si>
  <si>
    <t>Wilhelmsen, Tom</t>
  </si>
  <si>
    <t>willd003</t>
  </si>
  <si>
    <t>willido03</t>
  </si>
  <si>
    <t>WILLIS19820112A</t>
  </si>
  <si>
    <t>Williams, Jerome</t>
  </si>
  <si>
    <t>Wilson, Bobby</t>
  </si>
  <si>
    <t>Wilson, Brian</t>
  </si>
  <si>
    <t>Wilson, C.J.</t>
  </si>
  <si>
    <t>Wilson, Justin</t>
  </si>
  <si>
    <t>wolfr001</t>
  </si>
  <si>
    <t>wolfra02</t>
  </si>
  <si>
    <t>WOLF19760822A</t>
  </si>
  <si>
    <t>Wolf, Randy</t>
  </si>
  <si>
    <t>Wong, Kolten</t>
  </si>
  <si>
    <t>Wood, Alex</t>
  </si>
  <si>
    <t>woodke02</t>
  </si>
  <si>
    <t>woodk002</t>
  </si>
  <si>
    <t>WOOD19770616A</t>
  </si>
  <si>
    <t>WOOD19821116A</t>
  </si>
  <si>
    <t>Wood, Travis</t>
  </si>
  <si>
    <t>workb001</t>
  </si>
  <si>
    <t>WORKMAN19880813A</t>
  </si>
  <si>
    <t>Workman, Brandon</t>
  </si>
  <si>
    <t>Worley, Vance</t>
  </si>
  <si>
    <t>Worth, Danny</t>
  </si>
  <si>
    <t>Wright, David</t>
  </si>
  <si>
    <t>wrigj001</t>
  </si>
  <si>
    <t>WRIGHT19741224A</t>
  </si>
  <si>
    <t>Wright, Jamey</t>
  </si>
  <si>
    <t>Wright, Steven</t>
  </si>
  <si>
    <t>Wright, Wesley</t>
  </si>
  <si>
    <t>Yelich, Christian</t>
  </si>
  <si>
    <t>Chris Young (P)</t>
  </si>
  <si>
    <t>Young, Chris</t>
  </si>
  <si>
    <t>Young, Delmon</t>
  </si>
  <si>
    <t>zambc001</t>
  </si>
  <si>
    <t>ZAMBRANO19810601A</t>
  </si>
  <si>
    <t>Ziegler, Brad</t>
  </si>
  <si>
    <t>Zimmermann, Jordan</t>
  </si>
  <si>
    <t>Zimmerman, Ryan</t>
  </si>
  <si>
    <t>Zobrist, Ben</t>
  </si>
  <si>
    <t>Zunino, Mike</t>
  </si>
  <si>
    <t>Kinsler</t>
  </si>
  <si>
    <t>Ian</t>
  </si>
  <si>
    <t>Trout</t>
  </si>
  <si>
    <t>Mike</t>
  </si>
  <si>
    <t>Gordon</t>
  </si>
  <si>
    <t>Alex</t>
  </si>
  <si>
    <t>Altuve</t>
  </si>
  <si>
    <t>Jose</t>
  </si>
  <si>
    <t>Andrus</t>
  </si>
  <si>
    <t>Elvis</t>
  </si>
  <si>
    <t>Jennings</t>
  </si>
  <si>
    <t>Desmond</t>
  </si>
  <si>
    <t>Yelich</t>
  </si>
  <si>
    <t>Christian</t>
  </si>
  <si>
    <t>Gardner</t>
  </si>
  <si>
    <t>Brett</t>
  </si>
  <si>
    <t>Bautista</t>
  </si>
  <si>
    <t>Cabrera</t>
  </si>
  <si>
    <t>Miguel</t>
  </si>
  <si>
    <t>Pedroia</t>
  </si>
  <si>
    <t>Dustin</t>
  </si>
  <si>
    <t>Rizzo</t>
  </si>
  <si>
    <t>Anthony</t>
  </si>
  <si>
    <t>Zobrist</t>
  </si>
  <si>
    <t>Ben</t>
  </si>
  <si>
    <t>McCutchen</t>
  </si>
  <si>
    <t>Andrew</t>
  </si>
  <si>
    <t>Goldschmidt</t>
  </si>
  <si>
    <t>Paul</t>
  </si>
  <si>
    <t>Jones</t>
  </si>
  <si>
    <t>Adam</t>
  </si>
  <si>
    <t>Cano</t>
  </si>
  <si>
    <t>Robinson</t>
  </si>
  <si>
    <t>Prado</t>
  </si>
  <si>
    <t>Martin</t>
  </si>
  <si>
    <t>Freeman</t>
  </si>
  <si>
    <t>Freddie</t>
  </si>
  <si>
    <t>Adrian</t>
  </si>
  <si>
    <t>Jackson</t>
  </si>
  <si>
    <t>Austin</t>
  </si>
  <si>
    <t>Longoria</t>
  </si>
  <si>
    <t>Evan</t>
  </si>
  <si>
    <t>Ellsbury</t>
  </si>
  <si>
    <t>Jacoby</t>
  </si>
  <si>
    <t>Markakis</t>
  </si>
  <si>
    <t>Nick</t>
  </si>
  <si>
    <t>Butler</t>
  </si>
  <si>
    <t>Billy</t>
  </si>
  <si>
    <t>Seager</t>
  </si>
  <si>
    <t>Kyle</t>
  </si>
  <si>
    <t>Dozier</t>
  </si>
  <si>
    <t>Brian</t>
  </si>
  <si>
    <t>Pence</t>
  </si>
  <si>
    <t>Hunter</t>
  </si>
  <si>
    <t>Reyes</t>
  </si>
  <si>
    <t>Encarnacion</t>
  </si>
  <si>
    <t>Edwin</t>
  </si>
  <si>
    <t>Hill</t>
  </si>
  <si>
    <t>Aaron</t>
  </si>
  <si>
    <t>Brantley</t>
  </si>
  <si>
    <t>Michael</t>
  </si>
  <si>
    <t>Span</t>
  </si>
  <si>
    <t>Denard</t>
  </si>
  <si>
    <t>Choo</t>
  </si>
  <si>
    <t>Shin-Soo</t>
  </si>
  <si>
    <t>Hosmer</t>
  </si>
  <si>
    <t>Eric</t>
  </si>
  <si>
    <t>Simmons</t>
  </si>
  <si>
    <t>Andrelton</t>
  </si>
  <si>
    <t>Stanton</t>
  </si>
  <si>
    <t>Giancarlo</t>
  </si>
  <si>
    <t>Beltre</t>
  </si>
  <si>
    <t>Ramirez</t>
  </si>
  <si>
    <t>Alexei</t>
  </si>
  <si>
    <t>Rollins</t>
  </si>
  <si>
    <t>Jimmy</t>
  </si>
  <si>
    <t>Aybar</t>
  </si>
  <si>
    <t>Erick</t>
  </si>
  <si>
    <t>Hardy</t>
  </si>
  <si>
    <t>J.J.</t>
  </si>
  <si>
    <t>Ozuna</t>
  </si>
  <si>
    <t>Marcell</t>
  </si>
  <si>
    <t>Melky</t>
  </si>
  <si>
    <t>Donaldson</t>
  </si>
  <si>
    <t>Josh</t>
  </si>
  <si>
    <t>Torii</t>
  </si>
  <si>
    <t>Carpenter</t>
  </si>
  <si>
    <t>Matt</t>
  </si>
  <si>
    <t>Puig</t>
  </si>
  <si>
    <t>Yasiel</t>
  </si>
  <si>
    <t>Kipnis</t>
  </si>
  <si>
    <t>Jason</t>
  </si>
  <si>
    <t>Mauer</t>
  </si>
  <si>
    <t>Joe</t>
  </si>
  <si>
    <t>Castro</t>
  </si>
  <si>
    <t>Starlin</t>
  </si>
  <si>
    <t>Duda</t>
  </si>
  <si>
    <t>Lucas</t>
  </si>
  <si>
    <t>Harper</t>
  </si>
  <si>
    <t>Bryce</t>
  </si>
  <si>
    <t>Machado</t>
  </si>
  <si>
    <t>Manny</t>
  </si>
  <si>
    <t>Santana</t>
  </si>
  <si>
    <t>Carlos</t>
  </si>
  <si>
    <t>Marte</t>
  </si>
  <si>
    <t>Starling</t>
  </si>
  <si>
    <t>Revere</t>
  </si>
  <si>
    <t>Pujols</t>
  </si>
  <si>
    <t>Albert</t>
  </si>
  <si>
    <t>Murphy</t>
  </si>
  <si>
    <t>Daniel</t>
  </si>
  <si>
    <t>Upton</t>
  </si>
  <si>
    <t>Justin</t>
  </si>
  <si>
    <t>Braun</t>
  </si>
  <si>
    <t>Ryan</t>
  </si>
  <si>
    <t>Asdrubal</t>
  </si>
  <si>
    <t>Gomez</t>
  </si>
  <si>
    <t>Rendon</t>
  </si>
  <si>
    <t>Carter</t>
  </si>
  <si>
    <t>Chris</t>
  </si>
  <si>
    <t>Headley</t>
  </si>
  <si>
    <t>Chase</t>
  </si>
  <si>
    <t>Escobar</t>
  </si>
  <si>
    <t>Alcides</t>
  </si>
  <si>
    <t>Blackmon</t>
  </si>
  <si>
    <t>Charlie</t>
  </si>
  <si>
    <t>Heyward</t>
  </si>
  <si>
    <t>Calhoun</t>
  </si>
  <si>
    <t>Kole</t>
  </si>
  <si>
    <t>Hechavarria</t>
  </si>
  <si>
    <t>Adeiny</t>
  </si>
  <si>
    <t>Bourn</t>
  </si>
  <si>
    <t>Cespedes</t>
  </si>
  <si>
    <t>Yoenis</t>
  </si>
  <si>
    <t>Tulowitzki</t>
  </si>
  <si>
    <t>Troy</t>
  </si>
  <si>
    <t>Arenado</t>
  </si>
  <si>
    <t>Nolan</t>
  </si>
  <si>
    <t>Fielder</t>
  </si>
  <si>
    <t>Prince</t>
  </si>
  <si>
    <t>Crawford</t>
  </si>
  <si>
    <t>Brandon</t>
  </si>
  <si>
    <t>Crisp</t>
  </si>
  <si>
    <t>Coco</t>
  </si>
  <si>
    <t>Loney</t>
  </si>
  <si>
    <t>James</t>
  </si>
  <si>
    <t>Ortiz</t>
  </si>
  <si>
    <t>David</t>
  </si>
  <si>
    <t>Sandoval</t>
  </si>
  <si>
    <t>Pablo</t>
  </si>
  <si>
    <t>Votto</t>
  </si>
  <si>
    <t>Joey</t>
  </si>
  <si>
    <t>Pederson</t>
  </si>
  <si>
    <t>Joc</t>
  </si>
  <si>
    <t>Holliday</t>
  </si>
  <si>
    <t>Cuddyer</t>
  </si>
  <si>
    <t>Belt</t>
  </si>
  <si>
    <t>Ackley</t>
  </si>
  <si>
    <t>Martinez</t>
  </si>
  <si>
    <t>J.D.</t>
  </si>
  <si>
    <t>LaRoche</t>
  </si>
  <si>
    <t>Fowler</t>
  </si>
  <si>
    <t>Dexter</t>
  </si>
  <si>
    <t>Cain</t>
  </si>
  <si>
    <t>Lorenzo</t>
  </si>
  <si>
    <t>Eaton</t>
  </si>
  <si>
    <t>Zimmerman</t>
  </si>
  <si>
    <t>Rasmus</t>
  </si>
  <si>
    <t>Colby</t>
  </si>
  <si>
    <t>Utley</t>
  </si>
  <si>
    <t>Wright</t>
  </si>
  <si>
    <t>Gattis</t>
  </si>
  <si>
    <t>Lind</t>
  </si>
  <si>
    <t>Panik</t>
  </si>
  <si>
    <t>Gyorko</t>
  </si>
  <si>
    <t>Jedd</t>
  </si>
  <si>
    <t>Lowrie</t>
  </si>
  <si>
    <t>Jed</t>
  </si>
  <si>
    <t>Lagares</t>
  </si>
  <si>
    <t>Juan</t>
  </si>
  <si>
    <t>Hamilton</t>
  </si>
  <si>
    <t>Semien</t>
  </si>
  <si>
    <t>Marcus</t>
  </si>
  <si>
    <t>Trumbo</t>
  </si>
  <si>
    <t>Mark</t>
  </si>
  <si>
    <t>Aoki</t>
  </si>
  <si>
    <t>Norichika</t>
  </si>
  <si>
    <t>Hanley</t>
  </si>
  <si>
    <t>Abreu</t>
  </si>
  <si>
    <t>Springer</t>
  </si>
  <si>
    <t>George</t>
  </si>
  <si>
    <t>Dee</t>
  </si>
  <si>
    <t>Peralta</t>
  </si>
  <si>
    <t>Jhonny</t>
  </si>
  <si>
    <t>Cruz</t>
  </si>
  <si>
    <t>Nelson</t>
  </si>
  <si>
    <t>Kemp</t>
  </si>
  <si>
    <t>Posey</t>
  </si>
  <si>
    <t>Buster</t>
  </si>
  <si>
    <t>Pearce</t>
  </si>
  <si>
    <t>Steve</t>
  </si>
  <si>
    <t>Harrison</t>
  </si>
  <si>
    <t>Leonys</t>
  </si>
  <si>
    <t>Myers</t>
  </si>
  <si>
    <t>Wil</t>
  </si>
  <si>
    <t>Mercer</t>
  </si>
  <si>
    <t>Jordy</t>
  </si>
  <si>
    <t>Lawrie</t>
  </si>
  <si>
    <t>Morrison</t>
  </si>
  <si>
    <t>Logan</t>
  </si>
  <si>
    <t>Morse</t>
  </si>
  <si>
    <t>Davis</t>
  </si>
  <si>
    <t>Byrd</t>
  </si>
  <si>
    <t>Marlon</t>
  </si>
  <si>
    <t>Kendrick</t>
  </si>
  <si>
    <t>Howie</t>
  </si>
  <si>
    <t>LeMahieu</t>
  </si>
  <si>
    <t>DJ</t>
  </si>
  <si>
    <t>Alonso</t>
  </si>
  <si>
    <t>Yonder</t>
  </si>
  <si>
    <t>De Aza</t>
  </si>
  <si>
    <t>Alejandro</t>
  </si>
  <si>
    <t>Pagan</t>
  </si>
  <si>
    <t>Angel</t>
  </si>
  <si>
    <t>Callaspo</t>
  </si>
  <si>
    <t>Alberto</t>
  </si>
  <si>
    <t>DeJesus</t>
  </si>
  <si>
    <t>Marisnick</t>
  </si>
  <si>
    <t>Jake</t>
  </si>
  <si>
    <t>Everth</t>
  </si>
  <si>
    <t>McGehee</t>
  </si>
  <si>
    <t>Casey</t>
  </si>
  <si>
    <t>Baez</t>
  </si>
  <si>
    <t>Javier</t>
  </si>
  <si>
    <t>Polanco</t>
  </si>
  <si>
    <t>Gregory</t>
  </si>
  <si>
    <t>Soler</t>
  </si>
  <si>
    <t>Jorge</t>
  </si>
  <si>
    <t>Napoli</t>
  </si>
  <si>
    <t>Pollock</t>
  </si>
  <si>
    <t>A.J.</t>
  </si>
  <si>
    <t>Segura</t>
  </si>
  <si>
    <t>Jean</t>
  </si>
  <si>
    <t>Arcia</t>
  </si>
  <si>
    <t>Oswaldo</t>
  </si>
  <si>
    <t>Freese</t>
  </si>
  <si>
    <t>Moustakas</t>
  </si>
  <si>
    <t>Rutledge</t>
  </si>
  <si>
    <t>Garcia</t>
  </si>
  <si>
    <t>Avisail</t>
  </si>
  <si>
    <t>Phillips</t>
  </si>
  <si>
    <t>Morales</t>
  </si>
  <si>
    <t>Kendrys</t>
  </si>
  <si>
    <t>Werth</t>
  </si>
  <si>
    <t>Jayson</t>
  </si>
  <si>
    <t>Alvarez</t>
  </si>
  <si>
    <t>Pedro</t>
  </si>
  <si>
    <t>Granderson</t>
  </si>
  <si>
    <t>Curtis</t>
  </si>
  <si>
    <t>Castellanos</t>
  </si>
  <si>
    <t>Teixeira</t>
  </si>
  <si>
    <t>Walker</t>
  </si>
  <si>
    <t>Neil</t>
  </si>
  <si>
    <t>Yunel</t>
  </si>
  <si>
    <t>Aramis</t>
  </si>
  <si>
    <t>Bruce</t>
  </si>
  <si>
    <t>Jay</t>
  </si>
  <si>
    <t>Frazier</t>
  </si>
  <si>
    <t>Todd</t>
  </si>
  <si>
    <t>Gennett</t>
  </si>
  <si>
    <t>Scooter</t>
  </si>
  <si>
    <t>Schoop</t>
  </si>
  <si>
    <t>Jonathan</t>
  </si>
  <si>
    <t>Morneau</t>
  </si>
  <si>
    <t>Bogaerts</t>
  </si>
  <si>
    <t>Xander</t>
  </si>
  <si>
    <t>Rios</t>
  </si>
  <si>
    <t>Franklin</t>
  </si>
  <si>
    <t>Dickerson</t>
  </si>
  <si>
    <t>Corey</t>
  </si>
  <si>
    <t>Flores</t>
  </si>
  <si>
    <t>Wilmer</t>
  </si>
  <si>
    <t>McCann</t>
  </si>
  <si>
    <t>Carl</t>
  </si>
  <si>
    <t>Kiermaier</t>
  </si>
  <si>
    <t>Kevin</t>
  </si>
  <si>
    <t>Reddick</t>
  </si>
  <si>
    <t>Ike</t>
  </si>
  <si>
    <t>Plouffe</t>
  </si>
  <si>
    <t>Trevor</t>
  </si>
  <si>
    <t>Adams</t>
  </si>
  <si>
    <t>Souza</t>
  </si>
  <si>
    <t>Steven</t>
  </si>
  <si>
    <t>Infante</t>
  </si>
  <si>
    <t>Omar</t>
  </si>
  <si>
    <t>Lucroy</t>
  </si>
  <si>
    <t>Coghlan</t>
  </si>
  <si>
    <t>Castillo</t>
  </si>
  <si>
    <t>Rusney</t>
  </si>
  <si>
    <t>Russell</t>
  </si>
  <si>
    <t>Vargas</t>
  </si>
  <si>
    <t>Kennys</t>
  </si>
  <si>
    <t>Travis</t>
  </si>
  <si>
    <t>Joyce</t>
  </si>
  <si>
    <t>Wong</t>
  </si>
  <si>
    <t>Kolten</t>
  </si>
  <si>
    <t>Moss</t>
  </si>
  <si>
    <t>Swisher</t>
  </si>
  <si>
    <t>Victor</t>
  </si>
  <si>
    <t>Brown</t>
  </si>
  <si>
    <t>Domonic</t>
  </si>
  <si>
    <t>Saunders</t>
  </si>
  <si>
    <t>Wieters</t>
  </si>
  <si>
    <t>Iglesias</t>
  </si>
  <si>
    <t>Perez</t>
  </si>
  <si>
    <t>Salvador</t>
  </si>
  <si>
    <t>Bonifacio</t>
  </si>
  <si>
    <t>Emilio</t>
  </si>
  <si>
    <t>Fuld</t>
  </si>
  <si>
    <t>Sam</t>
  </si>
  <si>
    <t>Gillaspie</t>
  </si>
  <si>
    <t>Conor</t>
  </si>
  <si>
    <t>Beltran</t>
  </si>
  <si>
    <t>Danny</t>
  </si>
  <si>
    <t>Uribe</t>
  </si>
  <si>
    <t>Cozart</t>
  </si>
  <si>
    <t>Zack</t>
  </si>
  <si>
    <t>Asche</t>
  </si>
  <si>
    <t>Cody</t>
  </si>
  <si>
    <t>Howard</t>
  </si>
  <si>
    <t>Gomes</t>
  </si>
  <si>
    <t>Yan</t>
  </si>
  <si>
    <t>Zunino</t>
  </si>
  <si>
    <t>Amarista</t>
  </si>
  <si>
    <t>Alexi</t>
  </si>
  <si>
    <t>Stubbs</t>
  </si>
  <si>
    <t>Drew</t>
  </si>
  <si>
    <t>Smith</t>
  </si>
  <si>
    <t>Seth</t>
  </si>
  <si>
    <t>Miller</t>
  </si>
  <si>
    <t>Brad</t>
  </si>
  <si>
    <t>Molina</t>
  </si>
  <si>
    <t>Yadier</t>
  </si>
  <si>
    <t>Smoak</t>
  </si>
  <si>
    <t>Grandal</t>
  </si>
  <si>
    <t>Yasmani</t>
  </si>
  <si>
    <t>Bethancourt</t>
  </si>
  <si>
    <t>Inciarte</t>
  </si>
  <si>
    <t>Ender</t>
  </si>
  <si>
    <t>Johnson</t>
  </si>
  <si>
    <t>Stephen</t>
  </si>
  <si>
    <t>Ruiz</t>
  </si>
  <si>
    <t>Pompey</t>
  </si>
  <si>
    <t>Dalton</t>
  </si>
  <si>
    <t>Almonte</t>
  </si>
  <si>
    <t>Zoilo</t>
  </si>
  <si>
    <t>Chirinos</t>
  </si>
  <si>
    <t>Galvis</t>
  </si>
  <si>
    <t>Freddy</t>
  </si>
  <si>
    <t>Jarrod</t>
  </si>
  <si>
    <t>Ramos</t>
  </si>
  <si>
    <t>Wilson</t>
  </si>
  <si>
    <t>Rajai</t>
  </si>
  <si>
    <t>Jon</t>
  </si>
  <si>
    <t>Moreland</t>
  </si>
  <si>
    <t>Mitch</t>
  </si>
  <si>
    <t>Betts</t>
  </si>
  <si>
    <t>Mookie</t>
  </si>
  <si>
    <t>Mesoraco</t>
  </si>
  <si>
    <t>Devin</t>
  </si>
  <si>
    <t>Vogt</t>
  </si>
  <si>
    <t>Iannetta</t>
  </si>
  <si>
    <t>Sizemore</t>
  </si>
  <si>
    <t>Grady</t>
  </si>
  <si>
    <t>Montero</t>
  </si>
  <si>
    <t>Khris</t>
  </si>
  <si>
    <t>Lough</t>
  </si>
  <si>
    <t>Arias</t>
  </si>
  <si>
    <t>Joaquin</t>
  </si>
  <si>
    <t>Bryant</t>
  </si>
  <si>
    <t>Kris</t>
  </si>
  <si>
    <t>Victorino</t>
  </si>
  <si>
    <t>Shane</t>
  </si>
  <si>
    <t>Jaso</t>
  </si>
  <si>
    <t>John</t>
  </si>
  <si>
    <t>Norris</t>
  </si>
  <si>
    <t>Derek</t>
  </si>
  <si>
    <t>Gose</t>
  </si>
  <si>
    <t>Avila</t>
  </si>
  <si>
    <t>Ruf</t>
  </si>
  <si>
    <t>Darin</t>
  </si>
  <si>
    <t>Owings</t>
  </si>
  <si>
    <t>Suzuki</t>
  </si>
  <si>
    <t>Kurt</t>
  </si>
  <si>
    <t>Rivera</t>
  </si>
  <si>
    <t>Rene</t>
  </si>
  <si>
    <t>Rodriguez</t>
  </si>
  <si>
    <t>Chisenhall</t>
  </si>
  <si>
    <t>Lonnie</t>
  </si>
  <si>
    <t>Bourjos</t>
  </si>
  <si>
    <t>Peter</t>
  </si>
  <si>
    <t>Kubel</t>
  </si>
  <si>
    <t>Valbuena</t>
  </si>
  <si>
    <t>Luis</t>
  </si>
  <si>
    <t>Hicks</t>
  </si>
  <si>
    <t>Beckham</t>
  </si>
  <si>
    <t>Odor</t>
  </si>
  <si>
    <t>Rougned</t>
  </si>
  <si>
    <t>Turner</t>
  </si>
  <si>
    <t>Gosewisch</t>
  </si>
  <si>
    <t>Tuffy</t>
  </si>
  <si>
    <t>Cervelli</t>
  </si>
  <si>
    <t>Francisco</t>
  </si>
  <si>
    <t>Pinto</t>
  </si>
  <si>
    <t>Josmil</t>
  </si>
  <si>
    <t>Middlebrooks</t>
  </si>
  <si>
    <t>Will</t>
  </si>
  <si>
    <t>Young Jr.</t>
  </si>
  <si>
    <t>Gentry</t>
  </si>
  <si>
    <t>Craig</t>
  </si>
  <si>
    <t>Jonny</t>
  </si>
  <si>
    <t>Pennington</t>
  </si>
  <si>
    <t>Cliff</t>
  </si>
  <si>
    <t>Ruggiano</t>
  </si>
  <si>
    <t>Guyer</t>
  </si>
  <si>
    <t>Ichiro</t>
  </si>
  <si>
    <t>Garrett</t>
  </si>
  <si>
    <t>Goins</t>
  </si>
  <si>
    <t>Gregorius</t>
  </si>
  <si>
    <t>Didi</t>
  </si>
  <si>
    <t>Brendan</t>
  </si>
  <si>
    <t>Doumit</t>
  </si>
  <si>
    <t>Overbay</t>
  </si>
  <si>
    <t>Lyle</t>
  </si>
  <si>
    <t>Taylor</t>
  </si>
  <si>
    <t>Dominguez</t>
  </si>
  <si>
    <t>Hernandez</t>
  </si>
  <si>
    <t>Cesar</t>
  </si>
  <si>
    <t>Parra</t>
  </si>
  <si>
    <t>Gerardo</t>
  </si>
  <si>
    <t>Sogard</t>
  </si>
  <si>
    <t>Young</t>
  </si>
  <si>
    <t>Delmon</t>
  </si>
  <si>
    <t>Aviles</t>
  </si>
  <si>
    <t>Venable</t>
  </si>
  <si>
    <t>Rosario</t>
  </si>
  <si>
    <t>Wilin</t>
  </si>
  <si>
    <t>Dyson</t>
  </si>
  <si>
    <t>Cron</t>
  </si>
  <si>
    <t>C.J.</t>
  </si>
  <si>
    <t>Flowers</t>
  </si>
  <si>
    <t>Tyler</t>
  </si>
  <si>
    <t>Allen</t>
  </si>
  <si>
    <t>Van Slyke</t>
  </si>
  <si>
    <t>Scott</t>
  </si>
  <si>
    <t>Blanco</t>
  </si>
  <si>
    <t>Gregor</t>
  </si>
  <si>
    <t>Pena</t>
  </si>
  <si>
    <t>Brayan</t>
  </si>
  <si>
    <t>Ross</t>
  </si>
  <si>
    <t>Alcantara</t>
  </si>
  <si>
    <t>Arismendy</t>
  </si>
  <si>
    <t>Profar</t>
  </si>
  <si>
    <t>Jurickson</t>
  </si>
  <si>
    <t>Schafer</t>
  </si>
  <si>
    <t>Jordan</t>
  </si>
  <si>
    <t>Forsythe</t>
  </si>
  <si>
    <t>Denorfia</t>
  </si>
  <si>
    <t>Hundley</t>
  </si>
  <si>
    <t>Solarte</t>
  </si>
  <si>
    <t>Yangervis</t>
  </si>
  <si>
    <t>Hairston</t>
  </si>
  <si>
    <t>Singleton</t>
  </si>
  <si>
    <t>Barmes</t>
  </si>
  <si>
    <t>Clint</t>
  </si>
  <si>
    <t>Furcal</t>
  </si>
  <si>
    <t>Rafael</t>
  </si>
  <si>
    <t>Kozma</t>
  </si>
  <si>
    <t>Pete</t>
  </si>
  <si>
    <t>Navarro</t>
  </si>
  <si>
    <t>Dioner</t>
  </si>
  <si>
    <t>Descalso</t>
  </si>
  <si>
    <t>Campbell</t>
  </si>
  <si>
    <t>Tabata</t>
  </si>
  <si>
    <t>Ellis</t>
  </si>
  <si>
    <t>Schumaker</t>
  </si>
  <si>
    <t>Skip</t>
  </si>
  <si>
    <t>Holt</t>
  </si>
  <si>
    <t>Brock</t>
  </si>
  <si>
    <t>Tejada</t>
  </si>
  <si>
    <t>Ruben</t>
  </si>
  <si>
    <t>Hart</t>
  </si>
  <si>
    <t>Ludwick</t>
  </si>
  <si>
    <t>Olt</t>
  </si>
  <si>
    <t>La Stella</t>
  </si>
  <si>
    <t>Tommy</t>
  </si>
  <si>
    <t>Reynolds</t>
  </si>
  <si>
    <t>Romine</t>
  </si>
  <si>
    <t>Sanchez</t>
  </si>
  <si>
    <t>Eduardo</t>
  </si>
  <si>
    <t>Schierholtz</t>
  </si>
  <si>
    <t>Nate</t>
  </si>
  <si>
    <t>Mayberry</t>
  </si>
  <si>
    <t>Cowgill</t>
  </si>
  <si>
    <t>Collin</t>
  </si>
  <si>
    <t>Tony</t>
  </si>
  <si>
    <t>Maldonado</t>
  </si>
  <si>
    <t>Federowicz</t>
  </si>
  <si>
    <t>Tim</t>
  </si>
  <si>
    <t>Conger</t>
  </si>
  <si>
    <t>Hank</t>
  </si>
  <si>
    <t>Medica</t>
  </si>
  <si>
    <t>Izturis</t>
  </si>
  <si>
    <t>Maicer</t>
  </si>
  <si>
    <t>Flaherty</t>
  </si>
  <si>
    <t>Hanigan</t>
  </si>
  <si>
    <t>Weeks</t>
  </si>
  <si>
    <t>Rickie</t>
  </si>
  <si>
    <t>Pierzynski</t>
  </si>
  <si>
    <t>Nunez</t>
  </si>
  <si>
    <t>Espinosa</t>
  </si>
  <si>
    <t>Ethier</t>
  </si>
  <si>
    <t>Andre</t>
  </si>
  <si>
    <t>Choice</t>
  </si>
  <si>
    <t>McKenry</t>
  </si>
  <si>
    <t>Soto</t>
  </si>
  <si>
    <t>Geovany</t>
  </si>
  <si>
    <t>Holaday</t>
  </si>
  <si>
    <t>Bryan</t>
  </si>
  <si>
    <t>Suarez</t>
  </si>
  <si>
    <t>Eugenio</t>
  </si>
  <si>
    <t>Phegley</t>
  </si>
  <si>
    <t>Stewart</t>
  </si>
  <si>
    <t>Frandsen</t>
  </si>
  <si>
    <t>Green</t>
  </si>
  <si>
    <t>Grant</t>
  </si>
  <si>
    <t>Baker</t>
  </si>
  <si>
    <t>Jeff</t>
  </si>
  <si>
    <t>Blanks</t>
  </si>
  <si>
    <t>McLouth</t>
  </si>
  <si>
    <t>Paredes</t>
  </si>
  <si>
    <t>Sean</t>
  </si>
  <si>
    <t>Giavotella</t>
  </si>
  <si>
    <t>Johnny</t>
  </si>
  <si>
    <t>Hernan</t>
  </si>
  <si>
    <t>Refsnyder</t>
  </si>
  <si>
    <t>Robert</t>
  </si>
  <si>
    <t>Bloomquist</t>
  </si>
  <si>
    <t>Willie</t>
  </si>
  <si>
    <t>Corporan</t>
  </si>
  <si>
    <t>Joseph</t>
  </si>
  <si>
    <t>Caleb</t>
  </si>
  <si>
    <t>Gosselin</t>
  </si>
  <si>
    <t>Phil</t>
  </si>
  <si>
    <t>Raburn</t>
  </si>
  <si>
    <t>Lambo</t>
  </si>
  <si>
    <t>Nieuwenhuis</t>
  </si>
  <si>
    <t>Kirk</t>
  </si>
  <si>
    <t>Quentin</t>
  </si>
  <si>
    <t>Barnes</t>
  </si>
  <si>
    <t>Campana</t>
  </si>
  <si>
    <t>Reed</t>
  </si>
  <si>
    <t>Nava</t>
  </si>
  <si>
    <t>Tolleson</t>
  </si>
  <si>
    <t>Sano</t>
  </si>
  <si>
    <t>Grossman</t>
  </si>
  <si>
    <t>Robbie</t>
  </si>
  <si>
    <t>Rosales</t>
  </si>
  <si>
    <t>Sweeney</t>
  </si>
  <si>
    <t>Butera</t>
  </si>
  <si>
    <t>Kratz</t>
  </si>
  <si>
    <t>Erik</t>
  </si>
  <si>
    <t>Marwin</t>
  </si>
  <si>
    <t>Lobaton</t>
  </si>
  <si>
    <t>Walters</t>
  </si>
  <si>
    <t>Zach</t>
  </si>
  <si>
    <t>Constanza</t>
  </si>
  <si>
    <t>Lake</t>
  </si>
  <si>
    <t>Junior</t>
  </si>
  <si>
    <t>Pacheco</t>
  </si>
  <si>
    <t>Shuck</t>
  </si>
  <si>
    <t>J.B.</t>
  </si>
  <si>
    <t>Gwynn</t>
  </si>
  <si>
    <t>Francoeur</t>
  </si>
  <si>
    <t>Snider</t>
  </si>
  <si>
    <t>Anna</t>
  </si>
  <si>
    <t>Dean</t>
  </si>
  <si>
    <t>Lombardozzi</t>
  </si>
  <si>
    <t>Colabello</t>
  </si>
  <si>
    <t>Moore</t>
  </si>
  <si>
    <t>Valencia</t>
  </si>
  <si>
    <t>Dietrich</t>
  </si>
  <si>
    <t>Guerrero</t>
  </si>
  <si>
    <t>Alexander</t>
  </si>
  <si>
    <t>Davidson</t>
  </si>
  <si>
    <t>Welington</t>
  </si>
  <si>
    <t>Leon</t>
  </si>
  <si>
    <t>Sandy</t>
  </si>
  <si>
    <t>Mathis</t>
  </si>
  <si>
    <t>Roberts</t>
  </si>
  <si>
    <t>Presley</t>
  </si>
  <si>
    <t>Barney</t>
  </si>
  <si>
    <t>Darwin</t>
  </si>
  <si>
    <t>Heisey</t>
  </si>
  <si>
    <t>Florimon</t>
  </si>
  <si>
    <t>Clevenger</t>
  </si>
  <si>
    <t>Recker</t>
  </si>
  <si>
    <t>Kelly</t>
  </si>
  <si>
    <t>Carp</t>
  </si>
  <si>
    <t>Buxton</t>
  </si>
  <si>
    <t>Byron</t>
  </si>
  <si>
    <t>Laird</t>
  </si>
  <si>
    <t>Gerald</t>
  </si>
  <si>
    <t>Tovar</t>
  </si>
  <si>
    <t>Wilfredo</t>
  </si>
  <si>
    <t>Ishikawa</t>
  </si>
  <si>
    <t>Solano</t>
  </si>
  <si>
    <t>Donovan</t>
  </si>
  <si>
    <t>Herrmann</t>
  </si>
  <si>
    <t>Jesus</t>
  </si>
  <si>
    <t>Satin</t>
  </si>
  <si>
    <t>Villar</t>
  </si>
  <si>
    <t>Smolinski</t>
  </si>
  <si>
    <t>Abraham</t>
  </si>
  <si>
    <t>Wheeler</t>
  </si>
  <si>
    <t>Boesch</t>
  </si>
  <si>
    <t>Brennan</t>
  </si>
  <si>
    <t>Maybin</t>
  </si>
  <si>
    <t>Cameron</t>
  </si>
  <si>
    <t>Bradley</t>
  </si>
  <si>
    <t>Jackie</t>
  </si>
  <si>
    <t>Danks</t>
  </si>
  <si>
    <t>Giambi</t>
  </si>
  <si>
    <t>Santiago</t>
  </si>
  <si>
    <t>Ramon</t>
  </si>
  <si>
    <t>Hector</t>
  </si>
  <si>
    <t>Thole</t>
  </si>
  <si>
    <t>Parker</t>
  </si>
  <si>
    <t>Cecchini</t>
  </si>
  <si>
    <t>Garin</t>
  </si>
  <si>
    <t>Hassan</t>
  </si>
  <si>
    <t>Brantly</t>
  </si>
  <si>
    <t>Rob</t>
  </si>
  <si>
    <t>Lavarnway</t>
  </si>
  <si>
    <t>Bobby</t>
  </si>
  <si>
    <t>Anderson</t>
  </si>
  <si>
    <t>Andino</t>
  </si>
  <si>
    <t>Ankiel</t>
  </si>
  <si>
    <t>Rick</t>
  </si>
  <si>
    <t>Arencibia</t>
  </si>
  <si>
    <t>J.P.</t>
  </si>
  <si>
    <t>Bartlett</t>
  </si>
  <si>
    <t>Barton</t>
  </si>
  <si>
    <t>Daric</t>
  </si>
  <si>
    <t>Baxter</t>
  </si>
  <si>
    <t>Bay</t>
  </si>
  <si>
    <t>Berkman</t>
  </si>
  <si>
    <t>Lance</t>
  </si>
  <si>
    <t>Bernadina</t>
  </si>
  <si>
    <t>Roger</t>
  </si>
  <si>
    <t>Berry</t>
  </si>
  <si>
    <t>Quintin</t>
  </si>
  <si>
    <t>Betancourt</t>
  </si>
  <si>
    <t>Yuniesky</t>
  </si>
  <si>
    <t>Betemit</t>
  </si>
  <si>
    <t>Bianchi</t>
  </si>
  <si>
    <t>Henry</t>
  </si>
  <si>
    <t>Bogusevic</t>
  </si>
  <si>
    <t>Borbon</t>
  </si>
  <si>
    <t>Julio</t>
  </si>
  <si>
    <t>Boscan</t>
  </si>
  <si>
    <t>J.C.</t>
  </si>
  <si>
    <t>Bourgeois</t>
  </si>
  <si>
    <t>Brignac</t>
  </si>
  <si>
    <t>Reid</t>
  </si>
  <si>
    <t>Buck</t>
  </si>
  <si>
    <t>Burns</t>
  </si>
  <si>
    <t>Carrera</t>
  </si>
  <si>
    <t>Ezequiel</t>
  </si>
  <si>
    <t>Carroll</t>
  </si>
  <si>
    <t>Jamey</t>
  </si>
  <si>
    <t>Casilla</t>
  </si>
  <si>
    <t>Cedeno</t>
  </si>
  <si>
    <t>Ronny</t>
  </si>
  <si>
    <t>Chambers</t>
  </si>
  <si>
    <t>Adron</t>
  </si>
  <si>
    <t>Chavez</t>
  </si>
  <si>
    <t>Endy</t>
  </si>
  <si>
    <t>Ciriaco</t>
  </si>
  <si>
    <t>Colvin</t>
  </si>
  <si>
    <t>Correa</t>
  </si>
  <si>
    <t>Cox</t>
  </si>
  <si>
    <t>Crowe</t>
  </si>
  <si>
    <t>d'Arnaud</t>
  </si>
  <si>
    <t>DeRosa</t>
  </si>
  <si>
    <t>Dewitt</t>
  </si>
  <si>
    <t>Blake</t>
  </si>
  <si>
    <t>Diaz</t>
  </si>
  <si>
    <t>Dirks</t>
  </si>
  <si>
    <t>Andy</t>
  </si>
  <si>
    <t>Dobbs</t>
  </si>
  <si>
    <t>Greg</t>
  </si>
  <si>
    <t>Duncan</t>
  </si>
  <si>
    <t>Shelley</t>
  </si>
  <si>
    <t>Dunn</t>
  </si>
  <si>
    <t>Falu</t>
  </si>
  <si>
    <t>Irving</t>
  </si>
  <si>
    <t>Figgins</t>
  </si>
  <si>
    <t>Chone</t>
  </si>
  <si>
    <t>Getz</t>
  </si>
  <si>
    <t>Gimenez</t>
  </si>
  <si>
    <t>Gindl</t>
  </si>
  <si>
    <t>Greene</t>
  </si>
  <si>
    <t>Gutierrez</t>
  </si>
  <si>
    <t>Guzman</t>
  </si>
  <si>
    <t>Hafner</t>
  </si>
  <si>
    <t>Jerry</t>
  </si>
  <si>
    <t>Hannahan</t>
  </si>
  <si>
    <t>Jack</t>
  </si>
  <si>
    <t>Havens</t>
  </si>
  <si>
    <t>Reese</t>
  </si>
  <si>
    <t>Hawpe</t>
  </si>
  <si>
    <t>Helton</t>
  </si>
  <si>
    <t>Herrera</t>
  </si>
  <si>
    <t>Hester</t>
  </si>
  <si>
    <t>Hinske</t>
  </si>
  <si>
    <t>Hoes</t>
  </si>
  <si>
    <t>L.J.</t>
  </si>
  <si>
    <t>Ibanez</t>
  </si>
  <si>
    <t>Raul</t>
  </si>
  <si>
    <t>Inge</t>
  </si>
  <si>
    <t>Janish</t>
  </si>
  <si>
    <t>Jeter</t>
  </si>
  <si>
    <t>Jimenez</t>
  </si>
  <si>
    <t>Dan</t>
  </si>
  <si>
    <t>Elliot</t>
  </si>
  <si>
    <t>Kalish</t>
  </si>
  <si>
    <t>Kawasaki</t>
  </si>
  <si>
    <t>Munenori</t>
  </si>
  <si>
    <t>Kearns</t>
  </si>
  <si>
    <t>Don</t>
  </si>
  <si>
    <t>Keppinger</t>
  </si>
  <si>
    <t>Konerko</t>
  </si>
  <si>
    <t>Kotchman</t>
  </si>
  <si>
    <t>Kotsay</t>
  </si>
  <si>
    <t>Kottaras</t>
  </si>
  <si>
    <t>Kouzmanoff</t>
  </si>
  <si>
    <t>Lalli</t>
  </si>
  <si>
    <t>Langerhans</t>
  </si>
  <si>
    <t>Liddi</t>
  </si>
  <si>
    <t>Lillibridge</t>
  </si>
  <si>
    <t>Brent</t>
  </si>
  <si>
    <t>Lutz</t>
  </si>
  <si>
    <t>Marson</t>
  </si>
  <si>
    <t>Lou</t>
  </si>
  <si>
    <t>Fernando</t>
  </si>
  <si>
    <t>Mastroianni</t>
  </si>
  <si>
    <t>Maxwell</t>
  </si>
  <si>
    <t>McBride</t>
  </si>
  <si>
    <t>McDonald</t>
  </si>
  <si>
    <t>Darnell</t>
  </si>
  <si>
    <t>Mcguiness</t>
  </si>
  <si>
    <t>Mejia</t>
  </si>
  <si>
    <t>Ernesto</t>
  </si>
  <si>
    <t>Merchan</t>
  </si>
  <si>
    <t>Mesa</t>
  </si>
  <si>
    <t>Morel</t>
  </si>
  <si>
    <t>Morgan</t>
  </si>
  <si>
    <t>Nyjer</t>
  </si>
  <si>
    <t>Mustelier</t>
  </si>
  <si>
    <t>Ronnier</t>
  </si>
  <si>
    <t>Nady</t>
  </si>
  <si>
    <t>Xavier</t>
  </si>
  <si>
    <t>Nakajima</t>
  </si>
  <si>
    <t>Hiroyuki</t>
  </si>
  <si>
    <t>Neal</t>
  </si>
  <si>
    <t>Thomas</t>
  </si>
  <si>
    <t>Nickeas</t>
  </si>
  <si>
    <t>Nieves</t>
  </si>
  <si>
    <t>Nix</t>
  </si>
  <si>
    <t>Laynce</t>
  </si>
  <si>
    <t>Olivo</t>
  </si>
  <si>
    <t>Orr</t>
  </si>
  <si>
    <t>Parmelee</t>
  </si>
  <si>
    <t>Pastornicky</t>
  </si>
  <si>
    <t>Peguero</t>
  </si>
  <si>
    <t>Ramiro</t>
  </si>
  <si>
    <t>Eury</t>
  </si>
  <si>
    <t>Phelps</t>
  </si>
  <si>
    <t>Cord</t>
  </si>
  <si>
    <t>Pie</t>
  </si>
  <si>
    <t>Felix</t>
  </si>
  <si>
    <t>Pierre</t>
  </si>
  <si>
    <t>Pill</t>
  </si>
  <si>
    <t>Placido</t>
  </si>
  <si>
    <t>Pridie</t>
  </si>
  <si>
    <t>Punto</t>
  </si>
  <si>
    <t>Quintero</t>
  </si>
  <si>
    <t>Humberto</t>
  </si>
  <si>
    <t>Quintanilla</t>
  </si>
  <si>
    <t>Reimold</t>
  </si>
  <si>
    <t>Romero</t>
  </si>
  <si>
    <t>Stefen</t>
  </si>
  <si>
    <t>Gaby</t>
  </si>
  <si>
    <t>Sands</t>
  </si>
  <si>
    <t>Sappelt</t>
  </si>
  <si>
    <t>Dave</t>
  </si>
  <si>
    <t>Luke</t>
  </si>
  <si>
    <t>Scutaro</t>
  </si>
  <si>
    <t>Marco</t>
  </si>
  <si>
    <t>Shoppach</t>
  </si>
  <si>
    <t>Sierra</t>
  </si>
  <si>
    <t>Moises</t>
  </si>
  <si>
    <t>Skipworth</t>
  </si>
  <si>
    <t>Snyder</t>
  </si>
  <si>
    <t>Solis</t>
  </si>
  <si>
    <t>Ali</t>
  </si>
  <si>
    <t>Soriano</t>
  </si>
  <si>
    <t>Alfonso</t>
  </si>
  <si>
    <t>Taveras</t>
  </si>
  <si>
    <t>Oscar</t>
  </si>
  <si>
    <t>Teagarden</t>
  </si>
  <si>
    <t>Tekotte</t>
  </si>
  <si>
    <t>Torres</t>
  </si>
  <si>
    <t>Andres</t>
  </si>
  <si>
    <t>Torrealba</t>
  </si>
  <si>
    <t>Yorvit</t>
  </si>
  <si>
    <t>Tracy</t>
  </si>
  <si>
    <t>Chad</t>
  </si>
  <si>
    <t>Triunfel</t>
  </si>
  <si>
    <t>Uggla</t>
  </si>
  <si>
    <t>Valdespin</t>
  </si>
  <si>
    <t>Jordany</t>
  </si>
  <si>
    <t>Viciedo</t>
  </si>
  <si>
    <t>Dayan</t>
  </si>
  <si>
    <t>Wallace</t>
  </si>
  <si>
    <t>Jemile</t>
  </si>
  <si>
    <t>Wells</t>
  </si>
  <si>
    <t>Casper</t>
  </si>
  <si>
    <t>Vernon</t>
  </si>
  <si>
    <t>Wigginton</t>
  </si>
  <si>
    <t>Ty</t>
  </si>
  <si>
    <t>Willingham</t>
  </si>
  <si>
    <t>Wise</t>
  </si>
  <si>
    <t>DeWayne</t>
  </si>
  <si>
    <t>Worth</t>
  </si>
  <si>
    <t>Youkilis</t>
  </si>
  <si>
    <t>Lars</t>
  </si>
  <si>
    <t>Atkins</t>
  </si>
  <si>
    <t>Avery</t>
  </si>
  <si>
    <t>Barajas</t>
  </si>
  <si>
    <t>Rod</t>
  </si>
  <si>
    <t>Bell</t>
  </si>
  <si>
    <t>Bixler</t>
  </si>
  <si>
    <t>Milton</t>
  </si>
  <si>
    <t>Branyan</t>
  </si>
  <si>
    <t>Gary</t>
  </si>
  <si>
    <t>Burrell</t>
  </si>
  <si>
    <t>Pat</t>
  </si>
  <si>
    <t>Orlando</t>
  </si>
  <si>
    <t>Cantu</t>
  </si>
  <si>
    <t>Canzler</t>
  </si>
  <si>
    <t>Russ</t>
  </si>
  <si>
    <t>Cardenas</t>
  </si>
  <si>
    <t>Clement</t>
  </si>
  <si>
    <t>Cooper</t>
  </si>
  <si>
    <t>Costanzo</t>
  </si>
  <si>
    <t>Cust</t>
  </si>
  <si>
    <t>Damon</t>
  </si>
  <si>
    <t>Decker</t>
  </si>
  <si>
    <t>Jaff</t>
  </si>
  <si>
    <t>De Jesus</t>
  </si>
  <si>
    <t>Ivan</t>
  </si>
  <si>
    <t>Donald</t>
  </si>
  <si>
    <t>Downs</t>
  </si>
  <si>
    <t>Eckstein</t>
  </si>
  <si>
    <t>Edmonds</t>
  </si>
  <si>
    <t>Jim</t>
  </si>
  <si>
    <t>Exposito</t>
  </si>
  <si>
    <t>Farris</t>
  </si>
  <si>
    <t>Ford</t>
  </si>
  <si>
    <t>Lew</t>
  </si>
  <si>
    <t>Franco</t>
  </si>
  <si>
    <t>Maikel</t>
  </si>
  <si>
    <t>Fukudome</t>
  </si>
  <si>
    <t>Kosuke</t>
  </si>
  <si>
    <t>Gamel</t>
  </si>
  <si>
    <t>Mat</t>
  </si>
  <si>
    <t>Glaus</t>
  </si>
  <si>
    <t>Mauro</t>
  </si>
  <si>
    <t>Vladimir</t>
  </si>
  <si>
    <t>Guillen</t>
  </si>
  <si>
    <t>Hall</t>
  </si>
  <si>
    <t>Bill</t>
  </si>
  <si>
    <t>Gorkys</t>
  </si>
  <si>
    <t>Hudson</t>
  </si>
  <si>
    <t>Huff</t>
  </si>
  <si>
    <t>Aubrey</t>
  </si>
  <si>
    <t>Hughes</t>
  </si>
  <si>
    <t>Iwamura</t>
  </si>
  <si>
    <t>Akinori</t>
  </si>
  <si>
    <t>Jacobs</t>
  </si>
  <si>
    <t>Andruw</t>
  </si>
  <si>
    <t>Chipper</t>
  </si>
  <si>
    <t>Corban</t>
  </si>
  <si>
    <t>Ka'aihue</t>
  </si>
  <si>
    <t>Kila</t>
  </si>
  <si>
    <t>Kang</t>
  </si>
  <si>
    <t>Jung-Ho</t>
  </si>
  <si>
    <t>Kendall</t>
  </si>
  <si>
    <t>Kennedy</t>
  </si>
  <si>
    <t>LaHair</t>
  </si>
  <si>
    <t>LaPorta</t>
  </si>
  <si>
    <t>Lee</t>
  </si>
  <si>
    <t>Derrek</t>
  </si>
  <si>
    <t>Lewis</t>
  </si>
  <si>
    <t>Fred</t>
  </si>
  <si>
    <t>Lopez</t>
  </si>
  <si>
    <t>Felipe</t>
  </si>
  <si>
    <t>Maier</t>
  </si>
  <si>
    <t>Mather</t>
  </si>
  <si>
    <t>Matsui</t>
  </si>
  <si>
    <t>Hideki</t>
  </si>
  <si>
    <t>Kazuo</t>
  </si>
  <si>
    <t>Maysonet</t>
  </si>
  <si>
    <t>McCoy</t>
  </si>
  <si>
    <t>Miles</t>
  </si>
  <si>
    <t>Milledge</t>
  </si>
  <si>
    <t>Lastings</t>
  </si>
  <si>
    <t>Mora</t>
  </si>
  <si>
    <t>Melvin</t>
  </si>
  <si>
    <t>Nishioka</t>
  </si>
  <si>
    <t>Tsuyoshi</t>
  </si>
  <si>
    <t>Ordonez</t>
  </si>
  <si>
    <t>Magglio</t>
  </si>
  <si>
    <t>Ortega</t>
  </si>
  <si>
    <t>Patterson</t>
  </si>
  <si>
    <t>Paulino</t>
  </si>
  <si>
    <t>Petersen</t>
  </si>
  <si>
    <t>Phipps</t>
  </si>
  <si>
    <t>Denis</t>
  </si>
  <si>
    <t>Pina</t>
  </si>
  <si>
    <t>Podsednik</t>
  </si>
  <si>
    <t>Posada</t>
  </si>
  <si>
    <t>Rhymes</t>
  </si>
  <si>
    <t>Trayvon</t>
  </si>
  <si>
    <t>Rolen</t>
  </si>
  <si>
    <t>Rowand</t>
  </si>
  <si>
    <t>Spilborghs</t>
  </si>
  <si>
    <t>Teahen</t>
  </si>
  <si>
    <t>Thames</t>
  </si>
  <si>
    <t>Theriot</t>
  </si>
  <si>
    <t>Thome</t>
  </si>
  <si>
    <t>Tomas</t>
  </si>
  <si>
    <t>Yasmany</t>
  </si>
  <si>
    <t>Valdez</t>
  </si>
  <si>
    <t>Vitters</t>
  </si>
  <si>
    <t>Vizquel</t>
  </si>
  <si>
    <t>Wood</t>
  </si>
  <si>
    <t>Kershaw</t>
  </si>
  <si>
    <t>Clayton</t>
  </si>
  <si>
    <t>Price</t>
  </si>
  <si>
    <t>Shields</t>
  </si>
  <si>
    <t>Dickey</t>
  </si>
  <si>
    <t>R.A.</t>
  </si>
  <si>
    <t>Kluber</t>
  </si>
  <si>
    <t>Bumgarner</t>
  </si>
  <si>
    <t>Madison</t>
  </si>
  <si>
    <t>Gray</t>
  </si>
  <si>
    <t>Sonny</t>
  </si>
  <si>
    <t>Greinke</t>
  </si>
  <si>
    <t>Lester</t>
  </si>
  <si>
    <t>Samardzija</t>
  </si>
  <si>
    <t>Scherzer</t>
  </si>
  <si>
    <t>Max</t>
  </si>
  <si>
    <t>Teheran</t>
  </si>
  <si>
    <t>Tillman</t>
  </si>
  <si>
    <t>Buehrle</t>
  </si>
  <si>
    <t>Burnett</t>
  </si>
  <si>
    <t>Hamels</t>
  </si>
  <si>
    <t>Cole</t>
  </si>
  <si>
    <t>Miley</t>
  </si>
  <si>
    <t>Wade</t>
  </si>
  <si>
    <t>Porcello</t>
  </si>
  <si>
    <t>Strasburg</t>
  </si>
  <si>
    <t>Verlander</t>
  </si>
  <si>
    <t>Zimmermann</t>
  </si>
  <si>
    <t>Henderson</t>
  </si>
  <si>
    <t>Archer</t>
  </si>
  <si>
    <t>deGrom</t>
  </si>
  <si>
    <t>Jacob</t>
  </si>
  <si>
    <t>Eovaldi</t>
  </si>
  <si>
    <t>Nathan</t>
  </si>
  <si>
    <t>Iwakuma</t>
  </si>
  <si>
    <t>Hisashi</t>
  </si>
  <si>
    <t>Lackey</t>
  </si>
  <si>
    <t>Leake</t>
  </si>
  <si>
    <t>Lynn</t>
  </si>
  <si>
    <t>Wily</t>
  </si>
  <si>
    <t>Quintana</t>
  </si>
  <si>
    <t>Ervin</t>
  </si>
  <si>
    <t>Shoemaker</t>
  </si>
  <si>
    <t>Ventura</t>
  </si>
  <si>
    <t>Yordano</t>
  </si>
  <si>
    <t>Weaver</t>
  </si>
  <si>
    <t>Jered</t>
  </si>
  <si>
    <t>Chen</t>
  </si>
  <si>
    <t>Wei-Yin</t>
  </si>
  <si>
    <t>Cobb</t>
  </si>
  <si>
    <t>Collmenter</t>
  </si>
  <si>
    <t>Cosart</t>
  </si>
  <si>
    <t>Jarred</t>
  </si>
  <si>
    <t>Gallardo</t>
  </si>
  <si>
    <t>Yovani</t>
  </si>
  <si>
    <t>Gibson</t>
  </si>
  <si>
    <t>Guthrie</t>
  </si>
  <si>
    <t>Jeremy</t>
  </si>
  <si>
    <t>Hutchison</t>
  </si>
  <si>
    <t>Keuchel</t>
  </si>
  <si>
    <t>Dallas</t>
  </si>
  <si>
    <t>Koehler</t>
  </si>
  <si>
    <t>Tom</t>
  </si>
  <si>
    <t>McHugh</t>
  </si>
  <si>
    <t>Shelby</t>
  </si>
  <si>
    <t>Peavy</t>
  </si>
  <si>
    <t>Sale</t>
  </si>
  <si>
    <t>Arrieta</t>
  </si>
  <si>
    <t>Bailey</t>
  </si>
  <si>
    <t>Homer</t>
  </si>
  <si>
    <t>Bauer</t>
  </si>
  <si>
    <t>Cueto</t>
  </si>
  <si>
    <t>Niese</t>
  </si>
  <si>
    <t>Tyson</t>
  </si>
  <si>
    <t>Ryu</t>
  </si>
  <si>
    <t>Hyun-Jin</t>
  </si>
  <si>
    <t>Stroman</t>
  </si>
  <si>
    <t>Wainwright</t>
  </si>
  <si>
    <t>Gerrit</t>
  </si>
  <si>
    <t>Darvish</t>
  </si>
  <si>
    <t>Yu</t>
  </si>
  <si>
    <t>Feldman</t>
  </si>
  <si>
    <t>Fiers</t>
  </si>
  <si>
    <t>Holland</t>
  </si>
  <si>
    <t>Lincecum</t>
  </si>
  <si>
    <t>Locke</t>
  </si>
  <si>
    <t>Matzek</t>
  </si>
  <si>
    <t>Smyly</t>
  </si>
  <si>
    <t>de la Rosa</t>
  </si>
  <si>
    <t>Rubby</t>
  </si>
  <si>
    <t>Fister</t>
  </si>
  <si>
    <t>Doug</t>
  </si>
  <si>
    <t>Gausman</t>
  </si>
  <si>
    <t>Gio</t>
  </si>
  <si>
    <t>Harvey</t>
  </si>
  <si>
    <t>Kazmir</t>
  </si>
  <si>
    <t>Latos</t>
  </si>
  <si>
    <t>Lyles</t>
  </si>
  <si>
    <t>Masterson</t>
  </si>
  <si>
    <t>McCarthy</t>
  </si>
  <si>
    <t>Noesi</t>
  </si>
  <si>
    <t>Oberholtzer</t>
  </si>
  <si>
    <t>Odorizzi</t>
  </si>
  <si>
    <t>Anibal</t>
  </si>
  <si>
    <t>Wacha</t>
  </si>
  <si>
    <t>Taijuan</t>
  </si>
  <si>
    <t>Cahill</t>
  </si>
  <si>
    <t>Carrasco</t>
  </si>
  <si>
    <t>Hammel</t>
  </si>
  <si>
    <t>Hellickson</t>
  </si>
  <si>
    <t>Bud</t>
  </si>
  <si>
    <t>Salazar</t>
  </si>
  <si>
    <t>Volquez</t>
  </si>
  <si>
    <t>Edinson</t>
  </si>
  <si>
    <t>Buchanan</t>
  </si>
  <si>
    <t>DeSclafani</t>
  </si>
  <si>
    <t>Detwiler</t>
  </si>
  <si>
    <t>Duffy</t>
  </si>
  <si>
    <t>Hendricks</t>
  </si>
  <si>
    <t>Lohse</t>
  </si>
  <si>
    <t>Milone</t>
  </si>
  <si>
    <t>Nolasco</t>
  </si>
  <si>
    <t>Ricky</t>
  </si>
  <si>
    <t>Paxton</t>
  </si>
  <si>
    <t>Buchholz</t>
  </si>
  <si>
    <t>Clay</t>
  </si>
  <si>
    <t>Eddie</t>
  </si>
  <si>
    <t>Colon</t>
  </si>
  <si>
    <t>Bartolo</t>
  </si>
  <si>
    <t>Garza</t>
  </si>
  <si>
    <t>Liriano</t>
  </si>
  <si>
    <t>Pomeranz</t>
  </si>
  <si>
    <t>Sabathia</t>
  </si>
  <si>
    <t>CC</t>
  </si>
  <si>
    <t>Simon</t>
  </si>
  <si>
    <t>Alfredo</t>
  </si>
  <si>
    <t>Cashner</t>
  </si>
  <si>
    <t>Jesse</t>
  </si>
  <si>
    <t>Capuano</t>
  </si>
  <si>
    <t>Hahn</t>
  </si>
  <si>
    <t>Minor</t>
  </si>
  <si>
    <t>Peacock</t>
  </si>
  <si>
    <t>Elias</t>
  </si>
  <si>
    <t>Roenis</t>
  </si>
  <si>
    <t>House</t>
  </si>
  <si>
    <t>T.J.</t>
  </si>
  <si>
    <t>Pineda</t>
  </si>
  <si>
    <t>Cingrani</t>
  </si>
  <si>
    <t>Colome</t>
  </si>
  <si>
    <t>Webster</t>
  </si>
  <si>
    <t>Happ</t>
  </si>
  <si>
    <t>J.A.</t>
  </si>
  <si>
    <t>Morrow</t>
  </si>
  <si>
    <t>Tanaka</t>
  </si>
  <si>
    <t>Masahiro</t>
  </si>
  <si>
    <t>Williams</t>
  </si>
  <si>
    <t>Jerome</t>
  </si>
  <si>
    <t>Hale</t>
  </si>
  <si>
    <t>Petit</t>
  </si>
  <si>
    <t>Yusmeiro</t>
  </si>
  <si>
    <t>Worley</t>
  </si>
  <si>
    <t>Vance</t>
  </si>
  <si>
    <t>Chacin</t>
  </si>
  <si>
    <t>Jhoulys</t>
  </si>
  <si>
    <t>Erlin</t>
  </si>
  <si>
    <t>Estrada</t>
  </si>
  <si>
    <t>Heaney</t>
  </si>
  <si>
    <t>Roark</t>
  </si>
  <si>
    <t>Tanner</t>
  </si>
  <si>
    <t>Tepesch</t>
  </si>
  <si>
    <t>Floyd</t>
  </si>
  <si>
    <t>Gavin</t>
  </si>
  <si>
    <t>Meyer</t>
  </si>
  <si>
    <t>Richards</t>
  </si>
  <si>
    <t>Wieland</t>
  </si>
  <si>
    <t>Fernandez</t>
  </si>
  <si>
    <t>Corbin</t>
  </si>
  <si>
    <t>Patrick</t>
  </si>
  <si>
    <t>Watson</t>
  </si>
  <si>
    <t>Betances</t>
  </si>
  <si>
    <t>Dellin</t>
  </si>
  <si>
    <t>Boxberger</t>
  </si>
  <si>
    <t>Clippard</t>
  </si>
  <si>
    <t>Familia</t>
  </si>
  <si>
    <t>Jeurys</t>
  </si>
  <si>
    <t>Giles</t>
  </si>
  <si>
    <t>Ken</t>
  </si>
  <si>
    <t>Gregerson</t>
  </si>
  <si>
    <t>Melancon</t>
  </si>
  <si>
    <t>Rosenthal</t>
  </si>
  <si>
    <t>Black</t>
  </si>
  <si>
    <t>Vic</t>
  </si>
  <si>
    <t>Britton</t>
  </si>
  <si>
    <t>Cishek</t>
  </si>
  <si>
    <t>Cook</t>
  </si>
  <si>
    <t>Doolittle</t>
  </si>
  <si>
    <t>Kelvin</t>
  </si>
  <si>
    <t>Kimbrel</t>
  </si>
  <si>
    <t>Jenrry</t>
  </si>
  <si>
    <t>O'Day</t>
  </si>
  <si>
    <t>Darren</t>
  </si>
  <si>
    <t>Ottavino</t>
  </si>
  <si>
    <t>Papelbon</t>
  </si>
  <si>
    <t>Perkins</t>
  </si>
  <si>
    <t>Glen</t>
  </si>
  <si>
    <t>Robertson</t>
  </si>
  <si>
    <t>Rodney</t>
  </si>
  <si>
    <t>Scheppers</t>
  </si>
  <si>
    <t>Thayer</t>
  </si>
  <si>
    <t>Dale</t>
  </si>
  <si>
    <t>Uehara</t>
  </si>
  <si>
    <t>Koji</t>
  </si>
  <si>
    <t>Ziegler</t>
  </si>
  <si>
    <t>Benoit</t>
  </si>
  <si>
    <t>Brothers</t>
  </si>
  <si>
    <t>Rex</t>
  </si>
  <si>
    <t>Chapman</t>
  </si>
  <si>
    <t>Aroldis</t>
  </si>
  <si>
    <t>Feliz</t>
  </si>
  <si>
    <t>Neftali</t>
  </si>
  <si>
    <t>Jepsen</t>
  </si>
  <si>
    <t>Quackenbush</t>
  </si>
  <si>
    <t>Addison</t>
  </si>
  <si>
    <t>Rondon</t>
  </si>
  <si>
    <t>Storen</t>
  </si>
  <si>
    <t>Street</t>
  </si>
  <si>
    <t>Huston</t>
  </si>
  <si>
    <t>Strop</t>
  </si>
  <si>
    <t>Broxton</t>
  </si>
  <si>
    <t>Cecil</t>
  </si>
  <si>
    <t>Motte</t>
  </si>
  <si>
    <t>Qualls</t>
  </si>
  <si>
    <t>Romo</t>
  </si>
  <si>
    <t>Sergio</t>
  </si>
  <si>
    <t>Soria</t>
  </si>
  <si>
    <t>Joakim</t>
  </si>
  <si>
    <t>Affeldt</t>
  </si>
  <si>
    <t>Delabar</t>
  </si>
  <si>
    <t>Hawkins</t>
  </si>
  <si>
    <t>LaTroy</t>
  </si>
  <si>
    <t>Walden</t>
  </si>
  <si>
    <t>Archie</t>
  </si>
  <si>
    <t>Jansen</t>
  </si>
  <si>
    <t>Kenley</t>
  </si>
  <si>
    <t>Aardsma</t>
  </si>
  <si>
    <t>Abad</t>
  </si>
  <si>
    <t>Accardo</t>
  </si>
  <si>
    <t>Aceves</t>
  </si>
  <si>
    <t>Albers</t>
  </si>
  <si>
    <t>Alburquerque</t>
  </si>
  <si>
    <t>Al</t>
  </si>
  <si>
    <t>Ambriz</t>
  </si>
  <si>
    <t>Arredondo</t>
  </si>
  <si>
    <t>Arroyo</t>
  </si>
  <si>
    <t>Bronson</t>
  </si>
  <si>
    <t>Atchison</t>
  </si>
  <si>
    <t>Aumont</t>
  </si>
  <si>
    <t>Phillippe</t>
  </si>
  <si>
    <t>Avilan</t>
  </si>
  <si>
    <t>Axelrod</t>
  </si>
  <si>
    <t>Dylan</t>
  </si>
  <si>
    <t>Axford</t>
  </si>
  <si>
    <t>Ayala</t>
  </si>
  <si>
    <t>Badenhop</t>
  </si>
  <si>
    <t>Burke</t>
  </si>
  <si>
    <t>Balester</t>
  </si>
  <si>
    <t>Balfour</t>
  </si>
  <si>
    <t>Bard</t>
  </si>
  <si>
    <t>Bass</t>
  </si>
  <si>
    <t>Bastardo</t>
  </si>
  <si>
    <t>Antonio</t>
  </si>
  <si>
    <t>Batista</t>
  </si>
  <si>
    <t>Beachy</t>
  </si>
  <si>
    <t>Beavan</t>
  </si>
  <si>
    <t>Beck</t>
  </si>
  <si>
    <t>Beckett</t>
  </si>
  <si>
    <t>Bedard</t>
  </si>
  <si>
    <t>Belisle</t>
  </si>
  <si>
    <t>Belisario</t>
  </si>
  <si>
    <t>Ronald</t>
  </si>
  <si>
    <t>Beliveau</t>
  </si>
  <si>
    <t>Heath</t>
  </si>
  <si>
    <t>Below</t>
  </si>
  <si>
    <t>Duane</t>
  </si>
  <si>
    <t>Billingsley</t>
  </si>
  <si>
    <t>Blackburn</t>
  </si>
  <si>
    <t>Blackley</t>
  </si>
  <si>
    <t>Blanton</t>
  </si>
  <si>
    <t>Blevins</t>
  </si>
  <si>
    <t>Boggs</t>
  </si>
  <si>
    <t>Mitchell</t>
  </si>
  <si>
    <t>Bolsinger</t>
  </si>
  <si>
    <t>Bonderman</t>
  </si>
  <si>
    <t>Bowden</t>
  </si>
  <si>
    <t>Brach</t>
  </si>
  <si>
    <t>Braden</t>
  </si>
  <si>
    <t>Breslow</t>
  </si>
  <si>
    <t>Browning</t>
  </si>
  <si>
    <t>Barret</t>
  </si>
  <si>
    <t>Bundy</t>
  </si>
  <si>
    <t>Burton</t>
  </si>
  <si>
    <t>Jared</t>
  </si>
  <si>
    <t>Byrdak</t>
  </si>
  <si>
    <t>Camp</t>
  </si>
  <si>
    <t>Shawn</t>
  </si>
  <si>
    <t>Capps</t>
  </si>
  <si>
    <t>Carignan</t>
  </si>
  <si>
    <t>Roberto</t>
  </si>
  <si>
    <t>D.J.</t>
  </si>
  <si>
    <t>Carreno</t>
  </si>
  <si>
    <t>Joel</t>
  </si>
  <si>
    <t>Carson</t>
  </si>
  <si>
    <t>Cassevah</t>
  </si>
  <si>
    <t>Chamberlain</t>
  </si>
  <si>
    <t>Joba</t>
  </si>
  <si>
    <t>Chatwood</t>
  </si>
  <si>
    <t>Choate</t>
  </si>
  <si>
    <t>Randy</t>
  </si>
  <si>
    <t>Chulk</t>
  </si>
  <si>
    <t>Vinnie</t>
  </si>
  <si>
    <t>Clemens</t>
  </si>
  <si>
    <t>Cleto</t>
  </si>
  <si>
    <t>Cloyd</t>
  </si>
  <si>
    <t>Coello</t>
  </si>
  <si>
    <t>Coke</t>
  </si>
  <si>
    <t>Coleman</t>
  </si>
  <si>
    <t>Louis</t>
  </si>
  <si>
    <t>Collins</t>
  </si>
  <si>
    <t>Contreras</t>
  </si>
  <si>
    <t>Cordero</t>
  </si>
  <si>
    <t>Correia</t>
  </si>
  <si>
    <t>Cotts</t>
  </si>
  <si>
    <t>Crain</t>
  </si>
  <si>
    <t>Crosby</t>
  </si>
  <si>
    <t>Crow</t>
  </si>
  <si>
    <t>Rhiner</t>
  </si>
  <si>
    <t>Cumpton</t>
  </si>
  <si>
    <t>Davies</t>
  </si>
  <si>
    <t>Deduno</t>
  </si>
  <si>
    <t>Samuel</t>
  </si>
  <si>
    <t>De Fratus</t>
  </si>
  <si>
    <t>Dane</t>
  </si>
  <si>
    <t>Delgado</t>
  </si>
  <si>
    <t>Randall</t>
  </si>
  <si>
    <t>De Los Santos</t>
  </si>
  <si>
    <t>Fautino</t>
  </si>
  <si>
    <t>Del Rosario</t>
  </si>
  <si>
    <t>Enerio</t>
  </si>
  <si>
    <t>Dempster</t>
  </si>
  <si>
    <t>DeVries</t>
  </si>
  <si>
    <t>Diamond</t>
  </si>
  <si>
    <t>Dickson</t>
  </si>
  <si>
    <t>Dillard</t>
  </si>
  <si>
    <t>Dotel</t>
  </si>
  <si>
    <t>Octavio</t>
  </si>
  <si>
    <t>Doubront</t>
  </si>
  <si>
    <t>Drabek</t>
  </si>
  <si>
    <t>Duchscherer</t>
  </si>
  <si>
    <t>Duensing</t>
  </si>
  <si>
    <t>Duke</t>
  </si>
  <si>
    <t>Durbin</t>
  </si>
  <si>
    <t>Edgin</t>
  </si>
  <si>
    <t>Elbert</t>
  </si>
  <si>
    <t>Ely</t>
  </si>
  <si>
    <t>Enright</t>
  </si>
  <si>
    <t>Barry</t>
  </si>
  <si>
    <t>Eppley</t>
  </si>
  <si>
    <t>Farnsworth</t>
  </si>
  <si>
    <t>Farquhar</t>
  </si>
  <si>
    <t>Feliciano</t>
  </si>
  <si>
    <t>Fick</t>
  </si>
  <si>
    <t>Chuckie</t>
  </si>
  <si>
    <t>Fields</t>
  </si>
  <si>
    <t>Fien</t>
  </si>
  <si>
    <t>Fife</t>
  </si>
  <si>
    <t>Figueroa</t>
  </si>
  <si>
    <t>Finnegan</t>
  </si>
  <si>
    <t>Font</t>
  </si>
  <si>
    <t>Frank</t>
  </si>
  <si>
    <t>Francis</t>
  </si>
  <si>
    <t>Frasor</t>
  </si>
  <si>
    <t>Friedrich</t>
  </si>
  <si>
    <t>Frieri</t>
  </si>
  <si>
    <t>Fuentes</t>
  </si>
  <si>
    <t>Fujikawa</t>
  </si>
  <si>
    <t>Kyuji</t>
  </si>
  <si>
    <t>Furbush</t>
  </si>
  <si>
    <t>Galarraga</t>
  </si>
  <si>
    <t>Armando</t>
  </si>
  <si>
    <t>Jaime</t>
  </si>
  <si>
    <t>Garland</t>
  </si>
  <si>
    <t>Gaudin</t>
  </si>
  <si>
    <t>Gearrin</t>
  </si>
  <si>
    <t>Cory</t>
  </si>
  <si>
    <t>Gee</t>
  </si>
  <si>
    <t>Dillon</t>
  </si>
  <si>
    <t>Germen</t>
  </si>
  <si>
    <t>Godfrey</t>
  </si>
  <si>
    <t>Graham</t>
  </si>
  <si>
    <t>Gonzales</t>
  </si>
  <si>
    <t>Gorski</t>
  </si>
  <si>
    <t>Gorzelanny</t>
  </si>
  <si>
    <t>Gregg</t>
  </si>
  <si>
    <t>Griffin</t>
  </si>
  <si>
    <t>Grilli</t>
  </si>
  <si>
    <t>Grimm</t>
  </si>
  <si>
    <t>Guerra</t>
  </si>
  <si>
    <t>Javy</t>
  </si>
  <si>
    <t>Guerrier</t>
  </si>
  <si>
    <t>Hagadone</t>
  </si>
  <si>
    <t>Halladay</t>
  </si>
  <si>
    <t>Roy</t>
  </si>
  <si>
    <t>Hand</t>
  </si>
  <si>
    <t>Hanrahan</t>
  </si>
  <si>
    <t>Hanson</t>
  </si>
  <si>
    <t>Harang</t>
  </si>
  <si>
    <t>Harden</t>
  </si>
  <si>
    <t>Rich</t>
  </si>
  <si>
    <t>Haren</t>
  </si>
  <si>
    <t>Harrell</t>
  </si>
  <si>
    <t>Hatcher</t>
  </si>
  <si>
    <t>Hefner</t>
  </si>
  <si>
    <t>Hendriks</t>
  </si>
  <si>
    <t>Liam</t>
  </si>
  <si>
    <t>Hensley</t>
  </si>
  <si>
    <t>Livan</t>
  </si>
  <si>
    <t>Hochevar</t>
  </si>
  <si>
    <t>Hoffman</t>
  </si>
  <si>
    <t>Hoover</t>
  </si>
  <si>
    <t>Horst</t>
  </si>
  <si>
    <t>Howell</t>
  </si>
  <si>
    <t>Hultzen</t>
  </si>
  <si>
    <t>Humber</t>
  </si>
  <si>
    <t>Philip</t>
  </si>
  <si>
    <t>Igarashi</t>
  </si>
  <si>
    <t>Ryota</t>
  </si>
  <si>
    <t>Isringhausen</t>
  </si>
  <si>
    <t>Janssen</t>
  </si>
  <si>
    <t>Jenkins</t>
  </si>
  <si>
    <t>Jenks</t>
  </si>
  <si>
    <t>Ubaldo</t>
  </si>
  <si>
    <t>Jurrjens</t>
  </si>
  <si>
    <t>Jair</t>
  </si>
  <si>
    <t>Karstens</t>
  </si>
  <si>
    <t>Kelley</t>
  </si>
  <si>
    <t>Kinney</t>
  </si>
  <si>
    <t>Kintzler</t>
  </si>
  <si>
    <t>Kirkman</t>
  </si>
  <si>
    <t>Kontos</t>
  </si>
  <si>
    <t>Korecky</t>
  </si>
  <si>
    <t>Kuo</t>
  </si>
  <si>
    <t>Hong-Chih</t>
  </si>
  <si>
    <t>Kuroda</t>
  </si>
  <si>
    <t>Hiroki</t>
  </si>
  <si>
    <t>Laffey</t>
  </si>
  <si>
    <t>Lannan</t>
  </si>
  <si>
    <t>League</t>
  </si>
  <si>
    <t>LeBlanc</t>
  </si>
  <si>
    <t>LeCure</t>
  </si>
  <si>
    <t>Leroux</t>
  </si>
  <si>
    <t>Lidge</t>
  </si>
  <si>
    <t>Lilly</t>
  </si>
  <si>
    <t>Ted</t>
  </si>
  <si>
    <t>Lincoln</t>
  </si>
  <si>
    <t>Lindblom</t>
  </si>
  <si>
    <t>Lindstrom</t>
  </si>
  <si>
    <t>Loe</t>
  </si>
  <si>
    <t>Kameron</t>
  </si>
  <si>
    <t>Boone</t>
  </si>
  <si>
    <t>Wilton</t>
  </si>
  <si>
    <t>Loup</t>
  </si>
  <si>
    <t>Lowe</t>
  </si>
  <si>
    <t>Luebke</t>
  </si>
  <si>
    <t>Luetge</t>
  </si>
  <si>
    <t>Lyon</t>
  </si>
  <si>
    <t>Lyons</t>
  </si>
  <si>
    <t>Madson</t>
  </si>
  <si>
    <t>Maholm</t>
  </si>
  <si>
    <t>Maine</t>
  </si>
  <si>
    <t>Marcum</t>
  </si>
  <si>
    <t>Shaun</t>
  </si>
  <si>
    <t>Marmol</t>
  </si>
  <si>
    <t>Maronde</t>
  </si>
  <si>
    <t>Marquis</t>
  </si>
  <si>
    <t>Marshall</t>
  </si>
  <si>
    <t>Cristhian</t>
  </si>
  <si>
    <t>Masset</t>
  </si>
  <si>
    <t>Matsuzaka</t>
  </si>
  <si>
    <t>Daisuke</t>
  </si>
  <si>
    <t>Mattheus</t>
  </si>
  <si>
    <t>Matusz</t>
  </si>
  <si>
    <t>Maurer</t>
  </si>
  <si>
    <t>May</t>
  </si>
  <si>
    <t>McAllister</t>
  </si>
  <si>
    <t>McClellan</t>
  </si>
  <si>
    <t>McClendon</t>
  </si>
  <si>
    <t>McGee</t>
  </si>
  <si>
    <t>McGowan</t>
  </si>
  <si>
    <t>McPherson</t>
  </si>
  <si>
    <t>Meche</t>
  </si>
  <si>
    <t>Gil</t>
  </si>
  <si>
    <t>Medina</t>
  </si>
  <si>
    <t>Yoervis</t>
  </si>
  <si>
    <t>Medlen</t>
  </si>
  <si>
    <t>Meek</t>
  </si>
  <si>
    <t>Mendoza</t>
  </si>
  <si>
    <t>Mijares</t>
  </si>
  <si>
    <t>Mills</t>
  </si>
  <si>
    <t>Millwood</t>
  </si>
  <si>
    <t>Morris</t>
  </si>
  <si>
    <t>Morton</t>
  </si>
  <si>
    <t>Moscoso</t>
  </si>
  <si>
    <t>Guillermo</t>
  </si>
  <si>
    <t>Moseley</t>
  </si>
  <si>
    <t>Mota</t>
  </si>
  <si>
    <t>Moylan</t>
  </si>
  <si>
    <t>Mujica</t>
  </si>
  <si>
    <t>Edward</t>
  </si>
  <si>
    <t>Narveson</t>
  </si>
  <si>
    <t>Neshek</t>
  </si>
  <si>
    <t>Nicasio</t>
  </si>
  <si>
    <t>Niemann</t>
  </si>
  <si>
    <t>Norberto</t>
  </si>
  <si>
    <t>Nova</t>
  </si>
  <si>
    <t>Nuno</t>
  </si>
  <si>
    <t>Vidal</t>
  </si>
  <si>
    <t>O'Flaherty</t>
  </si>
  <si>
    <t>Ogando</t>
  </si>
  <si>
    <t>Oliver</t>
  </si>
  <si>
    <t>Oliveros</t>
  </si>
  <si>
    <t>Ondrusek</t>
  </si>
  <si>
    <t>Oswalt</t>
  </si>
  <si>
    <t>Outman</t>
  </si>
  <si>
    <t>Oviedo</t>
  </si>
  <si>
    <t>Micah</t>
  </si>
  <si>
    <t>Padilla</t>
  </si>
  <si>
    <t>Vicente</t>
  </si>
  <si>
    <t>Parnell</t>
  </si>
  <si>
    <t>Patton</t>
  </si>
  <si>
    <t>Pauley</t>
  </si>
  <si>
    <t>Pavano</t>
  </si>
  <si>
    <t>Pelfrey</t>
  </si>
  <si>
    <t>Penny</t>
  </si>
  <si>
    <t>Perdomo</t>
  </si>
  <si>
    <t>Pestano</t>
  </si>
  <si>
    <t>Petricka</t>
  </si>
  <si>
    <t>Pettitte</t>
  </si>
  <si>
    <t>Pettibone</t>
  </si>
  <si>
    <t>Pineiro</t>
  </si>
  <si>
    <t>Stuart</t>
  </si>
  <si>
    <t>Pryor</t>
  </si>
  <si>
    <t>Putnam</t>
  </si>
  <si>
    <t>Putz</t>
  </si>
  <si>
    <t>Elvin</t>
  </si>
  <si>
    <t>Erasmo</t>
  </si>
  <si>
    <t>Rapada</t>
  </si>
  <si>
    <t>Rauch</t>
  </si>
  <si>
    <t>Ray</t>
  </si>
  <si>
    <t>Redmond</t>
  </si>
  <si>
    <t>Resop</t>
  </si>
  <si>
    <t>Rhodes</t>
  </si>
  <si>
    <t>Arthur</t>
  </si>
  <si>
    <t>Richard</t>
  </si>
  <si>
    <t>Richmond</t>
  </si>
  <si>
    <t>Rienzo</t>
  </si>
  <si>
    <t>Mariano</t>
  </si>
  <si>
    <t>Aneury</t>
  </si>
  <si>
    <t>Paco</t>
  </si>
  <si>
    <t>Wandy</t>
  </si>
  <si>
    <t>Rogers</t>
  </si>
  <si>
    <t>Esmil</t>
  </si>
  <si>
    <t>Rosenbaum</t>
  </si>
  <si>
    <t>Rowland-Smith</t>
  </si>
  <si>
    <t>Runzler</t>
  </si>
  <si>
    <t>Rusin</t>
  </si>
  <si>
    <t>Rzepczynski</t>
  </si>
  <si>
    <t>Marc</t>
  </si>
  <si>
    <t>Saito</t>
  </si>
  <si>
    <t>Takashi</t>
  </si>
  <si>
    <t>Salas</t>
  </si>
  <si>
    <t>Sanabia</t>
  </si>
  <si>
    <t>Johan</t>
  </si>
  <si>
    <t>Santos</t>
  </si>
  <si>
    <t>Schwinden</t>
  </si>
  <si>
    <t>Scribner</t>
  </si>
  <si>
    <t>Shaw</t>
  </si>
  <si>
    <t>Sheets</t>
  </si>
  <si>
    <t>Sherrill</t>
  </si>
  <si>
    <t>Siegrist</t>
  </si>
  <si>
    <t>Silva</t>
  </si>
  <si>
    <t>Sipp</t>
  </si>
  <si>
    <t>Skaggs</t>
  </si>
  <si>
    <t>Slowey</t>
  </si>
  <si>
    <t>Snell</t>
  </si>
  <si>
    <t>Stammen</t>
  </si>
  <si>
    <t>Stauffer</t>
  </si>
  <si>
    <t>Stinson</t>
  </si>
  <si>
    <t>Storey</t>
  </si>
  <si>
    <t>Mickey</t>
  </si>
  <si>
    <t>Straily</t>
  </si>
  <si>
    <t>Stutes</t>
  </si>
  <si>
    <t>Stults</t>
  </si>
  <si>
    <t>Swarzak</t>
  </si>
  <si>
    <t>Swindle</t>
  </si>
  <si>
    <t>R.J.</t>
  </si>
  <si>
    <t>Syndergaard</t>
  </si>
  <si>
    <t>Noah</t>
  </si>
  <si>
    <t>Taillon</t>
  </si>
  <si>
    <t>Jameson</t>
  </si>
  <si>
    <t>Takahashi</t>
  </si>
  <si>
    <t>Hisanori</t>
  </si>
  <si>
    <t>Talbot</t>
  </si>
  <si>
    <t>Tateyama</t>
  </si>
  <si>
    <t>Yoshinori</t>
  </si>
  <si>
    <t>Tazawa</t>
  </si>
  <si>
    <t>Junichi</t>
  </si>
  <si>
    <t>Thatcher</t>
  </si>
  <si>
    <t>Thornton</t>
  </si>
  <si>
    <t>Thornburg</t>
  </si>
  <si>
    <t>Tomlin</t>
  </si>
  <si>
    <t>Tropeano</t>
  </si>
  <si>
    <t>Nicholas</t>
  </si>
  <si>
    <t>Valdes</t>
  </si>
  <si>
    <t>Valverde</t>
  </si>
  <si>
    <t>VandenHurk</t>
  </si>
  <si>
    <t>Varvaro</t>
  </si>
  <si>
    <t>Vasquez</t>
  </si>
  <si>
    <t>Esmerling</t>
  </si>
  <si>
    <t>Vazquez</t>
  </si>
  <si>
    <t>Venters</t>
  </si>
  <si>
    <t>Veras</t>
  </si>
  <si>
    <t>Villarreal</t>
  </si>
  <si>
    <t>Villanueva</t>
  </si>
  <si>
    <t>Vincent</t>
  </si>
  <si>
    <t>Vogelsong</t>
  </si>
  <si>
    <t>Volstad</t>
  </si>
  <si>
    <t>Wada</t>
  </si>
  <si>
    <t>Wagner</t>
  </si>
  <si>
    <t>Waldrop</t>
  </si>
  <si>
    <t>Wall</t>
  </si>
  <si>
    <t>P.J.</t>
  </si>
  <si>
    <t>Wang</t>
  </si>
  <si>
    <t>Chien-Ming</t>
  </si>
  <si>
    <t>Warren</t>
  </si>
  <si>
    <t>Webb</t>
  </si>
  <si>
    <t>Weiland</t>
  </si>
  <si>
    <t>Westbrook</t>
  </si>
  <si>
    <t>White</t>
  </si>
  <si>
    <t>Whitley</t>
  </si>
  <si>
    <t>Wilhelmsen</t>
  </si>
  <si>
    <t>Willis</t>
  </si>
  <si>
    <t>Dontrelle</t>
  </si>
  <si>
    <t>Wolf</t>
  </si>
  <si>
    <t>Kerry</t>
  </si>
  <si>
    <t>Workman</t>
  </si>
  <si>
    <t>Wesley</t>
  </si>
  <si>
    <t>Zambrano</t>
  </si>
  <si>
    <t>Zito</t>
  </si>
  <si>
    <t>ahmedni01</t>
  </si>
  <si>
    <t>Ahmed</t>
  </si>
  <si>
    <t>beckhti01</t>
  </si>
  <si>
    <t>bourju01</t>
  </si>
  <si>
    <t>Bour</t>
  </si>
  <si>
    <t>butlejo04</t>
  </si>
  <si>
    <t>canhama01</t>
  </si>
  <si>
    <t>Canha</t>
  </si>
  <si>
    <t>colonch01</t>
  </si>
  <si>
    <t>culbech01</t>
  </si>
  <si>
    <t>Culberson</t>
  </si>
  <si>
    <t>dendema01</t>
  </si>
  <si>
    <t>den Dekker</t>
  </si>
  <si>
    <t>Deshields Jr.</t>
  </si>
  <si>
    <t>Delino</t>
  </si>
  <si>
    <t>duffyma01</t>
  </si>
  <si>
    <t>florera01</t>
  </si>
  <si>
    <t>fuentra01</t>
  </si>
  <si>
    <t>Reymond</t>
  </si>
  <si>
    <t>gallojo01</t>
  </si>
  <si>
    <t>Gallo</t>
  </si>
  <si>
    <t>gorete01</t>
  </si>
  <si>
    <t>Gore</t>
  </si>
  <si>
    <t>Terrance</t>
  </si>
  <si>
    <t>grichra01</t>
  </si>
  <si>
    <t>Grichuk</t>
  </si>
  <si>
    <t>Randal</t>
  </si>
  <si>
    <t>hedgeau01</t>
  </si>
  <si>
    <t>Hedges</t>
  </si>
  <si>
    <t>herreod01</t>
  </si>
  <si>
    <t>Odubel</t>
  </si>
  <si>
    <t>jimenlu02</t>
  </si>
  <si>
    <t>johnsmi04</t>
  </si>
  <si>
    <t>lambja01</t>
  </si>
  <si>
    <t>Lamb</t>
  </si>
  <si>
    <t>lindofr01</t>
  </si>
  <si>
    <t>Lindor</t>
  </si>
  <si>
    <t>liriary01</t>
  </si>
  <si>
    <t>Rymer</t>
  </si>
  <si>
    <t>mahtomi01</t>
  </si>
  <si>
    <t>Mahtook</t>
  </si>
  <si>
    <t>Mikie</t>
  </si>
  <si>
    <t>mccanja01</t>
  </si>
  <si>
    <t>moyast01</t>
  </si>
  <si>
    <t>Moya</t>
  </si>
  <si>
    <t>negrokr01</t>
  </si>
  <si>
    <t>Negron</t>
  </si>
  <si>
    <t>Kristopher</t>
  </si>
  <si>
    <t>orlanpa01</t>
  </si>
  <si>
    <t>Paulo</t>
  </si>
  <si>
    <t>paulsbe01</t>
  </si>
  <si>
    <t>Paulsen</t>
  </si>
  <si>
    <t>perazjo01</t>
  </si>
  <si>
    <t>Peraza</t>
  </si>
  <si>
    <t>perezro02</t>
  </si>
  <si>
    <t>peterja01</t>
  </si>
  <si>
    <t>Peterson</t>
  </si>
  <si>
    <t>Jace</t>
  </si>
  <si>
    <t>pillake01</t>
  </si>
  <si>
    <t>Pillar</t>
  </si>
  <si>
    <t>pireljo01</t>
  </si>
  <si>
    <t>Pirela</t>
  </si>
  <si>
    <t>plaweke01</t>
  </si>
  <si>
    <t>Plawecki</t>
  </si>
  <si>
    <t>realmjt01</t>
  </si>
  <si>
    <t>Realmuto</t>
  </si>
  <si>
    <t>J.T.</t>
  </si>
  <si>
    <t>rosared01</t>
  </si>
  <si>
    <t>ruary01</t>
  </si>
  <si>
    <t>Rua</t>
  </si>
  <si>
    <t>sardilu01</t>
  </si>
  <si>
    <t>Sardinas</t>
  </si>
  <si>
    <t>seageco01</t>
  </si>
  <si>
    <t>spangco01</t>
  </si>
  <si>
    <t>Spangenberg</t>
  </si>
  <si>
    <t>susacan01</t>
  </si>
  <si>
    <t>Susac</t>
  </si>
  <si>
    <t>swihabl01</t>
  </si>
  <si>
    <t>Swihart</t>
  </si>
  <si>
    <t>taylomi02</t>
  </si>
  <si>
    <t>travide01</t>
  </si>
  <si>
    <t>Devon</t>
  </si>
  <si>
    <t>tuckepr01</t>
  </si>
  <si>
    <t>Tucker</t>
  </si>
  <si>
    <t>Preston</t>
  </si>
  <si>
    <t>vazquch01</t>
  </si>
  <si>
    <t>rodonca01</t>
  </si>
  <si>
    <t>Rodon</t>
  </si>
  <si>
    <t>karnsna01</t>
  </si>
  <si>
    <t>Karns</t>
  </si>
  <si>
    <t>mcculla02</t>
  </si>
  <si>
    <t>McCullers</t>
  </si>
  <si>
    <t>bettich01</t>
  </si>
  <si>
    <t>Bettis</t>
  </si>
  <si>
    <t>hestoch01</t>
  </si>
  <si>
    <t>Heston</t>
  </si>
  <si>
    <t>despaod01</t>
  </si>
  <si>
    <t>Despaigne</t>
  </si>
  <si>
    <t>Odrisamer</t>
  </si>
  <si>
    <t>foltymi01</t>
  </si>
  <si>
    <t>Foltynewicz</t>
  </si>
  <si>
    <t>coleaj01</t>
  </si>
  <si>
    <t>lorenmi01</t>
  </si>
  <si>
    <t>Lorenzen</t>
  </si>
  <si>
    <t>geltzst01</t>
  </si>
  <si>
    <t>Geltz</t>
  </si>
  <si>
    <t>martico01</t>
  </si>
  <si>
    <t>velasvi01</t>
  </si>
  <si>
    <t>Velasquez</t>
  </si>
  <si>
    <t>friasca01</t>
  </si>
  <si>
    <t>Frias</t>
  </si>
  <si>
    <t>diekmja01</t>
  </si>
  <si>
    <t>Diekman</t>
  </si>
  <si>
    <t>andrima01</t>
  </si>
  <si>
    <t>Andriese</t>
  </si>
  <si>
    <t>graveke01</t>
  </si>
  <si>
    <t>Graveman</t>
  </si>
  <si>
    <t>iglesra01</t>
  </si>
  <si>
    <t>Raisel</t>
  </si>
  <si>
    <t>garciyi01</t>
  </si>
  <si>
    <t>Yimi</t>
  </si>
  <si>
    <t>lobstky01</t>
  </si>
  <si>
    <t>Lobstein</t>
  </si>
  <si>
    <t>barreaa01</t>
  </si>
  <si>
    <t>Barrett</t>
  </si>
  <si>
    <t>castrmi01</t>
  </si>
  <si>
    <t>smithca02</t>
  </si>
  <si>
    <t>montgmi01</t>
  </si>
  <si>
    <t>Montgomery</t>
  </si>
  <si>
    <t>baezpe01</t>
  </si>
  <si>
    <t>farmebu01</t>
  </si>
  <si>
    <t>Farmer</t>
  </si>
  <si>
    <t>harriwi10</t>
  </si>
  <si>
    <t>Harris</t>
  </si>
  <si>
    <t>caminar01</t>
  </si>
  <si>
    <t>Caminero</t>
  </si>
  <si>
    <t>Arquimedes</t>
  </si>
  <si>
    <t>kelake01</t>
  </si>
  <si>
    <t>Kela</t>
  </si>
  <si>
    <t>Keone</t>
  </si>
  <si>
    <t>jeffrje01</t>
  </si>
  <si>
    <t>Jeffress</t>
  </si>
  <si>
    <t>gonzase01</t>
  </si>
  <si>
    <t>Severino</t>
  </si>
  <si>
    <t>wrighmi01</t>
  </si>
  <si>
    <t>gonzach01</t>
  </si>
  <si>
    <t>ramirne01</t>
  </si>
  <si>
    <t>bedroca01</t>
  </si>
  <si>
    <t>Bedrosian</t>
  </si>
  <si>
    <t>Cam</t>
  </si>
  <si>
    <t>wilsoal01</t>
  </si>
  <si>
    <t>machije01</t>
  </si>
  <si>
    <t>Machi</t>
  </si>
  <si>
    <t>osunaro01</t>
  </si>
  <si>
    <t>Osuna</t>
  </si>
  <si>
    <t>knebeco01</t>
  </si>
  <si>
    <t>Knebel</t>
  </si>
  <si>
    <t>marshev01</t>
  </si>
  <si>
    <t>strichu01</t>
  </si>
  <si>
    <t>Strickland</t>
  </si>
  <si>
    <t>leonedo01</t>
  </si>
  <si>
    <t>Leone</t>
  </si>
  <si>
    <t>Dominic</t>
  </si>
  <si>
    <t>oteroda01</t>
  </si>
  <si>
    <t>Otero</t>
  </si>
  <si>
    <t>rasmuco02</t>
  </si>
  <si>
    <t>wislema01</t>
  </si>
  <si>
    <t>Wisler</t>
  </si>
  <si>
    <t>MSTRBLLNAME</t>
  </si>
  <si>
    <t>BATS</t>
  </si>
  <si>
    <t>THROWS</t>
  </si>
  <si>
    <t>FANTPROSNAME</t>
  </si>
  <si>
    <t>LASTCOMMAFIRST</t>
  </si>
  <si>
    <t>ROTOWIREID</t>
  </si>
  <si>
    <t>FANDUELNAME</t>
  </si>
  <si>
    <t>Aardsma, David</t>
  </si>
  <si>
    <t>Abreu, Bobby</t>
  </si>
  <si>
    <t>abrej003</t>
  </si>
  <si>
    <t>Accardo, Jeremy</t>
  </si>
  <si>
    <t>Adams, David</t>
  </si>
  <si>
    <t>Nick Ahmed</t>
  </si>
  <si>
    <t>ahmen001</t>
  </si>
  <si>
    <t>AHMED19900315A</t>
  </si>
  <si>
    <t>Ahmed, Nick</t>
  </si>
  <si>
    <t>Albers, Andrew</t>
  </si>
  <si>
    <t>Alberto Alburquerque</t>
  </si>
  <si>
    <t>alcaa001</t>
  </si>
  <si>
    <t>Anderson, Bryan</t>
  </si>
  <si>
    <t>andec001</t>
  </si>
  <si>
    <t>Anderson, Lars</t>
  </si>
  <si>
    <t>Andino, Robert</t>
  </si>
  <si>
    <t>Matt Andriese</t>
  </si>
  <si>
    <t>Andriese, Matt</t>
  </si>
  <si>
    <t>Ankiel, Rick</t>
  </si>
  <si>
    <t>annad001</t>
  </si>
  <si>
    <t>Aoki, Norichika</t>
  </si>
  <si>
    <t>Arredondo, Jose</t>
  </si>
  <si>
    <t>Atkins, Garrett</t>
  </si>
  <si>
    <t>Avery, Xavier</t>
  </si>
  <si>
    <t>Ayala, Luis</t>
  </si>
  <si>
    <t>baezj001</t>
  </si>
  <si>
    <t>Pedro Baez</t>
  </si>
  <si>
    <t>baezp001</t>
  </si>
  <si>
    <t>BAEZ19880311A</t>
  </si>
  <si>
    <t>Baez, Pedro</t>
  </si>
  <si>
    <t>Bailey, Andrew</t>
  </si>
  <si>
    <t>Barajas, Rod</t>
  </si>
  <si>
    <t>Bard, Daniel</t>
  </si>
  <si>
    <t>Aaron Barrett</t>
  </si>
  <si>
    <t>barra001</t>
  </si>
  <si>
    <t>BARRETT19880102A</t>
  </si>
  <si>
    <t>Barrett, Aaron</t>
  </si>
  <si>
    <t>Bartlett, Jason</t>
  </si>
  <si>
    <t>Batista, Miguel</t>
  </si>
  <si>
    <t>Bay, Jason</t>
  </si>
  <si>
    <t>Beck, Chad</t>
  </si>
  <si>
    <t>Beckett, Josh</t>
  </si>
  <si>
    <t>Tim Beckham</t>
  </si>
  <si>
    <t>beckt001</t>
  </si>
  <si>
    <t>BECKHAM19900127A</t>
  </si>
  <si>
    <t>Beckham, Tim</t>
  </si>
  <si>
    <t>Cam Bedrosian</t>
  </si>
  <si>
    <t>bedrc001</t>
  </si>
  <si>
    <t>Bedrosian, Cam</t>
  </si>
  <si>
    <t>Bell, Josh</t>
  </si>
  <si>
    <t>Below, Duane</t>
  </si>
  <si>
    <t>Berkman, Lance</t>
  </si>
  <si>
    <t>Betancourt, Rafael</t>
  </si>
  <si>
    <t>Betancourt, Yuniesky</t>
  </si>
  <si>
    <t>Betemit, Wilson</t>
  </si>
  <si>
    <t>Chad Bettis</t>
  </si>
  <si>
    <t>bettc001</t>
  </si>
  <si>
    <t>BETTIS19890426A</t>
  </si>
  <si>
    <t>Bettis, Chad</t>
  </si>
  <si>
    <t>bettm001</t>
  </si>
  <si>
    <t>Billingsley, Chad</t>
  </si>
  <si>
    <t>Bixler, Brian</t>
  </si>
  <si>
    <t>Blackburn, Nick</t>
  </si>
  <si>
    <t>Blackley, Travis</t>
  </si>
  <si>
    <t>Blake, Casey</t>
  </si>
  <si>
    <t>Blanco, Henry</t>
  </si>
  <si>
    <t>Blanton, Joe</t>
  </si>
  <si>
    <t>Boggs, Mitchell</t>
  </si>
  <si>
    <t>Bonderman, Jeremy</t>
  </si>
  <si>
    <t>Borbon, Julio</t>
  </si>
  <si>
    <t>Boscan, J.C.</t>
  </si>
  <si>
    <t>Justin Bour</t>
  </si>
  <si>
    <t>bourj002</t>
  </si>
  <si>
    <t>Bour, Justin</t>
  </si>
  <si>
    <t>Bowden, Michael</t>
  </si>
  <si>
    <t>Bradley Boxberger</t>
  </si>
  <si>
    <t>Braden, Dallas</t>
  </si>
  <si>
    <t>Bradley, Milton</t>
  </si>
  <si>
    <t>Branyan, Russell</t>
  </si>
  <si>
    <t>Browning, Barret</t>
  </si>
  <si>
    <t>browg001</t>
  </si>
  <si>
    <t>buchd001</t>
  </si>
  <si>
    <t>Bundy, Dylan</t>
  </si>
  <si>
    <t>Burke, Greg</t>
  </si>
  <si>
    <t>Burnett, Alex</t>
  </si>
  <si>
    <t>burnb002</t>
  </si>
  <si>
    <t>Burrell, Pat</t>
  </si>
  <si>
    <t>butle001</t>
  </si>
  <si>
    <t>Joey Butler</t>
  </si>
  <si>
    <t>butlj002</t>
  </si>
  <si>
    <t>BUTLER19860312A</t>
  </si>
  <si>
    <t>Butler, Joey</t>
  </si>
  <si>
    <t>Buxton, Byron</t>
  </si>
  <si>
    <t>Byrdak, Tim</t>
  </si>
  <si>
    <t>Cabrera, Orlando</t>
  </si>
  <si>
    <t>Cameron, Mike</t>
  </si>
  <si>
    <t>Arquimedes Caminero</t>
  </si>
  <si>
    <t>camia001</t>
  </si>
  <si>
    <t>CAMINERO19870616A</t>
  </si>
  <si>
    <t>Caminero, Arquimedes</t>
  </si>
  <si>
    <t>Mark Canha</t>
  </si>
  <si>
    <t>CANHA19890215A</t>
  </si>
  <si>
    <t>Canha, Mark</t>
  </si>
  <si>
    <t>Cantu, Jorge</t>
  </si>
  <si>
    <t>Canzler, Russ</t>
  </si>
  <si>
    <t>Capps, Matt</t>
  </si>
  <si>
    <t>Cardenas, Adrian</t>
  </si>
  <si>
    <t>Carignan, Andrew</t>
  </si>
  <si>
    <t>Carpenter, Andrew</t>
  </si>
  <si>
    <t>Carpenter, Chris</t>
  </si>
  <si>
    <t>Carrasco, D.J.</t>
  </si>
  <si>
    <t>Carreno, Joel</t>
  </si>
  <si>
    <t>Carroll, Jamey</t>
  </si>
  <si>
    <t>Carson, Robert</t>
  </si>
  <si>
    <t>Cassevah, Bobby</t>
  </si>
  <si>
    <t>castr004</t>
  </si>
  <si>
    <t>Miguel Castro</t>
  </si>
  <si>
    <t>Castro, Miguel</t>
  </si>
  <si>
    <t>ceccg001</t>
  </si>
  <si>
    <t>Chambers, Adron</t>
  </si>
  <si>
    <t>Chatwood, Tyler</t>
  </si>
  <si>
    <t>Chavez, Eric</t>
  </si>
  <si>
    <t>Chulk, Vinnie</t>
  </si>
  <si>
    <t>Anthony Cingrani</t>
  </si>
  <si>
    <t>Clement, Jeff</t>
  </si>
  <si>
    <t>Cloyd, Tyler</t>
  </si>
  <si>
    <t>Coello, Robert</t>
  </si>
  <si>
    <t>A.J. Cole</t>
  </si>
  <si>
    <t>Cole, A.J.</t>
  </si>
  <si>
    <t>Christian Colon</t>
  </si>
  <si>
    <t>coloc002</t>
  </si>
  <si>
    <t>COLON19890514A</t>
  </si>
  <si>
    <t>Colon, Christian</t>
  </si>
  <si>
    <t>Contreras, Jose</t>
  </si>
  <si>
    <t>Cook, Aaron</t>
  </si>
  <si>
    <t>Cooper, David</t>
  </si>
  <si>
    <t>Cordero, Francisco</t>
  </si>
  <si>
    <t>Correa, Carlos</t>
  </si>
  <si>
    <t>Costanzo, Mike</t>
  </si>
  <si>
    <t>Cox, Zack</t>
  </si>
  <si>
    <t>Crain, Jesse</t>
  </si>
  <si>
    <t>Crawford, Evan</t>
  </si>
  <si>
    <t>cronc002</t>
  </si>
  <si>
    <t>Cron, C.J.</t>
  </si>
  <si>
    <t>Crosby, Casey</t>
  </si>
  <si>
    <t>Crowe, Trevor</t>
  </si>
  <si>
    <t>Cruz, Luis</t>
  </si>
  <si>
    <t>Cruz, Rhiner</t>
  </si>
  <si>
    <t>Charlie Culberson</t>
  </si>
  <si>
    <t>culbc001</t>
  </si>
  <si>
    <t>CULBERSON19890410A</t>
  </si>
  <si>
    <t>Culberson, Charlie</t>
  </si>
  <si>
    <t>Cust, Jack</t>
  </si>
  <si>
    <t>Damon, Johnny</t>
  </si>
  <si>
    <t>d'Arnaud, Chase</t>
  </si>
  <si>
    <t>D'Arnaud, Travis</t>
  </si>
  <si>
    <t>Darnell, James</t>
  </si>
  <si>
    <t>Davies, Kyle</t>
  </si>
  <si>
    <t>Davis, Doug</t>
  </si>
  <si>
    <t>degrj001</t>
  </si>
  <si>
    <t>Jacob DeGrom</t>
  </si>
  <si>
    <t>De Jesus, Ivan</t>
  </si>
  <si>
    <t>de la Rosa, Dane</t>
  </si>
  <si>
    <t>de la Rosa, Rubby</t>
  </si>
  <si>
    <t>De Los Santos, Fautino</t>
  </si>
  <si>
    <t>Del Rosario, Enerio</t>
  </si>
  <si>
    <t>Dempster, Ryan</t>
  </si>
  <si>
    <t>Matt den Dekker</t>
  </si>
  <si>
    <t>dendm001</t>
  </si>
  <si>
    <t>DENDEKKE19870810A</t>
  </si>
  <si>
    <t>den Dekker, Matt</t>
  </si>
  <si>
    <t>DeRosa, Mark</t>
  </si>
  <si>
    <t>desca001</t>
  </si>
  <si>
    <t>Delino Deshields Jr.</t>
  </si>
  <si>
    <t>Delino DeShields</t>
  </si>
  <si>
    <t>deshide02</t>
  </si>
  <si>
    <t>DESHIELDS19920816A</t>
  </si>
  <si>
    <t>Odrisamer Despaigne</t>
  </si>
  <si>
    <t>despo001</t>
  </si>
  <si>
    <t>Despaigne, Odrisamer</t>
  </si>
  <si>
    <t>DeVries, Cole</t>
  </si>
  <si>
    <t>Dewitt, Blake</t>
  </si>
  <si>
    <t>Diamond, Scott</t>
  </si>
  <si>
    <t>Diaz, Juan</t>
  </si>
  <si>
    <t>Diaz, Matt</t>
  </si>
  <si>
    <t>Dickson, Brandon</t>
  </si>
  <si>
    <t>Jake Diekman</t>
  </si>
  <si>
    <t>diekj001</t>
  </si>
  <si>
    <t>DIEKMAN19870121A</t>
  </si>
  <si>
    <t>Diekman, Jake</t>
  </si>
  <si>
    <t>Dillard, Tim</t>
  </si>
  <si>
    <t>Donald, Jason</t>
  </si>
  <si>
    <t>Dotel, Octavio</t>
  </si>
  <si>
    <t>Downs, Matt</t>
  </si>
  <si>
    <t>Drew, J.D.</t>
  </si>
  <si>
    <t>Duchscherer, Justin</t>
  </si>
  <si>
    <t>Matt Duffy</t>
  </si>
  <si>
    <t>duffm002</t>
  </si>
  <si>
    <t>DUFFY19910115A</t>
  </si>
  <si>
    <t>Duffy, Matt</t>
  </si>
  <si>
    <t>Duncan, Shelley</t>
  </si>
  <si>
    <t>Dunn, Adam</t>
  </si>
  <si>
    <t>Durbin, Chad</t>
  </si>
  <si>
    <t>Eckstein, David</t>
  </si>
  <si>
    <t>Edmonds, Jim</t>
  </si>
  <si>
    <t>eliar001</t>
  </si>
  <si>
    <t>Enright, Barry</t>
  </si>
  <si>
    <t>Eppley, Cody</t>
  </si>
  <si>
    <t>Exposito, Luis</t>
  </si>
  <si>
    <t>Buck Farmer</t>
  </si>
  <si>
    <t>farmb001</t>
  </si>
  <si>
    <t>Farmer, Buck</t>
  </si>
  <si>
    <t>Farris, Eric</t>
  </si>
  <si>
    <t>Feliciano, Pedro</t>
  </si>
  <si>
    <t>fickc001</t>
  </si>
  <si>
    <t>Fick, Chuckie</t>
  </si>
  <si>
    <t>finnb001</t>
  </si>
  <si>
    <t>Flores, Jesus</t>
  </si>
  <si>
    <t>Ramon Flores</t>
  </si>
  <si>
    <t>florera02</t>
  </si>
  <si>
    <t>FLORES19920326A</t>
  </si>
  <si>
    <t>Flores, Ramon</t>
  </si>
  <si>
    <t>Mike Foltynewicz</t>
  </si>
  <si>
    <t>foltm001</t>
  </si>
  <si>
    <t>Foltynewicz, Mike</t>
  </si>
  <si>
    <t>Font, Wilmer</t>
  </si>
  <si>
    <t>Ford, Lew</t>
  </si>
  <si>
    <t>Francisco, Ben</t>
  </si>
  <si>
    <t>franm004</t>
  </si>
  <si>
    <t>Franklin, Ryan</t>
  </si>
  <si>
    <t>Carlos Frias</t>
  </si>
  <si>
    <t>friac001</t>
  </si>
  <si>
    <t>Frias, Carlos</t>
  </si>
  <si>
    <t>Fuentes, Brian</t>
  </si>
  <si>
    <t>Reymond Fuentes</t>
  </si>
  <si>
    <t>fuenr001</t>
  </si>
  <si>
    <t>fuentre01</t>
  </si>
  <si>
    <t>FUENTES19910212A</t>
  </si>
  <si>
    <t>Fuentes, Reymond</t>
  </si>
  <si>
    <t>Fujikawa, Kyuji</t>
  </si>
  <si>
    <t>Fukudome, Kosuke</t>
  </si>
  <si>
    <t>Galarraga, Armando</t>
  </si>
  <si>
    <t>Joey Gallo</t>
  </si>
  <si>
    <t>Gallo, Joey</t>
  </si>
  <si>
    <t>Gamel, Mat</t>
  </si>
  <si>
    <t>Garcia, Christian</t>
  </si>
  <si>
    <t>Garcia, Freddy</t>
  </si>
  <si>
    <t>Yimi Garcia</t>
  </si>
  <si>
    <t>garcy001</t>
  </si>
  <si>
    <t>GARCIA19900818A</t>
  </si>
  <si>
    <t>Garcia, Yimi</t>
  </si>
  <si>
    <t>Garland, Jon</t>
  </si>
  <si>
    <t>Gaudin, Chad</t>
  </si>
  <si>
    <t>Gearrin, Cory</t>
  </si>
  <si>
    <t>Steve Geltz</t>
  </si>
  <si>
    <t>Steven Geltz</t>
  </si>
  <si>
    <t>gelts001</t>
  </si>
  <si>
    <t>GELTZ19871101A</t>
  </si>
  <si>
    <t>Geltz, Steve</t>
  </si>
  <si>
    <t>gilek001</t>
  </si>
  <si>
    <t>Kenneth Giles</t>
  </si>
  <si>
    <t>Gimenez, Hector</t>
  </si>
  <si>
    <t>Glaus, Troy</t>
  </si>
  <si>
    <t>Godfrey, Graham</t>
  </si>
  <si>
    <t>Gomez, Mauro</t>
  </si>
  <si>
    <t>Gonzalez, Alberto</t>
  </si>
  <si>
    <t>Chi Chi Gonzalez</t>
  </si>
  <si>
    <t>Chi-Chi Gonzalez</t>
  </si>
  <si>
    <t>gonzm005</t>
  </si>
  <si>
    <t>Gonzalez, Michael</t>
  </si>
  <si>
    <t>Severino Gonzalez</t>
  </si>
  <si>
    <t>Gonzalez, Severino</t>
  </si>
  <si>
    <t>Terrance Gore</t>
  </si>
  <si>
    <t>goret001</t>
  </si>
  <si>
    <t>Gore, Terrance</t>
  </si>
  <si>
    <t>Gorski, Darin</t>
  </si>
  <si>
    <t>Kendall Graveman</t>
  </si>
  <si>
    <t>gravk001</t>
  </si>
  <si>
    <t>Graveman, Kendall</t>
  </si>
  <si>
    <t>grees005</t>
  </si>
  <si>
    <t>Green, Taylor</t>
  </si>
  <si>
    <t>Greene, Tyler</t>
  </si>
  <si>
    <t>Randal Grichuk</t>
  </si>
  <si>
    <t>gricr001</t>
  </si>
  <si>
    <t>GRICHUK19910813A</t>
  </si>
  <si>
    <t>Grichuk, Randal</t>
  </si>
  <si>
    <t>Guerrero, Alexander</t>
  </si>
  <si>
    <t>Guerrero, Vladimir</t>
  </si>
  <si>
    <t>Guillen, Carlos</t>
  </si>
  <si>
    <t>Guillen, Jose</t>
  </si>
  <si>
    <t>Hafner, Travis</t>
  </si>
  <si>
    <t>hahnj001</t>
  </si>
  <si>
    <t>Hairston, Jerry</t>
  </si>
  <si>
    <t>Halladay, Roy</t>
  </si>
  <si>
    <t>Hall, Bill</t>
  </si>
  <si>
    <t>Hanson, Tommy</t>
  </si>
  <si>
    <t>Harden, Rich</t>
  </si>
  <si>
    <t>Will Harris</t>
  </si>
  <si>
    <t>harrw002</t>
  </si>
  <si>
    <t>HARRIS19840828A</t>
  </si>
  <si>
    <t>Harris, Will</t>
  </si>
  <si>
    <t>Hassan, Alexander</t>
  </si>
  <si>
    <t>Havens, Reese</t>
  </si>
  <si>
    <t>Hawpe, Brad</t>
  </si>
  <si>
    <t>heana001</t>
  </si>
  <si>
    <t>Austin Hedges</t>
  </si>
  <si>
    <t>Hedges, Austin</t>
  </si>
  <si>
    <t>Hefner, Jeremy</t>
  </si>
  <si>
    <t>Helton, Todd</t>
  </si>
  <si>
    <t>hendk001</t>
  </si>
  <si>
    <t>Hensley, Clay</t>
  </si>
  <si>
    <t>Hernandez, Gorkys</t>
  </si>
  <si>
    <t>Hernandez, Livan</t>
  </si>
  <si>
    <t>Hernandez, Luis</t>
  </si>
  <si>
    <t>Hernandez, Ramon</t>
  </si>
  <si>
    <t>Odubel Herrera</t>
  </si>
  <si>
    <t>HERRERA19911229A</t>
  </si>
  <si>
    <t>Herrera, Odubel</t>
  </si>
  <si>
    <t>Hester, John</t>
  </si>
  <si>
    <t>Chris Heston</t>
  </si>
  <si>
    <t>hestc001</t>
  </si>
  <si>
    <t>Heston, Chris</t>
  </si>
  <si>
    <t>Hill, Shawn</t>
  </si>
  <si>
    <t>Hill, Steven</t>
  </si>
  <si>
    <t>Hinske, Eric</t>
  </si>
  <si>
    <t>Hoffman, Trevor</t>
  </si>
  <si>
    <t>Horst, Jeremy</t>
  </si>
  <si>
    <t>houst002</t>
  </si>
  <si>
    <t>Hudson, Orlando</t>
  </si>
  <si>
    <t>Huff, Aubrey</t>
  </si>
  <si>
    <t>Hughes, Luke</t>
  </si>
  <si>
    <t>Humber, Philip</t>
  </si>
  <si>
    <t>Igarashi, Ryota</t>
  </si>
  <si>
    <t>Raisel Iglesias</t>
  </si>
  <si>
    <t>Iglesias, Raisel</t>
  </si>
  <si>
    <t>incie001</t>
  </si>
  <si>
    <t>Inge, Brandon</t>
  </si>
  <si>
    <t>Isringhausen, Jason</t>
  </si>
  <si>
    <t>Iwakuma, Hisashi</t>
  </si>
  <si>
    <t>Iwamura, Akinori</t>
  </si>
  <si>
    <t>Jackson, Conor</t>
  </si>
  <si>
    <t>Jacobs, Mike</t>
  </si>
  <si>
    <t>Janish, Paul</t>
  </si>
  <si>
    <t>Jeremy Jeffress</t>
  </si>
  <si>
    <t>jeffj001</t>
  </si>
  <si>
    <t>JEFFRESS19870921A</t>
  </si>
  <si>
    <t>Jeffress, Jeremy</t>
  </si>
  <si>
    <t>Jenks, Bobby</t>
  </si>
  <si>
    <t>Jeter, Derek</t>
  </si>
  <si>
    <t>Jimenez, A.J.</t>
  </si>
  <si>
    <t>Luis Jimenez</t>
  </si>
  <si>
    <t>Jimenez, Luis</t>
  </si>
  <si>
    <t>Micah Johnson</t>
  </si>
  <si>
    <t>Johnson, Micah</t>
  </si>
  <si>
    <t>Johnson, Nick</t>
  </si>
  <si>
    <t>Johnson, Rob</t>
  </si>
  <si>
    <t>Johnson, Steve</t>
  </si>
  <si>
    <t>Jones, Andruw</t>
  </si>
  <si>
    <t>Jones, Chipper</t>
  </si>
  <si>
    <t>jonej005</t>
  </si>
  <si>
    <t>Jones, Nate</t>
  </si>
  <si>
    <t>josec002</t>
  </si>
  <si>
    <t>Joseph, Corban</t>
  </si>
  <si>
    <t>Ka'aihue, Kila</t>
  </si>
  <si>
    <t>Jung Ho Kang</t>
  </si>
  <si>
    <t>Kang, Jung-Ho</t>
  </si>
  <si>
    <t>Nate Karns</t>
  </si>
  <si>
    <t>Nathan Karns</t>
  </si>
  <si>
    <t>karnn001</t>
  </si>
  <si>
    <t>KARNS19871125A</t>
  </si>
  <si>
    <t>Karns, Nate</t>
  </si>
  <si>
    <t>Karstens, Jeff</t>
  </si>
  <si>
    <t>Kearns, Austin</t>
  </si>
  <si>
    <t>Keone Kela</t>
  </si>
  <si>
    <t>Kela, Keone</t>
  </si>
  <si>
    <t>Kendall, Jason</t>
  </si>
  <si>
    <t>Kennedy, Adam</t>
  </si>
  <si>
    <t>Keppinger, Jeff</t>
  </si>
  <si>
    <t>Kinney, Josh</t>
  </si>
  <si>
    <t>Corey Knebel</t>
  </si>
  <si>
    <t>knebc001</t>
  </si>
  <si>
    <t>Konerko, Paul</t>
  </si>
  <si>
    <t>Kotchman, Casey</t>
  </si>
  <si>
    <t>Kotsay, Mark</t>
  </si>
  <si>
    <t>Kuo, Hong-Chih</t>
  </si>
  <si>
    <t>Laffey, Aaron</t>
  </si>
  <si>
    <t>LaHair, Bryan</t>
  </si>
  <si>
    <t>Laird, Brandon</t>
  </si>
  <si>
    <t>Lalli, Blake</t>
  </si>
  <si>
    <t>Jacob Lamb</t>
  </si>
  <si>
    <t>Lamb, Jacob</t>
  </si>
  <si>
    <t>Langerhans, Ryan</t>
  </si>
  <si>
    <t>LaPorta, Matt</t>
  </si>
  <si>
    <t>lastt001</t>
  </si>
  <si>
    <t>La Stella, Tommy</t>
  </si>
  <si>
    <t>Lee, Carlos</t>
  </si>
  <si>
    <t>Lee, Derrek</t>
  </si>
  <si>
    <t>Dominic Leone</t>
  </si>
  <si>
    <t>leond003</t>
  </si>
  <si>
    <t>Leone, Dominic</t>
  </si>
  <si>
    <t>Lewis, Fred</t>
  </si>
  <si>
    <t>Liddi, Alex</t>
  </si>
  <si>
    <t>Lidge, Brad</t>
  </si>
  <si>
    <t>Lillibridge, Brent</t>
  </si>
  <si>
    <t>Lilly, Ted</t>
  </si>
  <si>
    <t>Lindblom, Josh</t>
  </si>
  <si>
    <t>Francisco Lindor</t>
  </si>
  <si>
    <t>Lindor, Francisco</t>
  </si>
  <si>
    <t>Rymer Liriano</t>
  </si>
  <si>
    <t>lirir001</t>
  </si>
  <si>
    <t>LIRIANO19910620A</t>
  </si>
  <si>
    <t>Liriano, Rymer</t>
  </si>
  <si>
    <t>Kyle Lobstein</t>
  </si>
  <si>
    <t>lobsk001</t>
  </si>
  <si>
    <t>LOBSTEIN19890812A</t>
  </si>
  <si>
    <t>Lobstein, Kyle</t>
  </si>
  <si>
    <t>Loe, Kameron</t>
  </si>
  <si>
    <t>Lopez, Felipe</t>
  </si>
  <si>
    <t>Lopez, Jose</t>
  </si>
  <si>
    <t>Michael Lorenzen</t>
  </si>
  <si>
    <t>Lorenzen, Michael</t>
  </si>
  <si>
    <t>Lowe, Derek</t>
  </si>
  <si>
    <t>Lutz, Zach</t>
  </si>
  <si>
    <t>Lyon, Brandon</t>
  </si>
  <si>
    <t>Jean Machi</t>
  </si>
  <si>
    <t>machj002</t>
  </si>
  <si>
    <t>MACHI19830201A</t>
  </si>
  <si>
    <t>Machi, Jean</t>
  </si>
  <si>
    <t>Madson, Ryan</t>
  </si>
  <si>
    <t>Mikie Mahtook</t>
  </si>
  <si>
    <t>Mahtook, Mikie</t>
  </si>
  <si>
    <t>Maier, Mitch</t>
  </si>
  <si>
    <t>Maine, John</t>
  </si>
  <si>
    <t>Maine, Scott</t>
  </si>
  <si>
    <t>Marquis, Jason</t>
  </si>
  <si>
    <t>Evan Marshall</t>
  </si>
  <si>
    <t>marse001</t>
  </si>
  <si>
    <t>Marshall, Evan</t>
  </si>
  <si>
    <t>Marson, Lou</t>
  </si>
  <si>
    <t>Marte, Luis</t>
  </si>
  <si>
    <t>Marte, Victor</t>
  </si>
  <si>
    <t>Cody Martin</t>
  </si>
  <si>
    <t>Martin, Cody</t>
  </si>
  <si>
    <t>Martinez, Cristhian</t>
  </si>
  <si>
    <t>Martinez, Fernando</t>
  </si>
  <si>
    <t>Martinez, Luis</t>
  </si>
  <si>
    <t>martn002</t>
  </si>
  <si>
    <t>Mather, Joe</t>
  </si>
  <si>
    <t>Matsui, Hideki</t>
  </si>
  <si>
    <t>Matsui, Kazuo</t>
  </si>
  <si>
    <t>matzt001</t>
  </si>
  <si>
    <t>Maysonet, Edwin</t>
  </si>
  <si>
    <t>may-t001</t>
  </si>
  <si>
    <t>James McCann</t>
  </si>
  <si>
    <t>mccaj001</t>
  </si>
  <si>
    <t>mccanja02</t>
  </si>
  <si>
    <t>MCCANN19900613A</t>
  </si>
  <si>
    <t>McCann, James</t>
  </si>
  <si>
    <t>McClellan, Kyle</t>
  </si>
  <si>
    <t>McClendon, Mike</t>
  </si>
  <si>
    <t>McCoy, Mike</t>
  </si>
  <si>
    <t>Lance McCullers</t>
  </si>
  <si>
    <t>McCullers, Lance</t>
  </si>
  <si>
    <t>McDonald, Darnell</t>
  </si>
  <si>
    <t>McDonald, James</t>
  </si>
  <si>
    <t>Mcguiness, Chris</t>
  </si>
  <si>
    <t>McPherson, Kyle</t>
  </si>
  <si>
    <t>Meche, Gil</t>
  </si>
  <si>
    <t>Mejia, Ernesto</t>
  </si>
  <si>
    <t>Mendoza, Luis</t>
  </si>
  <si>
    <t>Merchan, Jesus</t>
  </si>
  <si>
    <t>Mesa, Melky</t>
  </si>
  <si>
    <t>Meyer, Alex</t>
  </si>
  <si>
    <t>Mijares, Jose</t>
  </si>
  <si>
    <t>Miles, Aaron</t>
  </si>
  <si>
    <t>Milledge, Lastings</t>
  </si>
  <si>
    <t>Millwood, Kevin</t>
  </si>
  <si>
    <t>Mitchell, D.J.</t>
  </si>
  <si>
    <t>montr004</t>
  </si>
  <si>
    <t>Michael Montgomery</t>
  </si>
  <si>
    <t>Mike Montgomery</t>
  </si>
  <si>
    <t>MONTGOMER19890701A</t>
  </si>
  <si>
    <t>Montgomery, Michael</t>
  </si>
  <si>
    <t>Mora, Melvin</t>
  </si>
  <si>
    <t>Moscoso, Guillermo</t>
  </si>
  <si>
    <t>Moseley, Dustin</t>
  </si>
  <si>
    <t>Mota, Guillermo</t>
  </si>
  <si>
    <t>Steven Moya</t>
  </si>
  <si>
    <t>moyas001</t>
  </si>
  <si>
    <t>MOYA19910908A</t>
  </si>
  <si>
    <t>Moya, Steven</t>
  </si>
  <si>
    <t>Moylan, Peter</t>
  </si>
  <si>
    <t>Mustelier, Ronnier</t>
  </si>
  <si>
    <t>Myers, Brett</t>
  </si>
  <si>
    <t>Nakajima, Hiroyuki</t>
  </si>
  <si>
    <t>Narveson, Chris</t>
  </si>
  <si>
    <t>Neal, Thomas</t>
  </si>
  <si>
    <t>Kristopher Negron</t>
  </si>
  <si>
    <t>Kris Negron</t>
  </si>
  <si>
    <t>negrk001</t>
  </si>
  <si>
    <t>NEGRON19860201A</t>
  </si>
  <si>
    <t>Negron, Kristopher</t>
  </si>
  <si>
    <t>Nickeas, Mike</t>
  </si>
  <si>
    <t>Niemann, Jeff</t>
  </si>
  <si>
    <t>Nishioka, Tsuyoshi</t>
  </si>
  <si>
    <t>Nix, Laynce</t>
  </si>
  <si>
    <t>Norberto, Jordan</t>
  </si>
  <si>
    <t>norrd002</t>
  </si>
  <si>
    <t>odorr001</t>
  </si>
  <si>
    <t>Oliver, Darren</t>
  </si>
  <si>
    <t>Ordonez, Magglio</t>
  </si>
  <si>
    <t>Paulo Orlando</t>
  </si>
  <si>
    <t>Orlando, Paulo</t>
  </si>
  <si>
    <t>Orr, Pete</t>
  </si>
  <si>
    <t>Ortega, Rafael</t>
  </si>
  <si>
    <t>Roberto Osuna</t>
  </si>
  <si>
    <t>Osuna, Roberto</t>
  </si>
  <si>
    <t>Oswalt, Roy</t>
  </si>
  <si>
    <t>Dan Otero</t>
  </si>
  <si>
    <t>oterd001</t>
  </si>
  <si>
    <t>OTERO19850219A</t>
  </si>
  <si>
    <t>Otero, Dan</t>
  </si>
  <si>
    <t>Oviedo, Juan</t>
  </si>
  <si>
    <t>Owings, Micah</t>
  </si>
  <si>
    <t>Padilla, Vicente</t>
  </si>
  <si>
    <t>panij002</t>
  </si>
  <si>
    <t>Patterson, Corey</t>
  </si>
  <si>
    <t>Pauley, David</t>
  </si>
  <si>
    <t>Paulino, Ronny</t>
  </si>
  <si>
    <t>Ben Paulsen</t>
  </si>
  <si>
    <t>paulb001</t>
  </si>
  <si>
    <t>Paulsen, Ben</t>
  </si>
  <si>
    <t>Pavano, Carl</t>
  </si>
  <si>
    <t>pedej001</t>
  </si>
  <si>
    <t>Peguero, Francisco</t>
  </si>
  <si>
    <t>perad001</t>
  </si>
  <si>
    <t>Jose Peraza</t>
  </si>
  <si>
    <t>Peraza, Jose</t>
  </si>
  <si>
    <t>Perdomo, Luis</t>
  </si>
  <si>
    <t>Perez, Luis</t>
  </si>
  <si>
    <t>Roberto Perez</t>
  </si>
  <si>
    <t>Perez, Roberto</t>
  </si>
  <si>
    <t>Petersen, Bryan</t>
  </si>
  <si>
    <t>Jace Peterson</t>
  </si>
  <si>
    <t>petej002</t>
  </si>
  <si>
    <t>Peterson, Jace</t>
  </si>
  <si>
    <t>Jacob Petricka</t>
  </si>
  <si>
    <t>Pettitte, Andy</t>
  </si>
  <si>
    <t>Phipps, Denis</t>
  </si>
  <si>
    <t>Pie, Felix</t>
  </si>
  <si>
    <t>Pierre, Juan</t>
  </si>
  <si>
    <t>Kevin Pillar</t>
  </si>
  <si>
    <t>pillk001</t>
  </si>
  <si>
    <t>PILLAR19890104A</t>
  </si>
  <si>
    <t>Pillar, Kevin</t>
  </si>
  <si>
    <t>Pill, Brett</t>
  </si>
  <si>
    <t>Pina, Manny</t>
  </si>
  <si>
    <t>Pineiro, Joel</t>
  </si>
  <si>
    <t>Jose Pirela</t>
  </si>
  <si>
    <t>pirej001</t>
  </si>
  <si>
    <t>PIRELA19891121A</t>
  </si>
  <si>
    <t>Pirela, Jose</t>
  </si>
  <si>
    <t>Kevin Plawecki</t>
  </si>
  <si>
    <t>PLAWECKI19910226A</t>
  </si>
  <si>
    <t>Plawecki, Kevin</t>
  </si>
  <si>
    <t>Podsednik, Scott</t>
  </si>
  <si>
    <t>polag001</t>
  </si>
  <si>
    <t>Polanco, Placido</t>
  </si>
  <si>
    <t>Pomeranz, Stuart</t>
  </si>
  <si>
    <t>pompd001</t>
  </si>
  <si>
    <t>Posada, Jorge</t>
  </si>
  <si>
    <t>Prince, Josh</t>
  </si>
  <si>
    <t>Putz, J.J.</t>
  </si>
  <si>
    <t>quack001</t>
  </si>
  <si>
    <t>Ramirez, Elvin</t>
  </si>
  <si>
    <t>Ramirez, Manny</t>
  </si>
  <si>
    <t>Neil Ramirez</t>
  </si>
  <si>
    <t>ramin001</t>
  </si>
  <si>
    <t>RAMIREZ19890525A</t>
  </si>
  <si>
    <t>Ramirez, Neil</t>
  </si>
  <si>
    <t>Rapada, Clay</t>
  </si>
  <si>
    <t>Cory Rasmus</t>
  </si>
  <si>
    <t>rasmc002</t>
  </si>
  <si>
    <t>RASMUS19871106A</t>
  </si>
  <si>
    <t>Rasmus, Cory</t>
  </si>
  <si>
    <t>Rauch, Jon</t>
  </si>
  <si>
    <t>ray-r002</t>
  </si>
  <si>
    <t>J.T. Realmuto</t>
  </si>
  <si>
    <t>realj001</t>
  </si>
  <si>
    <t>REALMUTO19910318A</t>
  </si>
  <si>
    <t>Realmuto, J.T.</t>
  </si>
  <si>
    <t>Resop, Chris</t>
  </si>
  <si>
    <t>Rhodes, Arthur</t>
  </si>
  <si>
    <t>Rhymes, Will</t>
  </si>
  <si>
    <t>Richmond, Scott</t>
  </si>
  <si>
    <t>Rivera, Juan</t>
  </si>
  <si>
    <t>Rivera, Mariano</t>
  </si>
  <si>
    <t>Roberts, Brian</t>
  </si>
  <si>
    <t>Robertson, Tyler</t>
  </si>
  <si>
    <t>Robinson, Trayvon</t>
  </si>
  <si>
    <t>Carlos Rodon</t>
  </si>
  <si>
    <t>Rodon, Carlos</t>
  </si>
  <si>
    <t>Rodriguez, Aneury</t>
  </si>
  <si>
    <t>Eduardo Rodriguez</t>
  </si>
  <si>
    <t>rodried05</t>
  </si>
  <si>
    <t>Rodriguez, Eduardo</t>
  </si>
  <si>
    <t>Rodriguez, Ivan</t>
  </si>
  <si>
    <t>Rogers, Mark</t>
  </si>
  <si>
    <t>Rolen, Scott</t>
  </si>
  <si>
    <t>Romero, Ricky</t>
  </si>
  <si>
    <t>romes001</t>
  </si>
  <si>
    <t>Rondon, Bruce</t>
  </si>
  <si>
    <t>de la Rosa, Jorge</t>
  </si>
  <si>
    <t>Eddie Rosario</t>
  </si>
  <si>
    <t>Rosario, Eddie</t>
  </si>
  <si>
    <t>Rosenbaum, Daniel</t>
  </si>
  <si>
    <t>Rowand, Aaron</t>
  </si>
  <si>
    <t>Ryan Rua</t>
  </si>
  <si>
    <t>rua-r001</t>
  </si>
  <si>
    <t>Rua, Ryan</t>
  </si>
  <si>
    <t>Runzler, Dan</t>
  </si>
  <si>
    <t>Addison Russell</t>
  </si>
  <si>
    <t>russead02</t>
  </si>
  <si>
    <t>Russell, Addison</t>
  </si>
  <si>
    <t>Saito, Takashi</t>
  </si>
  <si>
    <t>Sanabia, Alex</t>
  </si>
  <si>
    <t>sanca006</t>
  </si>
  <si>
    <t>Sanchez, Eduardo</t>
  </si>
  <si>
    <t>Sanchez, Freddy</t>
  </si>
  <si>
    <t>Sanchez, Jonathan</t>
  </si>
  <si>
    <t>Sano, Miguel</t>
  </si>
  <si>
    <t>santd001</t>
  </si>
  <si>
    <t>Santana, Johan</t>
  </si>
  <si>
    <t>Sappelt, Dave</t>
  </si>
  <si>
    <t>Luis Sardinas</t>
  </si>
  <si>
    <t>sardl001</t>
  </si>
  <si>
    <t>SARDINAS19930516A</t>
  </si>
  <si>
    <t>Sardinas, Luis</t>
  </si>
  <si>
    <t>Schwinden, Chris</t>
  </si>
  <si>
    <t>Scott, Luke</t>
  </si>
  <si>
    <t>Corey Seager</t>
  </si>
  <si>
    <t>Seager, Corey</t>
  </si>
  <si>
    <t>Sheets, Ben</t>
  </si>
  <si>
    <t>Sherrill, George</t>
  </si>
  <si>
    <t>Shoppach, Kelly</t>
  </si>
  <si>
    <t>Silva, Carlos</t>
  </si>
  <si>
    <t>Skaggs, Tyler</t>
  </si>
  <si>
    <t>Skipworth, Kyle</t>
  </si>
  <si>
    <t>Carson Smith</t>
  </si>
  <si>
    <t>smitc004</t>
  </si>
  <si>
    <t>Smith, Carson</t>
  </si>
  <si>
    <t>William Smith</t>
  </si>
  <si>
    <t>smolj002</t>
  </si>
  <si>
    <t>Snell, Ian</t>
  </si>
  <si>
    <t>Snyder, Brandon</t>
  </si>
  <si>
    <t>Snyder, Chris</t>
  </si>
  <si>
    <t>solay001</t>
  </si>
  <si>
    <t>Soriano, Alfonso</t>
  </si>
  <si>
    <t>souzs001</t>
  </si>
  <si>
    <t>Cory Spangenberg</t>
  </si>
  <si>
    <t>spanc001</t>
  </si>
  <si>
    <t>Spangenberg, Cory</t>
  </si>
  <si>
    <t>Spilborghs, Ryan</t>
  </si>
  <si>
    <t>sprig001</t>
  </si>
  <si>
    <t>Storey, Mickey</t>
  </si>
  <si>
    <t>Hunter Strickland</t>
  </si>
  <si>
    <t>strih001</t>
  </si>
  <si>
    <t>STRICKLAN19880924A</t>
  </si>
  <si>
    <t>Strickland, Hunter</t>
  </si>
  <si>
    <t>strom001</t>
  </si>
  <si>
    <t>Stutes, Michael</t>
  </si>
  <si>
    <t>suare001</t>
  </si>
  <si>
    <t>Andrew Susac</t>
  </si>
  <si>
    <t>susaa001</t>
  </si>
  <si>
    <t>SUSAC19900322A</t>
  </si>
  <si>
    <t>Susac, Andrew</t>
  </si>
  <si>
    <t>Blake Swihart</t>
  </si>
  <si>
    <t>Swihart, Blake</t>
  </si>
  <si>
    <t>Swindle, R.J.</t>
  </si>
  <si>
    <t>Taillon, Jameson</t>
  </si>
  <si>
    <t>Takahashi, Hisanori</t>
  </si>
  <si>
    <t>Talbot, Mitch</t>
  </si>
  <si>
    <t>Tateyama, Yoshinori</t>
  </si>
  <si>
    <t>taveo001</t>
  </si>
  <si>
    <t>Taveras, Oscar</t>
  </si>
  <si>
    <t>Taylor, Andrew</t>
  </si>
  <si>
    <t>taylc001</t>
  </si>
  <si>
    <t>Michael A. Taylor</t>
  </si>
  <si>
    <t>Teahen, Mark</t>
  </si>
  <si>
    <t>Tejada, Miguel</t>
  </si>
  <si>
    <t>Tekotte, Blake</t>
  </si>
  <si>
    <t>Thames, Eric</t>
  </si>
  <si>
    <t>Theriot, Ryan</t>
  </si>
  <si>
    <t>Thomas, Justin</t>
  </si>
  <si>
    <t>Thome, Jim</t>
  </si>
  <si>
    <t>Tomas, Yasmany</t>
  </si>
  <si>
    <t>Torres, Andres</t>
  </si>
  <si>
    <t>Torrealba, Yorvit</t>
  </si>
  <si>
    <t>Tracy, Chad</t>
  </si>
  <si>
    <t>Devon Travis</t>
  </si>
  <si>
    <t>Travis, Devon</t>
  </si>
  <si>
    <t>tropn001</t>
  </si>
  <si>
    <t>Tropeano, Nicholas</t>
  </si>
  <si>
    <t>Preston Tucker</t>
  </si>
  <si>
    <t>TUCKER19900706A</t>
  </si>
  <si>
    <t>Tucker, Preston</t>
  </si>
  <si>
    <t>Melvin Upton</t>
  </si>
  <si>
    <t>Upton, Melvin</t>
  </si>
  <si>
    <t>Valdez, Jose</t>
  </si>
  <si>
    <t>Valdez, Wilson</t>
  </si>
  <si>
    <t>VandenHurk, Rick</t>
  </si>
  <si>
    <t>vargk001</t>
  </si>
  <si>
    <t>Vasquez, Esmerling</t>
  </si>
  <si>
    <t>Christian Vazquez</t>
  </si>
  <si>
    <t>vazqc001</t>
  </si>
  <si>
    <t>VAZQUEZ19900821A</t>
  </si>
  <si>
    <t>Vazquez, Christian</t>
  </si>
  <si>
    <t>Vazquez, Javier</t>
  </si>
  <si>
    <t>Vincent Velasquez</t>
  </si>
  <si>
    <t>Velasquez, Vincent</t>
  </si>
  <si>
    <t>Venters, Jonny</t>
  </si>
  <si>
    <t>Villarreal, Brayan</t>
  </si>
  <si>
    <t>Vitters, Josh</t>
  </si>
  <si>
    <t>Vizquel, Omar</t>
  </si>
  <si>
    <t>Volstad, Chris</t>
  </si>
  <si>
    <t>wadat001</t>
  </si>
  <si>
    <t>Wade, Cory</t>
  </si>
  <si>
    <t>Wagner, Billy</t>
  </si>
  <si>
    <t>Waldrop, Kyle</t>
  </si>
  <si>
    <t>walkc002</t>
  </si>
  <si>
    <t>Wallace, Brett</t>
  </si>
  <si>
    <t>Walters, P.J.</t>
  </si>
  <si>
    <t>Zachary Walters</t>
  </si>
  <si>
    <t>Webb, Brandon</t>
  </si>
  <si>
    <t>Weiland, Kyle</t>
  </si>
  <si>
    <t>Wells, Casper</t>
  </si>
  <si>
    <t>Wells, Randy</t>
  </si>
  <si>
    <t>Wells, Vernon</t>
  </si>
  <si>
    <t>Westbrook, Jake</t>
  </si>
  <si>
    <t>Wheeler, Ryan</t>
  </si>
  <si>
    <t>White, Alex</t>
  </si>
  <si>
    <t>whitc001</t>
  </si>
  <si>
    <t>Wigginton, Ty</t>
  </si>
  <si>
    <t>Willis, Dontrelle</t>
  </si>
  <si>
    <t>Willingham, Josh</t>
  </si>
  <si>
    <t>Alex Wilson</t>
  </si>
  <si>
    <t>wilsa001</t>
  </si>
  <si>
    <t>WILSON19861103A</t>
  </si>
  <si>
    <t>Wilson, Alex</t>
  </si>
  <si>
    <t>Wise, DeWayne</t>
  </si>
  <si>
    <t>Matt Wisler</t>
  </si>
  <si>
    <t>Wisler, Matt</t>
  </si>
  <si>
    <t>Wood, Brandon</t>
  </si>
  <si>
    <t>Wood, Kerry</t>
  </si>
  <si>
    <t>Wood, Tim</t>
  </si>
  <si>
    <t>Mike Wright</t>
  </si>
  <si>
    <t>Wright, Mike</t>
  </si>
  <si>
    <t>Youkilis, Kevin</t>
  </si>
  <si>
    <t>Young (P), Chris</t>
  </si>
  <si>
    <t>Young (H), Chris</t>
  </si>
  <si>
    <t>Young Jr., Eric</t>
  </si>
  <si>
    <t>Young, Matt</t>
  </si>
  <si>
    <t>Young, Michael</t>
  </si>
  <si>
    <t>Zambrano, Carlos</t>
  </si>
  <si>
    <t>Zito, Barry</t>
  </si>
  <si>
    <t>FANGRAPHSNAME</t>
  </si>
  <si>
    <t>FANDUELID</t>
  </si>
  <si>
    <t>DRAFTKINGSNAME</t>
  </si>
  <si>
    <t>NL</t>
  </si>
  <si>
    <t>7739</t>
  </si>
  <si>
    <t>4359</t>
  </si>
  <si>
    <t>1830</t>
  </si>
  <si>
    <t>3357</t>
  </si>
  <si>
    <t>4082</t>
  </si>
  <si>
    <t>9077</t>
  </si>
  <si>
    <t>15676</t>
  </si>
  <si>
    <t>9689</t>
  </si>
  <si>
    <t>13862</t>
  </si>
  <si>
    <t>5640</t>
  </si>
  <si>
    <t>10289</t>
  </si>
  <si>
    <t>10953</t>
  </si>
  <si>
    <t>3970</t>
  </si>
  <si>
    <t>1201</t>
  </si>
  <si>
    <t>4064</t>
  </si>
  <si>
    <t>13453</t>
  </si>
  <si>
    <t>12161</t>
  </si>
  <si>
    <t>6033</t>
  </si>
  <si>
    <t>4831</t>
  </si>
  <si>
    <t>3299</t>
  </si>
  <si>
    <t>herreel01</t>
  </si>
  <si>
    <t>Elian Herrera</t>
  </si>
  <si>
    <t>Elian</t>
  </si>
  <si>
    <t>5432</t>
  </si>
  <si>
    <t>Herrera, Elian</t>
  </si>
  <si>
    <t>7619</t>
  </si>
  <si>
    <t>15429</t>
  </si>
  <si>
    <t>2072</t>
  </si>
  <si>
    <t>9368</t>
  </si>
  <si>
    <t>8137</t>
  </si>
  <si>
    <t>10149</t>
  </si>
  <si>
    <t>1303</t>
  </si>
  <si>
    <t>Jon Gray</t>
  </si>
  <si>
    <t>14916</t>
  </si>
  <si>
    <t>Jonathan Gray</t>
  </si>
  <si>
    <t>Gray, Jon</t>
  </si>
  <si>
    <t>2557</t>
  </si>
  <si>
    <t>248</t>
  </si>
  <si>
    <t>1213</t>
  </si>
  <si>
    <t>4270</t>
  </si>
  <si>
    <t>7385</t>
  </si>
  <si>
    <t>1042</t>
  </si>
  <si>
    <t>olivehe01</t>
  </si>
  <si>
    <t>Hector Olivera</t>
  </si>
  <si>
    <t>Olivera</t>
  </si>
  <si>
    <t>17528</t>
  </si>
  <si>
    <t>Olivera, Hector</t>
  </si>
  <si>
    <t>11490</t>
  </si>
  <si>
    <t>4900</t>
  </si>
  <si>
    <t>6788</t>
  </si>
  <si>
    <t>8609</t>
  </si>
  <si>
    <t>3516</t>
  </si>
  <si>
    <t>5551</t>
  </si>
  <si>
    <t>11710</t>
  </si>
  <si>
    <t>2502</t>
  </si>
  <si>
    <t>2608</t>
  </si>
  <si>
    <t>3533</t>
  </si>
  <si>
    <t>5133</t>
  </si>
  <si>
    <t>1943</t>
  </si>
  <si>
    <t>193</t>
  </si>
  <si>
    <t>8718</t>
  </si>
  <si>
    <t>nimmobr01</t>
  </si>
  <si>
    <t>Brandon Nimmo</t>
  </si>
  <si>
    <t>Nimmo</t>
  </si>
  <si>
    <t>Nimmo, Brandon</t>
  </si>
  <si>
    <t>7531</t>
  </si>
  <si>
    <t>11827</t>
  </si>
  <si>
    <t>3035</t>
  </si>
  <si>
    <t>2385</t>
  </si>
  <si>
    <t>4583</t>
  </si>
  <si>
    <t>4906</t>
  </si>
  <si>
    <t>9129</t>
  </si>
  <si>
    <t>11739</t>
  </si>
  <si>
    <t>collity01</t>
  </si>
  <si>
    <t>Tyler Collins</t>
  </si>
  <si>
    <t>12723</t>
  </si>
  <si>
    <t>Collins, Tyler</t>
  </si>
  <si>
    <t>4793</t>
  </si>
  <si>
    <t>2859</t>
  </si>
  <si>
    <t>judgeaa01</t>
  </si>
  <si>
    <t>Aaron Judge</t>
  </si>
  <si>
    <t>Judge</t>
  </si>
  <si>
    <t>Judge, Aaron</t>
  </si>
  <si>
    <t>3625</t>
  </si>
  <si>
    <t>1079</t>
  </si>
  <si>
    <t>4418</t>
  </si>
  <si>
    <t>17171</t>
  </si>
  <si>
    <t>Yasmany Tom├ís</t>
  </si>
  <si>
    <t>9112</t>
  </si>
  <si>
    <t>14696</t>
  </si>
  <si>
    <t>4693</t>
  </si>
  <si>
    <t>4398</t>
  </si>
  <si>
    <t>1368</t>
  </si>
  <si>
    <t>3200</t>
  </si>
  <si>
    <t>wallfo01</t>
  </si>
  <si>
    <t>Forrest Wall</t>
  </si>
  <si>
    <t>Forrest</t>
  </si>
  <si>
    <t>sa828682</t>
  </si>
  <si>
    <t>Wall, Forrest</t>
  </si>
  <si>
    <t>7773</t>
  </si>
  <si>
    <t>729</t>
  </si>
  <si>
    <t>10603</t>
  </si>
  <si>
    <t>1149</t>
  </si>
  <si>
    <t>4191</t>
  </si>
  <si>
    <t>8002</t>
  </si>
  <si>
    <t>9134</t>
  </si>
  <si>
    <t>meadoau01</t>
  </si>
  <si>
    <t>Austin Meadows</t>
  </si>
  <si>
    <t>Meadows</t>
  </si>
  <si>
    <t>Meadows, Austin</t>
  </si>
  <si>
    <t>3292</t>
  </si>
  <si>
    <t>1591</t>
  </si>
  <si>
    <t>3395</t>
  </si>
  <si>
    <t>3312</t>
  </si>
  <si>
    <t>957</t>
  </si>
  <si>
    <t>4316</t>
  </si>
  <si>
    <t>10339</t>
  </si>
  <si>
    <t>12297</t>
  </si>
  <si>
    <t>964</t>
  </si>
  <si>
    <t>5525</t>
  </si>
  <si>
    <t>11854</t>
  </si>
  <si>
    <t>Steven Moy├á</t>
  </si>
  <si>
    <t>turnetr01</t>
  </si>
  <si>
    <t>Trea Turner</t>
  </si>
  <si>
    <t>Trea</t>
  </si>
  <si>
    <t>16252</t>
  </si>
  <si>
    <t>Turner, Trea</t>
  </si>
  <si>
    <t>8651</t>
  </si>
  <si>
    <t>13764</t>
  </si>
  <si>
    <t>7410</t>
  </si>
  <si>
    <t>1077</t>
  </si>
  <si>
    <t>7474</t>
  </si>
  <si>
    <t>10954</t>
  </si>
  <si>
    <t>8347</t>
  </si>
  <si>
    <t>9975</t>
  </si>
  <si>
    <t>1488</t>
  </si>
  <si>
    <t>4885</t>
  </si>
  <si>
    <t>206</t>
  </si>
  <si>
    <t>9308</t>
  </si>
  <si>
    <t>7882</t>
  </si>
  <si>
    <t>98</t>
  </si>
  <si>
    <t>4070</t>
  </si>
  <si>
    <t>6265</t>
  </si>
  <si>
    <t>6627</t>
  </si>
  <si>
    <t>2636</t>
  </si>
  <si>
    <t>12916</t>
  </si>
  <si>
    <t>4235</t>
  </si>
  <si>
    <t>2434</t>
  </si>
  <si>
    <t>garciad01</t>
  </si>
  <si>
    <t>Adonis Garcia</t>
  </si>
  <si>
    <t>Adonis</t>
  </si>
  <si>
    <t>13777</t>
  </si>
  <si>
    <t>Garcia, Adonis</t>
  </si>
  <si>
    <t>1581</t>
  </si>
  <si>
    <t>9632</t>
  </si>
  <si>
    <t>144</t>
  </si>
  <si>
    <t>6389</t>
  </si>
  <si>
    <t>7539</t>
  </si>
  <si>
    <t>978</t>
  </si>
  <si>
    <t>12703</t>
  </si>
  <si>
    <t>548</t>
  </si>
  <si>
    <t>5746</t>
  </si>
  <si>
    <t>7983</t>
  </si>
  <si>
    <t>10343</t>
  </si>
  <si>
    <t>1854</t>
  </si>
  <si>
    <t>4869</t>
  </si>
  <si>
    <t>Montgomery, Mike</t>
  </si>
  <si>
    <t>12155</t>
  </si>
  <si>
    <t>10310</t>
  </si>
  <si>
    <t>166</t>
  </si>
  <si>
    <t>1100</t>
  </si>
  <si>
    <t>1890</t>
  </si>
  <si>
    <t>10185</t>
  </si>
  <si>
    <t>9258</t>
  </si>
  <si>
    <t>7476</t>
  </si>
  <si>
    <t>1660</t>
  </si>
  <si>
    <t>7570</t>
  </si>
  <si>
    <t>A. Gonzalez</t>
  </si>
  <si>
    <t>15675</t>
  </si>
  <si>
    <t>Miguel Alfredo G├│nzalez</t>
  </si>
  <si>
    <t>Alfredo Gonzalez, Miguel</t>
  </si>
  <si>
    <t>A. Gonzalez, Miguel</t>
  </si>
  <si>
    <t>970</t>
  </si>
  <si>
    <t>2642</t>
  </si>
  <si>
    <t>2233</t>
  </si>
  <si>
    <t>2578</t>
  </si>
  <si>
    <t>4727</t>
  </si>
  <si>
    <t>2431</t>
  </si>
  <si>
    <t>3283</t>
  </si>
  <si>
    <t>11746</t>
  </si>
  <si>
    <t>4424</t>
  </si>
  <si>
    <t>8678</t>
  </si>
  <si>
    <t>5248</t>
  </si>
  <si>
    <t>10466</t>
  </si>
  <si>
    <t>berrijo01</t>
  </si>
  <si>
    <t>Jose Berrios</t>
  </si>
  <si>
    <t>Berrios</t>
  </si>
  <si>
    <t>Berrios, Jose</t>
  </si>
  <si>
    <t>2430</t>
  </si>
  <si>
    <t>6352</t>
  </si>
  <si>
    <t>1011</t>
  </si>
  <si>
    <t>3390</t>
  </si>
  <si>
    <t>3364</t>
  </si>
  <si>
    <t>412</t>
  </si>
  <si>
    <t>5496</t>
  </si>
  <si>
    <t>7982</t>
  </si>
  <si>
    <t>12182</t>
  </si>
  <si>
    <t>12360</t>
  </si>
  <si>
    <t>3775</t>
  </si>
  <si>
    <t>12768</t>
  </si>
  <si>
    <t>6893</t>
  </si>
  <si>
    <t>8337</t>
  </si>
  <si>
    <t>393</t>
  </si>
  <si>
    <t>12385</t>
  </si>
  <si>
    <t>Tropeano, Nick</t>
  </si>
  <si>
    <t>6876</t>
  </si>
  <si>
    <t>15684</t>
  </si>
  <si>
    <t>13051</t>
  </si>
  <si>
    <t>589</t>
  </si>
  <si>
    <t>4249</t>
  </si>
  <si>
    <t>6184</t>
  </si>
  <si>
    <t>4672</t>
  </si>
  <si>
    <t>5861</t>
  </si>
  <si>
    <t>6178</t>
  </si>
  <si>
    <t>6249</t>
  </si>
  <si>
    <t>1767</t>
  </si>
  <si>
    <t>7419</t>
  </si>
  <si>
    <t>10166</t>
  </si>
  <si>
    <t>3735</t>
  </si>
  <si>
    <t>555</t>
  </si>
  <si>
    <t>198</t>
  </si>
  <si>
    <t>9874</t>
  </si>
  <si>
    <t>1933</t>
  </si>
  <si>
    <t>1882</t>
  </si>
  <si>
    <t>4881</t>
  </si>
  <si>
    <t>12101</t>
  </si>
  <si>
    <t>2197</t>
  </si>
  <si>
    <t>8254</t>
  </si>
  <si>
    <t>9810</t>
  </si>
  <si>
    <t>9910</t>
  </si>
  <si>
    <t>9388</t>
  </si>
  <si>
    <t>7185</t>
  </si>
  <si>
    <t>8027</t>
  </si>
  <si>
    <t>8402</t>
  </si>
  <si>
    <t>9210</t>
  </si>
  <si>
    <t>4063</t>
  </si>
  <si>
    <t>6441</t>
  </si>
  <si>
    <t>9817</t>
  </si>
  <si>
    <t>5985</t>
  </si>
  <si>
    <t>11243</t>
  </si>
  <si>
    <t>17130</t>
  </si>
  <si>
    <t>13360</t>
  </si>
  <si>
    <t>5841</t>
  </si>
  <si>
    <t>7106</t>
  </si>
  <si>
    <t>2225</t>
  </si>
  <si>
    <t>5519</t>
  </si>
  <si>
    <t>1243</t>
  </si>
  <si>
    <t>5343</t>
  </si>
  <si>
    <t>8586</t>
  </si>
  <si>
    <t>12555</t>
  </si>
  <si>
    <t>16137</t>
  </si>
  <si>
    <t>3057</t>
  </si>
  <si>
    <t>971</t>
  </si>
  <si>
    <t>7226</t>
  </si>
  <si>
    <t>5524</t>
  </si>
  <si>
    <t>3336</t>
  </si>
  <si>
    <t>5963</t>
  </si>
  <si>
    <t>12546</t>
  </si>
  <si>
    <t>3638</t>
  </si>
  <si>
    <t>8851</t>
  </si>
  <si>
    <t>944</t>
  </si>
  <si>
    <t>10053</t>
  </si>
  <si>
    <t>7942</t>
  </si>
  <si>
    <t>14161</t>
  </si>
  <si>
    <t>719</t>
  </si>
  <si>
    <t>1467</t>
  </si>
  <si>
    <t>921</t>
  </si>
  <si>
    <t>6230</t>
  </si>
  <si>
    <t>9284</t>
  </si>
  <si>
    <t>10199</t>
  </si>
  <si>
    <t>8385</t>
  </si>
  <si>
    <t>11003</t>
  </si>
  <si>
    <t>7738</t>
  </si>
  <si>
    <t>1724</t>
  </si>
  <si>
    <t>15</t>
  </si>
  <si>
    <t>2918</t>
  </si>
  <si>
    <t>8628</t>
  </si>
  <si>
    <t>4616</t>
  </si>
  <si>
    <t>2411</t>
  </si>
  <si>
    <t>12804</t>
  </si>
  <si>
    <t>Matthew Wisler</t>
  </si>
  <si>
    <t>fishede01</t>
  </si>
  <si>
    <t>Derek Fisher</t>
  </si>
  <si>
    <t>Fisher</t>
  </si>
  <si>
    <t>Fisher, Derek</t>
  </si>
  <si>
    <t>12530</t>
  </si>
  <si>
    <t>1327</t>
  </si>
  <si>
    <t>1658</t>
  </si>
  <si>
    <t>1867</t>
  </si>
  <si>
    <t>3219</t>
  </si>
  <si>
    <t>winkeje01</t>
  </si>
  <si>
    <t>Jesse Winker</t>
  </si>
  <si>
    <t>Winker</t>
  </si>
  <si>
    <t>Winker, Jesse</t>
  </si>
  <si>
    <t>10416</t>
  </si>
  <si>
    <t>3231</t>
  </si>
  <si>
    <t>9957</t>
  </si>
  <si>
    <t>4535</t>
  </si>
  <si>
    <t>12775</t>
  </si>
  <si>
    <t>4440</t>
  </si>
  <si>
    <t>3321</t>
  </si>
  <si>
    <t>11445</t>
  </si>
  <si>
    <t>2167</t>
  </si>
  <si>
    <t>7250</t>
  </si>
  <si>
    <t>3473</t>
  </si>
  <si>
    <t>4720</t>
  </si>
  <si>
    <t>8600</t>
  </si>
  <si>
    <t>5257</t>
  </si>
  <si>
    <t>1937</t>
  </si>
  <si>
    <t>1703</t>
  </si>
  <si>
    <t>2886</t>
  </si>
  <si>
    <t>Carlos Oviedo, Juan</t>
  </si>
  <si>
    <t>6274</t>
  </si>
  <si>
    <t>13176</t>
  </si>
  <si>
    <t>11682</t>
  </si>
  <si>
    <t>10232</t>
  </si>
  <si>
    <t>4016</t>
  </si>
  <si>
    <t>785</t>
  </si>
  <si>
    <t>10123</t>
  </si>
  <si>
    <t>1965</t>
  </si>
  <si>
    <t>14128</t>
  </si>
  <si>
    <t>185</t>
  </si>
  <si>
    <t>1191</t>
  </si>
  <si>
    <t>8879</t>
  </si>
  <si>
    <t>1790</t>
  </si>
  <si>
    <t>6397</t>
  </si>
  <si>
    <t>3281</t>
  </si>
  <si>
    <t>1837</t>
  </si>
  <si>
    <t>254</t>
  </si>
  <si>
    <t>15670</t>
  </si>
  <si>
    <t>guera001</t>
  </si>
  <si>
    <t>Guerrero, Alex</t>
  </si>
  <si>
    <t>3442</t>
  </si>
  <si>
    <t>1514</t>
  </si>
  <si>
    <t>crawfjp01</t>
  </si>
  <si>
    <t>J.P. Crawford</t>
  </si>
  <si>
    <t>Crawford, J.P.</t>
  </si>
  <si>
    <t>11936</t>
  </si>
  <si>
    <t>5273</t>
  </si>
  <si>
    <t>9111</t>
  </si>
  <si>
    <t>8029</t>
  </si>
  <si>
    <t>2172</t>
  </si>
  <si>
    <t>8203</t>
  </si>
  <si>
    <t>4140</t>
  </si>
  <si>
    <t>2413</t>
  </si>
  <si>
    <t>1137</t>
  </si>
  <si>
    <t>11493</t>
  </si>
  <si>
    <t>8553</t>
  </si>
  <si>
    <t>9958</t>
  </si>
  <si>
    <t>11426</t>
  </si>
  <si>
    <t>8258</t>
  </si>
  <si>
    <t>5306</t>
  </si>
  <si>
    <t>2066</t>
  </si>
  <si>
    <t>4371</t>
  </si>
  <si>
    <t>5587</t>
  </si>
  <si>
    <t>9918</t>
  </si>
  <si>
    <t>1555</t>
  </si>
  <si>
    <t>2966</t>
  </si>
  <si>
    <t>9490</t>
  </si>
  <si>
    <t>7874</t>
  </si>
  <si>
    <t>1642</t>
  </si>
  <si>
    <t>14120</t>
  </si>
  <si>
    <t>7080</t>
  </si>
  <si>
    <t>4684</t>
  </si>
  <si>
    <t>2830</t>
  </si>
  <si>
    <t>1286</t>
  </si>
  <si>
    <t>1176</t>
  </si>
  <si>
    <t>4450</t>
  </si>
  <si>
    <t>9325</t>
  </si>
  <si>
    <t>1437</t>
  </si>
  <si>
    <t>11385</t>
  </si>
  <si>
    <t>4301</t>
  </si>
  <si>
    <t>1260</t>
  </si>
  <si>
    <t>shrevch01</t>
  </si>
  <si>
    <t>Chasen Shreve</t>
  </si>
  <si>
    <t>Chasen</t>
  </si>
  <si>
    <t>Shreve</t>
  </si>
  <si>
    <t>10855</t>
  </si>
  <si>
    <t>Shreve, Chasen</t>
  </si>
  <si>
    <t>altheaa01</t>
  </si>
  <si>
    <t>Aaron Altherr</t>
  </si>
  <si>
    <t>Altherr</t>
  </si>
  <si>
    <t>11270</t>
  </si>
  <si>
    <t>Altherr, Aaron</t>
  </si>
  <si>
    <t>4259</t>
  </si>
  <si>
    <t>9847</t>
  </si>
  <si>
    <t>3507</t>
  </si>
  <si>
    <t>4712</t>
  </si>
  <si>
    <t>5669</t>
  </si>
  <si>
    <t>1638</t>
  </si>
  <si>
    <t>10243</t>
  </si>
  <si>
    <t>5879</t>
  </si>
  <si>
    <t>6589</t>
  </si>
  <si>
    <t>2746</t>
  </si>
  <si>
    <t>3993</t>
  </si>
  <si>
    <t>13153</t>
  </si>
  <si>
    <t>Luis Sardi├▒as</t>
  </si>
  <si>
    <t>2391</t>
  </si>
  <si>
    <t>5384</t>
  </si>
  <si>
    <t>906</t>
  </si>
  <si>
    <t>4467</t>
  </si>
  <si>
    <t>1887</t>
  </si>
  <si>
    <t>4054</t>
  </si>
  <si>
    <t>7608</t>
  </si>
  <si>
    <t>1002</t>
  </si>
  <si>
    <t>11476</t>
  </si>
  <si>
    <t>9571</t>
  </si>
  <si>
    <t>6898</t>
  </si>
  <si>
    <t>8380</t>
  </si>
  <si>
    <t>7389</t>
  </si>
  <si>
    <t>12179</t>
  </si>
  <si>
    <t>4089</t>
  </si>
  <si>
    <t>9767</t>
  </si>
  <si>
    <t>3126</t>
  </si>
  <si>
    <t>2495</t>
  </si>
  <si>
    <t>411</t>
  </si>
  <si>
    <t>4026</t>
  </si>
  <si>
    <t>715</t>
  </si>
  <si>
    <t>3255</t>
  </si>
  <si>
    <t>ruppca01</t>
  </si>
  <si>
    <t>Cameron Rupp</t>
  </si>
  <si>
    <t>Rupp</t>
  </si>
  <si>
    <t>11146</t>
  </si>
  <si>
    <t>Rupp, Cameron</t>
  </si>
  <si>
    <t>3448</t>
  </si>
  <si>
    <t>49</t>
  </si>
  <si>
    <t>9756</t>
  </si>
  <si>
    <t>2882</t>
  </si>
  <si>
    <t>1659</t>
  </si>
  <si>
    <t>8241</t>
  </si>
  <si>
    <t>5518</t>
  </si>
  <si>
    <t>4204</t>
  </si>
  <si>
    <t>7016</t>
  </si>
  <si>
    <t>10304</t>
  </si>
  <si>
    <t>6902</t>
  </si>
  <si>
    <t>10233</t>
  </si>
  <si>
    <t>13172</t>
  </si>
  <si>
    <t>4227</t>
  </si>
  <si>
    <t>3856</t>
  </si>
  <si>
    <t>3978</t>
  </si>
  <si>
    <t>9948</t>
  </si>
  <si>
    <t>1772</t>
  </si>
  <si>
    <t>1417</t>
  </si>
  <si>
    <t>5203</t>
  </si>
  <si>
    <t>6368</t>
  </si>
  <si>
    <t>hernaen02</t>
  </si>
  <si>
    <t>Enrique Hernandez</t>
  </si>
  <si>
    <t>Enrique</t>
  </si>
  <si>
    <t>10472</t>
  </si>
  <si>
    <t>Kike Hernandez</t>
  </si>
  <si>
    <t>Hernandez, Enrique</t>
  </si>
  <si>
    <t>9785</t>
  </si>
  <si>
    <t>10071</t>
  </si>
  <si>
    <t>5842</t>
  </si>
  <si>
    <t>1275</t>
  </si>
  <si>
    <t>1794</t>
  </si>
  <si>
    <t>5053</t>
  </si>
  <si>
    <t>10534</t>
  </si>
  <si>
    <t>9328</t>
  </si>
  <si>
    <t>6978</t>
  </si>
  <si>
    <t>1702</t>
  </si>
  <si>
    <t>12673</t>
  </si>
  <si>
    <t>7024</t>
  </si>
  <si>
    <t>6244</t>
  </si>
  <si>
    <t>9557</t>
  </si>
  <si>
    <t>3731</t>
  </si>
  <si>
    <t>2498</t>
  </si>
  <si>
    <t>7731</t>
  </si>
  <si>
    <t>4719</t>
  </si>
  <si>
    <t>10354</t>
  </si>
  <si>
    <t>12833</t>
  </si>
  <si>
    <t>murphjr01</t>
  </si>
  <si>
    <t>John Ryan Murphy</t>
  </si>
  <si>
    <t>John Ryan</t>
  </si>
  <si>
    <t>10346</t>
  </si>
  <si>
    <t>JR Murphy</t>
  </si>
  <si>
    <t>J.R. Murphy</t>
  </si>
  <si>
    <t>Murphy, JR</t>
  </si>
  <si>
    <t>Murphy, John Ryan</t>
  </si>
  <si>
    <t>210</t>
  </si>
  <si>
    <t>11651</t>
  </si>
  <si>
    <t>278</t>
  </si>
  <si>
    <t>6655</t>
  </si>
  <si>
    <t>225</t>
  </si>
  <si>
    <t>9018</t>
  </si>
  <si>
    <t>833</t>
  </si>
  <si>
    <t>2900</t>
  </si>
  <si>
    <t>Roberto P├⌐rez</t>
  </si>
  <si>
    <t>4611</t>
  </si>
  <si>
    <t>6316</t>
  </si>
  <si>
    <t>4878</t>
  </si>
  <si>
    <t>1918</t>
  </si>
  <si>
    <t>4366</t>
  </si>
  <si>
    <t>4567</t>
  </si>
  <si>
    <t>2692</t>
  </si>
  <si>
    <t>7007</t>
  </si>
  <si>
    <t>6324</t>
  </si>
  <si>
    <t>1795</t>
  </si>
  <si>
    <t>11145</t>
  </si>
  <si>
    <t>Christian Col├│n</t>
  </si>
  <si>
    <t>1930</t>
  </si>
  <si>
    <t>11147</t>
  </si>
  <si>
    <t>13074</t>
  </si>
  <si>
    <t>639</t>
  </si>
  <si>
    <t>12409</t>
  </si>
  <si>
    <t>9246</t>
  </si>
  <si>
    <t>4866</t>
  </si>
  <si>
    <t>46</t>
  </si>
  <si>
    <t>9720</t>
  </si>
  <si>
    <t>5995</t>
  </si>
  <si>
    <t>3917</t>
  </si>
  <si>
    <t>5279</t>
  </si>
  <si>
    <t>1679</t>
  </si>
  <si>
    <t>304</t>
  </si>
  <si>
    <t>5677</t>
  </si>
  <si>
    <t>3209</t>
  </si>
  <si>
    <t>4307</t>
  </si>
  <si>
    <t>12730</t>
  </si>
  <si>
    <t>6885</t>
  </si>
  <si>
    <t>3711</t>
  </si>
  <si>
    <t>9700</t>
  </si>
  <si>
    <t>5950</t>
  </si>
  <si>
    <t>5401</t>
  </si>
  <si>
    <t>369</t>
  </si>
  <si>
    <t>5009</t>
  </si>
  <si>
    <t>13265</t>
  </si>
  <si>
    <t>6176</t>
  </si>
  <si>
    <t>9059</t>
  </si>
  <si>
    <t>4696</t>
  </si>
  <si>
    <t>9195</t>
  </si>
  <si>
    <t>7571</t>
  </si>
  <si>
    <t>5975</t>
  </si>
  <si>
    <t>801</t>
  </si>
  <si>
    <t>9009</t>
  </si>
  <si>
    <t>6317</t>
  </si>
  <si>
    <t>10099</t>
  </si>
  <si>
    <t>1118</t>
  </si>
  <si>
    <t>11716</t>
  </si>
  <si>
    <t>7396</t>
  </si>
  <si>
    <t>4952</t>
  </si>
  <si>
    <t>3878</t>
  </si>
  <si>
    <t>9893</t>
  </si>
  <si>
    <t>owenshe02</t>
  </si>
  <si>
    <t>Henry Owens</t>
  </si>
  <si>
    <t>Owens</t>
  </si>
  <si>
    <t>13143</t>
  </si>
  <si>
    <t>Owens, Henry</t>
  </si>
  <si>
    <t>790</t>
  </si>
  <si>
    <t>9895</t>
  </si>
  <si>
    <t>9167</t>
  </si>
  <si>
    <t>1442</t>
  </si>
  <si>
    <t>3677</t>
  </si>
  <si>
    <t>7274</t>
  </si>
  <si>
    <t>4776</t>
  </si>
  <si>
    <t>5180</t>
  </si>
  <si>
    <t>370</t>
  </si>
  <si>
    <t>1551</t>
  </si>
  <si>
    <t>9063</t>
  </si>
  <si>
    <t>9926</t>
  </si>
  <si>
    <t>9741</t>
  </si>
  <si>
    <t>5088</t>
  </si>
  <si>
    <t>3234</t>
  </si>
  <si>
    <t>6432</t>
  </si>
  <si>
    <t>2895</t>
  </si>
  <si>
    <t>2520</t>
  </si>
  <si>
    <t>36</t>
  </si>
  <si>
    <t>5631</t>
  </si>
  <si>
    <t>5497</t>
  </si>
  <si>
    <t>3254</t>
  </si>
  <si>
    <t>6402</t>
  </si>
  <si>
    <t>1857</t>
  </si>
  <si>
    <t>3174</t>
  </si>
  <si>
    <t>Shin-soo Choo</t>
  </si>
  <si>
    <t>2616</t>
  </si>
  <si>
    <t>7507</t>
  </si>
  <si>
    <t>1609</t>
  </si>
  <si>
    <t>5298</t>
  </si>
  <si>
    <t>12917</t>
  </si>
  <si>
    <t>10197</t>
  </si>
  <si>
    <t>9674</t>
  </si>
  <si>
    <t>4298</t>
  </si>
  <si>
    <t>126</t>
  </si>
  <si>
    <t>4682</t>
  </si>
  <si>
    <t>brookaa01</t>
  </si>
  <si>
    <t>Aaron Brooks</t>
  </si>
  <si>
    <t>Brooks</t>
  </si>
  <si>
    <t>12272</t>
  </si>
  <si>
    <t>brooa001</t>
  </si>
  <si>
    <t>Aar├│n Brooks</t>
  </si>
  <si>
    <t>Brooks, Aaron</t>
  </si>
  <si>
    <t>512</t>
  </si>
  <si>
    <t>10324</t>
  </si>
  <si>
    <t>10047</t>
  </si>
  <si>
    <t>8173</t>
  </si>
  <si>
    <t>910</t>
  </si>
  <si>
    <t>2660</t>
  </si>
  <si>
    <t>9542</t>
  </si>
  <si>
    <t>13046</t>
  </si>
  <si>
    <t>13763</t>
  </si>
  <si>
    <t>banuema01</t>
  </si>
  <si>
    <t>Manny Banuelos</t>
  </si>
  <si>
    <t>Banuelos</t>
  </si>
  <si>
    <t>5365</t>
  </si>
  <si>
    <t>Manuel Banuelos</t>
  </si>
  <si>
    <t>Manny Ba├▒uelos</t>
  </si>
  <si>
    <t>Banuelos, Manny</t>
  </si>
  <si>
    <t>5002</t>
  </si>
  <si>
    <t>5887</t>
  </si>
  <si>
    <t>bensojo01</t>
  </si>
  <si>
    <t>Joe Benson</t>
  </si>
  <si>
    <t>Benson</t>
  </si>
  <si>
    <t>2845</t>
  </si>
  <si>
    <t>Benson, Joe</t>
  </si>
  <si>
    <t>6204</t>
  </si>
  <si>
    <t>563</t>
  </si>
  <si>
    <t>12859</t>
  </si>
  <si>
    <t>4675</t>
  </si>
  <si>
    <t>9761</t>
  </si>
  <si>
    <t>6943</t>
  </si>
  <si>
    <t>5285</t>
  </si>
  <si>
    <t>14843</t>
  </si>
  <si>
    <t>14225</t>
  </si>
  <si>
    <t>2429</t>
  </si>
  <si>
    <t>15467</t>
  </si>
  <si>
    <t>2140</t>
  </si>
  <si>
    <t>5667</t>
  </si>
  <si>
    <t>14078</t>
  </si>
  <si>
    <t>4913</t>
  </si>
  <si>
    <t>375</t>
  </si>
  <si>
    <t>1491</t>
  </si>
  <si>
    <t>10133</t>
  </si>
  <si>
    <t>7412</t>
  </si>
  <si>
    <t>13110</t>
  </si>
  <si>
    <t>1312</t>
  </si>
  <si>
    <t>2155</t>
  </si>
  <si>
    <t>4772</t>
  </si>
  <si>
    <t>3128</t>
  </si>
  <si>
    <t>2748</t>
  </si>
  <si>
    <t>539</t>
  </si>
  <si>
    <t>1766</t>
  </si>
  <si>
    <t>7355</t>
  </si>
  <si>
    <t>1692</t>
  </si>
  <si>
    <t>106</t>
  </si>
  <si>
    <t>4403</t>
  </si>
  <si>
    <t>5666</t>
  </si>
  <si>
    <t>5209</t>
  </si>
  <si>
    <t>5476</t>
  </si>
  <si>
    <t>stephro01</t>
  </si>
  <si>
    <t>Robert Stephenson</t>
  </si>
  <si>
    <t>Stephenson</t>
  </si>
  <si>
    <t>Stephenson, Robert</t>
  </si>
  <si>
    <t>11486</t>
  </si>
  <si>
    <t>1580</t>
  </si>
  <si>
    <t>4464</t>
  </si>
  <si>
    <t>8280</t>
  </si>
  <si>
    <t>7799</t>
  </si>
  <si>
    <t>9219</t>
  </si>
  <si>
    <t>454</t>
  </si>
  <si>
    <t>5337</t>
  </si>
  <si>
    <t>745</t>
  </si>
  <si>
    <t>404</t>
  </si>
  <si>
    <t>11165</t>
  </si>
  <si>
    <t>7331</t>
  </si>
  <si>
    <t>4940</t>
  </si>
  <si>
    <t>1135</t>
  </si>
  <si>
    <t>3692</t>
  </si>
  <si>
    <t>1797</t>
  </si>
  <si>
    <t>1888</t>
  </si>
  <si>
    <t>10756</t>
  </si>
  <si>
    <t>5222</t>
  </si>
  <si>
    <t>11132</t>
  </si>
  <si>
    <t>9015</t>
  </si>
  <si>
    <t>7196</t>
  </si>
  <si>
    <t>3402</t>
  </si>
  <si>
    <t>7610</t>
  </si>
  <si>
    <t>11608</t>
  </si>
  <si>
    <t>1844</t>
  </si>
  <si>
    <t>paulido01</t>
  </si>
  <si>
    <t>Dorssys Paulino</t>
  </si>
  <si>
    <t>Dorssys</t>
  </si>
  <si>
    <t>sa659464</t>
  </si>
  <si>
    <t>Paulino, Dorssys</t>
  </si>
  <si>
    <t>4608</t>
  </si>
  <si>
    <t>8077</t>
  </si>
  <si>
    <t>17016</t>
  </si>
  <si>
    <t>8501</t>
  </si>
  <si>
    <t>8245</t>
  </si>
  <si>
    <t>841</t>
  </si>
  <si>
    <t>1793</t>
  </si>
  <si>
    <t>7836</t>
  </si>
  <si>
    <t>7462</t>
  </si>
  <si>
    <t>3096</t>
  </si>
  <si>
    <t>949</t>
  </si>
  <si>
    <t>7060</t>
  </si>
  <si>
    <t>9346</t>
  </si>
  <si>
    <t>4849</t>
  </si>
  <si>
    <t>3777</t>
  </si>
  <si>
    <t>1035</t>
  </si>
  <si>
    <t>1572</t>
  </si>
  <si>
    <t>5535</t>
  </si>
  <si>
    <t>4241</t>
  </si>
  <si>
    <t>10711</t>
  </si>
  <si>
    <t>6398</t>
  </si>
  <si>
    <t>1116</t>
  </si>
  <si>
    <t>2136</t>
  </si>
  <si>
    <t>12979</t>
  </si>
  <si>
    <t>2179</t>
  </si>
  <si>
    <t>13050</t>
  </si>
  <si>
    <t>glasnty01</t>
  </si>
  <si>
    <t>Tyler Glasnow</t>
  </si>
  <si>
    <t>Glasnow</t>
  </si>
  <si>
    <t>Glasnow, Tyler</t>
  </si>
  <si>
    <t>matzst01</t>
  </si>
  <si>
    <t>Steven Matz</t>
  </si>
  <si>
    <t>Matz</t>
  </si>
  <si>
    <t>13361</t>
  </si>
  <si>
    <t>Matz, Steven</t>
  </si>
  <si>
    <t>9121</t>
  </si>
  <si>
    <t>TJ House</t>
  </si>
  <si>
    <t>3137</t>
  </si>
  <si>
    <t>3344</t>
  </si>
  <si>
    <t>4022</t>
  </si>
  <si>
    <t>525</t>
  </si>
  <si>
    <t>7489</t>
  </si>
  <si>
    <t>16017</t>
  </si>
  <si>
    <t>8037</t>
  </si>
  <si>
    <t>1726</t>
  </si>
  <si>
    <t>7223</t>
  </si>
  <si>
    <t>1906</t>
  </si>
  <si>
    <t>3142</t>
  </si>
  <si>
    <t>3708</t>
  </si>
  <si>
    <t>2677</t>
  </si>
  <si>
    <t>1475</t>
  </si>
  <si>
    <t>6564</t>
  </si>
  <si>
    <t>3190</t>
  </si>
  <si>
    <t>5158</t>
  </si>
  <si>
    <t>962</t>
  </si>
  <si>
    <t>8471</t>
  </si>
  <si>
    <t>6867</t>
  </si>
  <si>
    <t>7450</t>
  </si>
  <si>
    <t>4664</t>
  </si>
  <si>
    <t>7541</t>
  </si>
  <si>
    <t>7949</t>
  </si>
  <si>
    <t>11189</t>
  </si>
  <si>
    <t>Vince Vel├ísquez</t>
  </si>
  <si>
    <t>14106</t>
  </si>
  <si>
    <t>9239</t>
  </si>
  <si>
    <t>severlu01</t>
  </si>
  <si>
    <t>Luis Severino</t>
  </si>
  <si>
    <t>15890</t>
  </si>
  <si>
    <t>Severino, Luis</t>
  </si>
  <si>
    <t>1902</t>
  </si>
  <si>
    <t>1177</t>
  </si>
  <si>
    <t>9393</t>
  </si>
  <si>
    <t>jacksal01</t>
  </si>
  <si>
    <t>Alex Jackson</t>
  </si>
  <si>
    <t>sa828663</t>
  </si>
  <si>
    <t>Jackson, Alex</t>
  </si>
  <si>
    <t>4891</t>
  </si>
  <si>
    <t>7752</t>
  </si>
  <si>
    <t>1094</t>
  </si>
  <si>
    <t>beeleda01</t>
  </si>
  <si>
    <t>Dallas Beeler</t>
  </si>
  <si>
    <t>Beeler</t>
  </si>
  <si>
    <t>11471</t>
  </si>
  <si>
    <t>beeld001</t>
  </si>
  <si>
    <t>Beeler, Dallas</t>
  </si>
  <si>
    <t>10655</t>
  </si>
  <si>
    <t>5003</t>
  </si>
  <si>
    <t>9132</t>
  </si>
  <si>
    <t>9373</t>
  </si>
  <si>
    <t>4971</t>
  </si>
  <si>
    <t>9856</t>
  </si>
  <si>
    <t>9883</t>
  </si>
  <si>
    <t>768</t>
  </si>
  <si>
    <t>3123</t>
  </si>
  <si>
    <t>10547</t>
  </si>
  <si>
    <t>1863</t>
  </si>
  <si>
    <t>1122</t>
  </si>
  <si>
    <t>2929</t>
  </si>
  <si>
    <t>7312</t>
  </si>
  <si>
    <t>1605</t>
  </si>
  <si>
    <t>11763</t>
  </si>
  <si>
    <t>9744</t>
  </si>
  <si>
    <t>schwaky01</t>
  </si>
  <si>
    <t>Kyle Schwarber</t>
  </si>
  <si>
    <t>Schwarber</t>
  </si>
  <si>
    <t>16478</t>
  </si>
  <si>
    <t>Schwarber, Kyle</t>
  </si>
  <si>
    <t>gordoni01</t>
  </si>
  <si>
    <t>Nick Gordon</t>
  </si>
  <si>
    <t>sa828662</t>
  </si>
  <si>
    <t>Gordon, Nick</t>
  </si>
  <si>
    <t>5354</t>
  </si>
  <si>
    <t>1677</t>
  </si>
  <si>
    <t>11467</t>
  </si>
  <si>
    <t>746</t>
  </si>
  <si>
    <t>5867</t>
  </si>
  <si>
    <t>11339</t>
  </si>
  <si>
    <t>25</t>
  </si>
  <si>
    <t>8265</t>
  </si>
  <si>
    <t>9312</t>
  </si>
  <si>
    <t>571</t>
  </si>
  <si>
    <t>4599</t>
  </si>
  <si>
    <t>3371</t>
  </si>
  <si>
    <t>5310</t>
  </si>
  <si>
    <t>5481</t>
  </si>
  <si>
    <t>7466</t>
  </si>
  <si>
    <t>629</t>
  </si>
  <si>
    <t>Mason Williams</t>
  </si>
  <si>
    <t>Mason</t>
  </si>
  <si>
    <t>11859</t>
  </si>
  <si>
    <t>Williams, Mason</t>
  </si>
  <si>
    <t>3411</t>
  </si>
  <si>
    <t>5361</t>
  </si>
  <si>
    <t>4521</t>
  </si>
  <si>
    <t>11428</t>
  </si>
  <si>
    <t>11828</t>
  </si>
  <si>
    <t>2396</t>
  </si>
  <si>
    <t>6282</t>
  </si>
  <si>
    <t>8201</t>
  </si>
  <si>
    <t>14663</t>
  </si>
  <si>
    <t>Chi Chi Gonz├ílez</t>
  </si>
  <si>
    <t>Chi Gonzalez, Chi</t>
  </si>
  <si>
    <t>12532</t>
  </si>
  <si>
    <t>2570</t>
  </si>
  <si>
    <t>9877</t>
  </si>
  <si>
    <t>6364</t>
  </si>
  <si>
    <t>1885</t>
  </si>
  <si>
    <t>5342</t>
  </si>
  <si>
    <t>3751</t>
  </si>
  <si>
    <t>1157</t>
  </si>
  <si>
    <t>6483</t>
  </si>
  <si>
    <t>9959</t>
  </si>
  <si>
    <t>hassa002</t>
  </si>
  <si>
    <t>Hassan, Alex</t>
  </si>
  <si>
    <t>918</t>
  </si>
  <si>
    <t>2521</t>
  </si>
  <si>
    <t>4390</t>
  </si>
  <si>
    <t>1845</t>
  </si>
  <si>
    <t>crickky01</t>
  </si>
  <si>
    <t>Kyle Crick</t>
  </si>
  <si>
    <t>Crick</t>
  </si>
  <si>
    <t>Crick, Kyle</t>
  </si>
  <si>
    <t>10586</t>
  </si>
  <si>
    <t>11376</t>
  </si>
  <si>
    <t>8011</t>
  </si>
  <si>
    <t>4994</t>
  </si>
  <si>
    <t>5928</t>
  </si>
  <si>
    <t>1292</t>
  </si>
  <si>
    <t>1244</t>
  </si>
  <si>
    <t>12282</t>
  </si>
  <si>
    <t>9414</t>
  </si>
  <si>
    <t>5448</t>
  </si>
  <si>
    <t>9147</t>
  </si>
  <si>
    <t>11602</t>
  </si>
  <si>
    <t>1617</t>
  </si>
  <si>
    <t>8810</t>
  </si>
  <si>
    <t>9166</t>
  </si>
  <si>
    <t>6950</t>
  </si>
  <si>
    <t>9434</t>
  </si>
  <si>
    <t>10688</t>
  </si>
  <si>
    <t>3196</t>
  </si>
  <si>
    <t>8175</t>
  </si>
  <si>
    <t>8591</t>
  </si>
  <si>
    <t>13781</t>
  </si>
  <si>
    <t>12325</t>
  </si>
  <si>
    <t>9514</t>
  </si>
  <si>
    <t>9533</t>
  </si>
  <si>
    <t>13398</t>
  </si>
  <si>
    <t>1926</t>
  </si>
  <si>
    <t>2216</t>
  </si>
  <si>
    <t>5297</t>
  </si>
  <si>
    <t>6547</t>
  </si>
  <si>
    <t>2231</t>
  </si>
  <si>
    <t>5876</t>
  </si>
  <si>
    <t>Gonz├ílez Germen</t>
  </si>
  <si>
    <t>1571</t>
  </si>
  <si>
    <t>2170</t>
  </si>
  <si>
    <t>2790</t>
  </si>
  <si>
    <t>429</t>
  </si>
  <si>
    <t>3840</t>
  </si>
  <si>
    <t>4067</t>
  </si>
  <si>
    <t>9981</t>
  </si>
  <si>
    <t>5223</t>
  </si>
  <si>
    <t>5827</t>
  </si>
  <si>
    <t>9080</t>
  </si>
  <si>
    <t>4053</t>
  </si>
  <si>
    <t>11737</t>
  </si>
  <si>
    <t>4922</t>
  </si>
  <si>
    <t>7115</t>
  </si>
  <si>
    <t>2158</t>
  </si>
  <si>
    <t>10796</t>
  </si>
  <si>
    <t>4903</t>
  </si>
  <si>
    <t>2154</t>
  </si>
  <si>
    <t>3648</t>
  </si>
  <si>
    <t>3284</t>
  </si>
  <si>
    <t>9362</t>
  </si>
  <si>
    <t>9174</t>
  </si>
  <si>
    <t>11579</t>
  </si>
  <si>
    <t>5411</t>
  </si>
  <si>
    <t>11423</t>
  </si>
  <si>
    <t>4106</t>
  </si>
  <si>
    <t>4166</t>
  </si>
  <si>
    <t>6968</t>
  </si>
  <si>
    <t>3837</t>
  </si>
  <si>
    <t>10054</t>
  </si>
  <si>
    <t>6878</t>
  </si>
  <si>
    <t>844</t>
  </si>
  <si>
    <t>4538</t>
  </si>
  <si>
    <t>338</t>
  </si>
  <si>
    <t>3531</t>
  </si>
  <si>
    <t>3410</t>
  </si>
  <si>
    <t>9911</t>
  </si>
  <si>
    <t>10811</t>
  </si>
  <si>
    <t>300</t>
  </si>
  <si>
    <t>6827</t>
  </si>
  <si>
    <t>mondera02</t>
  </si>
  <si>
    <t>Raul Mondesi</t>
  </si>
  <si>
    <t>Mondesi</t>
  </si>
  <si>
    <t>Mondesi, Raul</t>
  </si>
  <si>
    <t>6050</t>
  </si>
  <si>
    <t>7593</t>
  </si>
  <si>
    <t>2324</t>
  </si>
  <si>
    <t>4734</t>
  </si>
  <si>
    <t>4721</t>
  </si>
  <si>
    <t>5420</t>
  </si>
  <si>
    <t>Pedro B├íez</t>
  </si>
  <si>
    <t>4365</t>
  </si>
  <si>
    <t>6216</t>
  </si>
  <si>
    <t>1351</t>
  </si>
  <si>
    <t>4220</t>
  </si>
  <si>
    <t>1066</t>
  </si>
  <si>
    <t>8536</t>
  </si>
  <si>
    <t>9848</t>
  </si>
  <si>
    <t>5523</t>
  </si>
  <si>
    <t>443</t>
  </si>
  <si>
    <t>1259</t>
  </si>
  <si>
    <t>9682</t>
  </si>
  <si>
    <t>1841</t>
  </si>
  <si>
    <t>4243</t>
  </si>
  <si>
    <t>8610</t>
  </si>
  <si>
    <t>1326</t>
  </si>
  <si>
    <t>9627</t>
  </si>
  <si>
    <t>4146</t>
  </si>
  <si>
    <t>2203</t>
  </si>
  <si>
    <t>3206</t>
  </si>
  <si>
    <t>5178</t>
  </si>
  <si>
    <t>6661</t>
  </si>
  <si>
    <t>├ülex Colom├⌐</t>
  </si>
  <si>
    <t>494</t>
  </si>
  <si>
    <t>5352</t>
  </si>
  <si>
    <t>11713</t>
  </si>
  <si>
    <t>4662</t>
  </si>
  <si>
    <t>243</t>
  </si>
  <si>
    <t>8841</t>
  </si>
  <si>
    <t>5372</t>
  </si>
  <si>
    <t>6141</t>
  </si>
  <si>
    <t>6421</t>
  </si>
  <si>
    <t>6201</t>
  </si>
  <si>
    <t>7775</t>
  </si>
  <si>
    <t>12183</t>
  </si>
  <si>
    <t>6746</t>
  </si>
  <si>
    <t>432</t>
  </si>
  <si>
    <t>4792</t>
  </si>
  <si>
    <t>945</t>
  </si>
  <si>
    <t>3340</t>
  </si>
  <si>
    <t>13770</t>
  </si>
  <si>
    <t>Rob Refsnyder</t>
  </si>
  <si>
    <t>5485</t>
  </si>
  <si>
    <t>Jos├⌐ Pirela</t>
  </si>
  <si>
    <t>1698</t>
  </si>
  <si>
    <t>8219</t>
  </si>
  <si>
    <t>4897</t>
  </si>
  <si>
    <t>8782</t>
  </si>
  <si>
    <t>4623</t>
  </si>
  <si>
    <t>4845</t>
  </si>
  <si>
    <t>2280</t>
  </si>
  <si>
    <t>8353</t>
  </si>
  <si>
    <t>4606</t>
  </si>
  <si>
    <t>9187</t>
  </si>
  <si>
    <t>7978</t>
  </si>
  <si>
    <t>4556</t>
  </si>
  <si>
    <t>319</t>
  </si>
  <si>
    <t>5386</t>
  </si>
  <si>
    <t>3799</t>
  </si>
  <si>
    <t>4083</t>
  </si>
  <si>
    <t>3164</t>
  </si>
  <si>
    <t>3184</t>
  </si>
  <si>
    <t>4153</t>
  </si>
  <si>
    <t>8948</t>
  </si>
  <si>
    <t>7485</t>
  </si>
  <si>
    <t>DeWitt, Blake</t>
  </si>
  <si>
    <t>1989</t>
  </si>
  <si>
    <t>1667</t>
  </si>
  <si>
    <t>3245</t>
  </si>
  <si>
    <t>8722</t>
  </si>
  <si>
    <t>10</t>
  </si>
  <si>
    <t>9549</t>
  </si>
  <si>
    <t>6195</t>
  </si>
  <si>
    <t>13475</t>
  </si>
  <si>
    <t>1089</t>
  </si>
  <si>
    <t>3543</t>
  </si>
  <si>
    <t>12022</t>
  </si>
  <si>
    <t>nolaaa01</t>
  </si>
  <si>
    <t>Aaron Nola</t>
  </si>
  <si>
    <t>Nola</t>
  </si>
  <si>
    <t>16149</t>
  </si>
  <si>
    <t>Nola, Aaron</t>
  </si>
  <si>
    <t>11760</t>
  </si>
  <si>
    <t>5099</t>
  </si>
  <si>
    <t>12760</t>
  </si>
  <si>
    <t>6616</t>
  </si>
  <si>
    <t>sanchga02</t>
  </si>
  <si>
    <t>Gary Sanchez</t>
  </si>
  <si>
    <t>11442</t>
  </si>
  <si>
    <t>Sanchez, Gary</t>
  </si>
  <si>
    <t>1650</t>
  </si>
  <si>
    <t>10663</t>
  </si>
  <si>
    <t>6632</t>
  </si>
  <si>
    <t>7407</t>
  </si>
  <si>
    <t>3361</t>
  </si>
  <si>
    <t>6310</t>
  </si>
  <si>
    <t>5000</t>
  </si>
  <si>
    <t>9884</t>
  </si>
  <si>
    <t>97</t>
  </si>
  <si>
    <t>10261</t>
  </si>
  <si>
    <t>13611</t>
  </si>
  <si>
    <t>11265</t>
  </si>
  <si>
    <t>1152</t>
  </si>
  <si>
    <t>232</t>
  </si>
  <si>
    <t>993</t>
  </si>
  <si>
    <t>shaffri01</t>
  </si>
  <si>
    <t>Richie Shaffer</t>
  </si>
  <si>
    <t>Richie</t>
  </si>
  <si>
    <t>Shaffer</t>
  </si>
  <si>
    <t>13271</t>
  </si>
  <si>
    <t>Shaffer, Richie</t>
  </si>
  <si>
    <t>1370</t>
  </si>
  <si>
    <t>9205</t>
  </si>
  <si>
    <t>607</t>
  </si>
  <si>
    <t>2829</t>
  </si>
  <si>
    <t>1554</t>
  </si>
  <si>
    <t>Wise, Dewayne</t>
  </si>
  <si>
    <t>8855</t>
  </si>
  <si>
    <t>6819</t>
  </si>
  <si>
    <t>7480</t>
  </si>
  <si>
    <t>521</t>
  </si>
  <si>
    <t>2090</t>
  </si>
  <si>
    <t>8844</t>
  </si>
  <si>
    <t>4138</t>
  </si>
  <si>
    <t>6104</t>
  </si>
  <si>
    <t>4788</t>
  </si>
  <si>
    <t>3403</t>
  </si>
  <si>
    <t>10030</t>
  </si>
  <si>
    <t>11137</t>
  </si>
  <si>
    <t>bolsm001</t>
  </si>
  <si>
    <t>Bolsinger, Mike</t>
  </si>
  <si>
    <t>5903</t>
  </si>
  <si>
    <t>8211</t>
  </si>
  <si>
    <t>3376</t>
  </si>
  <si>
    <t>10587</t>
  </si>
  <si>
    <t>7316</t>
  </si>
  <si>
    <t>4422</t>
  </si>
  <si>
    <t>12371</t>
  </si>
  <si>
    <t>10698</t>
  </si>
  <si>
    <t>1757</t>
  </si>
  <si>
    <t>8585</t>
  </si>
  <si>
    <t>2714</t>
  </si>
  <si>
    <t>3855</t>
  </si>
  <si>
    <t>2047</t>
  </si>
  <si>
    <t>13510</t>
  </si>
  <si>
    <t>11846</t>
  </si>
  <si>
    <t>5097</t>
  </si>
  <si>
    <t>8434</t>
  </si>
  <si>
    <t>6109</t>
  </si>
  <si>
    <t>8989</t>
  </si>
  <si>
    <t>6435</t>
  </si>
  <si>
    <t>470</t>
  </si>
  <si>
    <t>1392</t>
  </si>
  <si>
    <t>9871</t>
  </si>
  <si>
    <t>10130</t>
  </si>
  <si>
    <t>1507</t>
  </si>
  <si>
    <t>7870</t>
  </si>
  <si>
    <t>4300</t>
  </si>
  <si>
    <t>12638</t>
  </si>
  <si>
    <t>8202</t>
  </si>
  <si>
    <t>2247</t>
  </si>
  <si>
    <t>7087</t>
  </si>
  <si>
    <t>9777</t>
  </si>
  <si>
    <t>1663</t>
  </si>
  <si>
    <t>7677</t>
  </si>
  <si>
    <t>Neil Ram├¡rez</t>
  </si>
  <si>
    <t>10306</t>
  </si>
  <si>
    <t>711</t>
  </si>
  <si>
    <t>stewako01</t>
  </si>
  <si>
    <t>Kohl Stewart</t>
  </si>
  <si>
    <t>Kohl</t>
  </si>
  <si>
    <t>Stewart, Kohl</t>
  </si>
  <si>
    <t>332</t>
  </si>
  <si>
    <t>piscost01</t>
  </si>
  <si>
    <t>Stephen Piscotty</t>
  </si>
  <si>
    <t>Piscotty</t>
  </si>
  <si>
    <t>13367</t>
  </si>
  <si>
    <t>Piscotty, Stephen</t>
  </si>
  <si>
    <t>718</t>
  </si>
  <si>
    <t>Bradley Jr.</t>
  </si>
  <si>
    <t>12984</t>
  </si>
  <si>
    <t>Bradley Jr., Jackie</t>
  </si>
  <si>
    <t>4079</t>
  </si>
  <si>
    <t>7624</t>
  </si>
  <si>
    <t>1738</t>
  </si>
  <si>
    <t>7513</t>
  </si>
  <si>
    <t>3271</t>
  </si>
  <si>
    <t>1158</t>
  </si>
  <si>
    <t>2481</t>
  </si>
  <si>
    <t>1159</t>
  </si>
  <si>
    <t>1534</t>
  </si>
  <si>
    <t>11379</t>
  </si>
  <si>
    <t>DeShields, Delino</t>
  </si>
  <si>
    <t>Deshields Jr., Delino</t>
  </si>
  <si>
    <t>10234</t>
  </si>
  <si>
    <t>3926</t>
  </si>
  <si>
    <t>4020</t>
  </si>
  <si>
    <t>15423</t>
  </si>
  <si>
    <t>6341</t>
  </si>
  <si>
    <t>Luis Jim├⌐nez</t>
  </si>
  <si>
    <t>6248</t>
  </si>
  <si>
    <t>941</t>
  </si>
  <si>
    <t>2802</t>
  </si>
  <si>
    <t>12910</t>
  </si>
  <si>
    <t>10095</t>
  </si>
  <si>
    <t>giolilu01</t>
  </si>
  <si>
    <t>Lucas Giolito</t>
  </si>
  <si>
    <t>Giolito</t>
  </si>
  <si>
    <t>Giolito, Lucas</t>
  </si>
  <si>
    <t>10847</t>
  </si>
  <si>
    <t>10745</t>
  </si>
  <si>
    <t>2151</t>
  </si>
  <si>
    <t>4782</t>
  </si>
  <si>
    <t>18</t>
  </si>
  <si>
    <t>10264</t>
  </si>
  <si>
    <t>4756</t>
  </si>
  <si>
    <t>2873</t>
  </si>
  <si>
    <t>6550</t>
  </si>
  <si>
    <t>177</t>
  </si>
  <si>
    <t>81</t>
  </si>
  <si>
    <t>3441</t>
  </si>
  <si>
    <t>1873</t>
  </si>
  <si>
    <t>4065</t>
  </si>
  <si>
    <t>1636</t>
  </si>
  <si>
    <t>11836</t>
  </si>
  <si>
    <t>9943</t>
  </si>
  <si>
    <t>2080</t>
  </si>
  <si>
    <t>7558</t>
  </si>
  <si>
    <t>7945</t>
  </si>
  <si>
    <t>9272</t>
  </si>
  <si>
    <t>11334</t>
  </si>
  <si>
    <t>4892</t>
  </si>
  <si>
    <t>7249</t>
  </si>
  <si>
    <t>6785</t>
  </si>
  <si>
    <t>3469</t>
  </si>
  <si>
    <t>2234</t>
  </si>
  <si>
    <t>973</t>
  </si>
  <si>
    <t>8073</t>
  </si>
  <si>
    <t>6570</t>
  </si>
  <si>
    <t>7158</t>
  </si>
  <si>
    <t>1070</t>
  </si>
  <si>
    <t>13809</t>
  </si>
  <si>
    <t>3501</t>
  </si>
  <si>
    <t>6371</t>
  </si>
  <si>
    <t>saladty01</t>
  </si>
  <si>
    <t>Tyler Saladino</t>
  </si>
  <si>
    <t>Saladino</t>
  </si>
  <si>
    <t>10807</t>
  </si>
  <si>
    <t>Saladino, Tyler</t>
  </si>
  <si>
    <t>710</t>
  </si>
  <si>
    <t>1307</t>
  </si>
  <si>
    <t>13125</t>
  </si>
  <si>
    <t>14443</t>
  </si>
  <si>
    <t>9802</t>
  </si>
  <si>
    <t>10190</t>
  </si>
  <si>
    <t>8645</t>
  </si>
  <si>
    <t>5997</t>
  </si>
  <si>
    <t>1666</t>
  </si>
  <si>
    <t>19</t>
  </si>
  <si>
    <t>12049</t>
  </si>
  <si>
    <t>305</t>
  </si>
  <si>
    <t>739</t>
  </si>
  <si>
    <t>934</t>
  </si>
  <si>
    <t>950</t>
  </si>
  <si>
    <t>6132</t>
  </si>
  <si>
    <t>9356</t>
  </si>
  <si>
    <t>4747</t>
  </si>
  <si>
    <t>447</t>
  </si>
  <si>
    <t>9901</t>
  </si>
  <si>
    <t>9774</t>
  </si>
  <si>
    <t>Christian V├ízquez</t>
  </si>
  <si>
    <t>2063</t>
  </si>
  <si>
    <t>8362</t>
  </si>
  <si>
    <t>13130</t>
  </si>
  <si>
    <t>731</t>
  </si>
  <si>
    <t>3547</t>
  </si>
  <si>
    <t>Carlos Fr├¡as</t>
  </si>
  <si>
    <t>10155</t>
  </si>
  <si>
    <t>1838</t>
  </si>
  <si>
    <t>13048</t>
  </si>
  <si>
    <t>10021</t>
  </si>
  <si>
    <t>7267</t>
  </si>
  <si>
    <t>starlbu01</t>
  </si>
  <si>
    <t>Bubba Starling</t>
  </si>
  <si>
    <t>Bubba</t>
  </si>
  <si>
    <t>sa597751</t>
  </si>
  <si>
    <t>Starling, Bubba</t>
  </si>
  <si>
    <t>9256</t>
  </si>
  <si>
    <t>3154</t>
  </si>
  <si>
    <t>4969</t>
  </si>
  <si>
    <t>15764</t>
  </si>
  <si>
    <t>5462</t>
  </si>
  <si>
    <t>6086</t>
  </si>
  <si>
    <t>8504</t>
  </si>
  <si>
    <t>5305</t>
  </si>
  <si>
    <t>anderco01</t>
  </si>
  <si>
    <t>Cody Anderson</t>
  </si>
  <si>
    <t>12799</t>
  </si>
  <si>
    <t>Anderson, Cody</t>
  </si>
  <si>
    <t>moncayo01</t>
  </si>
  <si>
    <t>Yoan Moncada</t>
  </si>
  <si>
    <t>Yoan</t>
  </si>
  <si>
    <t>Moncada</t>
  </si>
  <si>
    <t>Moncada, Yoan</t>
  </si>
  <si>
    <t>4759</t>
  </si>
  <si>
    <t>6400</t>
  </si>
  <si>
    <t>3862</t>
  </si>
  <si>
    <t>1429</t>
  </si>
  <si>
    <t>10299</t>
  </si>
  <si>
    <t>1994</t>
  </si>
  <si>
    <t>7059</t>
  </si>
  <si>
    <t>11530</t>
  </si>
  <si>
    <t>11477</t>
  </si>
  <si>
    <t>105</t>
  </si>
  <si>
    <t>9244</t>
  </si>
  <si>
    <t>7169</t>
  </si>
  <si>
    <t>11489</t>
  </si>
  <si>
    <t>13071</t>
  </si>
  <si>
    <t>12586</t>
  </si>
  <si>
    <t>9736</t>
  </si>
  <si>
    <t>7458</t>
  </si>
  <si>
    <t>uriasju01</t>
  </si>
  <si>
    <t>Julio Urias</t>
  </si>
  <si>
    <t>Urias</t>
  </si>
  <si>
    <t>Urias, Julio</t>
  </si>
  <si>
    <t>559</t>
  </si>
  <si>
    <t>3620</t>
  </si>
  <si>
    <t>9241</t>
  </si>
  <si>
    <t>11366</t>
  </si>
  <si>
    <t>510</t>
  </si>
  <si>
    <t>8631</t>
  </si>
  <si>
    <t>8044</t>
  </si>
  <si>
    <t>4004</t>
  </si>
  <si>
    <t>2579</t>
  </si>
  <si>
    <t>4613</t>
  </si>
  <si>
    <t>2539</t>
  </si>
  <si>
    <t>12533</t>
  </si>
  <si>
    <t>5705</t>
  </si>
  <si>
    <t>4338</t>
  </si>
  <si>
    <t>1624</t>
  </si>
  <si>
    <t>769</t>
  </si>
  <si>
    <t>3353</t>
  </si>
  <si>
    <t>8180</t>
  </si>
  <si>
    <t>1573</t>
  </si>
  <si>
    <t>7175</t>
  </si>
  <si>
    <t>4620</t>
  </si>
  <si>
    <t>5109</t>
  </si>
  <si>
    <t>8048</t>
  </si>
  <si>
    <t>4420</t>
  </si>
  <si>
    <t>6021</t>
  </si>
  <si>
    <t>5070</t>
  </si>
  <si>
    <t>6387</t>
  </si>
  <si>
    <t>1875</t>
  </si>
  <si>
    <t>1953</t>
  </si>
  <si>
    <t>8055</t>
  </si>
  <si>
    <t>lambjo02</t>
  </si>
  <si>
    <t>John Lamb</t>
  </si>
  <si>
    <t>8493</t>
  </si>
  <si>
    <t>Lamb, John</t>
  </si>
  <si>
    <t>10326</t>
  </si>
  <si>
    <t>7358</t>
  </si>
  <si>
    <t>7448</t>
  </si>
  <si>
    <t>5960</t>
  </si>
  <si>
    <t>4251</t>
  </si>
  <si>
    <t>3179</t>
  </si>
  <si>
    <t>1478</t>
  </si>
  <si>
    <t>7287</t>
  </si>
  <si>
    <t>1861</t>
  </si>
  <si>
    <t>6652</t>
  </si>
  <si>
    <t>3223</t>
  </si>
  <si>
    <t>3551</t>
  </si>
  <si>
    <t>2061</t>
  </si>
  <si>
    <t>3298</t>
  </si>
  <si>
    <t>840</t>
  </si>
  <si>
    <t>11038</t>
  </si>
  <si>
    <t>7293</t>
  </si>
  <si>
    <t>5735</t>
  </si>
  <si>
    <t>6612</t>
  </si>
  <si>
    <t>9303</t>
  </si>
  <si>
    <t>1935</t>
  </si>
  <si>
    <t>14444</t>
  </si>
  <si>
    <t>535</t>
  </si>
  <si>
    <t>7754</t>
  </si>
  <si>
    <t>6073</t>
  </si>
  <si>
    <t>10154</t>
  </si>
  <si>
    <t>Donal Lutz</t>
  </si>
  <si>
    <t>3580</t>
  </si>
  <si>
    <t>3548</t>
  </si>
  <si>
    <t>7986</t>
  </si>
  <si>
    <t>16208</t>
  </si>
  <si>
    <t>1995</t>
  </si>
  <si>
    <t>3815</t>
  </si>
  <si>
    <t>12856</t>
  </si>
  <si>
    <t>7645</t>
  </si>
  <si>
    <t>7872</t>
  </si>
  <si>
    <t>3704</t>
  </si>
  <si>
    <t>6283</t>
  </si>
  <si>
    <t>14446</t>
  </si>
  <si>
    <t>13757</t>
  </si>
  <si>
    <t>4222</t>
  </si>
  <si>
    <t>9345</t>
  </si>
  <si>
    <t>8779</t>
  </si>
  <si>
    <t>7927</t>
  </si>
  <si>
    <t>11531</t>
  </si>
  <si>
    <t>3542</t>
  </si>
  <si>
    <t>11899</t>
  </si>
  <si>
    <t>5254</t>
  </si>
  <si>
    <t>6382</t>
  </si>
  <si>
    <t>8155</t>
  </si>
  <si>
    <t>5089</t>
  </si>
  <si>
    <t>9794</t>
  </si>
  <si>
    <t>fraziecl01</t>
  </si>
  <si>
    <t>Clint Frazier</t>
  </si>
  <si>
    <t>Frazier, Clint</t>
  </si>
  <si>
    <t>10815</t>
  </si>
  <si>
    <t>3892</t>
  </si>
  <si>
    <t>7555</t>
  </si>
  <si>
    <t>9054</t>
  </si>
  <si>
    <t>3830</t>
  </si>
  <si>
    <t>6887</t>
  </si>
  <si>
    <t>13329</t>
  </si>
  <si>
    <t>Jake Lamb</t>
  </si>
  <si>
    <t>lambj001</t>
  </si>
  <si>
    <t>Lamb, Jake</t>
  </si>
  <si>
    <t>8760</t>
  </si>
  <si>
    <t>3817</t>
  </si>
  <si>
    <t>1886</t>
  </si>
  <si>
    <t>7416</t>
  </si>
  <si>
    <t>778</t>
  </si>
  <si>
    <t>8368</t>
  </si>
  <si>
    <t>5277</t>
  </si>
  <si>
    <t>2567</t>
  </si>
  <si>
    <t>10028</t>
  </si>
  <si>
    <t>8259</t>
  </si>
  <si>
    <t>4363</t>
  </si>
  <si>
    <t>10732</t>
  </si>
  <si>
    <t>gimench01</t>
  </si>
  <si>
    <t>Chris Gimenez</t>
  </si>
  <si>
    <t>7324</t>
  </si>
  <si>
    <t>Gimenez, Chris</t>
  </si>
  <si>
    <t>10558</t>
  </si>
  <si>
    <t>3433</t>
  </si>
  <si>
    <t>818</t>
  </si>
  <si>
    <t>3642</t>
  </si>
  <si>
    <t>3374</t>
  </si>
  <si>
    <t>578</t>
  </si>
  <si>
    <t>6345</t>
  </si>
  <si>
    <t>1908</t>
  </si>
  <si>
    <t>6883</t>
  </si>
  <si>
    <t>9892</t>
  </si>
  <si>
    <t>10231</t>
  </si>
  <si>
    <t>3886</t>
  </si>
  <si>
    <t>bassich01</t>
  </si>
  <si>
    <t>Chris Bassitt</t>
  </si>
  <si>
    <t>Bassitt</t>
  </si>
  <si>
    <t>12304</t>
  </si>
  <si>
    <t>bassc001</t>
  </si>
  <si>
    <t>Bassitt, Chris</t>
  </si>
  <si>
    <t>12797</t>
  </si>
  <si>
    <t>8267</t>
  </si>
  <si>
    <t>7095</t>
  </si>
  <si>
    <t>4257</t>
  </si>
  <si>
    <t>828</t>
  </si>
  <si>
    <t>6592</t>
  </si>
  <si>
    <t>10322</t>
  </si>
  <si>
    <t>6832</t>
  </si>
  <si>
    <t>11997</t>
  </si>
  <si>
    <t>1771</t>
  </si>
  <si>
    <t>5503</t>
  </si>
  <si>
    <t>6165</t>
  </si>
  <si>
    <t>7304</t>
  </si>
  <si>
    <t>4810</t>
  </si>
  <si>
    <t>5751</t>
  </si>
  <si>
    <t>duvalad01</t>
  </si>
  <si>
    <t>Adam Duvall</t>
  </si>
  <si>
    <t>Duvall</t>
  </si>
  <si>
    <t>10950</t>
  </si>
  <si>
    <t>Duvall, Adam</t>
  </si>
  <si>
    <t>11167</t>
  </si>
  <si>
    <t>4080</t>
  </si>
  <si>
    <t>1945</t>
  </si>
  <si>
    <t>13624</t>
  </si>
  <si>
    <t>3787</t>
  </si>
  <si>
    <t>6848</t>
  </si>
  <si>
    <t>1824</t>
  </si>
  <si>
    <t>2586</t>
  </si>
  <si>
    <t>5986</t>
  </si>
  <si>
    <t>montafr02</t>
  </si>
  <si>
    <t>Frankie Montas</t>
  </si>
  <si>
    <t>Frankie</t>
  </si>
  <si>
    <t>Montas</t>
  </si>
  <si>
    <t>14309</t>
  </si>
  <si>
    <t>Francelis Montas</t>
  </si>
  <si>
    <t>Montas, Frankie</t>
  </si>
  <si>
    <t>7937</t>
  </si>
  <si>
    <t>7244</t>
  </si>
  <si>
    <t>583</t>
  </si>
  <si>
    <t>4961</t>
  </si>
  <si>
    <t>4898</t>
  </si>
  <si>
    <t>7781</t>
  </si>
  <si>
    <t>57</t>
  </si>
  <si>
    <t>9776</t>
  </si>
  <si>
    <t>12907</t>
  </si>
  <si>
    <t>3797</t>
  </si>
  <si>
    <t>5280</t>
  </si>
  <si>
    <t>9886</t>
  </si>
  <si>
    <t>12803</t>
  </si>
  <si>
    <t>Jeff Hoffman</t>
  </si>
  <si>
    <t>Hoffman, Jeff</t>
  </si>
  <si>
    <t>7550</t>
  </si>
  <si>
    <t>4652</t>
  </si>
  <si>
    <t>9048</t>
  </si>
  <si>
    <t>8185</t>
  </si>
  <si>
    <t>2073</t>
  </si>
  <si>
    <t>7888</t>
  </si>
  <si>
    <t>7851</t>
  </si>
  <si>
    <t>6003</t>
  </si>
  <si>
    <t>2041</t>
  </si>
  <si>
    <t>6329</t>
  </si>
  <si>
    <t>5408</t>
  </si>
  <si>
    <t>1443</t>
  </si>
  <si>
    <t>4732</t>
  </si>
  <si>
    <t>3201</t>
  </si>
  <si>
    <t>9460</t>
  </si>
  <si>
    <t>596</t>
  </si>
  <si>
    <t>6475</t>
  </si>
  <si>
    <t>2129</t>
  </si>
  <si>
    <t>8350</t>
  </si>
  <si>
    <t>9037</t>
  </si>
  <si>
    <t>8476</t>
  </si>
  <si>
    <t>4511</t>
  </si>
  <si>
    <t>6609</t>
  </si>
  <si>
    <t>14107</t>
  </si>
  <si>
    <t>7995</t>
  </si>
  <si>
    <t>5514</t>
  </si>
  <si>
    <t>2530</t>
  </si>
  <si>
    <t>14697</t>
  </si>
  <si>
    <t>242</t>
  </si>
  <si>
    <t>1051</t>
  </si>
  <si>
    <t>6677</t>
  </si>
  <si>
    <t>12164</t>
  </si>
  <si>
    <t>6653</t>
  </si>
  <si>
    <t>11173</t>
  </si>
  <si>
    <t>9323</t>
  </si>
  <si>
    <t>5588</t>
  </si>
  <si>
    <t>9417</t>
  </si>
  <si>
    <t>9423</t>
  </si>
  <si>
    <t>McGuiness, Chris</t>
  </si>
  <si>
    <t>3256</t>
  </si>
  <si>
    <t>6986</t>
  </si>
  <si>
    <t>1737</t>
  </si>
  <si>
    <t>2074</t>
  </si>
  <si>
    <t>7146</t>
  </si>
  <si>
    <t>7525</t>
  </si>
  <si>
    <t>4779</t>
  </si>
  <si>
    <t>1717</t>
  </si>
  <si>
    <t>9587</t>
  </si>
  <si>
    <t>5213</t>
  </si>
  <si>
    <t>1097</t>
  </si>
  <si>
    <t>shawtr01</t>
  </si>
  <si>
    <t>Travis Shaw</t>
  </si>
  <si>
    <t>11982</t>
  </si>
  <si>
    <t>Shaw, Travis</t>
  </si>
  <si>
    <t>12147</t>
  </si>
  <si>
    <t>5362</t>
  </si>
  <si>
    <t>3388</t>
  </si>
  <si>
    <t>395</t>
  </si>
  <si>
    <t>6012</t>
  </si>
  <si>
    <t>6962</t>
  </si>
  <si>
    <t>8887</t>
  </si>
  <si>
    <t>14814</t>
  </si>
  <si>
    <t>5834</t>
  </si>
  <si>
    <t>10323</t>
  </si>
  <si>
    <t>4593</t>
  </si>
  <si>
    <t>10762</t>
  </si>
  <si>
    <t>877</t>
  </si>
  <si>
    <t>1825</t>
  </si>
  <si>
    <t>1247</t>
  </si>
  <si>
    <t>2554</t>
  </si>
  <si>
    <t>Chris Parmalee</t>
  </si>
  <si>
    <t>6153</t>
  </si>
  <si>
    <t>1984</t>
  </si>
  <si>
    <t>13807</t>
  </si>
  <si>
    <t>3217</t>
  </si>
  <si>
    <t>1849</t>
  </si>
  <si>
    <t>11855</t>
  </si>
  <si>
    <t>5199</t>
  </si>
  <si>
    <t>1451</t>
  </si>
  <si>
    <t>holmegr01</t>
  </si>
  <si>
    <t>Grant Holmes</t>
  </si>
  <si>
    <t>Holmes</t>
  </si>
  <si>
    <t>sa828669</t>
  </si>
  <si>
    <t>Holmes, Grant</t>
  </si>
  <si>
    <t>5529</t>
  </si>
  <si>
    <t>10302</t>
  </si>
  <si>
    <t>4034</t>
  </si>
  <si>
    <t>13419</t>
  </si>
  <si>
    <t>773</t>
  </si>
  <si>
    <t>3263</t>
  </si>
  <si>
    <t>12294</t>
  </si>
  <si>
    <t>13836</t>
  </si>
  <si>
    <t>7841</t>
  </si>
  <si>
    <t>12701</t>
  </si>
  <si>
    <t>jungmta01</t>
  </si>
  <si>
    <t>Taylor Jungmann</t>
  </si>
  <si>
    <t>Jungmann</t>
  </si>
  <si>
    <t>13119</t>
  </si>
  <si>
    <t>Jungmann, Taylor</t>
  </si>
  <si>
    <t>4436</t>
  </si>
  <si>
    <t>7002</t>
  </si>
  <si>
    <t>5278</t>
  </si>
  <si>
    <t>5653</t>
  </si>
  <si>
    <t>12520</t>
  </si>
  <si>
    <t>1433</t>
  </si>
  <si>
    <t>9939</t>
  </si>
  <si>
    <t>7853</t>
  </si>
  <si>
    <t>4751</t>
  </si>
  <si>
    <t>11720</t>
  </si>
  <si>
    <t>8992</t>
  </si>
  <si>
    <t>Arqu├¡medes Caminero</t>
  </si>
  <si>
    <t>813</t>
  </si>
  <si>
    <t>10498</t>
  </si>
  <si>
    <t>6485</t>
  </si>
  <si>
    <t>1601</t>
  </si>
  <si>
    <t>6656</t>
  </si>
  <si>
    <t>4676</t>
  </si>
  <si>
    <t>3118</t>
  </si>
  <si>
    <t>17182</t>
  </si>
  <si>
    <t>45</t>
  </si>
  <si>
    <t>6806</t>
  </si>
  <si>
    <t>6983</t>
  </si>
  <si>
    <t>5760</t>
  </si>
  <si>
    <t>9927</t>
  </si>
  <si>
    <t>211</t>
  </si>
  <si>
    <t>6777</t>
  </si>
  <si>
    <t>2161</t>
  </si>
  <si>
    <t>marteke01</t>
  </si>
  <si>
    <t>Ketel Marte</t>
  </si>
  <si>
    <t>Ketel</t>
  </si>
  <si>
    <t>13613</t>
  </si>
  <si>
    <t>Marte, Ketel</t>
  </si>
  <si>
    <t>5015</t>
  </si>
  <si>
    <t>Melvin Upton Jr.</t>
  </si>
  <si>
    <t>5422</t>
  </si>
  <si>
    <t>9235</t>
  </si>
  <si>
    <t>2038</t>
  </si>
  <si>
    <t>1564</t>
  </si>
  <si>
    <t>96</t>
  </si>
  <si>
    <t>15010</t>
  </si>
  <si>
    <t>Knebel, Corey</t>
  </si>
  <si>
    <t>1556</t>
  </si>
  <si>
    <t>2103</t>
  </si>
  <si>
    <t>5164</t>
  </si>
  <si>
    <t>6453</t>
  </si>
  <si>
    <t>9875</t>
  </si>
  <si>
    <t>4955</t>
  </si>
  <si>
    <t>1736</t>
  </si>
  <si>
    <t>9784</t>
  </si>
  <si>
    <t>santado01</t>
  </si>
  <si>
    <t>Domingo Santana</t>
  </si>
  <si>
    <t>Domingo</t>
  </si>
  <si>
    <t>10348</t>
  </si>
  <si>
    <t>santd002</t>
  </si>
  <si>
    <t>SANTANA19920805A</t>
  </si>
  <si>
    <t>Santana, Domingo</t>
  </si>
  <si>
    <t>6895</t>
  </si>
  <si>
    <t>5227</t>
  </si>
  <si>
    <t>4253</t>
  </si>
  <si>
    <t>4604</t>
  </si>
  <si>
    <t>4505</t>
  </si>
  <si>
    <t>8392</t>
  </si>
  <si>
    <t>8848</t>
  </si>
  <si>
    <t>10091</t>
  </si>
  <si>
    <t>6428</t>
  </si>
  <si>
    <t>1904</t>
  </si>
  <si>
    <t>2332</t>
  </si>
  <si>
    <t>5032</t>
  </si>
  <si>
    <t>3707</t>
  </si>
  <si>
    <t>8623</t>
  </si>
  <si>
    <t>2717</t>
  </si>
  <si>
    <t>2881</t>
  </si>
  <si>
    <t>7896</t>
  </si>
  <si>
    <t>15514</t>
  </si>
  <si>
    <t>zzzzzzz01</t>
  </si>
  <si>
    <t>Last Player</t>
  </si>
  <si>
    <t>Last</t>
  </si>
  <si>
    <t>Player</t>
  </si>
  <si>
    <t>Player, Last</t>
  </si>
  <si>
    <t>8252</t>
  </si>
  <si>
    <t>10329</t>
  </si>
  <si>
    <t>1855</t>
  </si>
  <si>
    <t>7528</t>
  </si>
  <si>
    <t>4090</t>
  </si>
  <si>
    <t>3959</t>
  </si>
  <si>
    <t>3811</t>
  </si>
  <si>
    <t>10459</t>
  </si>
  <si>
    <t>13658</t>
  </si>
  <si>
    <t>8432</t>
  </si>
  <si>
    <t>2186</t>
  </si>
  <si>
    <t>6797</t>
  </si>
  <si>
    <t>12861</t>
  </si>
  <si>
    <t>88</t>
  </si>
  <si>
    <t>3220</t>
  </si>
  <si>
    <t>4964</t>
  </si>
  <si>
    <t>8709</t>
  </si>
  <si>
    <t>5275</t>
  </si>
  <si>
    <t>8110</t>
  </si>
  <si>
    <t>6732</t>
  </si>
  <si>
    <t>6941</t>
  </si>
  <si>
    <t>10058</t>
  </si>
  <si>
    <t>766</t>
  </si>
  <si>
    <t>3714</t>
  </si>
  <si>
    <t>8370</t>
  </si>
  <si>
    <t>5450</t>
  </si>
  <si>
    <t>8556</t>
  </si>
  <si>
    <t>4400</t>
  </si>
  <si>
    <t>9628</t>
  </si>
  <si>
    <t>shiplbr01</t>
  </si>
  <si>
    <t>Braden Shipley</t>
  </si>
  <si>
    <t>Shipley</t>
  </si>
  <si>
    <t>Shipley, Braden</t>
  </si>
  <si>
    <t>3192</t>
  </si>
  <si>
    <t>1311</t>
  </si>
  <si>
    <t>10982</t>
  </si>
  <si>
    <t>5486</t>
  </si>
  <si>
    <t>birdgr01</t>
  </si>
  <si>
    <t>Greg Bird</t>
  </si>
  <si>
    <t>Bird</t>
  </si>
  <si>
    <t>14131</t>
  </si>
  <si>
    <t>Gregory Bird</t>
  </si>
  <si>
    <t>Bird, Greg</t>
  </si>
  <si>
    <t>5506</t>
  </si>
  <si>
    <t>13132</t>
  </si>
  <si>
    <t>9060</t>
  </si>
  <si>
    <t>4264</t>
  </si>
  <si>
    <t>10314</t>
  </si>
  <si>
    <t>12552</t>
  </si>
  <si>
    <t>9331</t>
  </si>
  <si>
    <t>7620</t>
  </si>
  <si>
    <t>4314</t>
  </si>
  <si>
    <t>7947</t>
  </si>
  <si>
    <t>9492</t>
  </si>
  <si>
    <t>10481</t>
  </si>
  <si>
    <t>5933</t>
  </si>
  <si>
    <t>zimmeky01</t>
  </si>
  <si>
    <t>Kyle Zimmer</t>
  </si>
  <si>
    <t>Zimmer</t>
  </si>
  <si>
    <t>Zimmer, Kyle</t>
  </si>
  <si>
    <t>2412</t>
  </si>
  <si>
    <t>3656</t>
  </si>
  <si>
    <t>harvehu01</t>
  </si>
  <si>
    <t>Hunter Harvey</t>
  </si>
  <si>
    <t>sa737510</t>
  </si>
  <si>
    <t>Harvey, Hunter</t>
  </si>
  <si>
    <t>2218</t>
  </si>
  <si>
    <t>199</t>
  </si>
  <si>
    <t>4930</t>
  </si>
  <si>
    <t>1281</t>
  </si>
  <si>
    <t>9029</t>
  </si>
  <si>
    <t>11287</t>
  </si>
  <si>
    <t>13593</t>
  </si>
  <si>
    <t>Jos├⌐ Peraza</t>
  </si>
  <si>
    <t>4707</t>
  </si>
  <si>
    <t>4229</t>
  </si>
  <si>
    <t>13431</t>
  </si>
  <si>
    <t>1760</t>
  </si>
  <si>
    <t>5098</t>
  </si>
  <si>
    <t>5380</t>
  </si>
  <si>
    <t>11205</t>
  </si>
  <si>
    <t>11464</t>
  </si>
  <si>
    <t>7859</t>
  </si>
  <si>
    <t>9929</t>
  </si>
  <si>
    <t>14162</t>
  </si>
  <si>
    <t>4003</t>
  </si>
  <si>
    <t>5261</t>
  </si>
  <si>
    <t>4279</t>
  </si>
  <si>
    <t>8346</t>
  </si>
  <si>
    <t>edwarca01</t>
  </si>
  <si>
    <t>Carl Edwards</t>
  </si>
  <si>
    <t>Edwards</t>
  </si>
  <si>
    <t>13607</t>
  </si>
  <si>
    <t>Carl Edwards Jr.</t>
  </si>
  <si>
    <t>Edwards Jr., Carl</t>
  </si>
  <si>
    <t>1305</t>
  </si>
  <si>
    <t>7215</t>
  </si>
  <si>
    <t>3114</t>
  </si>
  <si>
    <t>2227</t>
  </si>
  <si>
    <t>alfarjo01</t>
  </si>
  <si>
    <t>Jorge Alfaro</t>
  </si>
  <si>
    <t>Alfaro</t>
  </si>
  <si>
    <t>Alfaro, Jorge</t>
  </si>
  <si>
    <t>10556</t>
  </si>
  <si>
    <t>9218</t>
  </si>
  <si>
    <t>3124</t>
  </si>
  <si>
    <t>8001</t>
  </si>
  <si>
    <t>1101</t>
  </si>
  <si>
    <t>409</t>
  </si>
  <si>
    <t>9095</t>
  </si>
  <si>
    <t>9461</t>
  </si>
  <si>
    <t>13047</t>
  </si>
  <si>
    <t>3882</t>
  </si>
  <si>
    <t>2437</t>
  </si>
  <si>
    <t>755</t>
  </si>
  <si>
    <t>13633</t>
  </si>
  <si>
    <t>1153</t>
  </si>
  <si>
    <t>casalcu01</t>
  </si>
  <si>
    <t>Curt Casali</t>
  </si>
  <si>
    <t>Curt</t>
  </si>
  <si>
    <t>Casali</t>
  </si>
  <si>
    <t>12510</t>
  </si>
  <si>
    <t>Casali, Curt</t>
  </si>
  <si>
    <t>1701</t>
  </si>
  <si>
    <t>2141</t>
  </si>
  <si>
    <t>10622</t>
  </si>
  <si>
    <t>6938</t>
  </si>
  <si>
    <t>517</t>
  </si>
  <si>
    <t>6979</t>
  </si>
  <si>
    <t>4962</t>
  </si>
  <si>
    <t>10267</t>
  </si>
  <si>
    <t>847</t>
  </si>
  <si>
    <t>14221</t>
  </si>
  <si>
    <t>4949</t>
  </si>
  <si>
    <t>8223</t>
  </si>
  <si>
    <t>4773</t>
  </si>
  <si>
    <t>4817</t>
  </si>
  <si>
    <t>826</t>
  </si>
  <si>
    <t>843</t>
  </si>
  <si>
    <t>11368</t>
  </si>
  <si>
    <t>7435</t>
  </si>
  <si>
    <t>4677</t>
  </si>
  <si>
    <t>4062</t>
  </si>
  <si>
    <t>6740</t>
  </si>
  <si>
    <t>13287</t>
  </si>
  <si>
    <t>1744</t>
  </si>
  <si>
    <t>5038</t>
  </si>
  <si>
    <t>10131</t>
  </si>
  <si>
    <t>8041</t>
  </si>
  <si>
    <t>1274</t>
  </si>
  <si>
    <t>4182</t>
  </si>
  <si>
    <t>5358</t>
  </si>
  <si>
    <t>13075</t>
  </si>
  <si>
    <t>Nori Aoki</t>
  </si>
  <si>
    <t>6562</t>
  </si>
  <si>
    <t>5221</t>
  </si>
  <si>
    <t>6035</t>
  </si>
  <si>
    <t>12434</t>
  </si>
  <si>
    <t>urshegi01</t>
  </si>
  <si>
    <t>Giovanny Urshela</t>
  </si>
  <si>
    <t>Giovanny</t>
  </si>
  <si>
    <t>Urshela</t>
  </si>
  <si>
    <t>10681</t>
  </si>
  <si>
    <t>Urshela, Giovanny</t>
  </si>
  <si>
    <t>3132</t>
  </si>
  <si>
    <t>3240</t>
  </si>
  <si>
    <t>4579</t>
  </si>
  <si>
    <t>appelma01</t>
  </si>
  <si>
    <t>Mark Appel</t>
  </si>
  <si>
    <t>Appel</t>
  </si>
  <si>
    <t>sa501726</t>
  </si>
  <si>
    <t>Appel, Mark</t>
  </si>
  <si>
    <t>dahlda01</t>
  </si>
  <si>
    <t>David Dahl</t>
  </si>
  <si>
    <t>Dahl</t>
  </si>
  <si>
    <t>Dahl, David</t>
  </si>
  <si>
    <t>almoral01</t>
  </si>
  <si>
    <t>Albert Almora</t>
  </si>
  <si>
    <t>Almora</t>
  </si>
  <si>
    <t>perezca02</t>
  </si>
  <si>
    <t>Carlos Perez</t>
  </si>
  <si>
    <t>10642</t>
  </si>
  <si>
    <t>Perez, Carlos</t>
  </si>
  <si>
    <t>11176</t>
  </si>
  <si>
    <t>8090</t>
  </si>
  <si>
    <t>5409</t>
  </si>
  <si>
    <t>6335</t>
  </si>
  <si>
    <t>3990</t>
  </si>
  <si>
    <t>8433</t>
  </si>
  <si>
    <t>5905</t>
  </si>
  <si>
    <t>5235</t>
  </si>
  <si>
    <t>1095</t>
  </si>
  <si>
    <t>12095</t>
  </si>
  <si>
    <t>Yimi Garc├¡a</t>
  </si>
  <si>
    <t>4722</t>
  </si>
  <si>
    <t>9425</t>
  </si>
  <si>
    <t>791</t>
  </si>
  <si>
    <t>157</t>
  </si>
  <si>
    <t>4972</t>
  </si>
  <si>
    <t>1852</t>
  </si>
  <si>
    <t>10441</t>
  </si>
  <si>
    <t>singj001</t>
  </si>
  <si>
    <t>885</t>
  </si>
  <si>
    <t>976</t>
  </si>
  <si>
    <t>thomptr01</t>
  </si>
  <si>
    <t>Trayce Thompson</t>
  </si>
  <si>
    <t>Trayce</t>
  </si>
  <si>
    <t>Thompson</t>
  </si>
  <si>
    <t>9952</t>
  </si>
  <si>
    <t>Thompson, Trayce</t>
  </si>
  <si>
    <t>8700</t>
  </si>
  <si>
    <t>10542</t>
  </si>
  <si>
    <t>9807</t>
  </si>
  <si>
    <t>5930</t>
  </si>
  <si>
    <t>11762</t>
  </si>
  <si>
    <t>1783</t>
  </si>
  <si>
    <t>12976</t>
  </si>
  <si>
    <t>5556</t>
  </si>
  <si>
    <t>8099</t>
  </si>
  <si>
    <t>12918</t>
  </si>
  <si>
    <t>renfrhu01</t>
  </si>
  <si>
    <t>Hunter Renfroe</t>
  </si>
  <si>
    <t>Renfroe</t>
  </si>
  <si>
    <t>Renfroe, Hunter</t>
  </si>
  <si>
    <t>7399</t>
  </si>
  <si>
    <t>6291</t>
  </si>
  <si>
    <t>5557</t>
  </si>
  <si>
    <t>10816</t>
  </si>
  <si>
    <t>11200</t>
  </si>
  <si>
    <t>9486</t>
  </si>
  <si>
    <t>4141</t>
  </si>
  <si>
    <t>5766</t>
  </si>
  <si>
    <t>2036</t>
  </si>
  <si>
    <t>5106</t>
  </si>
  <si>
    <t>1076</t>
  </si>
  <si>
    <t>13164</t>
  </si>
  <si>
    <t>6596</t>
  </si>
  <si>
    <t>2113</t>
  </si>
  <si>
    <t>2646</t>
  </si>
  <si>
    <t>7441</t>
  </si>
  <si>
    <t>5114</t>
  </si>
  <si>
    <t>confomi01</t>
  </si>
  <si>
    <t>Michael Conforto</t>
  </si>
  <si>
    <t>Conforto</t>
  </si>
  <si>
    <t>16376</t>
  </si>
  <si>
    <t>Conforto, Michael</t>
  </si>
  <si>
    <t>1245</t>
  </si>
  <si>
    <t>9178</t>
  </si>
  <si>
    <t>5350</t>
  </si>
  <si>
    <t>3188</t>
  </si>
  <si>
    <t>3269</t>
  </si>
  <si>
    <t>5247</t>
  </si>
  <si>
    <t>2505</t>
  </si>
  <si>
    <t>5417</t>
  </si>
  <si>
    <t>1142</t>
  </si>
  <si>
    <t>3273</t>
  </si>
  <si>
    <t>Carmona, Fausto</t>
  </si>
  <si>
    <t>520</t>
  </si>
  <si>
    <t>914</t>
  </si>
  <si>
    <t>697</t>
  </si>
  <si>
    <t>8753</t>
  </si>
  <si>
    <t>9227</t>
  </si>
  <si>
    <t>3086</t>
  </si>
  <si>
    <t>3867</t>
  </si>
  <si>
    <t>3790</t>
  </si>
  <si>
    <t>7038</t>
  </si>
  <si>
    <t>petersh01</t>
  </si>
  <si>
    <t>Shane Peterson</t>
  </si>
  <si>
    <t>7423</t>
  </si>
  <si>
    <t>Peterson, Shane</t>
  </si>
  <si>
    <t>cowarka01</t>
  </si>
  <si>
    <t>Kaleb Cowart</t>
  </si>
  <si>
    <t>Kaleb</t>
  </si>
  <si>
    <t>Cowart</t>
  </si>
  <si>
    <t>11494</t>
  </si>
  <si>
    <t>Cowart, Kaleb</t>
  </si>
  <si>
    <t>vizcaar01</t>
  </si>
  <si>
    <t>Arodys Vizcaino</t>
  </si>
  <si>
    <t>Arodys</t>
  </si>
  <si>
    <t>Vizcaino</t>
  </si>
  <si>
    <t>5498</t>
  </si>
  <si>
    <t>Vizcaino, Arodys</t>
  </si>
  <si>
    <t>hansoal01</t>
  </si>
  <si>
    <t>Alen Hanson</t>
  </si>
  <si>
    <t>Alen</t>
  </si>
  <si>
    <t>Hanson, Alen</t>
  </si>
  <si>
    <t>blackcl01</t>
  </si>
  <si>
    <t>Clayton Blackburn</t>
  </si>
  <si>
    <t>sa598302</t>
  </si>
  <si>
    <t>Blackburn, Clayton</t>
  </si>
  <si>
    <t>navaref01</t>
  </si>
  <si>
    <t>Efren Navarro</t>
  </si>
  <si>
    <t>Efren</t>
  </si>
  <si>
    <t>9854</t>
  </si>
  <si>
    <t>Navarro, Efren</t>
  </si>
  <si>
    <t>eickhje01</t>
  </si>
  <si>
    <t>Jerad Eickhoff</t>
  </si>
  <si>
    <t>Jerad</t>
  </si>
  <si>
    <t>Eickhoff</t>
  </si>
  <si>
    <t>12664</t>
  </si>
  <si>
    <t>Eickhoff, Jerad</t>
  </si>
  <si>
    <t>chafian01</t>
  </si>
  <si>
    <t>Andrew Chafin</t>
  </si>
  <si>
    <t>Chafin</t>
  </si>
  <si>
    <t>12988</t>
  </si>
  <si>
    <t>Chafin, Andrew</t>
  </si>
  <si>
    <t>szczuma01</t>
  </si>
  <si>
    <t>Matt Szczur</t>
  </si>
  <si>
    <t>Szczur</t>
  </si>
  <si>
    <t>11255</t>
  </si>
  <si>
    <t>Szczur, Matt</t>
  </si>
  <si>
    <t>feathta01</t>
  </si>
  <si>
    <t>Taylor Featherston</t>
  </si>
  <si>
    <t>Featherston</t>
  </si>
  <si>
    <t>12590</t>
  </si>
  <si>
    <t>Featherston, Taylor</t>
  </si>
  <si>
    <t>nicolju01</t>
  </si>
  <si>
    <t>Justin Nicolino</t>
  </si>
  <si>
    <t>Nicolino</t>
  </si>
  <si>
    <t>11754</t>
  </si>
  <si>
    <t>Nicolino, Justin</t>
  </si>
  <si>
    <t>adamecr01</t>
  </si>
  <si>
    <t>Cristhian Adames</t>
  </si>
  <si>
    <t>Adames</t>
  </si>
  <si>
    <t>6013</t>
  </si>
  <si>
    <t>Adames, Cristhian</t>
  </si>
  <si>
    <t>duffety01</t>
  </si>
  <si>
    <t>Tyler Duffey</t>
  </si>
  <si>
    <t>Duffey</t>
  </si>
  <si>
    <t>13758</t>
  </si>
  <si>
    <t>Duffey, Tyler</t>
  </si>
  <si>
    <t>rogerja02</t>
  </si>
  <si>
    <t>Jason Rogers</t>
  </si>
  <si>
    <t>11773</t>
  </si>
  <si>
    <t>Rogers, Jason</t>
  </si>
  <si>
    <t>robincl01</t>
  </si>
  <si>
    <t>Clint Robinson</t>
  </si>
  <si>
    <t>6908</t>
  </si>
  <si>
    <t>Robinson, Clint</t>
  </si>
  <si>
    <t>diazja01</t>
  </si>
  <si>
    <t>Jairo Diaz</t>
  </si>
  <si>
    <t>Jairo</t>
  </si>
  <si>
    <t>12774</t>
  </si>
  <si>
    <t>Diaz, Jairo</t>
  </si>
  <si>
    <t>cunnito01</t>
  </si>
  <si>
    <t>Todd Cunningham</t>
  </si>
  <si>
    <t>Cunningham</t>
  </si>
  <si>
    <t>10822</t>
  </si>
  <si>
    <t>Cunningham, Todd</t>
  </si>
  <si>
    <t>barnhtu01</t>
  </si>
  <si>
    <t>Tucker Barnhart</t>
  </si>
  <si>
    <t>Barnhart</t>
  </si>
  <si>
    <t>10200</t>
  </si>
  <si>
    <t>Barnhart, Tucker</t>
  </si>
  <si>
    <t>parkby01</t>
  </si>
  <si>
    <t>Byung-ho Park</t>
  </si>
  <si>
    <t>Byung-ho</t>
  </si>
  <si>
    <t>Park</t>
  </si>
  <si>
    <t>Tommy Pham</t>
  </si>
  <si>
    <t>Pham</t>
  </si>
  <si>
    <t>2967</t>
  </si>
  <si>
    <t>Pham, Tommy</t>
  </si>
  <si>
    <t>gomezje01</t>
  </si>
  <si>
    <t>Jeanmar Gomez</t>
  </si>
  <si>
    <t>Jeanmar</t>
  </si>
  <si>
    <t>9033</t>
  </si>
  <si>
    <t>Gomez, Jeanmar</t>
  </si>
  <si>
    <t>sweenda02</t>
  </si>
  <si>
    <t>Darnell Sweeney</t>
  </si>
  <si>
    <t>13284</t>
  </si>
  <si>
    <t>Sweeney, Darnell</t>
  </si>
  <si>
    <t>boydma01</t>
  </si>
  <si>
    <t>Matt Boyd</t>
  </si>
  <si>
    <t>Boyd</t>
  </si>
  <si>
    <t>15440</t>
  </si>
  <si>
    <t>Boyd, Matt</t>
  </si>
  <si>
    <t>garnedu01</t>
  </si>
  <si>
    <t>Dustin Garneau</t>
  </si>
  <si>
    <t>Garneau</t>
  </si>
  <si>
    <t>9433</t>
  </si>
  <si>
    <t>Garneau, Dustin</t>
  </si>
  <si>
    <t>parkeja03</t>
  </si>
  <si>
    <t>Jarrett Parker</t>
  </si>
  <si>
    <t>Jarrett</t>
  </si>
  <si>
    <t>11624</t>
  </si>
  <si>
    <t>Parker, Jarrett</t>
  </si>
  <si>
    <t>morgaad01</t>
  </si>
  <si>
    <t>Adam Morgan</t>
  </si>
  <si>
    <t>12580</t>
  </si>
  <si>
    <t>Morgan, Adam</t>
  </si>
  <si>
    <t>hillri01</t>
  </si>
  <si>
    <t>Rich Hill</t>
  </si>
  <si>
    <t>4806</t>
  </si>
  <si>
    <t>Hill, Rich</t>
  </si>
  <si>
    <t>blancan01</t>
  </si>
  <si>
    <t>Andres Blanco</t>
  </si>
  <si>
    <t>1907</t>
  </si>
  <si>
    <t>Blanco, Andres</t>
  </si>
  <si>
    <t>reaco01</t>
  </si>
  <si>
    <t>Colin Rea</t>
  </si>
  <si>
    <t>Colin</t>
  </si>
  <si>
    <t>Rea</t>
  </si>
  <si>
    <t>12317</t>
  </si>
  <si>
    <t>Rea, Colin</t>
  </si>
  <si>
    <t>boyerbl01</t>
  </si>
  <si>
    <t>Blaine Boyer</t>
  </si>
  <si>
    <t>Blaine</t>
  </si>
  <si>
    <t>Boyer</t>
  </si>
  <si>
    <t>2237</t>
  </si>
  <si>
    <t>Boyer, Blaine</t>
  </si>
  <si>
    <t>flynnbr01</t>
  </si>
  <si>
    <t>Brian Flynn</t>
  </si>
  <si>
    <t>Flynn</t>
  </si>
  <si>
    <t>12027</t>
  </si>
  <si>
    <t>Flynn, Brian</t>
  </si>
  <si>
    <t>tomlike01</t>
  </si>
  <si>
    <t>Kelby Tomlinson</t>
  </si>
  <si>
    <t>Kelby</t>
  </si>
  <si>
    <t>Tomlinson</t>
  </si>
  <si>
    <t>13005</t>
  </si>
  <si>
    <t>Tomlinson, Kelby</t>
  </si>
  <si>
    <t>kubitky01</t>
  </si>
  <si>
    <t>Kyle Kubitza</t>
  </si>
  <si>
    <t>Kubitza</t>
  </si>
  <si>
    <t>12148</t>
  </si>
  <si>
    <t>Kubitza, Kyle</t>
  </si>
  <si>
    <t>urruthe01</t>
  </si>
  <si>
    <t>Henry Urrutia</t>
  </si>
  <si>
    <t>Urrutia</t>
  </si>
  <si>
    <t>14441</t>
  </si>
  <si>
    <t>Urrutia, Henry</t>
  </si>
  <si>
    <t>nolinse01</t>
  </si>
  <si>
    <t>Sean Nolin</t>
  </si>
  <si>
    <t>Nolin</t>
  </si>
  <si>
    <t>11341</t>
  </si>
  <si>
    <t>Nolin, Sean</t>
  </si>
  <si>
    <t>elmorja01</t>
  </si>
  <si>
    <t>Jake Elmore</t>
  </si>
  <si>
    <t>Elmore</t>
  </si>
  <si>
    <t>7290</t>
  </si>
  <si>
    <t>Elmore, Jake</t>
  </si>
  <si>
    <t>perezwi01</t>
  </si>
  <si>
    <t>Williams Perez</t>
  </si>
  <si>
    <t>11592</t>
  </si>
  <si>
    <t>Perez, Williams</t>
  </si>
  <si>
    <t>manesse01</t>
  </si>
  <si>
    <t>Seth Maness</t>
  </si>
  <si>
    <t>Maness</t>
  </si>
  <si>
    <t>12235</t>
  </si>
  <si>
    <t>Maness, Seth</t>
  </si>
  <si>
    <t>caveja01</t>
  </si>
  <si>
    <t>Jake Cave</t>
  </si>
  <si>
    <t>Cave</t>
  </si>
  <si>
    <t>Cave, Jake</t>
  </si>
  <si>
    <t>maedake01</t>
  </si>
  <si>
    <t>Kenta Maeda</t>
  </si>
  <si>
    <t>Kenta</t>
  </si>
  <si>
    <t>Maeda</t>
  </si>
  <si>
    <t>Maeda, Kenta</t>
  </si>
  <si>
    <t>aguilje01</t>
  </si>
  <si>
    <t>Jesus Aguilar</t>
  </si>
  <si>
    <t>Aguilar</t>
  </si>
  <si>
    <t>11342</t>
  </si>
  <si>
    <t>Aguilar, Jesus</t>
  </si>
  <si>
    <t>milleju02</t>
  </si>
  <si>
    <t>Justin Miller</t>
  </si>
  <si>
    <t>8580</t>
  </si>
  <si>
    <t>Miller, Justin</t>
  </si>
  <si>
    <t>rossjo01</t>
  </si>
  <si>
    <t>Joe Ross</t>
  </si>
  <si>
    <t>12972</t>
  </si>
  <si>
    <t>Ross, Joe</t>
  </si>
  <si>
    <t>marteje01</t>
  </si>
  <si>
    <t>Jefry Marte</t>
  </si>
  <si>
    <t>Jefry</t>
  </si>
  <si>
    <t>5107</t>
  </si>
  <si>
    <t>Marte, Jefry</t>
  </si>
  <si>
    <t>Edwin Diaz</t>
  </si>
  <si>
    <t>Jose Torres</t>
  </si>
  <si>
    <t>sa657910</t>
  </si>
  <si>
    <t>A.J. Reed</t>
  </si>
  <si>
    <t>Jose Martinez</t>
  </si>
  <si>
    <t>10059</t>
  </si>
  <si>
    <t>Luis Garcia</t>
  </si>
  <si>
    <t>12944</t>
  </si>
  <si>
    <t>Max Kepler</t>
  </si>
  <si>
    <t>12144</t>
  </si>
  <si>
    <t>Scott Schebler</t>
  </si>
  <si>
    <t>12225</t>
  </si>
  <si>
    <t>Jose Urena</t>
  </si>
  <si>
    <t>Tim Anderson</t>
  </si>
  <si>
    <t>Mychal Givens</t>
  </si>
  <si>
    <t>10430</t>
  </si>
  <si>
    <t>Brooks Pounders</t>
  </si>
  <si>
    <t>Jose Leclerc</t>
  </si>
  <si>
    <t>Mauricio Cabrera</t>
  </si>
  <si>
    <t>Grant Dayton</t>
  </si>
  <si>
    <t>Brent Honeywell</t>
  </si>
  <si>
    <t>sa828706</t>
  </si>
  <si>
    <t>Anthony Banda</t>
  </si>
  <si>
    <t>Francis Martes</t>
  </si>
  <si>
    <t>Juan Minaya</t>
  </si>
  <si>
    <t>Tyler Cravy</t>
  </si>
  <si>
    <t>10770</t>
  </si>
  <si>
    <t>Adam Conley</t>
  </si>
  <si>
    <t>14457</t>
  </si>
  <si>
    <t>Chad Kuhl</t>
  </si>
  <si>
    <t>Amir Garrett</t>
  </si>
  <si>
    <t>James Pazos</t>
  </si>
  <si>
    <t>13323</t>
  </si>
  <si>
    <t>Antonio Senzatela</t>
  </si>
  <si>
    <t>Wandy Peralta</t>
  </si>
  <si>
    <t>Steven Brault</t>
  </si>
  <si>
    <t>German Marquez</t>
  </si>
  <si>
    <t>Michael Kopech</t>
  </si>
  <si>
    <t>Alex Reyes</t>
  </si>
  <si>
    <t>Jharel Cotton</t>
  </si>
  <si>
    <t>Paul Blackburn</t>
  </si>
  <si>
    <t>Corey Ray</t>
  </si>
  <si>
    <t>Jake Junis</t>
  </si>
  <si>
    <t>Justus Sheffield</t>
  </si>
  <si>
    <t>Dalier Hinojosa</t>
  </si>
  <si>
    <t>15671</t>
  </si>
  <si>
    <t>Jake Thompson</t>
  </si>
  <si>
    <t>Brock Stewart</t>
  </si>
  <si>
    <t>Daniel Mengden</t>
  </si>
  <si>
    <t>Alec Asher</t>
  </si>
  <si>
    <t>13560</t>
  </si>
  <si>
    <t>Joseph Biagini</t>
  </si>
  <si>
    <t>Yohander Mendez</t>
  </si>
  <si>
    <t>Shae Simmons</t>
  </si>
  <si>
    <t>14200</t>
  </si>
  <si>
    <t>Dillon Peters</t>
  </si>
  <si>
    <t>Sandy Alcantara</t>
  </si>
  <si>
    <t>Steven Okert</t>
  </si>
  <si>
    <t>Aaron Wilkerson</t>
  </si>
  <si>
    <t>Adam Ravenelle</t>
  </si>
  <si>
    <t>Ariel Miranda</t>
  </si>
  <si>
    <t>Tyler Anderson</t>
  </si>
  <si>
    <t>Silvino Bracho</t>
  </si>
  <si>
    <t>15051</t>
  </si>
  <si>
    <t>10171</t>
  </si>
  <si>
    <t>Asher Wojciechowski</t>
  </si>
  <si>
    <t>10836</t>
  </si>
  <si>
    <t>Edubray Ramos</t>
  </si>
  <si>
    <t>Daniel Coulombe</t>
  </si>
  <si>
    <t>13293</t>
  </si>
  <si>
    <t>Zach Eflin</t>
  </si>
  <si>
    <t>Kyle Freeland</t>
  </si>
  <si>
    <t>Taylor Rogers</t>
  </si>
  <si>
    <t>Stephen Gonsalves</t>
  </si>
  <si>
    <t>Jacob Barnes</t>
  </si>
  <si>
    <t>Christian Bergman</t>
  </si>
  <si>
    <t>10925</t>
  </si>
  <si>
    <t>14862</t>
  </si>
  <si>
    <t>Nick Pivetta</t>
  </si>
  <si>
    <t>Ty Blach</t>
  </si>
  <si>
    <t>Zachary Davies</t>
  </si>
  <si>
    <t>13183</t>
  </si>
  <si>
    <t>Chris Stratton</t>
  </si>
  <si>
    <t>Taylor Guerrieri</t>
  </si>
  <si>
    <t>sa597787</t>
  </si>
  <si>
    <t>Brandon Woodruff</t>
  </si>
  <si>
    <t>12076</t>
  </si>
  <si>
    <t>James Hoyt</t>
  </si>
  <si>
    <t>Joe Jimenez</t>
  </si>
  <si>
    <t>Luis Cessa</t>
  </si>
  <si>
    <t>Blake Treinen</t>
  </si>
  <si>
    <t>12572</t>
  </si>
  <si>
    <t>Michael Feliz</t>
  </si>
  <si>
    <t>11903</t>
  </si>
  <si>
    <t>Ross Stripling</t>
  </si>
  <si>
    <t>Caleb Smith</t>
  </si>
  <si>
    <t>Tony Zych</t>
  </si>
  <si>
    <t>12876</t>
  </si>
  <si>
    <t>Josh Hader</t>
  </si>
  <si>
    <t>Reynaldo Lopez</t>
  </si>
  <si>
    <t>Cody Reed</t>
  </si>
  <si>
    <t>Dinelson Lamet</t>
  </si>
  <si>
    <t>Albert Abreu</t>
  </si>
  <si>
    <t>Kirby Yates</t>
  </si>
  <si>
    <t>9073</t>
  </si>
  <si>
    <t>David Paulino</t>
  </si>
  <si>
    <t>Luke Weaver</t>
  </si>
  <si>
    <t>Jacob Faria</t>
  </si>
  <si>
    <t>Brent Suter</t>
  </si>
  <si>
    <t>Sean Reid-Foley</t>
  </si>
  <si>
    <t>Jose De Leon</t>
  </si>
  <si>
    <t>Ryan Buchter</t>
  </si>
  <si>
    <t>9456</t>
  </si>
  <si>
    <t>J.T. Chargois</t>
  </si>
  <si>
    <t>Austin Brice</t>
  </si>
  <si>
    <t>11589</t>
  </si>
  <si>
    <t>Bryan Mitchell</t>
  </si>
  <si>
    <t>11479</t>
  </si>
  <si>
    <t>Mike Clevinger</t>
  </si>
  <si>
    <t>Blake Parker</t>
  </si>
  <si>
    <t>5224</t>
  </si>
  <si>
    <t>Ben Lively</t>
  </si>
  <si>
    <t>Alec Mills</t>
  </si>
  <si>
    <t>Tyler Beede</t>
  </si>
  <si>
    <t>sa597784</t>
  </si>
  <si>
    <t>Tim Cooney</t>
  </si>
  <si>
    <t>13762</t>
  </si>
  <si>
    <t>Blake Snell</t>
  </si>
  <si>
    <t>Sal Romano</t>
  </si>
  <si>
    <t>Cesar Vargas</t>
  </si>
  <si>
    <t>Ryan Dull</t>
  </si>
  <si>
    <t>13974</t>
  </si>
  <si>
    <t>Tommy Kahnle</t>
  </si>
  <si>
    <t>11384</t>
  </si>
  <si>
    <t>Enrique Burgos</t>
  </si>
  <si>
    <t>3895</t>
  </si>
  <si>
    <t>Dillon Overton</t>
  </si>
  <si>
    <t>Alex Claudio</t>
  </si>
  <si>
    <t>12890</t>
  </si>
  <si>
    <t>Kyle Barraclough</t>
  </si>
  <si>
    <t>13713</t>
  </si>
  <si>
    <t>Oliver Drake</t>
  </si>
  <si>
    <t>8823</t>
  </si>
  <si>
    <t>Erick Fedde</t>
  </si>
  <si>
    <t>Shawn Morimando</t>
  </si>
  <si>
    <t>Max Fried</t>
  </si>
  <si>
    <t>13685</t>
  </si>
  <si>
    <t>Sammy Solis</t>
  </si>
  <si>
    <t>11457</t>
  </si>
  <si>
    <t>Ryan Tepera</t>
  </si>
  <si>
    <t>10291</t>
  </si>
  <si>
    <t>Brian Johnson</t>
  </si>
  <si>
    <t>14272</t>
  </si>
  <si>
    <t>Chris Beck</t>
  </si>
  <si>
    <t>13418</t>
  </si>
  <si>
    <t>Carlos Estevez</t>
  </si>
  <si>
    <t>Trevor Williams</t>
  </si>
  <si>
    <t>Austin Pruitt</t>
  </si>
  <si>
    <t>Robert Gsellman</t>
  </si>
  <si>
    <t>Matt Bowman</t>
  </si>
  <si>
    <t>Chris Devenski</t>
  </si>
  <si>
    <t>Josh Smoker</t>
  </si>
  <si>
    <t>Keynan Middleton</t>
  </si>
  <si>
    <t>Dylan Covey</t>
  </si>
  <si>
    <t>Hansel Robles</t>
  </si>
  <si>
    <t>11801</t>
  </si>
  <si>
    <t>Adalberto Mejia</t>
  </si>
  <si>
    <t>Jumbo Diaz</t>
  </si>
  <si>
    <t>3397</t>
  </si>
  <si>
    <t>Matt Barnes</t>
  </si>
  <si>
    <t>12863</t>
  </si>
  <si>
    <t>Jared Miller</t>
  </si>
  <si>
    <t>Hector Neris</t>
  </si>
  <si>
    <t>11804</t>
  </si>
  <si>
    <t>Joe Musgrove</t>
  </si>
  <si>
    <t>Richard Bleier</t>
  </si>
  <si>
    <t>Heath Hembree</t>
  </si>
  <si>
    <t>11632</t>
  </si>
  <si>
    <t>Caleb Cotham</t>
  </si>
  <si>
    <t>10075</t>
  </si>
  <si>
    <t>Jake Barrett</t>
  </si>
  <si>
    <t>Andrew Triggs</t>
  </si>
  <si>
    <t>Michael Fulmer</t>
  </si>
  <si>
    <t>sa621583</t>
  </si>
  <si>
    <t>Luis Ortiz</t>
  </si>
  <si>
    <t>Aaron Blair</t>
  </si>
  <si>
    <t>Scott Alexander</t>
  </si>
  <si>
    <t>10591</t>
  </si>
  <si>
    <t>Logan Verrett</t>
  </si>
  <si>
    <t>12905</t>
  </si>
  <si>
    <t>Ariel Jurado</t>
  </si>
  <si>
    <t>Sean Manaea</t>
  </si>
  <si>
    <t>Blake Wood</t>
  </si>
  <si>
    <t>1345</t>
  </si>
  <si>
    <t>Josh Ravin</t>
  </si>
  <si>
    <t>2951</t>
  </si>
  <si>
    <t>Derek Law</t>
  </si>
  <si>
    <t>Junior Guerra</t>
  </si>
  <si>
    <t>5702</t>
  </si>
  <si>
    <t>Sean Newcomb</t>
  </si>
  <si>
    <t>Gabriel Ynoa</t>
  </si>
  <si>
    <t>Seth Lugo</t>
  </si>
  <si>
    <t>Ryan Pressly</t>
  </si>
  <si>
    <t>7005</t>
  </si>
  <si>
    <t>Warwick Saupold</t>
  </si>
  <si>
    <t>Chad Green</t>
  </si>
  <si>
    <t>8302</t>
  </si>
  <si>
    <t>anderti01</t>
  </si>
  <si>
    <t>keplema01</t>
  </si>
  <si>
    <t>Kepler</t>
  </si>
  <si>
    <t>schebsc01</t>
  </si>
  <si>
    <t>Schebler</t>
  </si>
  <si>
    <t>reedaj01</t>
  </si>
  <si>
    <t>davieza02</t>
  </si>
  <si>
    <t>Zach Davies</t>
  </si>
  <si>
    <t>bregmal01</t>
  </si>
  <si>
    <t>Bregman</t>
  </si>
  <si>
    <t>margoma01</t>
  </si>
  <si>
    <t>Margot</t>
  </si>
  <si>
    <t>Manuel</t>
  </si>
  <si>
    <t>belljo02</t>
  </si>
  <si>
    <t>happia01</t>
  </si>
  <si>
    <t>swansda01</t>
  </si>
  <si>
    <t>Swanson</t>
  </si>
  <si>
    <t>Dansby</t>
  </si>
  <si>
    <t>choiji01</t>
  </si>
  <si>
    <t>Choi</t>
  </si>
  <si>
    <t>Ji-Man</t>
  </si>
  <si>
    <t>willini01</t>
  </si>
  <si>
    <t>contrwi01</t>
  </si>
  <si>
    <t>Willson</t>
  </si>
  <si>
    <t>roblevi01</t>
  </si>
  <si>
    <t>Robles</t>
  </si>
  <si>
    <t>Rodgers</t>
  </si>
  <si>
    <t>sa874238</t>
  </si>
  <si>
    <t>zimmebr01</t>
  </si>
  <si>
    <t>bellico01</t>
  </si>
  <si>
    <t>Bellinger</t>
  </si>
  <si>
    <t>goeddty01</t>
  </si>
  <si>
    <t>Goeddel</t>
  </si>
  <si>
    <t>barrefr01</t>
  </si>
  <si>
    <t>Barreto</t>
  </si>
  <si>
    <t>beninan01</t>
  </si>
  <si>
    <t>Benintendi</t>
  </si>
  <si>
    <t>mcmahry01</t>
  </si>
  <si>
    <t>McMahon</t>
  </si>
  <si>
    <t>storytr01</t>
  </si>
  <si>
    <t>Story</t>
  </si>
  <si>
    <t>mckinbi01</t>
  </si>
  <si>
    <t>McKinney</t>
  </si>
  <si>
    <t>mateojo01</t>
  </si>
  <si>
    <t>Mateo</t>
  </si>
  <si>
    <t>albieoz01</t>
  </si>
  <si>
    <t>Albies</t>
  </si>
  <si>
    <t>Ozzie</t>
  </si>
  <si>
    <t>britoso01</t>
  </si>
  <si>
    <t>Brito</t>
  </si>
  <si>
    <t>Socrates</t>
  </si>
  <si>
    <t>arciaor01</t>
  </si>
  <si>
    <t>brinsle01</t>
  </si>
  <si>
    <t>Brinson</t>
  </si>
  <si>
    <t>mazarno01</t>
  </si>
  <si>
    <t>Mazara</t>
  </si>
  <si>
    <t>Nomar</t>
  </si>
  <si>
    <t>reyesal01</t>
  </si>
  <si>
    <t>alforan01</t>
  </si>
  <si>
    <t>Alford</t>
  </si>
  <si>
    <t>kimhy01</t>
  </si>
  <si>
    <t>Kim</t>
  </si>
  <si>
    <t>Hyun-soo</t>
  </si>
  <si>
    <t>18718</t>
  </si>
  <si>
    <t>stassma01</t>
  </si>
  <si>
    <t>Stassi</t>
  </si>
  <si>
    <t>Olson</t>
  </si>
  <si>
    <t>deverra01</t>
  </si>
  <si>
    <t>Devers</t>
  </si>
  <si>
    <t>smithdo01</t>
  </si>
  <si>
    <t>walshco02</t>
  </si>
  <si>
    <t>Walsh</t>
  </si>
  <si>
    <t>phillbr02</t>
  </si>
  <si>
    <t>Dae-Ho Lee</t>
  </si>
  <si>
    <t>18722</t>
  </si>
  <si>
    <t>Carlos Asuaje</t>
  </si>
  <si>
    <t>15197</t>
  </si>
  <si>
    <t>Max Muncy</t>
  </si>
  <si>
    <t>13301</t>
  </si>
  <si>
    <t>Tom Murphy</t>
  </si>
  <si>
    <t>13499</t>
  </si>
  <si>
    <t>Greg Garcia</t>
  </si>
  <si>
    <t>10951</t>
  </si>
  <si>
    <t>Franklin Barreto</t>
  </si>
  <si>
    <t>Kyle Tucker</t>
  </si>
  <si>
    <t>Peter O'Brien</t>
  </si>
  <si>
    <t>13288</t>
  </si>
  <si>
    <t>Colin Moran</t>
  </si>
  <si>
    <t>16909</t>
  </si>
  <si>
    <t>Mitch Garver</t>
  </si>
  <si>
    <t>Hyun Soo Kim</t>
  </si>
  <si>
    <t>Willson Contreras</t>
  </si>
  <si>
    <t>11609</t>
  </si>
  <si>
    <t>Jeremy Hazelbaker</t>
  </si>
  <si>
    <t>9399</t>
  </si>
  <si>
    <t>Jorge Mateo</t>
  </si>
  <si>
    <t>Brett Eibner</t>
  </si>
  <si>
    <t>11369</t>
  </si>
  <si>
    <t>Willy Adames</t>
  </si>
  <si>
    <t>Ozzie Albies</t>
  </si>
  <si>
    <t>Tyler Goeddel</t>
  </si>
  <si>
    <t>13180</t>
  </si>
  <si>
    <t>Trent Clark</t>
  </si>
  <si>
    <t>Chance Sisco</t>
  </si>
  <si>
    <t>Juan Soto</t>
  </si>
  <si>
    <t>Miguel Andujar</t>
  </si>
  <si>
    <t>Jeimer Candelario</t>
  </si>
  <si>
    <t>13621</t>
  </si>
  <si>
    <t>Tyler Austin</t>
  </si>
  <si>
    <t>11850</t>
  </si>
  <si>
    <t>Tyler White</t>
  </si>
  <si>
    <t>15564</t>
  </si>
  <si>
    <t>Tommy Joseph</t>
  </si>
  <si>
    <t>10349</t>
  </si>
  <si>
    <t>Dominic Smith</t>
  </si>
  <si>
    <t>Erik Gonzalez</t>
  </si>
  <si>
    <t>13369</t>
  </si>
  <si>
    <t>Mac Williamson</t>
  </si>
  <si>
    <t>14158</t>
  </si>
  <si>
    <t>Keon Broxton</t>
  </si>
  <si>
    <t>9253</t>
  </si>
  <si>
    <t>Gregorio Petit</t>
  </si>
  <si>
    <t>3812</t>
  </si>
  <si>
    <t>Jorge Polanco</t>
  </si>
  <si>
    <t>13152</t>
  </si>
  <si>
    <t>Rowdy Tellez</t>
  </si>
  <si>
    <t>Austin Romine</t>
  </si>
  <si>
    <t>5491</t>
  </si>
  <si>
    <t>Anderson Tejeda</t>
  </si>
  <si>
    <t>Daniel Robertson</t>
  </si>
  <si>
    <t>15172</t>
  </si>
  <si>
    <t>Guillermo Heredia</t>
  </si>
  <si>
    <t>18721</t>
  </si>
  <si>
    <t>Ronald Torreyes</t>
  </si>
  <si>
    <t>11400</t>
  </si>
  <si>
    <t>14109</t>
  </si>
  <si>
    <t>Yulieski Gurriel</t>
  </si>
  <si>
    <t>19198</t>
  </si>
  <si>
    <t>Ji-Man Choi</t>
  </si>
  <si>
    <t>D.J. Peterson</t>
  </si>
  <si>
    <t>sa549926</t>
  </si>
  <si>
    <t>Francisco Mejia</t>
  </si>
  <si>
    <t>Trevor Story</t>
  </si>
  <si>
    <t>12564</t>
  </si>
  <si>
    <t>Jahmai Jones</t>
  </si>
  <si>
    <t>Ehire Adrianza</t>
  </si>
  <si>
    <t>8418</t>
  </si>
  <si>
    <t>Matt Olson</t>
  </si>
  <si>
    <t>14344</t>
  </si>
  <si>
    <t>Bruce Maxwell III</t>
  </si>
  <si>
    <t>13866</t>
  </si>
  <si>
    <t>Lewis Brinson</t>
  </si>
  <si>
    <t>13769</t>
  </si>
  <si>
    <t>Joey Wendle</t>
  </si>
  <si>
    <t>13853</t>
  </si>
  <si>
    <t>Rickie Weeks Jr.</t>
  </si>
  <si>
    <t>Cody Bellinger</t>
  </si>
  <si>
    <t>Raimel Tapia</t>
  </si>
  <si>
    <t>14350</t>
  </si>
  <si>
    <t>Stephen Cardullo</t>
  </si>
  <si>
    <t>11204</t>
  </si>
  <si>
    <t>Jorge Bonifacio</t>
  </si>
  <si>
    <t>Taylor Motter</t>
  </si>
  <si>
    <t>12399</t>
  </si>
  <si>
    <t>Elias Diaz</t>
  </si>
  <si>
    <t>11680</t>
  </si>
  <si>
    <t>Charlie Tilson</t>
  </si>
  <si>
    <t>12983</t>
  </si>
  <si>
    <t>Jesus Sucre</t>
  </si>
  <si>
    <t>5942</t>
  </si>
  <si>
    <t>Tyler O'Neill</t>
  </si>
  <si>
    <t>Allen Cordoba</t>
  </si>
  <si>
    <t>Franchy Cordero</t>
  </si>
  <si>
    <t>Zack Granite</t>
  </si>
  <si>
    <t>Shawn O'Malley</t>
  </si>
  <si>
    <t>9629</t>
  </si>
  <si>
    <t>Jett Bandy</t>
  </si>
  <si>
    <t>12508</t>
  </si>
  <si>
    <t>12926</t>
  </si>
  <si>
    <t>Jose Osuna</t>
  </si>
  <si>
    <t>Drew Robinson</t>
  </si>
  <si>
    <t>Dilson Herrera</t>
  </si>
  <si>
    <t>14335</t>
  </si>
  <si>
    <t>Luis Urias</t>
  </si>
  <si>
    <t>Ronald Acuna</t>
  </si>
  <si>
    <t>Tyler Wade</t>
  </si>
  <si>
    <t>Deven Marrero</t>
  </si>
  <si>
    <t>13325</t>
  </si>
  <si>
    <t>Dansby Swanson</t>
  </si>
  <si>
    <t>18314</t>
  </si>
  <si>
    <t>Michael Reed</t>
  </si>
  <si>
    <t>13228</t>
  </si>
  <si>
    <t>Rafael Devers</t>
  </si>
  <si>
    <t>Socrates Brito</t>
  </si>
  <si>
    <t>18497</t>
  </si>
  <si>
    <t>Luis Torrens</t>
  </si>
  <si>
    <t>Ben Gamel</t>
  </si>
  <si>
    <t>12160</t>
  </si>
  <si>
    <t>Whit Merrifield</t>
  </si>
  <si>
    <t>11281</t>
  </si>
  <si>
    <t>Isan Diaz</t>
  </si>
  <si>
    <t>13145</t>
  </si>
  <si>
    <t>Andrew Toles</t>
  </si>
  <si>
    <t>13414</t>
  </si>
  <si>
    <t>T.J. Rivera</t>
  </si>
  <si>
    <t>12495</t>
  </si>
  <si>
    <t>Bradley Zimmer</t>
  </si>
  <si>
    <t>Travis Jankowski</t>
  </si>
  <si>
    <t>13768</t>
  </si>
  <si>
    <t>Ty Kelly</t>
  </si>
  <si>
    <t>7740</t>
  </si>
  <si>
    <t>Greg Allen</t>
  </si>
  <si>
    <t>Tony Wolters</t>
  </si>
  <si>
    <t>11470</t>
  </si>
  <si>
    <t>Manuel Margot</t>
  </si>
  <si>
    <t>14712</t>
  </si>
  <si>
    <t>Johan Camargo</t>
  </si>
  <si>
    <t>Zack Collins</t>
  </si>
  <si>
    <t>Tomas Telis</t>
  </si>
  <si>
    <t>10067</t>
  </si>
  <si>
    <t>Andrew Benintendi</t>
  </si>
  <si>
    <t>17901</t>
  </si>
  <si>
    <t>Dan Vogelbach</t>
  </si>
  <si>
    <t>14130</t>
  </si>
  <si>
    <t>7996</t>
  </si>
  <si>
    <t>Eloy Jimenez</t>
  </si>
  <si>
    <t>Rhys Hoskins</t>
  </si>
  <si>
    <t>Cheslor Cuthbert</t>
  </si>
  <si>
    <t>10473</t>
  </si>
  <si>
    <t>13744</t>
  </si>
  <si>
    <t>Jaycob Brugman</t>
  </si>
  <si>
    <t>15464</t>
  </si>
  <si>
    <t>Tyler Naquin</t>
  </si>
  <si>
    <t>13359</t>
  </si>
  <si>
    <t>Ryon Healy</t>
  </si>
  <si>
    <t>15447</t>
  </si>
  <si>
    <t>Kevan Smith</t>
  </si>
  <si>
    <t>12284</t>
  </si>
  <si>
    <t>Willy Garcia</t>
  </si>
  <si>
    <t>Joey Rickard</t>
  </si>
  <si>
    <t>13277</t>
  </si>
  <si>
    <t>Brian Goodwin</t>
  </si>
  <si>
    <t>12858</t>
  </si>
  <si>
    <t>Trevor Brown</t>
  </si>
  <si>
    <t>13895</t>
  </si>
  <si>
    <t>Alex Dickerson</t>
  </si>
  <si>
    <t>12649</t>
  </si>
  <si>
    <t>Dixon Machado</t>
  </si>
  <si>
    <t>11472</t>
  </si>
  <si>
    <t>Teoscar Hernandez</t>
  </si>
  <si>
    <t>13066</t>
  </si>
  <si>
    <t>Luke Maile</t>
  </si>
  <si>
    <t>13355</t>
  </si>
  <si>
    <t>Gleyber Torres</t>
  </si>
  <si>
    <t>Jason Coats</t>
  </si>
  <si>
    <t>14282</t>
  </si>
  <si>
    <t>Sam Travis</t>
  </si>
  <si>
    <t>Nick Williams</t>
  </si>
  <si>
    <t>Jake Bauers</t>
  </si>
  <si>
    <t>Matt Chapman</t>
  </si>
  <si>
    <t>Pedro Severino</t>
  </si>
  <si>
    <t>14523</t>
  </si>
  <si>
    <t>Victor Robles</t>
  </si>
  <si>
    <t>Jabari Blash</t>
  </si>
  <si>
    <t>11247</t>
  </si>
  <si>
    <t>Jacob Nottingham</t>
  </si>
  <si>
    <t>15640</t>
  </si>
  <si>
    <t>Austin Barnes</t>
  </si>
  <si>
    <t>12158</t>
  </si>
  <si>
    <t>Aledmys Diaz</t>
  </si>
  <si>
    <t>15937</t>
  </si>
  <si>
    <t>17232</t>
  </si>
  <si>
    <t>Christian Arroyo</t>
  </si>
  <si>
    <t>JaCoby Jones</t>
  </si>
  <si>
    <t>14818</t>
  </si>
  <si>
    <t>Nomar Mazara</t>
  </si>
  <si>
    <t>14553</t>
  </si>
  <si>
    <t>Omar Narvaez</t>
  </si>
  <si>
    <t>13338</t>
  </si>
  <si>
    <t>Brandon Drury</t>
  </si>
  <si>
    <t>11615</t>
  </si>
  <si>
    <t>John Hicks</t>
  </si>
  <si>
    <t>12547</t>
  </si>
  <si>
    <t>Carson Kelly</t>
  </si>
  <si>
    <t>13620</t>
  </si>
  <si>
    <t>Ryan Schimpf</t>
  </si>
  <si>
    <t>9953</t>
  </si>
  <si>
    <t>Ian Happ</t>
  </si>
  <si>
    <t>16246</t>
  </si>
  <si>
    <t>Yusniel Diaz</t>
  </si>
  <si>
    <t>Leury Garcia</t>
  </si>
  <si>
    <t>5913</t>
  </si>
  <si>
    <t>Rio Ruiz</t>
  </si>
  <si>
    <t>14103</t>
  </si>
  <si>
    <t>12927</t>
  </si>
  <si>
    <t>Brett Phillips</t>
  </si>
  <si>
    <t>Alex Verdugo</t>
  </si>
  <si>
    <t>Nick Senzel</t>
  </si>
  <si>
    <t>Leody Taveras</t>
  </si>
  <si>
    <t>Brendan Rodgers</t>
  </si>
  <si>
    <t>12180</t>
  </si>
  <si>
    <t>Roman Quinn</t>
  </si>
  <si>
    <t>13546</t>
  </si>
  <si>
    <t>Mallex Smith</t>
  </si>
  <si>
    <t>13608</t>
  </si>
  <si>
    <t>Chad Pinder</t>
  </si>
  <si>
    <t>15191</t>
  </si>
  <si>
    <t>Miguel Rojas</t>
  </si>
  <si>
    <t>7802</t>
  </si>
  <si>
    <t>Max Stassi</t>
  </si>
  <si>
    <t>Mitch Haniger</t>
  </si>
  <si>
    <t>14274</t>
  </si>
  <si>
    <t>Kevin Newman</t>
  </si>
  <si>
    <t>Pat Valaika</t>
  </si>
  <si>
    <t>14885</t>
  </si>
  <si>
    <t>Alex Bregman</t>
  </si>
  <si>
    <t>17678</t>
  </si>
  <si>
    <t>Andrew Knapp</t>
  </si>
  <si>
    <t>Billy Mckinney</t>
  </si>
  <si>
    <t>Orlando Arcia</t>
  </si>
  <si>
    <t>13185</t>
  </si>
  <si>
    <t>Trey Mancini</t>
  </si>
  <si>
    <t>15149</t>
  </si>
  <si>
    <t>Gavin Cecchini</t>
  </si>
  <si>
    <t>17005</t>
  </si>
  <si>
    <t>Wilmer Difo</t>
  </si>
  <si>
    <t>14320</t>
  </si>
  <si>
    <t>Adam Engel</t>
  </si>
  <si>
    <t>Boog Powell</t>
  </si>
  <si>
    <t>Colin Walsh</t>
  </si>
  <si>
    <t>10961</t>
  </si>
  <si>
    <t>Hunter Dozier</t>
  </si>
  <si>
    <t>15117</t>
  </si>
  <si>
    <t>Ryan Mcmahon</t>
  </si>
  <si>
    <t>Bobby Bradley</t>
  </si>
  <si>
    <t>Anthony Alford</t>
  </si>
  <si>
    <t>Jared Hoying</t>
  </si>
  <si>
    <t>10882</t>
  </si>
  <si>
    <t>Adam Frazier</t>
  </si>
  <si>
    <t>15223</t>
  </si>
  <si>
    <t>Amed Rosario</t>
  </si>
  <si>
    <t>Matt Strahm</t>
  </si>
  <si>
    <t>13799</t>
  </si>
  <si>
    <t>Zack Godley</t>
  </si>
  <si>
    <t>Chad Bell</t>
  </si>
  <si>
    <t>11674</t>
  </si>
  <si>
    <t>14710</t>
  </si>
  <si>
    <t>14934</t>
  </si>
  <si>
    <t>10387</t>
  </si>
  <si>
    <t>Kolby Allard</t>
  </si>
  <si>
    <t>13767</t>
  </si>
  <si>
    <t>13654</t>
  </si>
  <si>
    <t>Mike Soroka</t>
  </si>
  <si>
    <t>Brady Aiken</t>
  </si>
  <si>
    <t>14099</t>
  </si>
  <si>
    <t>Alec Hansen</t>
  </si>
  <si>
    <t>14957</t>
  </si>
  <si>
    <t>16980</t>
  </si>
  <si>
    <t>12323</t>
  </si>
  <si>
    <t>13322</t>
  </si>
  <si>
    <t>15552</t>
  </si>
  <si>
    <t>14542</t>
  </si>
  <si>
    <t>15474</t>
  </si>
  <si>
    <t>Carson Fulmer</t>
  </si>
  <si>
    <t>18311</t>
  </si>
  <si>
    <t>13834</t>
  </si>
  <si>
    <t>Chase De Jong</t>
  </si>
  <si>
    <t>13528</t>
  </si>
  <si>
    <t>Danny Barnes</t>
  </si>
  <si>
    <t>11388</t>
  </si>
  <si>
    <t>10285</t>
  </si>
  <si>
    <t>Dan Altavilla</t>
  </si>
  <si>
    <t>16507</t>
  </si>
  <si>
    <t>Tim Adleman</t>
  </si>
  <si>
    <t>10968</t>
  </si>
  <si>
    <t>13211</t>
  </si>
  <si>
    <t>14682</t>
  </si>
  <si>
    <t>15463</t>
  </si>
  <si>
    <t>13942</t>
  </si>
  <si>
    <t>13696</t>
  </si>
  <si>
    <t>17237</t>
  </si>
  <si>
    <t>Seung Hwan Oh</t>
  </si>
  <si>
    <t>18719</t>
  </si>
  <si>
    <t>Dillon Tate</t>
  </si>
  <si>
    <t>sa874239</t>
  </si>
  <si>
    <t>15873</t>
  </si>
  <si>
    <t>18498</t>
  </si>
  <si>
    <t>13194</t>
  </si>
  <si>
    <t>14605</t>
  </si>
  <si>
    <t>14524</t>
  </si>
  <si>
    <t>17432</t>
  </si>
  <si>
    <t>Mitch Keller</t>
  </si>
  <si>
    <t>7803</t>
  </si>
  <si>
    <t>14765</t>
  </si>
  <si>
    <t>Nick Goody</t>
  </si>
  <si>
    <t>Anderson Espinoza</t>
  </si>
  <si>
    <t>sa872856</t>
  </si>
  <si>
    <t>12447</t>
  </si>
  <si>
    <t>12880</t>
  </si>
  <si>
    <t>13273</t>
  </si>
  <si>
    <t>Vince Velasquez</t>
  </si>
  <si>
    <t>14295</t>
  </si>
  <si>
    <t>16918</t>
  </si>
  <si>
    <t>Matt Bush</t>
  </si>
  <si>
    <t>1246</t>
  </si>
  <si>
    <t>15627</t>
  </si>
  <si>
    <t>13345</t>
  </si>
  <si>
    <t>15158</t>
  </si>
  <si>
    <t>13218</t>
  </si>
  <si>
    <t>Franklin Perez</t>
  </si>
  <si>
    <t>Christopher Devenski</t>
  </si>
  <si>
    <t>12763</t>
  </si>
  <si>
    <t>16727</t>
  </si>
  <si>
    <t>14361</t>
  </si>
  <si>
    <t>15232</t>
  </si>
  <si>
    <t>14374</t>
  </si>
  <si>
    <t>10341</t>
  </si>
  <si>
    <t>12975</t>
  </si>
  <si>
    <t>14975</t>
  </si>
  <si>
    <t>Koda Glover</t>
  </si>
  <si>
    <t>17695</t>
  </si>
  <si>
    <t>15038</t>
  </si>
  <si>
    <t>Thomas Szapucki</t>
  </si>
  <si>
    <t>JC Ramirez</t>
  </si>
  <si>
    <t>13133</t>
  </si>
  <si>
    <t>Adonis Medina</t>
  </si>
  <si>
    <t>James Kaprielian</t>
  </si>
  <si>
    <t>14371</t>
  </si>
  <si>
    <t>13188</t>
  </si>
  <si>
    <t>Yadier Alvarez</t>
  </si>
  <si>
    <t>13580</t>
  </si>
  <si>
    <t>14168</t>
  </si>
  <si>
    <t>16086</t>
  </si>
  <si>
    <t>12970</t>
  </si>
  <si>
    <t>13594</t>
  </si>
  <si>
    <t>13606</t>
  </si>
  <si>
    <t>15291</t>
  </si>
  <si>
    <t>16400</t>
  </si>
  <si>
    <t>15015</t>
  </si>
  <si>
    <t>16977</t>
  </si>
  <si>
    <t>12808</t>
  </si>
  <si>
    <t>13449</t>
  </si>
  <si>
    <t>17526</t>
  </si>
  <si>
    <t>11203</t>
  </si>
  <si>
    <t>13543</t>
  </si>
  <si>
    <t>17418</t>
  </si>
  <si>
    <t>13761</t>
  </si>
  <si>
    <t>13533</t>
  </si>
  <si>
    <t>12938</t>
  </si>
  <si>
    <t>14391</t>
  </si>
  <si>
    <t>13774</t>
  </si>
  <si>
    <t>OTTONEUID</t>
  </si>
  <si>
    <t>HQID</t>
  </si>
  <si>
    <t>stewabr01</t>
  </si>
  <si>
    <t>STEWART19911003A</t>
  </si>
  <si>
    <t>Stewart, Brock</t>
  </si>
  <si>
    <t>barreja01</t>
  </si>
  <si>
    <t>BARRETT19910722A</t>
  </si>
  <si>
    <t>Barrett, Jake</t>
  </si>
  <si>
    <t>GIOLITO19940714A</t>
  </si>
  <si>
    <t>cunnt001</t>
  </si>
  <si>
    <t>CUNNINGHA19890320A</t>
  </si>
  <si>
    <t>robic001</t>
  </si>
  <si>
    <t>ROBINSON19850216A</t>
  </si>
  <si>
    <t>MARGOT19940928A</t>
  </si>
  <si>
    <t>Margot, Manuel</t>
  </si>
  <si>
    <t>SWIHART19920403A</t>
  </si>
  <si>
    <t>millb101</t>
  </si>
  <si>
    <t>MILLS19570119A</t>
  </si>
  <si>
    <t>KANG19870405A</t>
  </si>
  <si>
    <t>casilja01</t>
  </si>
  <si>
    <t>SHAW19900416A</t>
  </si>
  <si>
    <t>polanjo01</t>
  </si>
  <si>
    <t>polaj001</t>
  </si>
  <si>
    <t>POLANCO19930705A</t>
  </si>
  <si>
    <t>Polanco, Jorge</t>
  </si>
  <si>
    <t>RODRIGUEZ00000000D</t>
  </si>
  <si>
    <t>herre001</t>
  </si>
  <si>
    <t>HERRERA19850201A</t>
  </si>
  <si>
    <t>mortc101</t>
  </si>
  <si>
    <t>motteta01</t>
  </si>
  <si>
    <t>Motter</t>
  </si>
  <si>
    <t>MOTTER19890918A</t>
  </si>
  <si>
    <t>Motter, Taylor</t>
  </si>
  <si>
    <t>RUSSELL19940123A</t>
  </si>
  <si>
    <t>Olson, Matt</t>
  </si>
  <si>
    <t>davii102</t>
  </si>
  <si>
    <t>DAVIS18950614A</t>
  </si>
  <si>
    <t>MAHTOOK19891130A</t>
  </si>
  <si>
    <t>miranar01</t>
  </si>
  <si>
    <t>Ariel</t>
  </si>
  <si>
    <t>Miranda</t>
  </si>
  <si>
    <t>Miranda, Ariel</t>
  </si>
  <si>
    <t>CORREA19940922A</t>
  </si>
  <si>
    <t>urruh001</t>
  </si>
  <si>
    <t>URRUTIAcubaH01</t>
  </si>
  <si>
    <t>EICKHOFF19900702A</t>
  </si>
  <si>
    <t>maybj101</t>
  </si>
  <si>
    <t>MAYBERRY19490218A</t>
  </si>
  <si>
    <t>EDWARDS19910903A</t>
  </si>
  <si>
    <t>CAMPBELL19850806A</t>
  </si>
  <si>
    <t>VALDEZ19790611A</t>
  </si>
  <si>
    <t>BEELER19890612A</t>
  </si>
  <si>
    <t>GRAVEMAN19901221A</t>
  </si>
  <si>
    <t>MORGAN19900227A</t>
  </si>
  <si>
    <t>okertst01</t>
  </si>
  <si>
    <t>Okert</t>
  </si>
  <si>
    <t>OKERT19910709A</t>
  </si>
  <si>
    <t>Okert, Steven</t>
  </si>
  <si>
    <t>thompja03</t>
  </si>
  <si>
    <t>THOMPSON19940131A</t>
  </si>
  <si>
    <t>Thompson, Jake</t>
  </si>
  <si>
    <t>hillr001</t>
  </si>
  <si>
    <t>HILL19800311A</t>
  </si>
  <si>
    <t>hernr001</t>
  </si>
  <si>
    <t>HERNANDEZ19641111A</t>
  </si>
  <si>
    <t>barneja01</t>
  </si>
  <si>
    <t>BARNES19900414A</t>
  </si>
  <si>
    <t>Barnes, Jacob</t>
  </si>
  <si>
    <t>lewif101</t>
  </si>
  <si>
    <t>LEWIS18581013A</t>
  </si>
  <si>
    <t>GOEDDEL19921020A</t>
  </si>
  <si>
    <t>Goeddel, Tyler</t>
  </si>
  <si>
    <t>adamm102</t>
  </si>
  <si>
    <t>ADAMS19480724A</t>
  </si>
  <si>
    <t>herne001</t>
  </si>
  <si>
    <t>HERNANDEZ19910824A</t>
  </si>
  <si>
    <t>cooneti01</t>
  </si>
  <si>
    <t>Cooney</t>
  </si>
  <si>
    <t>COONEY19901219A</t>
  </si>
  <si>
    <t>Cooney, Tim</t>
  </si>
  <si>
    <t>STORY19921115A</t>
  </si>
  <si>
    <t>Story, Trevor</t>
  </si>
  <si>
    <t>ROBLES19970519A</t>
  </si>
  <si>
    <t>Robles, Victor</t>
  </si>
  <si>
    <t>gomej002</t>
  </si>
  <si>
    <t>GOMEZ19881002A</t>
  </si>
  <si>
    <t>millsal02</t>
  </si>
  <si>
    <t>Alec</t>
  </si>
  <si>
    <t>MILLS19911130A</t>
  </si>
  <si>
    <t>Mills, Alec</t>
  </si>
  <si>
    <t>verrelo01</t>
  </si>
  <si>
    <t>Verrett</t>
  </si>
  <si>
    <t>VERRETT19900619A</t>
  </si>
  <si>
    <t>Verrett, Logan</t>
  </si>
  <si>
    <t>cothaca01</t>
  </si>
  <si>
    <t>Cotham</t>
  </si>
  <si>
    <t>COTHAM19871106A</t>
  </si>
  <si>
    <t>Cotham, Caleb</t>
  </si>
  <si>
    <t>BOUR19880528A</t>
  </si>
  <si>
    <t>PEREZ19830817A</t>
  </si>
  <si>
    <t>WOOD19790220A</t>
  </si>
  <si>
    <t>JIMENEZ19880918A</t>
  </si>
  <si>
    <t>gonza001</t>
  </si>
  <si>
    <t>GONZALEZ19730408A</t>
  </si>
  <si>
    <t>MARSHALL19900418A</t>
  </si>
  <si>
    <t>OLIVERAcubaH01</t>
  </si>
  <si>
    <t>peterdj01</t>
  </si>
  <si>
    <t>PETERSON19911231A</t>
  </si>
  <si>
    <t>Peterson, D.J.</t>
  </si>
  <si>
    <t>PAULSEN19871027A</t>
  </si>
  <si>
    <t>ROSARIO19910928A</t>
  </si>
  <si>
    <t>ROSS19930521A</t>
  </si>
  <si>
    <t>barnema01</t>
  </si>
  <si>
    <t>barnm001</t>
  </si>
  <si>
    <t>BARNES19900617A</t>
  </si>
  <si>
    <t>Barnes, Matt</t>
  </si>
  <si>
    <t>blairaa01</t>
  </si>
  <si>
    <t>Blair</t>
  </si>
  <si>
    <t>BLAIR19920526A</t>
  </si>
  <si>
    <t>Blair, Aaron</t>
  </si>
  <si>
    <t>BRINSON19940508A</t>
  </si>
  <si>
    <t>Brinson, Lewis</t>
  </si>
  <si>
    <t>Guerrieri</t>
  </si>
  <si>
    <t>GUERRIERI19921201A</t>
  </si>
  <si>
    <t>Guerrieri, Taylor</t>
  </si>
  <si>
    <t>SEAGER19940427A</t>
  </si>
  <si>
    <t>schimry01</t>
  </si>
  <si>
    <t>Schimpf</t>
  </si>
  <si>
    <t>SCHIMPF19880311A</t>
  </si>
  <si>
    <t>Schimpf, Ryan</t>
  </si>
  <si>
    <t>ARCIA19940804A</t>
  </si>
  <si>
    <t>Arcia, Orlando</t>
  </si>
  <si>
    <t>GORDON19951024A</t>
  </si>
  <si>
    <t>TRAVIS19910221A</t>
  </si>
  <si>
    <t>martl001</t>
  </si>
  <si>
    <t>MARTINEZ19800120A</t>
  </si>
  <si>
    <t>KNEBEL19911126A</t>
  </si>
  <si>
    <t>CRAWFORD19950111A</t>
  </si>
  <si>
    <t>SMITH19891019A</t>
  </si>
  <si>
    <t>NELSON19730126A</t>
  </si>
  <si>
    <t>MAEDA19880411A</t>
  </si>
  <si>
    <t>TURNER19930630A</t>
  </si>
  <si>
    <t>anderty01</t>
  </si>
  <si>
    <t>ANDERSON19891230A</t>
  </si>
  <si>
    <t>Anderson, Tyler</t>
  </si>
  <si>
    <t>ALMORA19940416A</t>
  </si>
  <si>
    <t>altha001</t>
  </si>
  <si>
    <t>ALTHERR19910114A</t>
  </si>
  <si>
    <t>eflinza01</t>
  </si>
  <si>
    <t>Eflin</t>
  </si>
  <si>
    <t>EFLIN19940408A</t>
  </si>
  <si>
    <t>Eflin, Zach</t>
  </si>
  <si>
    <t>cuthbch01</t>
  </si>
  <si>
    <t>Cheslor</t>
  </si>
  <si>
    <t>Cuthbert</t>
  </si>
  <si>
    <t>CUTHBERT19921116A</t>
  </si>
  <si>
    <t>Cuthbert, Cheslor</t>
  </si>
  <si>
    <t>SMITH19950615A</t>
  </si>
  <si>
    <t>Smith, Dominic</t>
  </si>
  <si>
    <t>GORSKI19871006A</t>
  </si>
  <si>
    <t>bautj001</t>
  </si>
  <si>
    <t>HESTON19880410A</t>
  </si>
  <si>
    <t>martijo08</t>
  </si>
  <si>
    <t>martj002</t>
  </si>
  <si>
    <t>Martinez, Jose</t>
  </si>
  <si>
    <t>jacom101</t>
  </si>
  <si>
    <t>JACOBS18780000A</t>
  </si>
  <si>
    <t>fernj001</t>
  </si>
  <si>
    <t>FERNANDEZ19741102A</t>
  </si>
  <si>
    <t>lombs001</t>
  </si>
  <si>
    <t>LOMBARDOZ19600426A</t>
  </si>
  <si>
    <t>BROOKS19900427A</t>
  </si>
  <si>
    <t>smitj111</t>
  </si>
  <si>
    <t>SMITH18931229A</t>
  </si>
  <si>
    <t>hanigmi01</t>
  </si>
  <si>
    <t>Haniger</t>
  </si>
  <si>
    <t>Haniger, Mitch</t>
  </si>
  <si>
    <t>PEREZ19730328A</t>
  </si>
  <si>
    <t>blana001</t>
  </si>
  <si>
    <t>BLANCO19840411A</t>
  </si>
  <si>
    <t>buchtry01</t>
  </si>
  <si>
    <t>Buchter</t>
  </si>
  <si>
    <t>buchr001</t>
  </si>
  <si>
    <t>BUCHTER19870213A</t>
  </si>
  <si>
    <t>Buchter, Ryan</t>
  </si>
  <si>
    <t>gourrlo01</t>
  </si>
  <si>
    <t>Lourdes Gourriel</t>
  </si>
  <si>
    <t>Lourdes</t>
  </si>
  <si>
    <t>Gourriel</t>
  </si>
  <si>
    <t>Gourriel, Lourdes</t>
  </si>
  <si>
    <t>bushma01</t>
  </si>
  <si>
    <t>Bush</t>
  </si>
  <si>
    <t>BUSH19860208A</t>
  </si>
  <si>
    <t>Bush, Matt</t>
  </si>
  <si>
    <t>eibnebr01</t>
  </si>
  <si>
    <t>Eibner</t>
  </si>
  <si>
    <t>EIBNER19881202A</t>
  </si>
  <si>
    <t>Eibner, Brett</t>
  </si>
  <si>
    <t>BARRETO19960227A</t>
  </si>
  <si>
    <t>Barreto, Franklin</t>
  </si>
  <si>
    <t>owenh001</t>
  </si>
  <si>
    <t>snellbl01</t>
  </si>
  <si>
    <t>SNELL19921204A</t>
  </si>
  <si>
    <t>Snell, Blake</t>
  </si>
  <si>
    <t>SWEENEY19910201A</t>
  </si>
  <si>
    <t>greench03</t>
  </si>
  <si>
    <t>Green, Chad</t>
  </si>
  <si>
    <t>mejiaad01</t>
  </si>
  <si>
    <t>Adalberto</t>
  </si>
  <si>
    <t>MEJIA19930620A</t>
  </si>
  <si>
    <t>Mejia, Adalberto</t>
  </si>
  <si>
    <t>NICOLINO19911122A</t>
  </si>
  <si>
    <t>TAILLON19911118A</t>
  </si>
  <si>
    <t>broxtke01</t>
  </si>
  <si>
    <t>Keon</t>
  </si>
  <si>
    <t>BROXTON19900507A</t>
  </si>
  <si>
    <t>Broxton, Keon</t>
  </si>
  <si>
    <t>GARCIAcubaA04</t>
  </si>
  <si>
    <t>ravinjo01</t>
  </si>
  <si>
    <t>Ravin</t>
  </si>
  <si>
    <t>Ravin, Josh</t>
  </si>
  <si>
    <t>murphto04</t>
  </si>
  <si>
    <t>Murphy, Tom</t>
  </si>
  <si>
    <t>CASTRO19941224A</t>
  </si>
  <si>
    <t>ruppc001</t>
  </si>
  <si>
    <t>RUPP19880928A</t>
  </si>
  <si>
    <t>duvaa001</t>
  </si>
  <si>
    <t>DUVALL19880904A</t>
  </si>
  <si>
    <t>reedco01</t>
  </si>
  <si>
    <t>REED19930415A</t>
  </si>
  <si>
    <t>Reed, Cody</t>
  </si>
  <si>
    <t>garcf002</t>
  </si>
  <si>
    <t>BLACKBURN19930106A</t>
  </si>
  <si>
    <t>WHEELER19740000A</t>
  </si>
  <si>
    <t>chafa001</t>
  </si>
  <si>
    <t>CHAFIN19900617A</t>
  </si>
  <si>
    <t>PARKER19890101A</t>
  </si>
  <si>
    <t>nolis001</t>
  </si>
  <si>
    <t>NOLIN19891226A</t>
  </si>
  <si>
    <t>DAVIES19930207A</t>
  </si>
  <si>
    <t>Davies, Zach</t>
  </si>
  <si>
    <t>BREGMAN19940330A</t>
  </si>
  <si>
    <t>Bregman, Alex</t>
  </si>
  <si>
    <t>MARTE19910621A</t>
  </si>
  <si>
    <t>SANCHEZ19921202A</t>
  </si>
  <si>
    <t>GLASNOW19930823A</t>
  </si>
  <si>
    <t>cruzn001</t>
  </si>
  <si>
    <t>guerrju02</t>
  </si>
  <si>
    <t>GUERRA19850116A</t>
  </si>
  <si>
    <t>Guerra, Junior</t>
  </si>
  <si>
    <t>wolteto01</t>
  </si>
  <si>
    <t>Wolters</t>
  </si>
  <si>
    <t>WOLTERS19920609A</t>
  </si>
  <si>
    <t>Wolters, Tony</t>
  </si>
  <si>
    <t>gimec001</t>
  </si>
  <si>
    <t>GIMENEZ19821227A</t>
  </si>
  <si>
    <t>JOHNSON19901218A</t>
  </si>
  <si>
    <t>BROWN19810217A</t>
  </si>
  <si>
    <t>shrec001</t>
  </si>
  <si>
    <t>SHREVE19900712A</t>
  </si>
  <si>
    <t>GALLO19940101A</t>
  </si>
  <si>
    <t>brachsi01</t>
  </si>
  <si>
    <t>Silvino</t>
  </si>
  <si>
    <t>Bracho</t>
  </si>
  <si>
    <t>BRACHO19920717A</t>
  </si>
  <si>
    <t>Bracho, Silvino</t>
  </si>
  <si>
    <t>gonzm006</t>
  </si>
  <si>
    <t>GONZALEZ19860923A</t>
  </si>
  <si>
    <t>BEDROSIAN19911002A</t>
  </si>
  <si>
    <t>DIAZ19740219A</t>
  </si>
  <si>
    <t>felizmi01</t>
  </si>
  <si>
    <t>FELIZ19930928A</t>
  </si>
  <si>
    <t>Feliz, Michael</t>
  </si>
  <si>
    <t>OSUNA19950702A</t>
  </si>
  <si>
    <t>treinbl01</t>
  </si>
  <si>
    <t>Treinen</t>
  </si>
  <si>
    <t>treib001</t>
  </si>
  <si>
    <t>Treinen, Blake</t>
  </si>
  <si>
    <t>CAVE19921207A</t>
  </si>
  <si>
    <t>josepto01</t>
  </si>
  <si>
    <t>JOSEPH19910716A</t>
  </si>
  <si>
    <t>Joseph, Tommy</t>
  </si>
  <si>
    <t>vargace01</t>
  </si>
  <si>
    <t>VARGAS19911230A</t>
  </si>
  <si>
    <t>Vargas, Cesar</t>
  </si>
  <si>
    <t>WALSH19890926A</t>
  </si>
  <si>
    <t>Walsh, Colin</t>
  </si>
  <si>
    <t>petes002</t>
  </si>
  <si>
    <t>PETERSON19880211A</t>
  </si>
  <si>
    <t>honeybr01</t>
  </si>
  <si>
    <t>Honeywell</t>
  </si>
  <si>
    <t>HONEYWELL19950331A</t>
  </si>
  <si>
    <t>Honeywell, Brent</t>
  </si>
  <si>
    <t>JACKSON19711115A</t>
  </si>
  <si>
    <t>drurybr01</t>
  </si>
  <si>
    <t>Drury</t>
  </si>
  <si>
    <t>DRURY19920821A</t>
  </si>
  <si>
    <t>Drury, Brandon</t>
  </si>
  <si>
    <t>STEWART19941007A</t>
  </si>
  <si>
    <t>rogerta01</t>
  </si>
  <si>
    <t>Rogers, Taylor</t>
  </si>
  <si>
    <t>CONFORTO19930301A</t>
  </si>
  <si>
    <t>HANSON19921022A</t>
  </si>
  <si>
    <t>MONTAS19930321A</t>
  </si>
  <si>
    <t>fraziad01</t>
  </si>
  <si>
    <t>FRAZIER19911214A</t>
  </si>
  <si>
    <t>Frazier, Adam</t>
  </si>
  <si>
    <t>weavelu01</t>
  </si>
  <si>
    <t>WEAVER19930821A</t>
  </si>
  <si>
    <t>Weaver, Luke</t>
  </si>
  <si>
    <t>gwynt001</t>
  </si>
  <si>
    <t>GWYNN19600509A</t>
  </si>
  <si>
    <t>WILLIAMS19930908A</t>
  </si>
  <si>
    <t>Williams, Nick</t>
  </si>
  <si>
    <t>HOLMES19960322A</t>
  </si>
  <si>
    <t>smokejo01</t>
  </si>
  <si>
    <t>Smoker</t>
  </si>
  <si>
    <t>Smoker, Josh</t>
  </si>
  <si>
    <t>JENKINS19880312A</t>
  </si>
  <si>
    <t>diazal02</t>
  </si>
  <si>
    <t>Aledmys</t>
  </si>
  <si>
    <t>Diaz, Aledmys</t>
  </si>
  <si>
    <t>IGLESIAS19900401A</t>
  </si>
  <si>
    <t>CRUZ19770121A</t>
  </si>
  <si>
    <t>younm001</t>
  </si>
  <si>
    <t>YOUNG19580809A</t>
  </si>
  <si>
    <t>THOMPSON19910315A</t>
  </si>
  <si>
    <t>MEYER19900103A</t>
  </si>
  <si>
    <t>garcigr01</t>
  </si>
  <si>
    <t>garcg002</t>
  </si>
  <si>
    <t>GARCIA19890808A</t>
  </si>
  <si>
    <t>Garcia, Greg</t>
  </si>
  <si>
    <t>GONZALEZ19920928A</t>
  </si>
  <si>
    <t>SCHWARBER19930305A</t>
  </si>
  <si>
    <t>hinojda01</t>
  </si>
  <si>
    <t>Dalier</t>
  </si>
  <si>
    <t>Hinojosa</t>
  </si>
  <si>
    <t>HINOJOSAcubaD01</t>
  </si>
  <si>
    <t>Hinojosa, Dalier</t>
  </si>
  <si>
    <t>BANUELOS19910313A</t>
  </si>
  <si>
    <t>MATZ19910529A</t>
  </si>
  <si>
    <t>riverfe01</t>
  </si>
  <si>
    <t>RIVERO19910705A</t>
  </si>
  <si>
    <t>RODGERS19960809A</t>
  </si>
  <si>
    <t>Rodgers, Brendan</t>
  </si>
  <si>
    <t>fulmeca01</t>
  </si>
  <si>
    <t>Fulmer</t>
  </si>
  <si>
    <t>Carson Fullmer</t>
  </si>
  <si>
    <t>FULMER19931213A</t>
  </si>
  <si>
    <t>Fulmer, Carson</t>
  </si>
  <si>
    <t>ALFARO00000000A</t>
  </si>
  <si>
    <t>johnj105</t>
  </si>
  <si>
    <t>willima10</t>
  </si>
  <si>
    <t>WILLIAMS19910821A</t>
  </si>
  <si>
    <t>COX19890509A</t>
  </si>
  <si>
    <t>ORLANDO19851101A</t>
  </si>
  <si>
    <t>nottija01</t>
  </si>
  <si>
    <t>Nottingham</t>
  </si>
  <si>
    <t>NOTTINGHA19950403A</t>
  </si>
  <si>
    <t>Nottingham, Jacob</t>
  </si>
  <si>
    <t>gsellro01</t>
  </si>
  <si>
    <t>Gsellman</t>
  </si>
  <si>
    <t>GSELLMAN19930718A</t>
  </si>
  <si>
    <t>Gsellman, Robert</t>
  </si>
  <si>
    <t>ALFORD19940720A</t>
  </si>
  <si>
    <t>Alford, Anthony</t>
  </si>
  <si>
    <t>BENINTEND19940706A</t>
  </si>
  <si>
    <t>Benintendi, Andrew</t>
  </si>
  <si>
    <t>grayjo02</t>
  </si>
  <si>
    <t>GRAY19911105A</t>
  </si>
  <si>
    <t>perec001</t>
  </si>
  <si>
    <t>Byung Ho Park</t>
  </si>
  <si>
    <t>PARK19860710A</t>
  </si>
  <si>
    <t>Park, Byung-ho</t>
  </si>
  <si>
    <t>ZIMMER19910913A</t>
  </si>
  <si>
    <t>alvaj001</t>
  </si>
  <si>
    <t>conlead01</t>
  </si>
  <si>
    <t>Conley</t>
  </si>
  <si>
    <t>CONLEY19900524A</t>
  </si>
  <si>
    <t>Conley, Adam</t>
  </si>
  <si>
    <t>hamib101</t>
  </si>
  <si>
    <t>PARKER19850408A</t>
  </si>
  <si>
    <t>REED19930510A</t>
  </si>
  <si>
    <t>Reed, A.J.</t>
  </si>
  <si>
    <t>BIRD19921109A</t>
  </si>
  <si>
    <t>PEREZ19910521A</t>
  </si>
  <si>
    <t>HAVENS19861020A</t>
  </si>
  <si>
    <t>kellj102</t>
  </si>
  <si>
    <t>mengdda01</t>
  </si>
  <si>
    <t>Mengden</t>
  </si>
  <si>
    <t>MENGDEN19930219A</t>
  </si>
  <si>
    <t>Mengden, Daniel</t>
  </si>
  <si>
    <t>johnsbr02</t>
  </si>
  <si>
    <t>johnb002</t>
  </si>
  <si>
    <t>Johnson, Brian</t>
  </si>
  <si>
    <t>LEONE19911026A</t>
  </si>
  <si>
    <t>aguij001</t>
  </si>
  <si>
    <t>AGUILAR19900630A</t>
  </si>
  <si>
    <t>millj105</t>
  </si>
  <si>
    <t>MILLER18801002A</t>
  </si>
  <si>
    <t>CRON19900105A</t>
  </si>
  <si>
    <t>PETIT00000000A</t>
  </si>
  <si>
    <t>HILL19751210A</t>
  </si>
  <si>
    <t>PETERSON19900509A</t>
  </si>
  <si>
    <t>WILSON19730000A</t>
  </si>
  <si>
    <t>MUSTELIER19840808A</t>
  </si>
  <si>
    <t>daytogr01</t>
  </si>
  <si>
    <t>Dayton</t>
  </si>
  <si>
    <t>DAYTON19871125A</t>
  </si>
  <si>
    <t>Dayton, Grant</t>
  </si>
  <si>
    <t>devench02</t>
  </si>
  <si>
    <t>Devenski</t>
  </si>
  <si>
    <t>DEVENSKI19901113A</t>
  </si>
  <si>
    <t>Devenski, Chris</t>
  </si>
  <si>
    <t>vogelda01</t>
  </si>
  <si>
    <t>Vogelbach</t>
  </si>
  <si>
    <t>Daniel Vogelbach</t>
  </si>
  <si>
    <t>VOGELBACH19921217A</t>
  </si>
  <si>
    <t>Vogelbach, Dan</t>
  </si>
  <si>
    <t>stanm004</t>
  </si>
  <si>
    <t>WEBB19780530A</t>
  </si>
  <si>
    <t>MARTIN19890904A</t>
  </si>
  <si>
    <t>rickajo01</t>
  </si>
  <si>
    <t>Rickard</t>
  </si>
  <si>
    <t>RICKARD19910521A</t>
  </si>
  <si>
    <t>Rickard, Joey</t>
  </si>
  <si>
    <t>asheral01</t>
  </si>
  <si>
    <t>Asher</t>
  </si>
  <si>
    <t>ASHER19911004A</t>
  </si>
  <si>
    <t>Asher, Alec</t>
  </si>
  <si>
    <t>JACKSON19840928A</t>
  </si>
  <si>
    <t>burgoen02</t>
  </si>
  <si>
    <t>Burgos</t>
  </si>
  <si>
    <t>burge001</t>
  </si>
  <si>
    <t>Burgos, Enrique</t>
  </si>
  <si>
    <t>PAULINO19941121A</t>
  </si>
  <si>
    <t>millj002</t>
  </si>
  <si>
    <t>MILLER19770827A</t>
  </si>
  <si>
    <t>MATEO19950623A</t>
  </si>
  <si>
    <t>Mateo, Jorge</t>
  </si>
  <si>
    <t>musgrjo01</t>
  </si>
  <si>
    <t>Musgrove</t>
  </si>
  <si>
    <t>MUSGROVE19921204A</t>
  </si>
  <si>
    <t>Musgrove, Joe</t>
  </si>
  <si>
    <t>lambj101</t>
  </si>
  <si>
    <t>LAMB19460720A</t>
  </si>
  <si>
    <t>SPANGENBE19910316A</t>
  </si>
  <si>
    <t>rojasmi02</t>
  </si>
  <si>
    <t>Rojas</t>
  </si>
  <si>
    <t>rojam002</t>
  </si>
  <si>
    <t>ROJAS19890224A</t>
  </si>
  <si>
    <t>Rojas, Miguel</t>
  </si>
  <si>
    <t>MARTE19931012A</t>
  </si>
  <si>
    <t>quinnro01</t>
  </si>
  <si>
    <t>Roman</t>
  </si>
  <si>
    <t>Quinn</t>
  </si>
  <si>
    <t>QUINN19930514A</t>
  </si>
  <si>
    <t>Quinn, Roman</t>
  </si>
  <si>
    <t>phamt001</t>
  </si>
  <si>
    <t>PHAM19880308A</t>
  </si>
  <si>
    <t>hembrhe01</t>
  </si>
  <si>
    <t>Hembree</t>
  </si>
  <si>
    <t>hembh001</t>
  </si>
  <si>
    <t>HEMBREE19890113A</t>
  </si>
  <si>
    <t>Hembree, Heath</t>
  </si>
  <si>
    <t>COLE19920105A</t>
  </si>
  <si>
    <t>mccul001</t>
  </si>
  <si>
    <t>HERNANDEZ19720000A</t>
  </si>
  <si>
    <t>Ozhaino Albies</t>
  </si>
  <si>
    <t>ALBIES19970107A</t>
  </si>
  <si>
    <t>Albies, Ozzie</t>
  </si>
  <si>
    <t>obriepe01</t>
  </si>
  <si>
    <t>O'Brien</t>
  </si>
  <si>
    <t>O'Brien, Peter</t>
  </si>
  <si>
    <t>cabrema01</t>
  </si>
  <si>
    <t>Mauricio</t>
  </si>
  <si>
    <t>CABRERA19930922A</t>
  </si>
  <si>
    <t>Cabrera, Mauricio</t>
  </si>
  <si>
    <t>elmoj001</t>
  </si>
  <si>
    <t>ELMORE19870615A</t>
  </si>
  <si>
    <t>REYES19940829A</t>
  </si>
  <si>
    <t>Reyes, Alex</t>
  </si>
  <si>
    <t>naquity01</t>
  </si>
  <si>
    <t>Naquin</t>
  </si>
  <si>
    <t>NAQUIN19910424A</t>
  </si>
  <si>
    <t>Naquin, Tyler</t>
  </si>
  <si>
    <t>ROBERTS19740000C</t>
  </si>
  <si>
    <t>estevca01</t>
  </si>
  <si>
    <t>Estevez</t>
  </si>
  <si>
    <t>Estevez, Carlos</t>
  </si>
  <si>
    <t>adriaeh01</t>
  </si>
  <si>
    <t>Ehire</t>
  </si>
  <si>
    <t>Adrianza</t>
  </si>
  <si>
    <t>adrie001</t>
  </si>
  <si>
    <t>ADRIANZA19890821A</t>
  </si>
  <si>
    <t>Adrianza, Ehire</t>
  </si>
  <si>
    <t>TOMLINSON19900616A</t>
  </si>
  <si>
    <t>PERAZA19940430A</t>
  </si>
  <si>
    <t>kuhlch01</t>
  </si>
  <si>
    <t>Kuhl</t>
  </si>
  <si>
    <t>KUHL19920910A</t>
  </si>
  <si>
    <t>Kuhl, Chad</t>
  </si>
  <si>
    <t>BERRIOS19940527A</t>
  </si>
  <si>
    <t>BASSITT19890222A</t>
  </si>
  <si>
    <t>healyry01</t>
  </si>
  <si>
    <t>Ryon</t>
  </si>
  <si>
    <t>Healy</t>
  </si>
  <si>
    <t>HEALY19920110A</t>
  </si>
  <si>
    <t>Healy, Ryon</t>
  </si>
  <si>
    <t>WISLER19920912A</t>
  </si>
  <si>
    <t>DUFFEY19901227A</t>
  </si>
  <si>
    <t>Billy McKinney</t>
  </si>
  <si>
    <t>MCKINNEY19940823A</t>
  </si>
  <si>
    <t>McKinney, Billy</t>
  </si>
  <si>
    <t>zychto01</t>
  </si>
  <si>
    <t>Zych</t>
  </si>
  <si>
    <t>ZYCH19900807A</t>
  </si>
  <si>
    <t>Zych, Tony</t>
  </si>
  <si>
    <t>STARLING19920803A</t>
  </si>
  <si>
    <t>BUXTON19931218A</t>
  </si>
  <si>
    <t>diazju03</t>
  </si>
  <si>
    <t>Jumbo</t>
  </si>
  <si>
    <t>diazj005</t>
  </si>
  <si>
    <t>DIAZ19840227A</t>
  </si>
  <si>
    <t>Diaz, Jumbo</t>
  </si>
  <si>
    <t>stasm001</t>
  </si>
  <si>
    <t>STASSI19910315A</t>
  </si>
  <si>
    <t>Stassi, Max</t>
  </si>
  <si>
    <t>bensj001</t>
  </si>
  <si>
    <t>BENSON19880305A</t>
  </si>
  <si>
    <t>vizca001</t>
  </si>
  <si>
    <t>VIZCAINO19901113A</t>
  </si>
  <si>
    <t>WALL19951120A</t>
  </si>
  <si>
    <t>poundbr01</t>
  </si>
  <si>
    <t>Pounders</t>
  </si>
  <si>
    <t>POUNDERS19900926A</t>
  </si>
  <si>
    <t>Pounders, Brooks</t>
  </si>
  <si>
    <t>LINDOR19931114A</t>
  </si>
  <si>
    <t>FISHER19930821A</t>
  </si>
  <si>
    <t>cravyty01</t>
  </si>
  <si>
    <t>Cravy</t>
  </si>
  <si>
    <t>CRAVY19890713A</t>
  </si>
  <si>
    <t>Cravy, Tyler</t>
  </si>
  <si>
    <t>difowi01</t>
  </si>
  <si>
    <t>Difo</t>
  </si>
  <si>
    <t>DIFO19920402A</t>
  </si>
  <si>
    <t>Difo, Wilmer</t>
  </si>
  <si>
    <t>strahma01</t>
  </si>
  <si>
    <t>Strahm</t>
  </si>
  <si>
    <t>STRAHM19911112A</t>
  </si>
  <si>
    <t>Strahm, Matt</t>
  </si>
  <si>
    <t>martefr01</t>
  </si>
  <si>
    <t>Martes</t>
  </si>
  <si>
    <t>MARTES19951124A</t>
  </si>
  <si>
    <t>Martes, Francis</t>
  </si>
  <si>
    <t>SWANSON19940211A</t>
  </si>
  <si>
    <t>Swanson, Dansby</t>
  </si>
  <si>
    <t>murpj001</t>
  </si>
  <si>
    <t>MURPHY19910513A</t>
  </si>
  <si>
    <t>NOLA19930604A</t>
  </si>
  <si>
    <t>BRADLEY19920810A</t>
  </si>
  <si>
    <t>manaese01</t>
  </si>
  <si>
    <t>Manaea</t>
  </si>
  <si>
    <t>MANAEA19920201A</t>
  </si>
  <si>
    <t>Manaea, Sean</t>
  </si>
  <si>
    <t>MERCHAN19810326A</t>
  </si>
  <si>
    <t>HARVEY19941209A</t>
  </si>
  <si>
    <t>rodre102</t>
  </si>
  <si>
    <t>HAPP19940812A</t>
  </si>
  <si>
    <t>Happ, Ian</t>
  </si>
  <si>
    <t>RODON19921210A</t>
  </si>
  <si>
    <t>stripro01</t>
  </si>
  <si>
    <t>Stripling</t>
  </si>
  <si>
    <t>STRIPLING19891123A</t>
  </si>
  <si>
    <t>Stripling, Ross</t>
  </si>
  <si>
    <t>mondr002</t>
  </si>
  <si>
    <t>casac001</t>
  </si>
  <si>
    <t>CASALI19881109A</t>
  </si>
  <si>
    <t>deleojo01</t>
  </si>
  <si>
    <t>De Leon</t>
  </si>
  <si>
    <t>DE LEON19900814A</t>
  </si>
  <si>
    <t>De Leon, Jose</t>
  </si>
  <si>
    <t>VELASQUEZ19920607A</t>
  </si>
  <si>
    <t>COWART19920602A</t>
  </si>
  <si>
    <t>DAHL19940401A</t>
  </si>
  <si>
    <t>FRAZIER19940906A</t>
  </si>
  <si>
    <t>NAKAJIMA19820731A</t>
  </si>
  <si>
    <t>TORRES19781125A</t>
  </si>
  <si>
    <t>jonesja07</t>
  </si>
  <si>
    <t>JONES19920510A</t>
  </si>
  <si>
    <t>Jones, JaCoby</t>
  </si>
  <si>
    <t>solissa01</t>
  </si>
  <si>
    <t>Sammy</t>
  </si>
  <si>
    <t>SOLIS19880810A</t>
  </si>
  <si>
    <t>Solis, Sammy</t>
  </si>
  <si>
    <t>urenajo01</t>
  </si>
  <si>
    <t>Urena</t>
  </si>
  <si>
    <t>Urena, Jose</t>
  </si>
  <si>
    <t>JOHNSON19660000A</t>
  </si>
  <si>
    <t>newcose01</t>
  </si>
  <si>
    <t>Newcomb</t>
  </si>
  <si>
    <t>NEWCOMB19930612A</t>
  </si>
  <si>
    <t>Newcomb, Sean</t>
  </si>
  <si>
    <t>jankotr01</t>
  </si>
  <si>
    <t>Jankowski</t>
  </si>
  <si>
    <t>JANKOWSKI19910615A</t>
  </si>
  <si>
    <t>Jankowski, Travis</t>
  </si>
  <si>
    <t>REA19900701A</t>
  </si>
  <si>
    <t>BELLINGER19950713A</t>
  </si>
  <si>
    <t>Bellinger, Cody</t>
  </si>
  <si>
    <t>BAKER00000000C</t>
  </si>
  <si>
    <t>WINKER19930817A</t>
  </si>
  <si>
    <t>NIMMO19930327A</t>
  </si>
  <si>
    <t>SYNDERGAA19920829A</t>
  </si>
  <si>
    <t>HERNANDEZ19870324A</t>
  </si>
  <si>
    <t>ROSENBAUM19871010A</t>
  </si>
  <si>
    <t>MAZARA19950426A</t>
  </si>
  <si>
    <t>Mazara, Nomar</t>
  </si>
  <si>
    <t>ANDERSON19780710A</t>
  </si>
  <si>
    <t>pressry01</t>
  </si>
  <si>
    <t>Pressly</t>
  </si>
  <si>
    <t>presr001</t>
  </si>
  <si>
    <t>PRESSLY19881215A</t>
  </si>
  <si>
    <t>Pressly, Ryan</t>
  </si>
  <si>
    <t>FARMER19910220A</t>
  </si>
  <si>
    <t>severpe01</t>
  </si>
  <si>
    <t>SEVERINO19930720A</t>
  </si>
  <si>
    <t>Severino, Pedro</t>
  </si>
  <si>
    <t>CHOI19910519A</t>
  </si>
  <si>
    <t>Choi, Ji-Man</t>
  </si>
  <si>
    <t>FRIAS19891113A</t>
  </si>
  <si>
    <t>GONZALEZ19920115A</t>
  </si>
  <si>
    <t>BUTLER19910313A</t>
  </si>
  <si>
    <t>clevimi01</t>
  </si>
  <si>
    <t>Clevinger</t>
  </si>
  <si>
    <t>CLEVINGER19901221A</t>
  </si>
  <si>
    <t>Clevinger, Mike</t>
  </si>
  <si>
    <t>RUSSELL19801221A</t>
  </si>
  <si>
    <t>rodrh001</t>
  </si>
  <si>
    <t>RODRIGUEZ19671108A</t>
  </si>
  <si>
    <t>KUBITZA19900715A</t>
  </si>
  <si>
    <t>manes001</t>
  </si>
  <si>
    <t>MANESS19881014A</t>
  </si>
  <si>
    <t>braulst01</t>
  </si>
  <si>
    <t>Brault</t>
  </si>
  <si>
    <t>braultst01</t>
  </si>
  <si>
    <t>BRAULT19920429A</t>
  </si>
  <si>
    <t>Brault, Steven</t>
  </si>
  <si>
    <t>PHILLIPS19940530A</t>
  </si>
  <si>
    <t>Phillips, Brett</t>
  </si>
  <si>
    <t>saupowa01</t>
  </si>
  <si>
    <t>Warwick</t>
  </si>
  <si>
    <t>Saupold</t>
  </si>
  <si>
    <t>SAUPOLD19900116A</t>
  </si>
  <si>
    <t>Saupold, Warwick</t>
  </si>
  <si>
    <t>mitchbr01</t>
  </si>
  <si>
    <t>mitcb001</t>
  </si>
  <si>
    <t>MITCHELL19910419A</t>
  </si>
  <si>
    <t>Mitchell, Bryan</t>
  </si>
  <si>
    <t>bakes001</t>
  </si>
  <si>
    <t>BAKER19700000A</t>
  </si>
  <si>
    <t>adamc001</t>
  </si>
  <si>
    <t>ADAMES19910726A</t>
  </si>
  <si>
    <t>nerishe01</t>
  </si>
  <si>
    <t>Neris</t>
  </si>
  <si>
    <t>nerih001</t>
  </si>
  <si>
    <t>NERIS19890614A</t>
  </si>
  <si>
    <t>Neris, Hector</t>
  </si>
  <si>
    <t>fulmemi01</t>
  </si>
  <si>
    <t>FULMER19930315A</t>
  </si>
  <si>
    <t>Fulmer, Michael</t>
  </si>
  <si>
    <t>CASTILLO19870907A</t>
  </si>
  <si>
    <t>SEVERINO19940220A</t>
  </si>
  <si>
    <t>fielj001</t>
  </si>
  <si>
    <t>robleha01</t>
  </si>
  <si>
    <t>Hansel</t>
  </si>
  <si>
    <t>ROBLES19900813A</t>
  </si>
  <si>
    <t>Robles, Hansel</t>
  </si>
  <si>
    <t>omallsh01</t>
  </si>
  <si>
    <t>O'Malley</t>
  </si>
  <si>
    <t>omals001</t>
  </si>
  <si>
    <t>OMALLEY19871228A</t>
  </si>
  <si>
    <t>O'Malley, Shawn</t>
  </si>
  <si>
    <t>ANDRIESE19890828A</t>
  </si>
  <si>
    <t>petitgr01</t>
  </si>
  <si>
    <t>Gregorio</t>
  </si>
  <si>
    <t>petig001</t>
  </si>
  <si>
    <t>PETIT19841210A</t>
  </si>
  <si>
    <t>Petit, Gregorio</t>
  </si>
  <si>
    <t>cessalu01</t>
  </si>
  <si>
    <t>Cessa</t>
  </si>
  <si>
    <t>CESSA19920425A</t>
  </si>
  <si>
    <t>Cessa, Luis</t>
  </si>
  <si>
    <t>BRITO19920906A</t>
  </si>
  <si>
    <t>Brito, Socrates</t>
  </si>
  <si>
    <t>STEPHENSO19930224A</t>
  </si>
  <si>
    <t>URIAS19960812A</t>
  </si>
  <si>
    <t>willima11</t>
  </si>
  <si>
    <t>Mac</t>
  </si>
  <si>
    <t>Williamson</t>
  </si>
  <si>
    <t>WILLIAMSO19900715A</t>
  </si>
  <si>
    <t>Williamson, Mac</t>
  </si>
  <si>
    <t>REFSNYDER19910326A</t>
  </si>
  <si>
    <t>bandyje01</t>
  </si>
  <si>
    <t>Jett</t>
  </si>
  <si>
    <t>Bandy</t>
  </si>
  <si>
    <t>BANDY19900326A</t>
  </si>
  <si>
    <t>Bandy, Jett</t>
  </si>
  <si>
    <t>tatedi01</t>
  </si>
  <si>
    <t>Tate</t>
  </si>
  <si>
    <t>TATE19940501A</t>
  </si>
  <si>
    <t>Tate, Dillon</t>
  </si>
  <si>
    <t>bowmama01</t>
  </si>
  <si>
    <t>Bowman</t>
  </si>
  <si>
    <t>BOWMAN19851107A</t>
  </si>
  <si>
    <t>Bowman, Matt</t>
  </si>
  <si>
    <t>COOPER19850618A</t>
  </si>
  <si>
    <t>LAMB19901009A</t>
  </si>
  <si>
    <t>martc002</t>
  </si>
  <si>
    <t>gourryu01</t>
  </si>
  <si>
    <t>Yulieski</t>
  </si>
  <si>
    <t>Gurriel</t>
  </si>
  <si>
    <t>GOURRIELcubaY02</t>
  </si>
  <si>
    <t>Gurriel, Yulieski</t>
  </si>
  <si>
    <t>SCHEBLER19901006A</t>
  </si>
  <si>
    <t>Schebler, Scott</t>
  </si>
  <si>
    <t>morimsh01</t>
  </si>
  <si>
    <t>Morimando</t>
  </si>
  <si>
    <t>MORIMANDO19921120A</t>
  </si>
  <si>
    <t>Morimando, Shawn</t>
  </si>
  <si>
    <t>ANDERSON19900914A</t>
  </si>
  <si>
    <t>hoytja01</t>
  </si>
  <si>
    <t>Hoyt</t>
  </si>
  <si>
    <t>Hoyt, James</t>
  </si>
  <si>
    <t>lawde01</t>
  </si>
  <si>
    <t>Law</t>
  </si>
  <si>
    <t>LAW19900914A</t>
  </si>
  <si>
    <t>Law, Derek</t>
  </si>
  <si>
    <t>Hyun-soo Kim</t>
  </si>
  <si>
    <t>KIM19880102A</t>
  </si>
  <si>
    <t>Kim, Hyun-soo</t>
  </si>
  <si>
    <t>leeda02</t>
  </si>
  <si>
    <t>Dae-Ho</t>
  </si>
  <si>
    <t>LEE19820621A</t>
  </si>
  <si>
    <t>Lee, Dae-Ho</t>
  </si>
  <si>
    <t>CONTRERAS19920513A</t>
  </si>
  <si>
    <t>Contreras, Willson</t>
  </si>
  <si>
    <t>LORENZEN19920104A</t>
  </si>
  <si>
    <t>navae001</t>
  </si>
  <si>
    <t>NAVARRO19860514A</t>
  </si>
  <si>
    <t>taylm001</t>
  </si>
  <si>
    <t>ZIMMER19921127A</t>
  </si>
  <si>
    <t>Zimmer, Bradley</t>
  </si>
  <si>
    <t>merriwh01</t>
  </si>
  <si>
    <t>Whit</t>
  </si>
  <si>
    <t>Merrifield</t>
  </si>
  <si>
    <t>MERRIFIEL19890124A</t>
  </si>
  <si>
    <t>Merrifield, Whit</t>
  </si>
  <si>
    <t>PISCOTTY19910114A</t>
  </si>
  <si>
    <t>diazed04</t>
  </si>
  <si>
    <t>diaze004</t>
  </si>
  <si>
    <t>Diaz, Edwin</t>
  </si>
  <si>
    <t>hoyinja01</t>
  </si>
  <si>
    <t>Hoying</t>
  </si>
  <si>
    <t>HOYING19890518A</t>
  </si>
  <si>
    <t>Hoying, Jared</t>
  </si>
  <si>
    <t>szczm001</t>
  </si>
  <si>
    <t>SZCZUR19890720A</t>
  </si>
  <si>
    <t>ohse01</t>
  </si>
  <si>
    <t>Seung-hwan Oh</t>
  </si>
  <si>
    <t>Seung-hwan</t>
  </si>
  <si>
    <t>Oh</t>
  </si>
  <si>
    <t>OHkoreaSH01</t>
  </si>
  <si>
    <t>Oh, Seung-hwan</t>
  </si>
  <si>
    <t>gamelbe01</t>
  </si>
  <si>
    <t>GAMEL19920517A</t>
  </si>
  <si>
    <t>Gamel, Ben</t>
  </si>
  <si>
    <t>SALADINO19890720A</t>
  </si>
  <si>
    <t>perdolu02</t>
  </si>
  <si>
    <t>triggan01</t>
  </si>
  <si>
    <t>Triggs</t>
  </si>
  <si>
    <t>TRIGGS19890316A</t>
  </si>
  <si>
    <t>Triggs, Andrew</t>
  </si>
  <si>
    <t>APPEL19910715A</t>
  </si>
  <si>
    <t>lopezre01</t>
  </si>
  <si>
    <t>Reynaldo</t>
  </si>
  <si>
    <t>LOPEZ19940104A</t>
  </si>
  <si>
    <t>Lopez, Reynaldo</t>
  </si>
  <si>
    <t>FOLTYNEWI19911007A</t>
  </si>
  <si>
    <t>narvaom01</t>
  </si>
  <si>
    <t>Narvaez</t>
  </si>
  <si>
    <t>NARVAEZ19920210A</t>
  </si>
  <si>
    <t>Narvaez, Omar</t>
  </si>
  <si>
    <t>GORE19910608A</t>
  </si>
  <si>
    <t>dickeal01</t>
  </si>
  <si>
    <t>DICKERSON19900526A</t>
  </si>
  <si>
    <t>Dickerson, Alex</t>
  </si>
  <si>
    <t>hoffmje02</t>
  </si>
  <si>
    <t>HOFFMAN19930108A</t>
  </si>
  <si>
    <t>smithma05</t>
  </si>
  <si>
    <t>Mallex</t>
  </si>
  <si>
    <t>SMITH19930506A</t>
  </si>
  <si>
    <t>Smith, Mallex</t>
  </si>
  <si>
    <t>SHAFFER19910315A</t>
  </si>
  <si>
    <t>BOYD19910202A</t>
  </si>
  <si>
    <t>cottojh01</t>
  </si>
  <si>
    <t>Jharel</t>
  </si>
  <si>
    <t>Cotton</t>
  </si>
  <si>
    <t>COTTON19920119A</t>
  </si>
  <si>
    <t>Cotton, Jharel</t>
  </si>
  <si>
    <t>DEVERS19961024A</t>
  </si>
  <si>
    <t>Devers, Rafael</t>
  </si>
  <si>
    <t>Delino Deshields</t>
  </si>
  <si>
    <t>givenmy01</t>
  </si>
  <si>
    <t>Mychal</t>
  </si>
  <si>
    <t>Givens</t>
  </si>
  <si>
    <t>Givens, Mychal</t>
  </si>
  <si>
    <t>boyeb001</t>
  </si>
  <si>
    <t>BOYER19810711A</t>
  </si>
  <si>
    <t>CRICK19921130A</t>
  </si>
  <si>
    <t>RENFROE19920128A</t>
  </si>
  <si>
    <t>URSHELA19911011A</t>
  </si>
  <si>
    <t>JOHNSON19690000A</t>
  </si>
  <si>
    <t>SHIPLEY19920222A</t>
  </si>
  <si>
    <t>collt002</t>
  </si>
  <si>
    <t>COLLINS19900606A</t>
  </si>
  <si>
    <t>BRYANT19920104A</t>
  </si>
  <si>
    <t>dullry01</t>
  </si>
  <si>
    <t>Dull</t>
  </si>
  <si>
    <t>DULL19891002A</t>
  </si>
  <si>
    <t>Dull, Ryan</t>
  </si>
  <si>
    <t>HEDGES19920818A</t>
  </si>
  <si>
    <t>Ryan McMahon</t>
  </si>
  <si>
    <t>MCMAHON19941214A</t>
  </si>
  <si>
    <t>McMahon, Ryan</t>
  </si>
  <si>
    <t>blashja01</t>
  </si>
  <si>
    <t>Jabari</t>
  </si>
  <si>
    <t>Blash</t>
  </si>
  <si>
    <t>BLASH19890704A</t>
  </si>
  <si>
    <t>Blash, Jabari</t>
  </si>
  <si>
    <t>KELA19930416A</t>
  </si>
  <si>
    <t>barraky01</t>
  </si>
  <si>
    <t>Barraclough</t>
  </si>
  <si>
    <t>BARRACLOU19900523A</t>
  </si>
  <si>
    <t>Barraclough, Kyle</t>
  </si>
  <si>
    <t>MEADOWS19950503A</t>
  </si>
  <si>
    <t>tolesan01</t>
  </si>
  <si>
    <t>Toles</t>
  </si>
  <si>
    <t>TOLES19920524A</t>
  </si>
  <si>
    <t>Toles, Andrew</t>
  </si>
  <si>
    <t>JUNGMANN19891218A</t>
  </si>
  <si>
    <t>adlemti01</t>
  </si>
  <si>
    <t>Adleman</t>
  </si>
  <si>
    <t>ADLEMAN19871113A</t>
  </si>
  <si>
    <t>Adleman, Tim</t>
  </si>
  <si>
    <t>reedmi01</t>
  </si>
  <si>
    <t>reedmi02</t>
  </si>
  <si>
    <t>REED19921118A</t>
  </si>
  <si>
    <t>Reed, Michael</t>
  </si>
  <si>
    <t>barnt001</t>
  </si>
  <si>
    <t>BARNHART19910107A</t>
  </si>
  <si>
    <t>FEATHERST19891008A</t>
  </si>
  <si>
    <t>JUDGE19920426A</t>
  </si>
  <si>
    <t>RUA19900311A</t>
  </si>
  <si>
    <t>JACKSON19951225A</t>
  </si>
  <si>
    <t>whitety01</t>
  </si>
  <si>
    <t>White, Tyler</t>
  </si>
  <si>
    <t>hazelje01</t>
  </si>
  <si>
    <t>Hazelbaker</t>
  </si>
  <si>
    <t>HAZELBAKE19870814A</t>
  </si>
  <si>
    <t>Hazelbaker, Jeremy</t>
  </si>
  <si>
    <t>GARNEAU19870813A</t>
  </si>
  <si>
    <t>espinan01</t>
  </si>
  <si>
    <t>Espinoza</t>
  </si>
  <si>
    <t>ESPINOZA19980309A</t>
  </si>
  <si>
    <t>Espinoza, Anderson</t>
  </si>
  <si>
    <t>SOLERcubaJ02</t>
  </si>
  <si>
    <t>Kang, Jung Ho</t>
  </si>
  <si>
    <t>KELLY19880609A</t>
  </si>
  <si>
    <t>coatsja01</t>
  </si>
  <si>
    <t>Coats</t>
  </si>
  <si>
    <t>Coats, Jason</t>
  </si>
  <si>
    <t>GARCIA19860708A</t>
  </si>
  <si>
    <t>ABREUcubaJ01</t>
  </si>
  <si>
    <t>Upton Jr., Melvin</t>
  </si>
  <si>
    <t>WRIGHT19840930A</t>
  </si>
  <si>
    <t>overtdi01</t>
  </si>
  <si>
    <t>Overton</t>
  </si>
  <si>
    <t>Overton, Dillon</t>
  </si>
  <si>
    <t>adamewi01</t>
  </si>
  <si>
    <t>Willy</t>
  </si>
  <si>
    <t>Adames, Willy</t>
  </si>
  <si>
    <t>DIAZ19940322A</t>
  </si>
  <si>
    <t>Matthew Strahm</t>
  </si>
  <si>
    <t>Alexander Reyes</t>
  </si>
  <si>
    <t>oneilty01</t>
  </si>
  <si>
    <t>O'Neill</t>
  </si>
  <si>
    <t>O'Neill, Tyler</t>
  </si>
  <si>
    <t>GORDON19840210A</t>
  </si>
  <si>
    <t>fernajo03</t>
  </si>
  <si>
    <t>Jose Miguel Fernandez</t>
  </si>
  <si>
    <t>Jose Miguel</t>
  </si>
  <si>
    <t>Fernandez, Jose Miguel</t>
  </si>
  <si>
    <t>maxwebr01</t>
  </si>
  <si>
    <t>Bruce Maxwell</t>
  </si>
  <si>
    <t>Maxwell, Bruce</t>
  </si>
  <si>
    <t>BAUTISTA19801019A</t>
  </si>
  <si>
    <t>Velasquez, Vince</t>
  </si>
  <si>
    <t>Kim, Hyun Soo</t>
  </si>
  <si>
    <t>TANAKA19881101A</t>
  </si>
  <si>
    <t>haderjo01</t>
  </si>
  <si>
    <t>Hader</t>
  </si>
  <si>
    <t>Hader, Josh</t>
  </si>
  <si>
    <t>HERNANDEZ19900523A</t>
  </si>
  <si>
    <t>BELL19920814A</t>
  </si>
  <si>
    <t>Joshua Bell</t>
  </si>
  <si>
    <t>asuajca01</t>
  </si>
  <si>
    <t>Asuaje</t>
  </si>
  <si>
    <t>Asuaje, Carlos</t>
  </si>
  <si>
    <t>DIAZ19910527A</t>
  </si>
  <si>
    <t>moranco01</t>
  </si>
  <si>
    <t>Moran</t>
  </si>
  <si>
    <t>Moran, Colin</t>
  </si>
  <si>
    <t>machadi01</t>
  </si>
  <si>
    <t>Dixon</t>
  </si>
  <si>
    <t>Machado, Dixon</t>
  </si>
  <si>
    <t>torregl01</t>
  </si>
  <si>
    <t>Gleyber</t>
  </si>
  <si>
    <t>Torres, Gleyber</t>
  </si>
  <si>
    <t>bandaan01</t>
  </si>
  <si>
    <t>Banda</t>
  </si>
  <si>
    <t>Banda, Anthony</t>
  </si>
  <si>
    <t>DICKERSON19820410A</t>
  </si>
  <si>
    <t>rominau01</t>
  </si>
  <si>
    <t>Romine, Austin</t>
  </si>
  <si>
    <t>Kyle Lewis</t>
  </si>
  <si>
    <t>hwangja01</t>
  </si>
  <si>
    <t>Jae-gyun Hwang</t>
  </si>
  <si>
    <t>Jae-gyun</t>
  </si>
  <si>
    <t>Hwang</t>
  </si>
  <si>
    <t>Hwang, Jae-gyun</t>
  </si>
  <si>
    <t>tilsoch01</t>
  </si>
  <si>
    <t>Tilson</t>
  </si>
  <si>
    <t>Charles Tilson</t>
  </si>
  <si>
    <t>Tilson, Charlie</t>
  </si>
  <si>
    <t>RODRIGUEZ19930407A</t>
  </si>
  <si>
    <t>muncyma01</t>
  </si>
  <si>
    <t>Muncy</t>
  </si>
  <si>
    <t>Muncy, Max</t>
  </si>
  <si>
    <t>briceau01</t>
  </si>
  <si>
    <t>Brice</t>
  </si>
  <si>
    <t>Brice, Austin</t>
  </si>
  <si>
    <t>TAYLOR19900829A</t>
  </si>
  <si>
    <t>ROGERS19901217A</t>
  </si>
  <si>
    <t>Timothy Adleman</t>
  </si>
  <si>
    <t>GREEN19910524A</t>
  </si>
  <si>
    <t>TAYLOR19910326A</t>
  </si>
  <si>
    <t>ALVAREZ19890506A</t>
  </si>
  <si>
    <t>doziehu01</t>
  </si>
  <si>
    <t>Dozier, Hunter</t>
  </si>
  <si>
    <t>ANDERSON19930623A</t>
  </si>
  <si>
    <t>Anderson, Tim</t>
  </si>
  <si>
    <t>RAVIN19880121A</t>
  </si>
  <si>
    <t>Yuli Gurriel</t>
  </si>
  <si>
    <t>ROGERS19880313A</t>
  </si>
  <si>
    <t>telisto01</t>
  </si>
  <si>
    <t>Telis</t>
  </si>
  <si>
    <t>Telis, Tomas</t>
  </si>
  <si>
    <t>LOBATON19841021A</t>
  </si>
  <si>
    <t>Edwards, Carl</t>
  </si>
  <si>
    <t>JOHNSON19901207A</t>
  </si>
  <si>
    <t>kellyca02</t>
  </si>
  <si>
    <t>Kelly, Carson</t>
  </si>
  <si>
    <t>MARTINEZ19880725A</t>
  </si>
  <si>
    <t>garream01</t>
  </si>
  <si>
    <t>Amir</t>
  </si>
  <si>
    <t>Garrett, Amir</t>
  </si>
  <si>
    <t>MORTON19831012A</t>
  </si>
  <si>
    <t>WILSON19870818A</t>
  </si>
  <si>
    <t>herredi01</t>
  </si>
  <si>
    <t>Dilson</t>
  </si>
  <si>
    <t>Herrera, Dilson</t>
  </si>
  <si>
    <t>TOMAScubaY01</t>
  </si>
  <si>
    <t>NUNEZ19870615A</t>
  </si>
  <si>
    <t>MURPHY19910403A</t>
  </si>
  <si>
    <t>EATON19881206A</t>
  </si>
  <si>
    <t>beedety01</t>
  </si>
  <si>
    <t>Beede</t>
  </si>
  <si>
    <t>Beede, Tyler</t>
  </si>
  <si>
    <t>Michael Clevinger</t>
  </si>
  <si>
    <t>Jason Groome</t>
  </si>
  <si>
    <t>MCCULLERS19931002A</t>
  </si>
  <si>
    <t>pindech01</t>
  </si>
  <si>
    <t>Pinder</t>
  </si>
  <si>
    <t>Pinder, Chad</t>
  </si>
  <si>
    <t>Riley Pint</t>
  </si>
  <si>
    <t>RAMIREZ19900502A</t>
  </si>
  <si>
    <t>DIAZcubaA04</t>
  </si>
  <si>
    <t>torrero01</t>
  </si>
  <si>
    <t>Torreyes</t>
  </si>
  <si>
    <t>Ronal Torreyes</t>
  </si>
  <si>
    <t>Torreyes, Ronald</t>
  </si>
  <si>
    <t>HAMILTON19900909A</t>
  </si>
  <si>
    <t>OLSON19940329A</t>
  </si>
  <si>
    <t>GIVENS19900513A</t>
  </si>
  <si>
    <t>Mychal Antonio Givens</t>
  </si>
  <si>
    <t>gloveko01</t>
  </si>
  <si>
    <t>Koda</t>
  </si>
  <si>
    <t>Glover</t>
  </si>
  <si>
    <t>Glover, Koda</t>
  </si>
  <si>
    <t>wendljo01</t>
  </si>
  <si>
    <t>Wendle</t>
  </si>
  <si>
    <t>Wendle, Joey</t>
  </si>
  <si>
    <t>CARPENTER19851126A</t>
  </si>
  <si>
    <t>browntr01</t>
  </si>
  <si>
    <t>Brown, Trevor</t>
  </si>
  <si>
    <t>fariaja01</t>
  </si>
  <si>
    <t>Faria</t>
  </si>
  <si>
    <t>Faria, Jacob</t>
  </si>
  <si>
    <t>ELIAScubaR01</t>
  </si>
  <si>
    <t>PERDOMO19930509A</t>
  </si>
  <si>
    <t>BURGOS19901123A</t>
  </si>
  <si>
    <t>SANCHEZ19920629A</t>
  </si>
  <si>
    <t>paulida01</t>
  </si>
  <si>
    <t>Paulino, David</t>
  </si>
  <si>
    <t>ramirjc01</t>
  </si>
  <si>
    <t>J.C. Ramirez</t>
  </si>
  <si>
    <t>Ramirez, J.C.</t>
  </si>
  <si>
    <t>RAMIREZ19920917A</t>
  </si>
  <si>
    <t>Michael Bolsinger</t>
  </si>
  <si>
    <t>austity01</t>
  </si>
  <si>
    <t>Austin, Tyler</t>
  </si>
  <si>
    <t>ESTEVEZ19921228A</t>
  </si>
  <si>
    <t>SANO19930511A</t>
  </si>
  <si>
    <t>GONZALEZ19840527A</t>
  </si>
  <si>
    <t>mancitr01</t>
  </si>
  <si>
    <t>Trey</t>
  </si>
  <si>
    <t>Mancini</t>
  </si>
  <si>
    <t>Mancini, Trey</t>
  </si>
  <si>
    <t>Michael Foltynewicz</t>
  </si>
  <si>
    <t>Ian Anderson</t>
  </si>
  <si>
    <t>JOHNSON19830627A</t>
  </si>
  <si>
    <t>HECHEVARRIAcubaA01</t>
  </si>
  <si>
    <t>PEREZ19901027A</t>
  </si>
  <si>
    <t>MONDESI19950727A</t>
  </si>
  <si>
    <t>Raul Adalberto Mondesi</t>
  </si>
  <si>
    <t>DESPAIGNEcubaO01</t>
  </si>
  <si>
    <t>jimenjo01</t>
  </si>
  <si>
    <t>Jimenez, Joe</t>
  </si>
  <si>
    <t>mailelu01</t>
  </si>
  <si>
    <t>Maile</t>
  </si>
  <si>
    <t>Maile, Luke</t>
  </si>
  <si>
    <t>MARTINEZ19910921A</t>
  </si>
  <si>
    <t>barneau01</t>
  </si>
  <si>
    <t>Barnes, Austin</t>
  </si>
  <si>
    <t>PEREZ19881223B</t>
  </si>
  <si>
    <t>siscoch01</t>
  </si>
  <si>
    <t>Chance</t>
  </si>
  <si>
    <t>Sisco</t>
  </si>
  <si>
    <t>Sisco, Chance</t>
  </si>
  <si>
    <t>Park, Byung Ho</t>
  </si>
  <si>
    <t>PUIGcubaY01</t>
  </si>
  <si>
    <t>woodrbr01</t>
  </si>
  <si>
    <t>Woodruff</t>
  </si>
  <si>
    <t>Woodruff, Brandon</t>
  </si>
  <si>
    <t>SMITH19890710A</t>
  </si>
  <si>
    <t>HATCHER19850112A</t>
  </si>
  <si>
    <t>HANIGER19901223A</t>
  </si>
  <si>
    <t>Souza Jr., Steven</t>
  </si>
  <si>
    <t>KEPLERROZ19930210A</t>
  </si>
  <si>
    <t>Kepler, Max</t>
  </si>
  <si>
    <t>ALTUVE19900506A</t>
  </si>
  <si>
    <t>Matt Manning</t>
  </si>
  <si>
    <t>Lourdes Gurriel</t>
  </si>
  <si>
    <t>RAMOS19860920A</t>
  </si>
  <si>
    <t>Triston McKenzie</t>
  </si>
  <si>
    <t>URENA19910912A</t>
  </si>
  <si>
    <t>MILLER19891018A</t>
  </si>
  <si>
    <t>TURNER19841123A</t>
  </si>
  <si>
    <t>allengr01</t>
  </si>
  <si>
    <t>Allen, Greg</t>
  </si>
  <si>
    <t>HOYT19860930A</t>
  </si>
  <si>
    <t>tellero01</t>
  </si>
  <si>
    <t>Rowdy</t>
  </si>
  <si>
    <t>Tellez</t>
  </si>
  <si>
    <t>Tellez, Rowdy</t>
  </si>
  <si>
    <t>OWENS19920721A</t>
  </si>
  <si>
    <t>CRUZ19800701A</t>
  </si>
  <si>
    <t>Vladimir Gutierrez</t>
  </si>
  <si>
    <t>ruizri01</t>
  </si>
  <si>
    <t>Rio</t>
  </si>
  <si>
    <t>Ruiz, Rio</t>
  </si>
  <si>
    <t>Cal Quantrill</t>
  </si>
  <si>
    <t>Mickey Moniak</t>
  </si>
  <si>
    <t>GONZALEZ19851017A</t>
  </si>
  <si>
    <t>lugose01</t>
  </si>
  <si>
    <t>Lugo</t>
  </si>
  <si>
    <t>Lugo, Seth</t>
  </si>
  <si>
    <t>Blake Rutherford</t>
  </si>
  <si>
    <t>feddeer01</t>
  </si>
  <si>
    <t>Fedde</t>
  </si>
  <si>
    <t>Fedde, Erick</t>
  </si>
  <si>
    <t>hoskirh01</t>
  </si>
  <si>
    <t>Rhys</t>
  </si>
  <si>
    <t>Hoskins</t>
  </si>
  <si>
    <t>Hoskins, Rhys</t>
  </si>
  <si>
    <t>blachty01</t>
  </si>
  <si>
    <t>Blach</t>
  </si>
  <si>
    <t>Blach, Ty</t>
  </si>
  <si>
    <t>WRIGHT19900103A</t>
  </si>
  <si>
    <t>MONCADAcubaJ01</t>
  </si>
  <si>
    <t>ESTRADA19830705A</t>
  </si>
  <si>
    <t>ALLEN19881120A</t>
  </si>
  <si>
    <t>biagijo01</t>
  </si>
  <si>
    <t>Biagini</t>
  </si>
  <si>
    <t>Joe Biagini</t>
  </si>
  <si>
    <t>WHITE19901029A</t>
  </si>
  <si>
    <t>A.J. Puk</t>
  </si>
  <si>
    <t>Albert Almora Jr.</t>
  </si>
  <si>
    <t>OBRIEN19900715A</t>
  </si>
  <si>
    <t>CARTER19861218A</t>
  </si>
  <si>
    <t>TREINEN19880630A</t>
  </si>
  <si>
    <t>MIRANDAcubaA02</t>
  </si>
  <si>
    <t>SMOKER19881126A</t>
  </si>
  <si>
    <t>tapiara01</t>
  </si>
  <si>
    <t>Raimel</t>
  </si>
  <si>
    <t>Tapia</t>
  </si>
  <si>
    <t>Tapia, Raimel</t>
  </si>
  <si>
    <t>Delvin Perez</t>
  </si>
  <si>
    <t>Jackie Bradley</t>
  </si>
  <si>
    <t>FIELDS19850819A</t>
  </si>
  <si>
    <t>FLYNN19900419A</t>
  </si>
  <si>
    <t>cecchga02</t>
  </si>
  <si>
    <t>Cecchini, Gavin</t>
  </si>
  <si>
    <t>Patrick Kivlehan</t>
  </si>
  <si>
    <t>13910</t>
  </si>
  <si>
    <t>Chris O'Grady</t>
  </si>
  <si>
    <t>Parker Bridwell</t>
  </si>
  <si>
    <t>11502</t>
  </si>
  <si>
    <t>NAME</t>
  </si>
  <si>
    <t>15082</t>
  </si>
  <si>
    <t>12956</t>
  </si>
  <si>
    <t>Garrett Cooper</t>
  </si>
  <si>
    <t>14567</t>
  </si>
  <si>
    <t>16192</t>
  </si>
  <si>
    <t>sa738390</t>
  </si>
  <si>
    <t>Brian Anderson</t>
  </si>
  <si>
    <t>Willie Calhoun</t>
  </si>
  <si>
    <t>17919</t>
  </si>
  <si>
    <t>Austin Slater</t>
  </si>
  <si>
    <t>16153</t>
  </si>
  <si>
    <t>Max Moroff</t>
  </si>
  <si>
    <t>14556</t>
  </si>
  <si>
    <t>Nicky Delmonico</t>
  </si>
  <si>
    <t>sa874807</t>
  </si>
  <si>
    <t>Austin Hays</t>
  </si>
  <si>
    <t>sa828799</t>
  </si>
  <si>
    <t>Paul DeJong</t>
  </si>
  <si>
    <t>18015</t>
  </si>
  <si>
    <t>Lane Adams</t>
  </si>
  <si>
    <t>10767</t>
  </si>
  <si>
    <t>14950</t>
  </si>
  <si>
    <t>sa912520</t>
  </si>
  <si>
    <t>15722</t>
  </si>
  <si>
    <t>14329</t>
  </si>
  <si>
    <t>Dustin Fowler</t>
  </si>
  <si>
    <t>Yolmer Sanchez</t>
  </si>
  <si>
    <t>sa872474</t>
  </si>
  <si>
    <t>15519</t>
  </si>
  <si>
    <t>14735</t>
  </si>
  <si>
    <t>Luke Voit</t>
  </si>
  <si>
    <t>14811</t>
  </si>
  <si>
    <t>14942</t>
  </si>
  <si>
    <t>sa738510</t>
  </si>
  <si>
    <t>12937</t>
  </si>
  <si>
    <t>Brock Stassi</t>
  </si>
  <si>
    <t>12244</t>
  </si>
  <si>
    <t>sa830373</t>
  </si>
  <si>
    <t>11761</t>
  </si>
  <si>
    <t>Ryder Jones</t>
  </si>
  <si>
    <t>15982</t>
  </si>
  <si>
    <t>15998</t>
  </si>
  <si>
    <t>13590</t>
  </si>
  <si>
    <t>12174</t>
  </si>
  <si>
    <t>Magneuris Sierra</t>
  </si>
  <si>
    <t>17023</t>
  </si>
  <si>
    <t>sa912848</t>
  </si>
  <si>
    <t>16434</t>
  </si>
  <si>
    <t>sa828704</t>
  </si>
  <si>
    <t>14352</t>
  </si>
  <si>
    <t>16263</t>
  </si>
  <si>
    <t>sa874246</t>
  </si>
  <si>
    <t>13788</t>
  </si>
  <si>
    <t>sa873264</t>
  </si>
  <si>
    <t>sa917932</t>
  </si>
  <si>
    <t>Cam Perkins</t>
  </si>
  <si>
    <t>13444</t>
  </si>
  <si>
    <t>J.T. Riddle</t>
  </si>
  <si>
    <t>17642</t>
  </si>
  <si>
    <t>16505</t>
  </si>
  <si>
    <t>15905</t>
  </si>
  <si>
    <t>sa917920</t>
  </si>
  <si>
    <t>14936</t>
  </si>
  <si>
    <t>14145</t>
  </si>
  <si>
    <t>15103</t>
  </si>
  <si>
    <t>16221</t>
  </si>
  <si>
    <t>sa724025</t>
  </si>
  <si>
    <t>Yandy Diaz</t>
  </si>
  <si>
    <t>16578</t>
  </si>
  <si>
    <t>RAZZBALLNAME</t>
  </si>
  <si>
    <t>cartc002</t>
  </si>
  <si>
    <t>simmosh01</t>
  </si>
  <si>
    <t>Shae</t>
  </si>
  <si>
    <t>simms001</t>
  </si>
  <si>
    <t>Simmons, Shae</t>
  </si>
  <si>
    <t>confm001</t>
  </si>
  <si>
    <t>arcio002</t>
  </si>
  <si>
    <t>stort001</t>
  </si>
  <si>
    <t>cravt001</t>
  </si>
  <si>
    <t>senzeni01</t>
  </si>
  <si>
    <t>Senzel</t>
  </si>
  <si>
    <t>Senzel, Nick</t>
  </si>
  <si>
    <t>piscs001</t>
  </si>
  <si>
    <t>alfaj002</t>
  </si>
  <si>
    <t>brica001</t>
  </si>
  <si>
    <t>cardust01</t>
  </si>
  <si>
    <t>Cardullo</t>
  </si>
  <si>
    <t>cards001</t>
  </si>
  <si>
    <t>Cardullo, Stephen</t>
  </si>
  <si>
    <t>marquge01</t>
  </si>
  <si>
    <t>German</t>
  </si>
  <si>
    <t>Marquez</t>
  </si>
  <si>
    <t>marqg001</t>
  </si>
  <si>
    <t>Marquez, German</t>
  </si>
  <si>
    <t>perezfr01</t>
  </si>
  <si>
    <t>sa873722</t>
  </si>
  <si>
    <t>Perez, Franklin</t>
  </si>
  <si>
    <t>pindc001</t>
  </si>
  <si>
    <t>colea002</t>
  </si>
  <si>
    <t>andrm001</t>
  </si>
  <si>
    <t>dahld001</t>
  </si>
  <si>
    <t>szaputh01</t>
  </si>
  <si>
    <t>Szapucki</t>
  </si>
  <si>
    <t>sa875054</t>
  </si>
  <si>
    <t>Szapucki, Thomas</t>
  </si>
  <si>
    <t>sorokmi01</t>
  </si>
  <si>
    <t>Soroka</t>
  </si>
  <si>
    <t>Soroka, Mike</t>
  </si>
  <si>
    <t>anderia01</t>
  </si>
  <si>
    <t>sa917921</t>
  </si>
  <si>
    <t>Anderson, Ian</t>
  </si>
  <si>
    <t>solej001</t>
  </si>
  <si>
    <t>felim001</t>
  </si>
  <si>
    <t>kopecmi01</t>
  </si>
  <si>
    <t>Kopech</t>
  </si>
  <si>
    <t>Kopech, Michael</t>
  </si>
  <si>
    <t>sweed001</t>
  </si>
  <si>
    <t>smitw002</t>
  </si>
  <si>
    <t>vargc002</t>
  </si>
  <si>
    <t>barnj002</t>
  </si>
  <si>
    <t>kaprija01</t>
  </si>
  <si>
    <t>Kaprielian</t>
  </si>
  <si>
    <t>sa658943</t>
  </si>
  <si>
    <t>Jame Kaprielian</t>
  </si>
  <si>
    <t>Kaprielian, James</t>
  </si>
  <si>
    <t>martj007</t>
  </si>
  <si>
    <t>milleja05</t>
  </si>
  <si>
    <t>sa827467</t>
  </si>
  <si>
    <t>Miller, Jared</t>
  </si>
  <si>
    <t>mahtm001</t>
  </si>
  <si>
    <t>clarktr01</t>
  </si>
  <si>
    <t>Trent</t>
  </si>
  <si>
    <t>Clark</t>
  </si>
  <si>
    <t>Clark, Trent</t>
  </si>
  <si>
    <t>ashea001</t>
  </si>
  <si>
    <t>allarko01</t>
  </si>
  <si>
    <t>Kolby</t>
  </si>
  <si>
    <t>Allard</t>
  </si>
  <si>
    <t>sa874245</t>
  </si>
  <si>
    <t>Allard, Kolby</t>
  </si>
  <si>
    <t>mejia001</t>
  </si>
  <si>
    <t>ramosed02</t>
  </si>
  <si>
    <t>Edubray</t>
  </si>
  <si>
    <t>ramoe002</t>
  </si>
  <si>
    <t>Ramos, Edubray</t>
  </si>
  <si>
    <t>rodrf004</t>
  </si>
  <si>
    <t>renfh001</t>
  </si>
  <si>
    <t>ramij003</t>
  </si>
  <si>
    <t>salat001</t>
  </si>
  <si>
    <t>montgjo01</t>
  </si>
  <si>
    <t>Jordan Montgomery</t>
  </si>
  <si>
    <t>16511</t>
  </si>
  <si>
    <t>Montgomery, Jordan</t>
  </si>
  <si>
    <t>benia002</t>
  </si>
  <si>
    <t>judga001</t>
  </si>
  <si>
    <t>wrigs001</t>
  </si>
  <si>
    <t>Sam Gaviglio</t>
  </si>
  <si>
    <t>montm002</t>
  </si>
  <si>
    <t>adlet001</t>
  </si>
  <si>
    <t>taverle01</t>
  </si>
  <si>
    <t>Leody</t>
  </si>
  <si>
    <t>Taveras, Leody</t>
  </si>
  <si>
    <t>coopd002</t>
  </si>
  <si>
    <t>Yolmer</t>
  </si>
  <si>
    <t>Yolmer S├ínchez</t>
  </si>
  <si>
    <t>Sanchez, Yolmer</t>
  </si>
  <si>
    <t>osunr001</t>
  </si>
  <si>
    <t>joset001</t>
  </si>
  <si>
    <t>wadety01</t>
  </si>
  <si>
    <t>Wade, Tyler</t>
  </si>
  <si>
    <t>murpt002</t>
  </si>
  <si>
    <t>turnt001</t>
  </si>
  <si>
    <t>musgj001</t>
  </si>
  <si>
    <t>schir001</t>
  </si>
  <si>
    <t>stepr002</t>
  </si>
  <si>
    <t>refsr001</t>
  </si>
  <si>
    <t>carpm002</t>
  </si>
  <si>
    <t>flynb001</t>
  </si>
  <si>
    <t>juradar01</t>
  </si>
  <si>
    <t>Jurado</t>
  </si>
  <si>
    <t>Jurado, Ariel</t>
  </si>
  <si>
    <t>daviz001</t>
  </si>
  <si>
    <t>cothc001</t>
  </si>
  <si>
    <t>diazyu01</t>
  </si>
  <si>
    <t>Yusniel</t>
  </si>
  <si>
    <t>Diaz, Yusniel</t>
  </si>
  <si>
    <t>dicka001</t>
  </si>
  <si>
    <t>arroych01</t>
  </si>
  <si>
    <t>Arroyo, Christian</t>
  </si>
  <si>
    <t>alvarya01</t>
  </si>
  <si>
    <t>sa868984</t>
  </si>
  <si>
    <t>Alvarez, Yadier</t>
  </si>
  <si>
    <t>healr001</t>
  </si>
  <si>
    <t>muncm001</t>
  </si>
  <si>
    <t>manct001</t>
  </si>
  <si>
    <t>eibnb001</t>
  </si>
  <si>
    <t>lindf001</t>
  </si>
  <si>
    <t>tailj001</t>
  </si>
  <si>
    <t>jonej006</t>
  </si>
  <si>
    <t>bushm001</t>
  </si>
  <si>
    <t>Chase dΓÇÖArnaud</t>
  </si>
  <si>
    <t>barrk002</t>
  </si>
  <si>
    <t>tomlk001</t>
  </si>
  <si>
    <t>reyea004</t>
  </si>
  <si>
    <t>gonzm003</t>
  </si>
  <si>
    <t>wrigm001</t>
  </si>
  <si>
    <t>lugos001</t>
  </si>
  <si>
    <t>bracs001</t>
  </si>
  <si>
    <t>deshd002</t>
  </si>
  <si>
    <t>garcile02</t>
  </si>
  <si>
    <t>Leury</t>
  </si>
  <si>
    <t>garcl004</t>
  </si>
  <si>
    <t>Garcia, Leury</t>
  </si>
  <si>
    <t>corrc001</t>
  </si>
  <si>
    <t>romia002</t>
  </si>
  <si>
    <t>moris001</t>
  </si>
  <si>
    <t>hanseal01</t>
  </si>
  <si>
    <t>Hansen</t>
  </si>
  <si>
    <t>sa738344</t>
  </si>
  <si>
    <t>Hansen, Alec</t>
  </si>
  <si>
    <t>cowak001</t>
  </si>
  <si>
    <t>syndn001</t>
  </si>
  <si>
    <t>biagj001</t>
  </si>
  <si>
    <t>diaza003</t>
  </si>
  <si>
    <t>gutievl01</t>
  </si>
  <si>
    <t>sa952977</t>
  </si>
  <si>
    <t>Gutierrez, Vladimir</t>
  </si>
  <si>
    <t>mckentr01</t>
  </si>
  <si>
    <t>Triston</t>
  </si>
  <si>
    <t>McKenzie</t>
  </si>
  <si>
    <t>sa874760</t>
  </si>
  <si>
    <t>McKenzie, Triston</t>
  </si>
  <si>
    <t>conla001</t>
  </si>
  <si>
    <t>cuthc001</t>
  </si>
  <si>
    <t>peterdi01</t>
  </si>
  <si>
    <t>Peters</t>
  </si>
  <si>
    <t>Peters, Dillon</t>
  </si>
  <si>
    <t>ravij001</t>
  </si>
  <si>
    <t>dozih001</t>
  </si>
  <si>
    <t>pintri01</t>
  </si>
  <si>
    <t>Riley</t>
  </si>
  <si>
    <t>Pint</t>
  </si>
  <si>
    <t>sa917922</t>
  </si>
  <si>
    <t>Pint, Riley</t>
  </si>
  <si>
    <t>fulmm001</t>
  </si>
  <si>
    <t>parkj002</t>
  </si>
  <si>
    <t>blasj001</t>
  </si>
  <si>
    <t>kelak001</t>
  </si>
  <si>
    <t>orlap001</t>
  </si>
  <si>
    <t>swand001</t>
  </si>
  <si>
    <t>russa002</t>
  </si>
  <si>
    <t>telit001</t>
  </si>
  <si>
    <t>andet002</t>
  </si>
  <si>
    <t>wheer001</t>
  </si>
  <si>
    <t>stewb001</t>
  </si>
  <si>
    <t>dejonch01</t>
  </si>
  <si>
    <t>De Jong</t>
  </si>
  <si>
    <t>15036</t>
  </si>
  <si>
    <t>De Jong, Chase</t>
  </si>
  <si>
    <t>reidfse01</t>
  </si>
  <si>
    <t>Reid-Foley</t>
  </si>
  <si>
    <t>Reid-Foley, Sean</t>
  </si>
  <si>
    <t>guerj003</t>
  </si>
  <si>
    <t>bowmm001</t>
  </si>
  <si>
    <t>featt001</t>
  </si>
  <si>
    <t>roget001</t>
  </si>
  <si>
    <t>efliz001</t>
  </si>
  <si>
    <t>florr003</t>
  </si>
  <si>
    <t>tejedan01</t>
  </si>
  <si>
    <t>Tejeda</t>
  </si>
  <si>
    <t>Tejeda, Anderson</t>
  </si>
  <si>
    <t>jackb002</t>
  </si>
  <si>
    <t>edwac001</t>
  </si>
  <si>
    <t>heredgu01</t>
  </si>
  <si>
    <t>Heredia</t>
  </si>
  <si>
    <t>hereg002</t>
  </si>
  <si>
    <t>Heredia, Guillermo</t>
  </si>
  <si>
    <t>altuj001</t>
  </si>
  <si>
    <t>morga001</t>
  </si>
  <si>
    <t>milla003</t>
  </si>
  <si>
    <t>kellemi01</t>
  </si>
  <si>
    <t>Keller</t>
  </si>
  <si>
    <t>sa828700</t>
  </si>
  <si>
    <t>Keller, Mitch</t>
  </si>
  <si>
    <t>olsom001</t>
  </si>
  <si>
    <t>aikenbr01</t>
  </si>
  <si>
    <t>Brady</t>
  </si>
  <si>
    <t>Aiken</t>
  </si>
  <si>
    <t>sa828659</t>
  </si>
  <si>
    <t>Aiken, Brady</t>
  </si>
  <si>
    <t>ceccg002</t>
  </si>
  <si>
    <t>givem001</t>
  </si>
  <si>
    <t>verdual01</t>
  </si>
  <si>
    <t>Verdugo</t>
  </si>
  <si>
    <t>Verdugo, Alex</t>
  </si>
  <si>
    <t>maill001</t>
  </si>
  <si>
    <t>rickj001</t>
  </si>
  <si>
    <t>nunee002</t>
  </si>
  <si>
    <t>browt002</t>
  </si>
  <si>
    <t>garca004</t>
  </si>
  <si>
    <t>barrj002</t>
  </si>
  <si>
    <t>nolaa001</t>
  </si>
  <si>
    <t>eickj001</t>
  </si>
  <si>
    <t>rodgebr02</t>
  </si>
  <si>
    <t>perer003</t>
  </si>
  <si>
    <t>nicoj001</t>
  </si>
  <si>
    <t>allec002</t>
  </si>
  <si>
    <t>diazis01</t>
  </si>
  <si>
    <t>Isan</t>
  </si>
  <si>
    <t>Diaz, Isan</t>
  </si>
  <si>
    <t>cessl001</t>
  </si>
  <si>
    <t>coont001</t>
  </si>
  <si>
    <t>bergmch01</t>
  </si>
  <si>
    <t>Bergman</t>
  </si>
  <si>
    <t>bergc001</t>
  </si>
  <si>
    <t>Bergman, Christian</t>
  </si>
  <si>
    <t>bakej001</t>
  </si>
  <si>
    <t>hanim001</t>
  </si>
  <si>
    <t>gselr001</t>
  </si>
  <si>
    <t>Jae-Gyun Hwang</t>
  </si>
  <si>
    <t>hazej001</t>
  </si>
  <si>
    <t>reeda002</t>
  </si>
  <si>
    <t>devec001</t>
  </si>
  <si>
    <t>gallj002</t>
  </si>
  <si>
    <t>mengd001</t>
  </si>
  <si>
    <t>sancg002</t>
  </si>
  <si>
    <t>jankt001</t>
  </si>
  <si>
    <t>groomja01</t>
  </si>
  <si>
    <t>Groome</t>
  </si>
  <si>
    <t>sa917925</t>
  </si>
  <si>
    <t>Jay Groome</t>
  </si>
  <si>
    <t>Groome, Jason</t>
  </si>
  <si>
    <t>tomay001</t>
  </si>
  <si>
    <t>uriaslu01</t>
  </si>
  <si>
    <t>Urias, Luis</t>
  </si>
  <si>
    <t>broxk001</t>
  </si>
  <si>
    <t>nimmb001</t>
  </si>
  <si>
    <t>drurb001</t>
  </si>
  <si>
    <t>campe001</t>
  </si>
  <si>
    <t>nelsc001</t>
  </si>
  <si>
    <t>seagc001</t>
  </si>
  <si>
    <t>alcansa01</t>
  </si>
  <si>
    <t>Alcantara, Sandy</t>
  </si>
  <si>
    <t>mendeyo01</t>
  </si>
  <si>
    <t>Yohander</t>
  </si>
  <si>
    <t>Mendez</t>
  </si>
  <si>
    <t>mendy001</t>
  </si>
  <si>
    <t>Mendez, Yohander</t>
  </si>
  <si>
    <t>coatj001</t>
  </si>
  <si>
    <t>jonesja01</t>
  </si>
  <si>
    <t>Jahmai</t>
  </si>
  <si>
    <t>Jones, Jahmai</t>
  </si>
  <si>
    <t>miraa002</t>
  </si>
  <si>
    <t>kuhlc001</t>
  </si>
  <si>
    <t>mejiafr01</t>
  </si>
  <si>
    <t>Mejia, Francisco</t>
  </si>
  <si>
    <t>rosae001</t>
  </si>
  <si>
    <t>senzaan01</t>
  </si>
  <si>
    <t>Senzatela</t>
  </si>
  <si>
    <t>15488</t>
  </si>
  <si>
    <t>Senzatela, Antonio</t>
  </si>
  <si>
    <t>kangj001</t>
  </si>
  <si>
    <t>swihb001</t>
  </si>
  <si>
    <t>reedc002</t>
  </si>
  <si>
    <t>machd001</t>
  </si>
  <si>
    <t>sevep001</t>
  </si>
  <si>
    <t>gonsast01</t>
  </si>
  <si>
    <t>Gonsalves</t>
  </si>
  <si>
    <t>Gonsalves, Stephen</t>
  </si>
  <si>
    <t>rayco01</t>
  </si>
  <si>
    <t>Ray, Corey</t>
  </si>
  <si>
    <t>sches001</t>
  </si>
  <si>
    <t>dullr001</t>
  </si>
  <si>
    <t>quantca01</t>
  </si>
  <si>
    <t>Cal</t>
  </si>
  <si>
    <t>Quantrill</t>
  </si>
  <si>
    <t>sa738477</t>
  </si>
  <si>
    <t>Quantrill, Cal</t>
  </si>
  <si>
    <t>contw001</t>
  </si>
  <si>
    <t>loper003</t>
  </si>
  <si>
    <t>andet001</t>
  </si>
  <si>
    <t>urshg001</t>
  </si>
  <si>
    <t>ortizlu02</t>
  </si>
  <si>
    <t>sa828677</t>
  </si>
  <si>
    <t>Ortiz, Luis</t>
  </si>
  <si>
    <t>valdj001</t>
  </si>
  <si>
    <t>kellc002</t>
  </si>
  <si>
    <t>Nicholas Castellanos</t>
  </si>
  <si>
    <t>fraza001</t>
  </si>
  <si>
    <t>bandj001</t>
  </si>
  <si>
    <t>lobaj001</t>
  </si>
  <si>
    <t>abreual01</t>
  </si>
  <si>
    <t>sa828366</t>
  </si>
  <si>
    <t>Abreu, Albert</t>
  </si>
  <si>
    <t>solis001</t>
  </si>
  <si>
    <t>velav001</t>
  </si>
  <si>
    <t>kubik001</t>
  </si>
  <si>
    <t>herrd002</t>
  </si>
  <si>
    <t>webbr001</t>
  </si>
  <si>
    <t>difow001</t>
  </si>
  <si>
    <t>martc008</t>
  </si>
  <si>
    <t>russj003</t>
  </si>
  <si>
    <t>roblh001</t>
  </si>
  <si>
    <t>margm001</t>
  </si>
  <si>
    <t>perezde01</t>
  </si>
  <si>
    <t>Delvin</t>
  </si>
  <si>
    <t>sa917935</t>
  </si>
  <si>
    <t>Perez, Delvin</t>
  </si>
  <si>
    <t>hoytj001</t>
  </si>
  <si>
    <t>kim-h001</t>
  </si>
  <si>
    <t>walsc001</t>
  </si>
  <si>
    <t>rea-c001</t>
  </si>
  <si>
    <t>wilsb001</t>
  </si>
  <si>
    <t>narvo001</t>
  </si>
  <si>
    <t>andec002</t>
  </si>
  <si>
    <t>shipb001</t>
  </si>
  <si>
    <t>woltt001</t>
  </si>
  <si>
    <t>ravenad01</t>
  </si>
  <si>
    <t>Ravenelle</t>
  </si>
  <si>
    <t>sa602703</t>
  </si>
  <si>
    <t>Ravenelle, Adam</t>
  </si>
  <si>
    <t>saupw001</t>
  </si>
  <si>
    <t>gonzc002</t>
  </si>
  <si>
    <t>perew001</t>
  </si>
  <si>
    <t>travd001</t>
  </si>
  <si>
    <t>castm002</t>
  </si>
  <si>
    <t>tapir001</t>
  </si>
  <si>
    <t>austt001</t>
  </si>
  <si>
    <t>barna001</t>
  </si>
  <si>
    <t>mannima01</t>
  </si>
  <si>
    <t>Manning</t>
  </si>
  <si>
    <t>sa917924</t>
  </si>
  <si>
    <t>Manning, Matt</t>
  </si>
  <si>
    <t>estec001</t>
  </si>
  <si>
    <t>blact002</t>
  </si>
  <si>
    <t>okers001</t>
  </si>
  <si>
    <t>keplm001</t>
  </si>
  <si>
    <t>schwk001</t>
  </si>
  <si>
    <t>guerrta02</t>
  </si>
  <si>
    <t>boydm001</t>
  </si>
  <si>
    <t>Matthew Boyd</t>
  </si>
  <si>
    <t>urenj001</t>
  </si>
  <si>
    <t>thomj007</t>
  </si>
  <si>
    <t>glovk001</t>
  </si>
  <si>
    <t>shawt001</t>
  </si>
  <si>
    <t>mazan001</t>
  </si>
  <si>
    <t>lee-d004</t>
  </si>
  <si>
    <t>wilsj004</t>
  </si>
  <si>
    <t>wendj002</t>
  </si>
  <si>
    <t>berrj001</t>
  </si>
  <si>
    <t>garcj004</t>
  </si>
  <si>
    <t>rober002</t>
  </si>
  <si>
    <t>hoffj003</t>
  </si>
  <si>
    <t>estrm001</t>
  </si>
  <si>
    <t>pounb001</t>
  </si>
  <si>
    <t>smokj001</t>
  </si>
  <si>
    <t>cottj001</t>
  </si>
  <si>
    <t>johnc003</t>
  </si>
  <si>
    <t>meyea001</t>
  </si>
  <si>
    <t>sevel001</t>
  </si>
  <si>
    <t>morac001</t>
  </si>
  <si>
    <t>tuckeky01</t>
  </si>
  <si>
    <t>Tucker, Kyle</t>
  </si>
  <si>
    <t>freelky01</t>
  </si>
  <si>
    <t>Freeland</t>
  </si>
  <si>
    <t>Freeland, Kyle</t>
  </si>
  <si>
    <t>brada001</t>
  </si>
  <si>
    <t>plawk001</t>
  </si>
  <si>
    <t>ruthebl01</t>
  </si>
  <si>
    <t>Rutherford</t>
  </si>
  <si>
    <t>Rutherford, Blake</t>
  </si>
  <si>
    <t>jenkc001</t>
  </si>
  <si>
    <t>law-d001</t>
  </si>
  <si>
    <t>daytg001</t>
  </si>
  <si>
    <t>gorda001</t>
  </si>
  <si>
    <t>engelad01</t>
  </si>
  <si>
    <t>Engel</t>
  </si>
  <si>
    <t>Engel, Adam</t>
  </si>
  <si>
    <t>pauld002</t>
  </si>
  <si>
    <t>bryak001</t>
  </si>
  <si>
    <t>rivef001</t>
  </si>
  <si>
    <t>merrw001</t>
  </si>
  <si>
    <t>buxtb001</t>
  </si>
  <si>
    <t>petiy001</t>
  </si>
  <si>
    <t>banum001</t>
  </si>
  <si>
    <t>godleza01</t>
  </si>
  <si>
    <t>Godley</t>
  </si>
  <si>
    <t>godlz001</t>
  </si>
  <si>
    <t>weavl001</t>
  </si>
  <si>
    <t>lewisky01</t>
  </si>
  <si>
    <t>sa857836</t>
  </si>
  <si>
    <t>Lewis, Kyle</t>
  </si>
  <si>
    <t>sheffju01</t>
  </si>
  <si>
    <t>Justus</t>
  </si>
  <si>
    <t>Sheffield</t>
  </si>
  <si>
    <t>Sheffield, Justus</t>
  </si>
  <si>
    <t>newmake01</t>
  </si>
  <si>
    <t>Newman</t>
  </si>
  <si>
    <t>Newman, Kevin</t>
  </si>
  <si>
    <t>birdg001</t>
  </si>
  <si>
    <t>wilkeaa01</t>
  </si>
  <si>
    <t>Wilkerson</t>
  </si>
  <si>
    <t>sa834395</t>
  </si>
  <si>
    <t>Wilkerson, Aaron</t>
  </si>
  <si>
    <t>ramij002</t>
  </si>
  <si>
    <t>lorem002</t>
  </si>
  <si>
    <t>smitm007</t>
  </si>
  <si>
    <t>mottt001</t>
  </si>
  <si>
    <t>millb002</t>
  </si>
  <si>
    <t>zycht001</t>
  </si>
  <si>
    <t>altavda01</t>
  </si>
  <si>
    <t>Altavilla</t>
  </si>
  <si>
    <t>altad001</t>
  </si>
  <si>
    <t>Altavilla, Dan</t>
  </si>
  <si>
    <t>tolea001</t>
  </si>
  <si>
    <t>hernd002</t>
  </si>
  <si>
    <t>hansa001</t>
  </si>
  <si>
    <t>rogej002</t>
  </si>
  <si>
    <t>bradlbo01</t>
  </si>
  <si>
    <t>Bradley, Bobby</t>
  </si>
  <si>
    <t>sanom001</t>
  </si>
  <si>
    <t>choij001</t>
  </si>
  <si>
    <t>montf001</t>
  </si>
  <si>
    <t>bonifjo01</t>
  </si>
  <si>
    <t>Bonifacio, Jorge</t>
  </si>
  <si>
    <t>tanam001</t>
  </si>
  <si>
    <t>moncy001</t>
  </si>
  <si>
    <t>thomt002</t>
  </si>
  <si>
    <t>dufft001</t>
  </si>
  <si>
    <t>perel001</t>
  </si>
  <si>
    <t>gioll001</t>
  </si>
  <si>
    <t>matzs001</t>
  </si>
  <si>
    <t>bauerja01</t>
  </si>
  <si>
    <t>Bauers</t>
  </si>
  <si>
    <t>Bauers, Jake</t>
  </si>
  <si>
    <t>naqut001</t>
  </si>
  <si>
    <t>glast001</t>
  </si>
  <si>
    <t>stassbr01</t>
  </si>
  <si>
    <t>Stassi, Brock</t>
  </si>
  <si>
    <t>sotoju01</t>
  </si>
  <si>
    <t>Soto, Juan</t>
  </si>
  <si>
    <t>asuac001</t>
  </si>
  <si>
    <t>maedk001</t>
  </si>
  <si>
    <t>Lance McCullers Jr.</t>
  </si>
  <si>
    <t>andeb005</t>
  </si>
  <si>
    <t>jimel001</t>
  </si>
  <si>
    <t>pukaj01</t>
  </si>
  <si>
    <t>Puk</t>
  </si>
  <si>
    <t>sa738675</t>
  </si>
  <si>
    <t>Puk, A.J.</t>
  </si>
  <si>
    <t>Travis dΓÇÖArnaud</t>
  </si>
  <si>
    <t>ramoa001</t>
  </si>
  <si>
    <t>AJ Ramos</t>
  </si>
  <si>
    <t>dickc001</t>
  </si>
  <si>
    <t>moniami01</t>
  </si>
  <si>
    <t>Moniak</t>
  </si>
  <si>
    <t>Moniak, Mickey</t>
  </si>
  <si>
    <t>martk001</t>
  </si>
  <si>
    <t>triga001</t>
  </si>
  <si>
    <t>herro001</t>
  </si>
  <si>
    <t>canhm001</t>
  </si>
  <si>
    <t>torra002</t>
  </si>
  <si>
    <t>rodoc001</t>
  </si>
  <si>
    <t>ynoaga01</t>
  </si>
  <si>
    <t>Gabriel</t>
  </si>
  <si>
    <t>Ynoa</t>
  </si>
  <si>
    <t>ynoag001</t>
  </si>
  <si>
    <t>Ynoa, Gabriel</t>
  </si>
  <si>
    <t>gavigsa01</t>
  </si>
  <si>
    <t>Gaviglio</t>
  </si>
  <si>
    <t>12778</t>
  </si>
  <si>
    <t>Gaviglio, Sam</t>
  </si>
  <si>
    <t>whitt002</t>
  </si>
  <si>
    <t>medinad01</t>
  </si>
  <si>
    <t>sa832877</t>
  </si>
  <si>
    <t>Medina, Adonis</t>
  </si>
  <si>
    <t>chargjt01</t>
  </si>
  <si>
    <t>Chargois</t>
  </si>
  <si>
    <t>charj001</t>
  </si>
  <si>
    <t>Chargois, J.T.</t>
  </si>
  <si>
    <t>greec003</t>
  </si>
  <si>
    <t>travisa01</t>
  </si>
  <si>
    <t>Travis, Sam</t>
  </si>
  <si>
    <t>wislm001</t>
  </si>
  <si>
    <t>igler001</t>
  </si>
  <si>
    <t>uriaj001</t>
  </si>
  <si>
    <t>rosaram01</t>
  </si>
  <si>
    <t>Amed</t>
  </si>
  <si>
    <t>Rosario, Amed</t>
  </si>
  <si>
    <t>perej002</t>
  </si>
  <si>
    <t>diazya01</t>
  </si>
  <si>
    <t>Yandy</t>
  </si>
  <si>
    <t>Diaz, Yandy</t>
  </si>
  <si>
    <t>snelb001</t>
  </si>
  <si>
    <t>obrip002</t>
  </si>
  <si>
    <t>gameb001</t>
  </si>
  <si>
    <t>overd001</t>
  </si>
  <si>
    <t>hoyij001</t>
  </si>
  <si>
    <t>willm008</t>
  </si>
  <si>
    <t>shafr001</t>
  </si>
  <si>
    <t>peraj003</t>
  </si>
  <si>
    <t>turnj001</t>
  </si>
  <si>
    <t>brits001</t>
  </si>
  <si>
    <t>gurry001</t>
  </si>
  <si>
    <t>hinod001</t>
  </si>
  <si>
    <t>chapmma01</t>
  </si>
  <si>
    <t>Chapman, Matt</t>
  </si>
  <si>
    <t>rivertj01</t>
  </si>
  <si>
    <t>rivet001</t>
  </si>
  <si>
    <t>Rivera, T.J.</t>
  </si>
  <si>
    <t>diazj006</t>
  </si>
  <si>
    <t>rossj002</t>
  </si>
  <si>
    <t>johnm006</t>
  </si>
  <si>
    <t>blaia001</t>
  </si>
  <si>
    <t>garnd001</t>
  </si>
  <si>
    <t>strir001</t>
  </si>
  <si>
    <t>grayj003</t>
  </si>
  <si>
    <t>manas001</t>
  </si>
  <si>
    <t>ruizr002</t>
  </si>
  <si>
    <t>cabrm003</t>
  </si>
  <si>
    <t>goedt001</t>
  </si>
  <si>
    <t>tuckp001</t>
  </si>
  <si>
    <t>verrl001</t>
  </si>
  <si>
    <t>olivh001</t>
  </si>
  <si>
    <t>brega001</t>
  </si>
  <si>
    <t>bellj005</t>
  </si>
  <si>
    <t>jimenel02</t>
  </si>
  <si>
    <t>Eloy</t>
  </si>
  <si>
    <t>Jimenez, Eloy</t>
  </si>
  <si>
    <t>braus002</t>
  </si>
  <si>
    <t>jungt001</t>
  </si>
  <si>
    <t>clevm001</t>
  </si>
  <si>
    <t>reedm001</t>
  </si>
  <si>
    <t>hedga001</t>
  </si>
  <si>
    <t>colliza01</t>
  </si>
  <si>
    <t>Collins, Zack</t>
  </si>
  <si>
    <t>willm007</t>
  </si>
  <si>
    <t>gonzs001</t>
  </si>
  <si>
    <t>delej003</t>
  </si>
  <si>
    <t>acunaro01</t>
  </si>
  <si>
    <t>Acuna</t>
  </si>
  <si>
    <t>Acuna, Ronald</t>
  </si>
  <si>
    <t>maxwb001</t>
  </si>
  <si>
    <t>gonzc001</t>
  </si>
  <si>
    <t>parkk001</t>
  </si>
  <si>
    <t>quinr003</t>
  </si>
  <si>
    <t>IDSYSTEMS</t>
  </si>
  <si>
    <t>FANGRAPHS ID</t>
  </si>
  <si>
    <t>FANGRAPHS NAME</t>
  </si>
  <si>
    <t>MLB ID</t>
  </si>
  <si>
    <t>MLB NAME</t>
  </si>
  <si>
    <t>CBS ID</t>
  </si>
  <si>
    <t>CBS NAME</t>
  </si>
  <si>
    <t>RETRO ID</t>
  </si>
  <si>
    <t>BASEBALL REF ID</t>
  </si>
  <si>
    <t>NFBC ID</t>
  </si>
  <si>
    <t>NFBC NAME</t>
  </si>
  <si>
    <t>ESPN ID</t>
  </si>
  <si>
    <t>ESPN NAME</t>
  </si>
  <si>
    <t>DAVENPORT ID</t>
  </si>
  <si>
    <t>BASEBALL PROSPECTUS ID</t>
  </si>
  <si>
    <t>YAHOO ID</t>
  </si>
  <si>
    <t>YAHOO NAME</t>
  </si>
  <si>
    <t>MASTERSBALL NAME</t>
  </si>
  <si>
    <t>FANTASY PROS NAME</t>
  </si>
  <si>
    <t>ROTOWIRE ID</t>
  </si>
  <si>
    <t>FANDUEL NAME</t>
  </si>
  <si>
    <t>FANDUEL ID</t>
  </si>
  <si>
    <t>DRAFTKINGS NAME</t>
  </si>
  <si>
    <t>BASEBALL HQ ID</t>
  </si>
  <si>
    <t>RAZZBALL NAME</t>
  </si>
  <si>
    <t>PLAYERIDMAP COLUMN</t>
  </si>
  <si>
    <t>PLAYERIDMAP NAME</t>
  </si>
  <si>
    <t>adamsla01</t>
  </si>
  <si>
    <t>Lane</t>
  </si>
  <si>
    <t>adaml001</t>
  </si>
  <si>
    <t>Adams, Lane</t>
  </si>
  <si>
    <t>16556</t>
  </si>
  <si>
    <t>alexasc02</t>
  </si>
  <si>
    <t>alexs001</t>
  </si>
  <si>
    <t>Alexander, Scott</t>
  </si>
  <si>
    <t>almoa002</t>
  </si>
  <si>
    <t>anderbr06</t>
  </si>
  <si>
    <t>18289</t>
  </si>
  <si>
    <t>barneda02</t>
  </si>
  <si>
    <t>barnd002</t>
  </si>
  <si>
    <t>Barnes, Danny</t>
  </si>
  <si>
    <t>beckch02</t>
  </si>
  <si>
    <t>beckc002</t>
  </si>
  <si>
    <t>Beck, Chris</t>
  </si>
  <si>
    <t>bellch02</t>
  </si>
  <si>
    <t>10297</t>
  </si>
  <si>
    <t>Bell, Chad</t>
  </si>
  <si>
    <t>bibenau01</t>
  </si>
  <si>
    <t>Austin Bibens-Dirkx</t>
  </si>
  <si>
    <t>Bibens-Dirkx</t>
  </si>
  <si>
    <t>9559</t>
  </si>
  <si>
    <t>Bibens-Dirkx, Austin</t>
  </si>
  <si>
    <t>blackpa01</t>
  </si>
  <si>
    <t>14739</t>
  </si>
  <si>
    <t>Blackburn, Paul</t>
  </si>
  <si>
    <t>bleieri01</t>
  </si>
  <si>
    <t>Bleier</t>
  </si>
  <si>
    <t>bleir001</t>
  </si>
  <si>
    <t>Bleier, Richard</t>
  </si>
  <si>
    <t>bridwpa01</t>
  </si>
  <si>
    <t>Bridwell</t>
  </si>
  <si>
    <t>bridp001</t>
  </si>
  <si>
    <t>Bridwell, Parker</t>
  </si>
  <si>
    <t>brugmja01</t>
  </si>
  <si>
    <t>Jaycob</t>
  </si>
  <si>
    <t>Brugman</t>
  </si>
  <si>
    <t>Brugman, Jaycob</t>
  </si>
  <si>
    <t>camarjo01</t>
  </si>
  <si>
    <t>Camargo</t>
  </si>
  <si>
    <t>Camargo, Johan</t>
  </si>
  <si>
    <t>candeje01</t>
  </si>
  <si>
    <t>Jeimer</t>
  </si>
  <si>
    <t>Candelario</t>
  </si>
  <si>
    <t>candj002</t>
  </si>
  <si>
    <t>Candelario, Jeimer</t>
  </si>
  <si>
    <t>castilu02</t>
  </si>
  <si>
    <t>Luis Castillo</t>
  </si>
  <si>
    <t>15689</t>
  </si>
  <si>
    <t>Castillo, Luis</t>
  </si>
  <si>
    <t>claudal01</t>
  </si>
  <si>
    <t>Claudio</t>
  </si>
  <si>
    <t>claua001</t>
  </si>
  <si>
    <t>├ülex Cl├íudio</t>
  </si>
  <si>
    <t>Claudio, Alex</t>
  </si>
  <si>
    <t>cordefr02</t>
  </si>
  <si>
    <t>Franchy</t>
  </si>
  <si>
    <t>Cordero, Franchy</t>
  </si>
  <si>
    <t>cordoal01</t>
  </si>
  <si>
    <t>Cordoba</t>
  </si>
  <si>
    <t>Cordoba, Allen</t>
  </si>
  <si>
    <t>coveydy01</t>
  </si>
  <si>
    <t>Covey</t>
  </si>
  <si>
    <t>14825</t>
  </si>
  <si>
    <t>Covey, Dylan</t>
  </si>
  <si>
    <t>15491</t>
  </si>
  <si>
    <t>dejonpa01</t>
  </si>
  <si>
    <t>DeJong</t>
  </si>
  <si>
    <t>DeJong, Paul</t>
  </si>
  <si>
    <t>delmoni01</t>
  </si>
  <si>
    <t>Nick Delmonico</t>
  </si>
  <si>
    <t>Delmonico</t>
  </si>
  <si>
    <t>13157</t>
  </si>
  <si>
    <t>Delmonico, Nick</t>
  </si>
  <si>
    <t>17350</t>
  </si>
  <si>
    <t>diazel01</t>
  </si>
  <si>
    <t>diaze005</t>
  </si>
  <si>
    <t>Elias D├¡az</t>
  </si>
  <si>
    <t>Diaz, Elias</t>
  </si>
  <si>
    <t>13699</t>
  </si>
  <si>
    <t>15983</t>
  </si>
  <si>
    <t>16256</t>
  </si>
  <si>
    <t>fulmc001</t>
  </si>
  <si>
    <t>garcilu03</t>
  </si>
  <si>
    <t>6984</t>
  </si>
  <si>
    <t>garcl005</t>
  </si>
  <si>
    <t>Luis Garc├¡a</t>
  </si>
  <si>
    <t>Garcia, Luis</t>
  </si>
  <si>
    <t>garciwi01</t>
  </si>
  <si>
    <t>Willy Garc├¡a</t>
  </si>
  <si>
    <t>Garcia, Willy</t>
  </si>
  <si>
    <t>14375</t>
  </si>
  <si>
    <t>gonzaer01</t>
  </si>
  <si>
    <t>gonze004</t>
  </si>
  <si>
    <t>Erik Gonz├ílez</t>
  </si>
  <si>
    <t>Gonzalez, Erik</t>
  </si>
  <si>
    <t>goodwbr01</t>
  </si>
  <si>
    <t>Goodwin</t>
  </si>
  <si>
    <t>goodb001</t>
  </si>
  <si>
    <t>Goodwin, Brian</t>
  </si>
  <si>
    <t>gosseda01</t>
  </si>
  <si>
    <t>Daniel Gossett</t>
  </si>
  <si>
    <t>Gossett</t>
  </si>
  <si>
    <t>16164</t>
  </si>
  <si>
    <t>Gossett, Daniel</t>
  </si>
  <si>
    <t>graniza01</t>
  </si>
  <si>
    <t>Granite</t>
  </si>
  <si>
    <t>15343</t>
  </si>
  <si>
    <t>Zach Granite</t>
  </si>
  <si>
    <t>Granite, Zack</t>
  </si>
  <si>
    <t>14212</t>
  </si>
  <si>
    <t>hernate01</t>
  </si>
  <si>
    <t>Teoscar</t>
  </si>
  <si>
    <t>hernt002</t>
  </si>
  <si>
    <t>Teoscar Hern├índez</t>
  </si>
  <si>
    <t>Hernandez, Teoscar</t>
  </si>
  <si>
    <t>hicksjo02</t>
  </si>
  <si>
    <t>hickj001</t>
  </si>
  <si>
    <t>Hicks, John</t>
  </si>
  <si>
    <t>16472</t>
  </si>
  <si>
    <t>19369</t>
  </si>
  <si>
    <t>jonesry01</t>
  </si>
  <si>
    <t>Ryder</t>
  </si>
  <si>
    <t>Jones, Ryder</t>
  </si>
  <si>
    <t>junisja01</t>
  </si>
  <si>
    <t>Jakob Junis</t>
  </si>
  <si>
    <t>Jakob</t>
  </si>
  <si>
    <t>Junis</t>
  </si>
  <si>
    <t>13619</t>
  </si>
  <si>
    <t>Junis, Jakob</t>
  </si>
  <si>
    <t>kahnlto01</t>
  </si>
  <si>
    <t>Kahnle</t>
  </si>
  <si>
    <t>kahnt001</t>
  </si>
  <si>
    <t>Kahnle, Tommy</t>
  </si>
  <si>
    <t>kellyty01</t>
  </si>
  <si>
    <t>kellt001</t>
  </si>
  <si>
    <t>Kelly, Ty</t>
  </si>
  <si>
    <t>kivlepa01</t>
  </si>
  <si>
    <t>Kivlehan</t>
  </si>
  <si>
    <t>kivlp001</t>
  </si>
  <si>
    <t>Kivlehan, Patrick</t>
  </si>
  <si>
    <t>knappan01</t>
  </si>
  <si>
    <t>Knapp</t>
  </si>
  <si>
    <t>Knapp, Andrew</t>
  </si>
  <si>
    <t>lametdi01</t>
  </si>
  <si>
    <t>Dinelson</t>
  </si>
  <si>
    <t>Lamet</t>
  </si>
  <si>
    <t>17186</t>
  </si>
  <si>
    <t>Lamet, Dinelson</t>
  </si>
  <si>
    <t>leclejo01</t>
  </si>
  <si>
    <t>Leclerc</t>
  </si>
  <si>
    <t>leclj001</t>
  </si>
  <si>
    <t>Jos├⌐ Leclerc</t>
  </si>
  <si>
    <t>Leclerc, Jose</t>
  </si>
  <si>
    <t>leitema02</t>
  </si>
  <si>
    <t>Mark Leiter</t>
  </si>
  <si>
    <t>Leiter</t>
  </si>
  <si>
    <t>15551</t>
  </si>
  <si>
    <t>Mark Leiter Jr.</t>
  </si>
  <si>
    <t>Leiter, Mark</t>
  </si>
  <si>
    <t>livelbe01</t>
  </si>
  <si>
    <t>Lively</t>
  </si>
  <si>
    <t>14932</t>
  </si>
  <si>
    <t>Lively, Ben</t>
  </si>
  <si>
    <t>marrede01</t>
  </si>
  <si>
    <t>Deven</t>
  </si>
  <si>
    <t>Marrero</t>
  </si>
  <si>
    <t>marrd001</t>
  </si>
  <si>
    <t>Marrero, Deven</t>
  </si>
  <si>
    <t>17303</t>
  </si>
  <si>
    <t>middlke01</t>
  </si>
  <si>
    <t>Middleton</t>
  </si>
  <si>
    <t>15264</t>
  </si>
  <si>
    <t>minayju01</t>
  </si>
  <si>
    <t>Minaya</t>
  </si>
  <si>
    <t>minaj001</t>
  </si>
  <si>
    <t>Minaya, Juan</t>
  </si>
  <si>
    <t>moorean02</t>
  </si>
  <si>
    <t>Andrew Moore</t>
  </si>
  <si>
    <t>17553</t>
  </si>
  <si>
    <t>Moore, Andrew</t>
  </si>
  <si>
    <t>morofma01</t>
  </si>
  <si>
    <t>Moroff</t>
  </si>
  <si>
    <t>morom001</t>
  </si>
  <si>
    <t>Moroff, Max</t>
  </si>
  <si>
    <t>16943</t>
  </si>
  <si>
    <t>oh--s001</t>
  </si>
  <si>
    <t>osunajo01</t>
  </si>
  <si>
    <t>Jos├⌐ Osuna</t>
  </si>
  <si>
    <t>Osuna, Jose</t>
  </si>
  <si>
    <t>parkb002</t>
  </si>
  <si>
    <t>parkebl01</t>
  </si>
  <si>
    <t>parkb001</t>
  </si>
  <si>
    <t>Parker, Blake</t>
  </si>
  <si>
    <t>peralwa01</t>
  </si>
  <si>
    <t>peraw002</t>
  </si>
  <si>
    <t>Peralta, Wandy</t>
  </si>
  <si>
    <t>perkica01</t>
  </si>
  <si>
    <t>Cameron Perkins</t>
  </si>
  <si>
    <t>Perkins, Cam</t>
  </si>
  <si>
    <t>pivetni01</t>
  </si>
  <si>
    <t>Pivetta</t>
  </si>
  <si>
    <t>15454</t>
  </si>
  <si>
    <t>Pivetta, Nick</t>
  </si>
  <si>
    <t>powelbo02</t>
  </si>
  <si>
    <t>Boog</t>
  </si>
  <si>
    <t>Powell</t>
  </si>
  <si>
    <t>Powell, Boog</t>
  </si>
  <si>
    <t>pruitau01</t>
  </si>
  <si>
    <t>Pruitt</t>
  </si>
  <si>
    <t>15290</t>
  </si>
  <si>
    <t>Pruitt, Austin</t>
  </si>
  <si>
    <t>ramirjo02</t>
  </si>
  <si>
    <t>ramij004</t>
  </si>
  <si>
    <t>Jos├⌐ Ram├¡rez</t>
  </si>
  <si>
    <t>reynoma03</t>
  </si>
  <si>
    <t>reynm003</t>
  </si>
  <si>
    <t>riddljt01</t>
  </si>
  <si>
    <t>Riddle</t>
  </si>
  <si>
    <t>JT Riddle</t>
  </si>
  <si>
    <t>Riddle, J.T.</t>
  </si>
  <si>
    <t>roberda10</t>
  </si>
  <si>
    <t>Robertson, Daniel</t>
  </si>
  <si>
    <t>robindr01</t>
  </si>
  <si>
    <t>Robinson, Drew</t>
  </si>
  <si>
    <t>romansa01</t>
  </si>
  <si>
    <t>Sal</t>
  </si>
  <si>
    <t>Romano</t>
  </si>
  <si>
    <t>13690</t>
  </si>
  <si>
    <t>Romano, Sal</t>
  </si>
  <si>
    <t>15518</t>
  </si>
  <si>
    <t>sancc001</t>
  </si>
  <si>
    <t>sewalpa01</t>
  </si>
  <si>
    <t>Paul Sewald</t>
  </si>
  <si>
    <t>Sewald</t>
  </si>
  <si>
    <t>13892</t>
  </si>
  <si>
    <t>Sewald, Paul</t>
  </si>
  <si>
    <t>slateau01</t>
  </si>
  <si>
    <t>Slater</t>
  </si>
  <si>
    <t>Slater, Austin</t>
  </si>
  <si>
    <t>15653</t>
  </si>
  <si>
    <t>smithke04</t>
  </si>
  <si>
    <t>Kevan</t>
  </si>
  <si>
    <t>smitk002</t>
  </si>
  <si>
    <t>Smith, Kevan</t>
  </si>
  <si>
    <t>stram001</t>
  </si>
  <si>
    <t>stratch01</t>
  </si>
  <si>
    <t>Stratton</t>
  </si>
  <si>
    <t>strac001</t>
  </si>
  <si>
    <t>Stratton, Chris</t>
  </si>
  <si>
    <t>sucreje01</t>
  </si>
  <si>
    <t>Sucre</t>
  </si>
  <si>
    <t>sucrj001</t>
  </si>
  <si>
    <t>Jes├║s Sucre</t>
  </si>
  <si>
    <t>Sucre, Jesus</t>
  </si>
  <si>
    <t>suterbr01</t>
  </si>
  <si>
    <t>Suter</t>
  </si>
  <si>
    <t>suteb001</t>
  </si>
  <si>
    <t>Suter, Brent</t>
  </si>
  <si>
    <t>teperry01</t>
  </si>
  <si>
    <t>Tepera</t>
  </si>
  <si>
    <t>teper001</t>
  </si>
  <si>
    <t>Tepera, Ryan</t>
  </si>
  <si>
    <t>tilsc001</t>
  </si>
  <si>
    <t>torrejo02</t>
  </si>
  <si>
    <t>torrj001</t>
  </si>
  <si>
    <t>Jose M. Torres</t>
  </si>
  <si>
    <t>Jos├⌐ M. Torres</t>
  </si>
  <si>
    <t>Torres, Jose</t>
  </si>
  <si>
    <t>torrelu01</t>
  </si>
  <si>
    <t>Torrens</t>
  </si>
  <si>
    <t>Torrens, Luis</t>
  </si>
  <si>
    <t>torrr001</t>
  </si>
  <si>
    <t>valaipa01</t>
  </si>
  <si>
    <t>Valaika</t>
  </si>
  <si>
    <t>valap001</t>
  </si>
  <si>
    <t>Valaika, Pat</t>
  </si>
  <si>
    <t>voged001</t>
  </si>
  <si>
    <t>voitlu01</t>
  </si>
  <si>
    <t>Voit</t>
  </si>
  <si>
    <t>Voit, Luke</t>
  </si>
  <si>
    <t>15730</t>
  </si>
  <si>
    <t>14330</t>
  </si>
  <si>
    <t>willitr01</t>
  </si>
  <si>
    <t>willt002</t>
  </si>
  <si>
    <t>Williams, Trevor</t>
  </si>
  <si>
    <t>wojcias01</t>
  </si>
  <si>
    <t>Wojciechowski</t>
  </si>
  <si>
    <t>wojca001</t>
  </si>
  <si>
    <t>Wojciechowski, Asher</t>
  </si>
  <si>
    <t>woodbl01</t>
  </si>
  <si>
    <t>woodb004</t>
  </si>
  <si>
    <t>Wood, Blake</t>
  </si>
  <si>
    <t>16162</t>
  </si>
  <si>
    <t>yateski01</t>
  </si>
  <si>
    <t>Kirby</t>
  </si>
  <si>
    <t>Yates</t>
  </si>
  <si>
    <t>yatek001</t>
  </si>
  <si>
    <t>Yates, Kirby</t>
  </si>
  <si>
    <t>Kevin Shackelford</t>
  </si>
  <si>
    <t>Tyler Mahle</t>
  </si>
  <si>
    <t>John Brebbia</t>
  </si>
  <si>
    <t>Emilio Pagan</t>
  </si>
  <si>
    <t>Luiz Gohara</t>
  </si>
  <si>
    <t>Jack Flaherty</t>
  </si>
  <si>
    <t>Jimmie Sherfy</t>
  </si>
  <si>
    <t>Drew Steckenrider</t>
  </si>
  <si>
    <t>A.J. Minter</t>
  </si>
  <si>
    <t>Trevor Hildenberger</t>
  </si>
  <si>
    <t>Phil Maton</t>
  </si>
  <si>
    <t>Aaron Slegers</t>
  </si>
  <si>
    <t>Walker Buehler</t>
  </si>
  <si>
    <t>Eric Skoglund</t>
  </si>
  <si>
    <t>19363</t>
  </si>
  <si>
    <t>15161</t>
  </si>
  <si>
    <t>15279</t>
  </si>
  <si>
    <t>17838</t>
  </si>
  <si>
    <t>15112</t>
  </si>
  <si>
    <t>15694</t>
  </si>
  <si>
    <t>16403</t>
  </si>
  <si>
    <t>7077</t>
  </si>
  <si>
    <t>18790</t>
  </si>
  <si>
    <t>15166</t>
  </si>
  <si>
    <t>13743</t>
  </si>
  <si>
    <t>13818</t>
  </si>
  <si>
    <t>15878</t>
  </si>
  <si>
    <t>16358</t>
  </si>
  <si>
    <t>14706</t>
  </si>
  <si>
    <t>17479</t>
  </si>
  <si>
    <t>17425</t>
  </si>
  <si>
    <t>11012</t>
  </si>
  <si>
    <t>14771</t>
  </si>
  <si>
    <t>12777</t>
  </si>
  <si>
    <t>17098</t>
  </si>
  <si>
    <t>18064</t>
  </si>
  <si>
    <t>17002</t>
  </si>
  <si>
    <t>18806</t>
  </si>
  <si>
    <t>14875</t>
  </si>
  <si>
    <t>18655</t>
  </si>
  <si>
    <t>15118</t>
  </si>
  <si>
    <t>19374</t>
  </si>
  <si>
    <t>buehlwa01</t>
  </si>
  <si>
    <t>Buehler</t>
  </si>
  <si>
    <t>Buehler, Walker</t>
  </si>
  <si>
    <t>calhowi01</t>
  </si>
  <si>
    <t>Calhoun, Willie</t>
  </si>
  <si>
    <t>fowledu01</t>
  </si>
  <si>
    <t>friedma01</t>
  </si>
  <si>
    <t>goharlu01</t>
  </si>
  <si>
    <t>Luiz</t>
  </si>
  <si>
    <t>Gohara</t>
  </si>
  <si>
    <t>Gohara, Luiz</t>
  </si>
  <si>
    <t>haysau01</t>
  </si>
  <si>
    <t>Hays</t>
  </si>
  <si>
    <t>Hays, Austin</t>
  </si>
  <si>
    <t>mahlety01</t>
  </si>
  <si>
    <t>Mahle</t>
  </si>
  <si>
    <t>Mahle, Tyler</t>
  </si>
  <si>
    <t>paganem01</t>
  </si>
  <si>
    <t>ByungHo Park</t>
  </si>
  <si>
    <t>AJ Reed</t>
  </si>
  <si>
    <t>Fernando Rodriguez Jr.</t>
  </si>
  <si>
    <t>mikolmi01</t>
  </si>
  <si>
    <t>Miles Mikolas</t>
  </si>
  <si>
    <t>Mikolas</t>
  </si>
  <si>
    <t>9803</t>
  </si>
  <si>
    <t>Mikolas, Miles</t>
  </si>
  <si>
    <t>ohtansh01</t>
  </si>
  <si>
    <t>Shohei Ohtani</t>
  </si>
  <si>
    <t>Shohei</t>
  </si>
  <si>
    <t>Ohtani</t>
  </si>
  <si>
    <t>maitake01</t>
  </si>
  <si>
    <t>Kevin Maitan</t>
  </si>
  <si>
    <t>Maitan</t>
  </si>
  <si>
    <t>sa969045</t>
  </si>
  <si>
    <t>Maitan, Kevin</t>
  </si>
  <si>
    <t>ADP</t>
  </si>
  <si>
    <t>19755</t>
  </si>
  <si>
    <t>Mike Ford</t>
  </si>
  <si>
    <t>sa708447</t>
  </si>
  <si>
    <t>sa550125</t>
  </si>
  <si>
    <t>Alex Blandino</t>
  </si>
  <si>
    <t>Scott Kingery</t>
  </si>
  <si>
    <t>Anthony Garcia</t>
  </si>
  <si>
    <t>sa502038</t>
  </si>
  <si>
    <t>Austin Riley</t>
  </si>
  <si>
    <t>sa874756</t>
  </si>
  <si>
    <t>Steven Duggar</t>
  </si>
  <si>
    <t>Mauricio Dubon</t>
  </si>
  <si>
    <t>sa738378</t>
  </si>
  <si>
    <t>Nick Martini</t>
  </si>
  <si>
    <t>Yairo Munoz</t>
  </si>
  <si>
    <t>Tyler Ladendorf</t>
  </si>
  <si>
    <t>3211</t>
  </si>
  <si>
    <t>Diego Castillo</t>
  </si>
  <si>
    <t>Yonny Chirinos</t>
  </si>
  <si>
    <t>Luke Bard</t>
  </si>
  <si>
    <t>sa501941</t>
  </si>
  <si>
    <t>Ryan Yarbrough</t>
  </si>
  <si>
    <t>Chris Martin</t>
  </si>
  <si>
    <t>11847</t>
  </si>
  <si>
    <t>Ryan Carpenter</t>
  </si>
  <si>
    <t>sa455439</t>
  </si>
  <si>
    <t>Zac Gallen</t>
  </si>
  <si>
    <t>sa857550</t>
  </si>
  <si>
    <t>Spencer Turnbull</t>
  </si>
  <si>
    <t>sa827481</t>
  </si>
  <si>
    <t>Domingo Acevedo</t>
  </si>
  <si>
    <t>sa739716</t>
  </si>
  <si>
    <t>Michael Kelly</t>
  </si>
  <si>
    <t>sa597767</t>
  </si>
  <si>
    <t>PLAYER NAME</t>
  </si>
  <si>
    <t>$ VALUE</t>
  </si>
  <si>
    <t>TAKEN?</t>
  </si>
  <si>
    <t>acevedo01</t>
  </si>
  <si>
    <t>Acevedo</t>
  </si>
  <si>
    <t>Acevedo, Domingo</t>
  </si>
  <si>
    <t>Almora Jr., Albert</t>
  </si>
  <si>
    <t>bardlu01</t>
  </si>
  <si>
    <t>Bard, Luke</t>
  </si>
  <si>
    <t>Biagini, Joe</t>
  </si>
  <si>
    <t>blandal01</t>
  </si>
  <si>
    <t>Blandino</t>
  </si>
  <si>
    <t>Blandino, Alex</t>
  </si>
  <si>
    <t>Boyd, Matthew</t>
  </si>
  <si>
    <t>brebbjo01</t>
  </si>
  <si>
    <t>Brebbia</t>
  </si>
  <si>
    <t>Brebbia, John</t>
  </si>
  <si>
    <t>carpery01</t>
  </si>
  <si>
    <t>Carpenter, Ryan</t>
  </si>
  <si>
    <t>Castellanos, Nicholas</t>
  </si>
  <si>
    <t>castidi01</t>
  </si>
  <si>
    <t>Diego</t>
  </si>
  <si>
    <t>Castillo, Diego</t>
  </si>
  <si>
    <t>chiriyo01</t>
  </si>
  <si>
    <t>Yonny</t>
  </si>
  <si>
    <t>Chirinos, Yonny</t>
  </si>
  <si>
    <t>couloda01</t>
  </si>
  <si>
    <t>Coulombe</t>
  </si>
  <si>
    <t>Coulombe, Daniel</t>
  </si>
  <si>
    <t>Delmonico, Nicky</t>
  </si>
  <si>
    <t>drakeol01</t>
  </si>
  <si>
    <t>Drake</t>
  </si>
  <si>
    <t>Drake, Oliver</t>
  </si>
  <si>
    <t>dubonma01</t>
  </si>
  <si>
    <t>Dubon</t>
  </si>
  <si>
    <t>Dubon, Mauricio</t>
  </si>
  <si>
    <t>duggast01</t>
  </si>
  <si>
    <t>Duggar</t>
  </si>
  <si>
    <t>Duggar, Steven</t>
  </si>
  <si>
    <t>flaheja01</t>
  </si>
  <si>
    <t>Flaherty, Jack</t>
  </si>
  <si>
    <t>fordmi01</t>
  </si>
  <si>
    <t>Ford, Mike</t>
  </si>
  <si>
    <t>galleza01</t>
  </si>
  <si>
    <t>Zac</t>
  </si>
  <si>
    <t>Gallen</t>
  </si>
  <si>
    <t>Gallen, Zac</t>
  </si>
  <si>
    <t>garcian02</t>
  </si>
  <si>
    <t>Garcia, Anthony</t>
  </si>
  <si>
    <t>garvemi01</t>
  </si>
  <si>
    <t>Garver</t>
  </si>
  <si>
    <t>Garver, Mitch</t>
  </si>
  <si>
    <t>gerbemi01</t>
  </si>
  <si>
    <t>Michael Gerber</t>
  </si>
  <si>
    <t>Gerber</t>
  </si>
  <si>
    <t>Gerber, Michael</t>
  </si>
  <si>
    <t>Godley, Zack</t>
  </si>
  <si>
    <t>goodyni01</t>
  </si>
  <si>
    <t>Goody</t>
  </si>
  <si>
    <t>Goody, Nick</t>
  </si>
  <si>
    <t>Gurriel, Yuli</t>
  </si>
  <si>
    <t>hildetr01</t>
  </si>
  <si>
    <t>Hildenberger</t>
  </si>
  <si>
    <t>HIldenberger, Trevor</t>
  </si>
  <si>
    <t>Hildenberger, Trevor</t>
  </si>
  <si>
    <t>hiranyo01</t>
  </si>
  <si>
    <t>Yoshihisa Hirano</t>
  </si>
  <si>
    <t>Yoshihisa</t>
  </si>
  <si>
    <t>Hirano</t>
  </si>
  <si>
    <t>Hirano, Yoshihisa</t>
  </si>
  <si>
    <t>kellymi03</t>
  </si>
  <si>
    <t>Kelly, Michael</t>
  </si>
  <si>
    <t>martich02</t>
  </si>
  <si>
    <t>Martin, Chris</t>
  </si>
  <si>
    <t>martini02</t>
  </si>
  <si>
    <t>Martini</t>
  </si>
  <si>
    <t>Martini, Nick</t>
  </si>
  <si>
    <t>matonph01</t>
  </si>
  <si>
    <t>Maton</t>
  </si>
  <si>
    <t>Maton, Phil</t>
  </si>
  <si>
    <t>McCullers Jr., Lance</t>
  </si>
  <si>
    <t>minteaj01</t>
  </si>
  <si>
    <t>Minter</t>
  </si>
  <si>
    <t>Minter, A.J.</t>
  </si>
  <si>
    <t>munozya01</t>
  </si>
  <si>
    <t>Yairo</t>
  </si>
  <si>
    <t>Munoz</t>
  </si>
  <si>
    <t>Munoz, Yairo</t>
  </si>
  <si>
    <t>ogradch01</t>
  </si>
  <si>
    <t>O'Grady</t>
  </si>
  <si>
    <t>O'Grady, Chris</t>
  </si>
  <si>
    <t>Ohtani, Shohei</t>
  </si>
  <si>
    <t>Pagan, Emilio</t>
  </si>
  <si>
    <t>pazosja01</t>
  </si>
  <si>
    <t>Pazos</t>
  </si>
  <si>
    <t>Pazos, James</t>
  </si>
  <si>
    <t>Ramirez, JC</t>
  </si>
  <si>
    <t>rileyau01</t>
  </si>
  <si>
    <t>Riley, Austin</t>
  </si>
  <si>
    <t>shackke01</t>
  </si>
  <si>
    <t>Shackelford</t>
  </si>
  <si>
    <t>Shackelford, Kevin</t>
  </si>
  <si>
    <t>sherfji01</t>
  </si>
  <si>
    <t>Jimmie</t>
  </si>
  <si>
    <t>Sherfy</t>
  </si>
  <si>
    <t>Sherfy, Jimmie</t>
  </si>
  <si>
    <t>smithca03</t>
  </si>
  <si>
    <t>Smith, Caleb</t>
  </si>
  <si>
    <t>steckdr01</t>
  </si>
  <si>
    <t>Steckenrider</t>
  </si>
  <si>
    <t>Steckenrider, Drew</t>
  </si>
  <si>
    <t>Taylor, Michael A.</t>
  </si>
  <si>
    <t>turnbsp01</t>
  </si>
  <si>
    <t>Spencer</t>
  </si>
  <si>
    <t>Turnbull</t>
  </si>
  <si>
    <t>Turnbull, Spencer</t>
  </si>
  <si>
    <t>yarbrry01</t>
  </si>
  <si>
    <t>Yarbrough</t>
  </si>
  <si>
    <t>Yarbrough, Ryan</t>
  </si>
  <si>
    <t>skogler01</t>
  </si>
  <si>
    <t>ladenty01</t>
  </si>
  <si>
    <t>andujmi01</t>
  </si>
  <si>
    <t>sierrma01</t>
  </si>
  <si>
    <t>slegeaa01</t>
  </si>
  <si>
    <t>16155</t>
  </si>
  <si>
    <t>Forrest Whitley</t>
  </si>
  <si>
    <t>sa917930</t>
  </si>
  <si>
    <t>15231</t>
  </si>
  <si>
    <t>Fried</t>
  </si>
  <si>
    <t>Skoglund</t>
  </si>
  <si>
    <t>Slegers</t>
  </si>
  <si>
    <t>Keynan</t>
  </si>
  <si>
    <t>Magneuris</t>
  </si>
  <si>
    <t>Kingery</t>
  </si>
  <si>
    <t>Andujar</t>
  </si>
  <si>
    <t>59</t>
  </si>
  <si>
    <t>31</t>
  </si>
  <si>
    <t>92</t>
  </si>
  <si>
    <t>68</t>
  </si>
  <si>
    <t>72</t>
  </si>
  <si>
    <t>30</t>
  </si>
  <si>
    <t>48</t>
  </si>
  <si>
    <t>12</t>
  </si>
  <si>
    <t>adamsch01</t>
  </si>
  <si>
    <t>Chance Adams</t>
  </si>
  <si>
    <t>sa875066</t>
  </si>
  <si>
    <t>Adams, Chance</t>
  </si>
  <si>
    <t>Miquel Andujar</t>
  </si>
  <si>
    <t>Andujar, Miguel</t>
  </si>
  <si>
    <t>coopega03</t>
  </si>
  <si>
    <t>Cooper, Garrett</t>
  </si>
  <si>
    <t>kingesc01</t>
  </si>
  <si>
    <t>Kingery, Scott</t>
  </si>
  <si>
    <t>Ladendorf</t>
  </si>
  <si>
    <t>Ladendorf, Tyler</t>
  </si>
  <si>
    <t>Magnueris Sierra</t>
  </si>
  <si>
    <t>Sierra, Magneuris</t>
  </si>
  <si>
    <t>Skoglund, Eric</t>
  </si>
  <si>
    <t>Slegers, Aaron</t>
  </si>
  <si>
    <t>whitlfo01</t>
  </si>
  <si>
    <t>Whitley, Forrest</t>
  </si>
  <si>
    <t>3</t>
  </si>
  <si>
    <t>David Hess</t>
  </si>
  <si>
    <t>Yefry Ramirez</t>
  </si>
  <si>
    <t>Adam Plutko</t>
  </si>
  <si>
    <t>Jaime Barria</t>
  </si>
  <si>
    <t>Heath Fillmyer</t>
  </si>
  <si>
    <t>Ty Buttrey</t>
  </si>
  <si>
    <t>Tayron Guerrero</t>
  </si>
  <si>
    <t>Burch Smith</t>
  </si>
  <si>
    <t>Jalen Beeks</t>
  </si>
  <si>
    <t>Ryan Borucki</t>
  </si>
  <si>
    <t>Albert Suarez</t>
  </si>
  <si>
    <t>Jorge Lopez</t>
  </si>
  <si>
    <t>Jackson Stephens</t>
  </si>
  <si>
    <t>Victor Arano</t>
  </si>
  <si>
    <t>Hector Velazquez</t>
  </si>
  <si>
    <t>Matt Koch</t>
  </si>
  <si>
    <t>Ryan Merritt</t>
  </si>
  <si>
    <t>Fernando Romero</t>
  </si>
  <si>
    <t>Brad Keller</t>
  </si>
  <si>
    <t>Luke Sims</t>
  </si>
  <si>
    <t>Domingo German</t>
  </si>
  <si>
    <t>Freddy Peralta</t>
  </si>
  <si>
    <t>Jarlin Garcia</t>
  </si>
  <si>
    <t>Austin Gomber</t>
  </si>
  <si>
    <t>Pablo Lopez</t>
  </si>
  <si>
    <t>Mike Morin</t>
  </si>
  <si>
    <t>Jace Fry</t>
  </si>
  <si>
    <t>Felix Pena</t>
  </si>
  <si>
    <t>Lou Trivino</t>
  </si>
  <si>
    <t>John Gant</t>
  </si>
  <si>
    <t>Gregory Infante</t>
  </si>
  <si>
    <t>Nick Kingham</t>
  </si>
  <si>
    <t>Noe Ramirez</t>
  </si>
  <si>
    <t>Corey Oswalt</t>
  </si>
  <si>
    <t>Jake Faria</t>
  </si>
  <si>
    <t>Ryne Stanek</t>
  </si>
  <si>
    <t>Tony Barnette</t>
  </si>
  <si>
    <t>Jose Alvarado</t>
  </si>
  <si>
    <t>Scott Oberg</t>
  </si>
  <si>
    <t>Matt Grace</t>
  </si>
  <si>
    <t>Blaine Hardy</t>
  </si>
  <si>
    <t>Andrew Kittredge</t>
  </si>
  <si>
    <t>Jonathan Holder</t>
  </si>
  <si>
    <t>Enny Romero</t>
  </si>
  <si>
    <t>Chaz Roe</t>
  </si>
  <si>
    <t>Gift Ngoepe</t>
  </si>
  <si>
    <t>Grayson Greiner</t>
  </si>
  <si>
    <t>Niko Goodrum</t>
  </si>
  <si>
    <t>Ryan Cordell</t>
  </si>
  <si>
    <t>Victor Reyes</t>
  </si>
  <si>
    <t>Isiah Kiner-Falefa</t>
  </si>
  <si>
    <t>Juan Centeno</t>
  </si>
  <si>
    <t>Tzu-Wei Lin</t>
  </si>
  <si>
    <t>Marco Hernandez</t>
  </si>
  <si>
    <t>Ramon Laureano</t>
  </si>
  <si>
    <t>Daniel Palka</t>
  </si>
  <si>
    <t>Christian Villanueva</t>
  </si>
  <si>
    <t>Dawel Lugo</t>
  </si>
  <si>
    <t>Phillip Ervin</t>
  </si>
  <si>
    <t>Danny Jansen</t>
  </si>
  <si>
    <t>Harrison Bader</t>
  </si>
  <si>
    <t>Mike Gerber</t>
  </si>
  <si>
    <t>Tony Kemp</t>
  </si>
  <si>
    <t>Renato Nunez</t>
  </si>
  <si>
    <t>J.D. Davis</t>
  </si>
  <si>
    <t>Ronald Guzman</t>
  </si>
  <si>
    <t>Jordan Luplow</t>
  </si>
  <si>
    <t>Victor Caratini</t>
  </si>
  <si>
    <t>Anthony Santander</t>
  </si>
  <si>
    <t>sa920245</t>
  </si>
  <si>
    <t>Vladimir Guerrero Jr.</t>
  </si>
  <si>
    <t>FANTRAXID</t>
  </si>
  <si>
    <t>FANTRAXNAME</t>
  </si>
  <si>
    <t>ROTOWIRENAME</t>
  </si>
  <si>
    <t>01viz</t>
  </si>
  <si>
    <t>02i2e</t>
  </si>
  <si>
    <t>03wha</t>
  </si>
  <si>
    <t>027j7</t>
  </si>
  <si>
    <t>03atq</t>
  </si>
  <si>
    <t>03qle</t>
  </si>
  <si>
    <t>02hce</t>
  </si>
  <si>
    <t>0272u</t>
  </si>
  <si>
    <t>01t3l</t>
  </si>
  <si>
    <t>Jes├║s Aguilar</t>
  </si>
  <si>
    <t>02jhn</t>
  </si>
  <si>
    <t>02br3</t>
  </si>
  <si>
    <t>000hg</t>
  </si>
  <si>
    <t>albio001</t>
  </si>
  <si>
    <t>03fi0</t>
  </si>
  <si>
    <t>01uuu</t>
  </si>
  <si>
    <t>03btv</t>
  </si>
  <si>
    <t>02hi5</t>
  </si>
  <si>
    <t>025iy</t>
  </si>
  <si>
    <t>02my8</t>
  </si>
  <si>
    <t>03nqg</t>
  </si>
  <si>
    <t>02ho1</t>
  </si>
  <si>
    <t>03dez</t>
  </si>
  <si>
    <t>037u4</t>
  </si>
  <si>
    <t>Almora, Albert</t>
  </si>
  <si>
    <t>01c51</t>
  </si>
  <si>
    <t>3-Dec</t>
  </si>
  <si>
    <t>2484</t>
  </si>
  <si>
    <t>024m0</t>
  </si>
  <si>
    <t>01skb</t>
  </si>
  <si>
    <t>021hr</t>
  </si>
  <si>
    <t>01bvn</t>
  </si>
  <si>
    <t>01sjn</t>
  </si>
  <si>
    <t>01c1p</t>
  </si>
  <si>
    <t>andeb006</t>
  </si>
  <si>
    <t>Anderson, Brian</t>
  </si>
  <si>
    <t>02c63</t>
  </si>
  <si>
    <t>026k6</t>
  </si>
  <si>
    <t>3110</t>
  </si>
  <si>
    <t>026mq</t>
  </si>
  <si>
    <t>02bsc</t>
  </si>
  <si>
    <t>01bv1</t>
  </si>
  <si>
    <t>andum001</t>
  </si>
  <si>
    <t>Miguel And├║jar</t>
  </si>
  <si>
    <t>02i3l</t>
  </si>
  <si>
    <t>01t8d</t>
  </si>
  <si>
    <t>02b2j</t>
  </si>
  <si>
    <t>01uoy</t>
  </si>
  <si>
    <t>02i1q</t>
  </si>
  <si>
    <t>01sy3</t>
  </si>
  <si>
    <t>01cfw</t>
  </si>
  <si>
    <t>arroc001</t>
  </si>
  <si>
    <t>0310e</t>
  </si>
  <si>
    <t>02bt2</t>
  </si>
  <si>
    <t>02myx</t>
  </si>
  <si>
    <t>031d0</t>
  </si>
  <si>
    <t>02hma</t>
  </si>
  <si>
    <t>01gmv</t>
  </si>
  <si>
    <t>02nod</t>
  </si>
  <si>
    <t>005ir</t>
  </si>
  <si>
    <t>0002l</t>
  </si>
  <si>
    <t>026mn</t>
  </si>
  <si>
    <t>01sdu</t>
  </si>
  <si>
    <t>01chm</t>
  </si>
  <si>
    <t>000u2</t>
  </si>
  <si>
    <t>02n2v</t>
  </si>
  <si>
    <t>02mv6</t>
  </si>
  <si>
    <t>02bwt</t>
  </si>
  <si>
    <t>026qv</t>
  </si>
  <si>
    <t>01t8b</t>
  </si>
  <si>
    <t>02yto</t>
  </si>
  <si>
    <t>02c14</t>
  </si>
  <si>
    <t>0260w</t>
  </si>
  <si>
    <t>022vw</t>
  </si>
  <si>
    <t>02n0z</t>
  </si>
  <si>
    <t>02ni1</t>
  </si>
  <si>
    <t>02h8l</t>
  </si>
  <si>
    <t>0316v</t>
  </si>
  <si>
    <t>025hm</t>
  </si>
  <si>
    <t>02j2t</t>
  </si>
  <si>
    <t>01bvo</t>
  </si>
  <si>
    <t>01cfq</t>
  </si>
  <si>
    <t>0240t</t>
  </si>
  <si>
    <t>02bq5</t>
  </si>
  <si>
    <t>000l1</t>
  </si>
  <si>
    <t>02hxt</t>
  </si>
  <si>
    <t>bellc003</t>
  </si>
  <si>
    <t>02hdd</t>
  </si>
  <si>
    <t>bellc002</t>
  </si>
  <si>
    <t>3120</t>
  </si>
  <si>
    <t>026lz</t>
  </si>
  <si>
    <t>01uwk</t>
  </si>
  <si>
    <t>0005y</t>
  </si>
  <si>
    <t>03pdw</t>
  </si>
  <si>
    <t>0001m</t>
  </si>
  <si>
    <t>03ajx</t>
  </si>
  <si>
    <t>Jos├⌐ Berr├¡os</t>
  </si>
  <si>
    <t>02mwk</t>
  </si>
  <si>
    <t>01urp</t>
  </si>
  <si>
    <t>01ciq</t>
  </si>
  <si>
    <t>024me</t>
  </si>
  <si>
    <t>02btf</t>
  </si>
  <si>
    <t>03qht</t>
  </si>
  <si>
    <t>bibea001</t>
  </si>
  <si>
    <t>0309w</t>
  </si>
  <si>
    <t>02btu</t>
  </si>
  <si>
    <t>02mzi</t>
  </si>
  <si>
    <t>01sge</t>
  </si>
  <si>
    <t>02c2z</t>
  </si>
  <si>
    <t>blacp001</t>
  </si>
  <si>
    <t>0310i</t>
  </si>
  <si>
    <t>Andr├⌐s Blanco</t>
  </si>
  <si>
    <t>004ih</t>
  </si>
  <si>
    <t>004eh</t>
  </si>
  <si>
    <t>000ol</t>
  </si>
  <si>
    <t>025l1</t>
  </si>
  <si>
    <t>021iu</t>
  </si>
  <si>
    <t>000yg</t>
  </si>
  <si>
    <t>025gb</t>
  </si>
  <si>
    <t>bonij002</t>
  </si>
  <si>
    <t>029v2</t>
  </si>
  <si>
    <t>01cjd</t>
  </si>
  <si>
    <t>021j7</t>
  </si>
  <si>
    <t>02n53</t>
  </si>
  <si>
    <t>01sik</t>
  </si>
  <si>
    <t>000uy</t>
  </si>
  <si>
    <t>021ja</t>
  </si>
  <si>
    <t>03djz</t>
  </si>
  <si>
    <t>0260z</t>
  </si>
  <si>
    <t>025ho</t>
  </si>
  <si>
    <t>Bradley, Jackie</t>
  </si>
  <si>
    <t>01cil</t>
  </si>
  <si>
    <t>2.50E+10</t>
  </si>
  <si>
    <t>031d7</t>
  </si>
  <si>
    <t>000k9</t>
  </si>
  <si>
    <t>brebj001</t>
  </si>
  <si>
    <t>03xmd</t>
  </si>
  <si>
    <t>02w7p</t>
  </si>
  <si>
    <t>004d3</t>
  </si>
  <si>
    <t>026jx</t>
  </si>
  <si>
    <t>027rz</t>
  </si>
  <si>
    <t>brinl001</t>
  </si>
  <si>
    <t>02mwa</t>
  </si>
  <si>
    <t>S├│crates Brito</t>
  </si>
  <si>
    <t>02zo4</t>
  </si>
  <si>
    <t>01saq</t>
  </si>
  <si>
    <t>01sbf</t>
  </si>
  <si>
    <t>02n32</t>
  </si>
  <si>
    <t>01uao</t>
  </si>
  <si>
    <t>568</t>
  </si>
  <si>
    <t>brugj001</t>
  </si>
  <si>
    <t>031es</t>
  </si>
  <si>
    <t>01ubo</t>
  </si>
  <si>
    <t>021jq</t>
  </si>
  <si>
    <t>buehw001</t>
  </si>
  <si>
    <t>03aac</t>
  </si>
  <si>
    <t>01cdg</t>
  </si>
  <si>
    <t>0269b</t>
  </si>
  <si>
    <t>01uau</t>
  </si>
  <si>
    <t>02hwl</t>
  </si>
  <si>
    <t>01t04</t>
  </si>
  <si>
    <t>01fhr</t>
  </si>
  <si>
    <t>02mwh</t>
  </si>
  <si>
    <t>02i2k</t>
  </si>
  <si>
    <t>000en</t>
  </si>
  <si>
    <t>02ao1</t>
  </si>
  <si>
    <t>000ei</t>
  </si>
  <si>
    <t>0007c</t>
  </si>
  <si>
    <t>01c1q</t>
  </si>
  <si>
    <t>01c5f</t>
  </si>
  <si>
    <t>0240y</t>
  </si>
  <si>
    <t>calhw001</t>
  </si>
  <si>
    <t>0315r</t>
  </si>
  <si>
    <t>camaj001</t>
  </si>
  <si>
    <t>027fx</t>
  </si>
  <si>
    <t>025eo</t>
  </si>
  <si>
    <t>02bsd</t>
  </si>
  <si>
    <t>021at</t>
  </si>
  <si>
    <t>01as6</t>
  </si>
  <si>
    <t>01sur</t>
  </si>
  <si>
    <t>02bxm</t>
  </si>
  <si>
    <t>01cx2</t>
  </si>
  <si>
    <t>000ck</t>
  </si>
  <si>
    <t>castl003</t>
  </si>
  <si>
    <t>03nuc</t>
  </si>
  <si>
    <t>01utp</t>
  </si>
  <si>
    <t>01cde</t>
  </si>
  <si>
    <t>0351m</t>
  </si>
  <si>
    <t>01oa7</t>
  </si>
  <si>
    <t>02i2p</t>
  </si>
  <si>
    <t>01cgu</t>
  </si>
  <si>
    <t>02fmd</t>
  </si>
  <si>
    <t>015a4</t>
  </si>
  <si>
    <t>02ao2</t>
  </si>
  <si>
    <t>01cgs</t>
  </si>
  <si>
    <t>02bqd</t>
  </si>
  <si>
    <t>01gya</t>
  </si>
  <si>
    <t>chapm001</t>
  </si>
  <si>
    <t>03d6s</t>
  </si>
  <si>
    <t>01sfa</t>
  </si>
  <si>
    <t>013ip</t>
  </si>
  <si>
    <t>02h70</t>
  </si>
  <si>
    <t>025j5</t>
  </si>
  <si>
    <t>01glo</t>
  </si>
  <si>
    <t>000vp</t>
  </si>
  <si>
    <t>Choo, Shin-soo</t>
  </si>
  <si>
    <t>02brx</t>
  </si>
  <si>
    <t>023fv</t>
  </si>
  <si>
    <t>02zbn</t>
  </si>
  <si>
    <t>02bsw</t>
  </si>
  <si>
    <t>000yu</t>
  </si>
  <si>
    <t>02bz3</t>
  </si>
  <si>
    <t>01seh</t>
  </si>
  <si>
    <t>020dk</t>
  </si>
  <si>
    <t>01spo</t>
  </si>
  <si>
    <t>02bud</t>
  </si>
  <si>
    <t>01sk9</t>
  </si>
  <si>
    <t>000j7</t>
  </si>
  <si>
    <t>01ubr</t>
  </si>
  <si>
    <t>02z0t</t>
  </si>
  <si>
    <t>02brb</t>
  </si>
  <si>
    <t>03oh0</t>
  </si>
  <si>
    <t>coopg002</t>
  </si>
  <si>
    <t>01xfr</t>
  </si>
  <si>
    <t>cordf003</t>
  </si>
  <si>
    <t>02k1f</t>
  </si>
  <si>
    <t>corda001</t>
  </si>
  <si>
    <t>03ytv</t>
  </si>
  <si>
    <t>02i2q</t>
  </si>
  <si>
    <t>01slc</t>
  </si>
  <si>
    <t>02na8</t>
  </si>
  <si>
    <t>could001</t>
  </si>
  <si>
    <t>02hxd</t>
  </si>
  <si>
    <t>coved001</t>
  </si>
  <si>
    <t>01uci</t>
  </si>
  <si>
    <t>0240x</t>
  </si>
  <si>
    <t>01ci8</t>
  </si>
  <si>
    <t>01sdl</t>
  </si>
  <si>
    <t>crawj002</t>
  </si>
  <si>
    <t>0310z</t>
  </si>
  <si>
    <t>02bqp</t>
  </si>
  <si>
    <t>02bq4</t>
  </si>
  <si>
    <t>0001d</t>
  </si>
  <si>
    <t>0055e</t>
  </si>
  <si>
    <t>025fu</t>
  </si>
  <si>
    <t>01tjh</t>
  </si>
  <si>
    <t>01u74</t>
  </si>
  <si>
    <t>02i2m</t>
  </si>
  <si>
    <t>01s99</t>
  </si>
  <si>
    <t>01c5l</t>
  </si>
  <si>
    <t>01sff</t>
  </si>
  <si>
    <t>02i4x</t>
  </si>
  <si>
    <t>005k9</t>
  </si>
  <si>
    <t>0271v</t>
  </si>
  <si>
    <t>000nd</t>
  </si>
  <si>
    <t>01avu</t>
  </si>
  <si>
    <t>000i4</t>
  </si>
  <si>
    <t>02hjp</t>
  </si>
  <si>
    <t>dejoc001</t>
  </si>
  <si>
    <t>02mxi</t>
  </si>
  <si>
    <t>dejop001</t>
  </si>
  <si>
    <t>03qkh</t>
  </si>
  <si>
    <t>0239v</t>
  </si>
  <si>
    <t>0376n</t>
  </si>
  <si>
    <t>01sef</t>
  </si>
  <si>
    <t>delmn001</t>
  </si>
  <si>
    <t>01s92</t>
  </si>
  <si>
    <t>02but</t>
  </si>
  <si>
    <t>DeShields Jr., Delino</t>
  </si>
  <si>
    <t>01lur</t>
  </si>
  <si>
    <t>032po</t>
  </si>
  <si>
    <t>02i31</t>
  </si>
  <si>
    <t>dever001</t>
  </si>
  <si>
    <t>030uc</t>
  </si>
  <si>
    <t>Aledmys D├¡az</t>
  </si>
  <si>
    <t>02y8t</t>
  </si>
  <si>
    <t>Edwin D├¡az</t>
  </si>
  <si>
    <t>02my5</t>
  </si>
  <si>
    <t>03fhx</t>
  </si>
  <si>
    <t>Jairo D├¡az</t>
  </si>
  <si>
    <t>03dzz</t>
  </si>
  <si>
    <t>diazy001</t>
  </si>
  <si>
    <t>Yandy D├¡az</t>
  </si>
  <si>
    <t>03m6o</t>
  </si>
  <si>
    <t>0260x</t>
  </si>
  <si>
    <t>025jn</t>
  </si>
  <si>
    <t>004dw</t>
  </si>
  <si>
    <t>02iya</t>
  </si>
  <si>
    <t>01uv4</t>
  </si>
  <si>
    <t>03c7r</t>
  </si>
  <si>
    <t>01sjg</t>
  </si>
  <si>
    <t>01cj2</t>
  </si>
  <si>
    <t>027vr</t>
  </si>
  <si>
    <t>3108</t>
  </si>
  <si>
    <t>drako001</t>
  </si>
  <si>
    <t>024nq</t>
  </si>
  <si>
    <t>0001x</t>
  </si>
  <si>
    <t>02hlw</t>
  </si>
  <si>
    <t>03aqw</t>
  </si>
  <si>
    <t>01uo0</t>
  </si>
  <si>
    <t>01as7</t>
  </si>
  <si>
    <t>02mzd</t>
  </si>
  <si>
    <t>01sil</t>
  </si>
  <si>
    <t>02c5y</t>
  </si>
  <si>
    <t>03aab</t>
  </si>
  <si>
    <t>000je</t>
  </si>
  <si>
    <t>03aox</t>
  </si>
  <si>
    <t>01f1v</t>
  </si>
  <si>
    <t>027ow</t>
  </si>
  <si>
    <t>01szn</t>
  </si>
  <si>
    <t>01ucd</t>
  </si>
  <si>
    <t>026k4</t>
  </si>
  <si>
    <t>02j70</t>
  </si>
  <si>
    <t>02mwq</t>
  </si>
  <si>
    <t>02c29</t>
  </si>
  <si>
    <t>02zl7</t>
  </si>
  <si>
    <t>0140h</t>
  </si>
  <si>
    <t>000bj</t>
  </si>
  <si>
    <t>engea001</t>
  </si>
  <si>
    <t>031fh</t>
  </si>
  <si>
    <t>01ut7</t>
  </si>
  <si>
    <t>01ub5</t>
  </si>
  <si>
    <t>ervinph01</t>
  </si>
  <si>
    <t>Phil Ervin</t>
  </si>
  <si>
    <t>ervip001</t>
  </si>
  <si>
    <t>Ervin, Phillip</t>
  </si>
  <si>
    <t>013ub</t>
  </si>
  <si>
    <t>021n3</t>
  </si>
  <si>
    <t>000fa</t>
  </si>
  <si>
    <t>Carlos Est├⌐vez</t>
  </si>
  <si>
    <t>03mnq</t>
  </si>
  <si>
    <t>0121v</t>
  </si>
  <si>
    <t>6</t>
  </si>
  <si>
    <t>01skl</t>
  </si>
  <si>
    <t>farij001</t>
  </si>
  <si>
    <t>02n6j</t>
  </si>
  <si>
    <t>021nb</t>
  </si>
  <si>
    <t>03d6n</t>
  </si>
  <si>
    <t>01uw7</t>
  </si>
  <si>
    <t>000ot</t>
  </si>
  <si>
    <t>02z6i</t>
  </si>
  <si>
    <t>C.J. Fick</t>
  </si>
  <si>
    <t>01cis</t>
  </si>
  <si>
    <t>021nn</t>
  </si>
  <si>
    <t>03d6m</t>
  </si>
  <si>
    <t>fishd001</t>
  </si>
  <si>
    <t>026m5</t>
  </si>
  <si>
    <t>01gt3</t>
  </si>
  <si>
    <t>flahj002</t>
  </si>
  <si>
    <t>03d6w</t>
  </si>
  <si>
    <t>01sji</t>
  </si>
  <si>
    <t>Ram├│n Flores</t>
  </si>
  <si>
    <t>01cgt</t>
  </si>
  <si>
    <t>02fdd</t>
  </si>
  <si>
    <t>01cij</t>
  </si>
  <si>
    <t>02bv4</t>
  </si>
  <si>
    <t>0241u</t>
  </si>
  <si>
    <t>01scg</t>
  </si>
  <si>
    <t>01glp</t>
  </si>
  <si>
    <t>013vx</t>
  </si>
  <si>
    <t>fowld002</t>
  </si>
  <si>
    <t>Fowler, Dustin</t>
  </si>
  <si>
    <t>0375q</t>
  </si>
  <si>
    <t>02i2d</t>
  </si>
  <si>
    <t>0316t</t>
  </si>
  <si>
    <t>02yoh</t>
  </si>
  <si>
    <t>01c5n</t>
  </si>
  <si>
    <t>freek001</t>
  </si>
  <si>
    <t>03ca3</t>
  </si>
  <si>
    <t>01cgo</t>
  </si>
  <si>
    <t>021o1</t>
  </si>
  <si>
    <t>01bvp</t>
  </si>
  <si>
    <t>01cx0</t>
  </si>
  <si>
    <t>friem001</t>
  </si>
  <si>
    <t>Fried, Max</t>
  </si>
  <si>
    <t>02i2j</t>
  </si>
  <si>
    <t>02n67</t>
  </si>
  <si>
    <t>02bqj</t>
  </si>
  <si>
    <t>000ka</t>
  </si>
  <si>
    <t>041qo</t>
  </si>
  <si>
    <t>02i3v</t>
  </si>
  <si>
    <t>01urs</t>
  </si>
  <si>
    <t>02hka</t>
  </si>
  <si>
    <t>02jnu</t>
  </si>
  <si>
    <t>01urw</t>
  </si>
  <si>
    <t>02hiq</t>
  </si>
  <si>
    <t>00qre</t>
  </si>
  <si>
    <t>Leury Garc├¡a</t>
  </si>
  <si>
    <t>021oi</t>
  </si>
  <si>
    <t>0321h</t>
  </si>
  <si>
    <t>garcw001</t>
  </si>
  <si>
    <t>025fp</t>
  </si>
  <si>
    <t>02z0e</t>
  </si>
  <si>
    <t>00qk8</t>
  </si>
  <si>
    <t>02hgc</t>
  </si>
  <si>
    <t>garra001</t>
  </si>
  <si>
    <t>02i3x</t>
  </si>
  <si>
    <t>garvm001</t>
  </si>
  <si>
    <t>031cd</t>
  </si>
  <si>
    <t>000ah</t>
  </si>
  <si>
    <t>027dm</t>
  </si>
  <si>
    <t>02hi7</t>
  </si>
  <si>
    <t>gavis001</t>
  </si>
  <si>
    <t>02bu1</t>
  </si>
  <si>
    <t>01utl</t>
  </si>
  <si>
    <t>024o5</t>
  </si>
  <si>
    <t>01lao</t>
  </si>
  <si>
    <t>01sew</t>
  </si>
  <si>
    <t>01fha</t>
  </si>
  <si>
    <t>02bvf</t>
  </si>
  <si>
    <t>01don</t>
  </si>
  <si>
    <t>02i37</t>
  </si>
  <si>
    <t>01sex</t>
  </si>
  <si>
    <t>02btx</t>
  </si>
  <si>
    <t>03qnq</t>
  </si>
  <si>
    <t>0312u</t>
  </si>
  <si>
    <t>gohal001</t>
  </si>
  <si>
    <t>02u81</t>
  </si>
  <si>
    <t>021ot</t>
  </si>
  <si>
    <t>01ual</t>
  </si>
  <si>
    <t>024o9</t>
  </si>
  <si>
    <t>0004w</t>
  </si>
  <si>
    <t>Jeanmar G├│mez</t>
  </si>
  <si>
    <t>3740</t>
  </si>
  <si>
    <t>0006k</t>
  </si>
  <si>
    <t>004dt</t>
  </si>
  <si>
    <t>03bnk</t>
  </si>
  <si>
    <t>00z7r</t>
  </si>
  <si>
    <t>021oy</t>
  </si>
  <si>
    <t>3111</t>
  </si>
  <si>
    <t>01chl</t>
  </si>
  <si>
    <t>02zbp</t>
  </si>
  <si>
    <t>2615</t>
  </si>
  <si>
    <t>goodn001</t>
  </si>
  <si>
    <t>02n04</t>
  </si>
  <si>
    <t>01s9j</t>
  </si>
  <si>
    <t>03c7z</t>
  </si>
  <si>
    <t>02c5z</t>
  </si>
  <si>
    <t>gossd001</t>
  </si>
  <si>
    <t>02c2f</t>
  </si>
  <si>
    <t>01uwe</t>
  </si>
  <si>
    <t>000dc</t>
  </si>
  <si>
    <t>01uqq</t>
  </si>
  <si>
    <t>granz001</t>
  </si>
  <si>
    <t>3.10E+06</t>
  </si>
  <si>
    <t>031c2</t>
  </si>
  <si>
    <t>02bxv</t>
  </si>
  <si>
    <t>0260v</t>
  </si>
  <si>
    <t>0374o</t>
  </si>
  <si>
    <t>02hds</t>
  </si>
  <si>
    <t>01chw</t>
  </si>
  <si>
    <t>01ut0</t>
  </si>
  <si>
    <t>0005k</t>
  </si>
  <si>
    <t>01s9c</t>
  </si>
  <si>
    <t>027d2</t>
  </si>
  <si>
    <t>000oj</t>
  </si>
  <si>
    <t>024p6</t>
  </si>
  <si>
    <t>01seb</t>
  </si>
  <si>
    <t>02c0c</t>
  </si>
  <si>
    <t>01ut3</t>
  </si>
  <si>
    <t>J├║nior Guerra</t>
  </si>
  <si>
    <t>03p6w</t>
  </si>
  <si>
    <t>027bp</t>
  </si>
  <si>
    <t>0009k</t>
  </si>
  <si>
    <t>01ud6</t>
  </si>
  <si>
    <t>024wf</t>
  </si>
  <si>
    <t>hadej001</t>
  </si>
  <si>
    <t>02n96</t>
  </si>
  <si>
    <t>020dj</t>
  </si>
  <si>
    <t>0009w</t>
  </si>
  <si>
    <t>01sy8</t>
  </si>
  <si>
    <t>000bv</t>
  </si>
  <si>
    <t>0241r</t>
  </si>
  <si>
    <t>02mwj</t>
  </si>
  <si>
    <t>000mw</t>
  </si>
  <si>
    <t>029uv</t>
  </si>
  <si>
    <t>happi001</t>
  </si>
  <si>
    <t>03nmw</t>
  </si>
  <si>
    <t>000y0</t>
  </si>
  <si>
    <t>0008g</t>
  </si>
  <si>
    <t>01fh9</t>
  </si>
  <si>
    <t>01sjy</t>
  </si>
  <si>
    <t>02t1d</t>
  </si>
  <si>
    <t>01uv3</t>
  </si>
  <si>
    <t>021pr</t>
  </si>
  <si>
    <t>haysa001</t>
  </si>
  <si>
    <t>041qs</t>
  </si>
  <si>
    <t>02ao3</t>
  </si>
  <si>
    <t>000ua</t>
  </si>
  <si>
    <t>031ar</t>
  </si>
  <si>
    <t>02mv0</t>
  </si>
  <si>
    <t>01ss4</t>
  </si>
  <si>
    <t>02brk</t>
  </si>
  <si>
    <t>01c1r</t>
  </si>
  <si>
    <t>02hhu</t>
  </si>
  <si>
    <t>02bwg</t>
  </si>
  <si>
    <t>01ub8</t>
  </si>
  <si>
    <t>03mlu</t>
  </si>
  <si>
    <t>025gz</t>
  </si>
  <si>
    <t>01dlm</t>
  </si>
  <si>
    <t>000r4</t>
  </si>
  <si>
    <t>01c95</t>
  </si>
  <si>
    <t>02xic</t>
  </si>
  <si>
    <t>025fm</t>
  </si>
  <si>
    <t>01slh</t>
  </si>
  <si>
    <t>02i2s</t>
  </si>
  <si>
    <t>02h9a</t>
  </si>
  <si>
    <t>01c5o</t>
  </si>
  <si>
    <t>01cgr</t>
  </si>
  <si>
    <t>02bt6</t>
  </si>
  <si>
    <t>hildt001</t>
  </si>
  <si>
    <t>03dtu</t>
  </si>
  <si>
    <t>0008c</t>
  </si>
  <si>
    <t>04lfv</t>
  </si>
  <si>
    <t>03ann</t>
  </si>
  <si>
    <t>02hi2</t>
  </si>
  <si>
    <t>01xfu</t>
  </si>
  <si>
    <t>0006v</t>
  </si>
  <si>
    <t>03d6p</t>
  </si>
  <si>
    <t>021qc</t>
  </si>
  <si>
    <t>03d7m</t>
  </si>
  <si>
    <t>01sfs</t>
  </si>
  <si>
    <t>hoskr001</t>
  </si>
  <si>
    <t>03de9</t>
  </si>
  <si>
    <t>01cfp</t>
  </si>
  <si>
    <t>026mr</t>
  </si>
  <si>
    <t>03ao0</t>
  </si>
  <si>
    <t>01fd0</t>
  </si>
  <si>
    <t>02feu</t>
  </si>
  <si>
    <t>000fv</t>
  </si>
  <si>
    <t>00qm7</t>
  </si>
  <si>
    <t>00u82</t>
  </si>
  <si>
    <t>hwanj001</t>
  </si>
  <si>
    <t>01s98</t>
  </si>
  <si>
    <t>03aqv</t>
  </si>
  <si>
    <t>02z95</t>
  </si>
  <si>
    <t>025ia</t>
  </si>
  <si>
    <t>01c1o</t>
  </si>
  <si>
    <t>000h6</t>
  </si>
  <si>
    <t>02j2v</t>
  </si>
  <si>
    <t>01svz</t>
  </si>
  <si>
    <t>013vt</t>
  </si>
  <si>
    <t>01shf</t>
  </si>
  <si>
    <t>01cg7</t>
  </si>
  <si>
    <t>021qw</t>
  </si>
  <si>
    <t>014uc</t>
  </si>
  <si>
    <t>025d1</t>
  </si>
  <si>
    <t>030ud</t>
  </si>
  <si>
    <t>03as0</t>
  </si>
  <si>
    <t>000ct</t>
  </si>
  <si>
    <t>02i44</t>
  </si>
  <si>
    <t>000zb</t>
  </si>
  <si>
    <t>02xia</t>
  </si>
  <si>
    <t>000lh</t>
  </si>
  <si>
    <t>01uvc</t>
  </si>
  <si>
    <t>01to9</t>
  </si>
  <si>
    <t>joner005</t>
  </si>
  <si>
    <t>0311d</t>
  </si>
  <si>
    <t>01ubf</t>
  </si>
  <si>
    <t>01sy7</t>
  </si>
  <si>
    <t>005gw</t>
  </si>
  <si>
    <t>02z0s</t>
  </si>
  <si>
    <t>01ucf</t>
  </si>
  <si>
    <t>junij001</t>
  </si>
  <si>
    <t>Junis, Jake</t>
  </si>
  <si>
    <t>02ccf</t>
  </si>
  <si>
    <t>02hc7</t>
  </si>
  <si>
    <t>0.00E+00</t>
  </si>
  <si>
    <t>02n4l</t>
  </si>
  <si>
    <t>01cho</t>
  </si>
  <si>
    <t>02mxf</t>
  </si>
  <si>
    <t>01sve</t>
  </si>
  <si>
    <t>027jc</t>
  </si>
  <si>
    <t>000hs</t>
  </si>
  <si>
    <t>000y3</t>
  </si>
  <si>
    <t>01vja</t>
  </si>
  <si>
    <t>005ih</t>
  </si>
  <si>
    <t>01z83</t>
  </si>
  <si>
    <t>0381o</t>
  </si>
  <si>
    <t>01scl</t>
  </si>
  <si>
    <t>03pjc</t>
  </si>
  <si>
    <t>022o7</t>
  </si>
  <si>
    <t>01sce</t>
  </si>
  <si>
    <t>02myu</t>
  </si>
  <si>
    <t>01z34</t>
  </si>
  <si>
    <t>knapa001</t>
  </si>
  <si>
    <t>3119</t>
  </si>
  <si>
    <t>0310k</t>
  </si>
  <si>
    <t>01usg</t>
  </si>
  <si>
    <t>021rr</t>
  </si>
  <si>
    <t>03d6v</t>
  </si>
  <si>
    <t>01vx4</t>
  </si>
  <si>
    <t>000hy</t>
  </si>
  <si>
    <t>ladet001</t>
  </si>
  <si>
    <t>021s2</t>
  </si>
  <si>
    <t>lamed001</t>
  </si>
  <si>
    <t>03ry2</t>
  </si>
  <si>
    <t>02bvq</t>
  </si>
  <si>
    <t>02bx6</t>
  </si>
  <si>
    <t>01sb7</t>
  </si>
  <si>
    <t>013v1</t>
  </si>
  <si>
    <t>030x2</t>
  </si>
  <si>
    <t>leitm002</t>
  </si>
  <si>
    <t>01sfi</t>
  </si>
  <si>
    <t>02n7j</t>
  </si>
  <si>
    <t>02jtq</t>
  </si>
  <si>
    <t>000bm</t>
  </si>
  <si>
    <t>000g5</t>
  </si>
  <si>
    <t>2611</t>
  </si>
  <si>
    <t>004dn</t>
  </si>
  <si>
    <t>01sdy</t>
  </si>
  <si>
    <t>liveb001</t>
  </si>
  <si>
    <t>0311w</t>
  </si>
  <si>
    <t>01f3b</t>
  </si>
  <si>
    <t>4.00E+01</t>
  </si>
  <si>
    <t>Reynaldo L├│pez</t>
  </si>
  <si>
    <t>03i81</t>
  </si>
  <si>
    <t>02hir</t>
  </si>
  <si>
    <t>02han</t>
  </si>
  <si>
    <t>587</t>
  </si>
  <si>
    <t>01nxl</t>
  </si>
  <si>
    <t>03sef</t>
  </si>
  <si>
    <t>01gjf</t>
  </si>
  <si>
    <t>01s94</t>
  </si>
  <si>
    <t>02haz</t>
  </si>
  <si>
    <t>027h1</t>
  </si>
  <si>
    <t>01svq</t>
  </si>
  <si>
    <t>0009u</t>
  </si>
  <si>
    <t>02z93</t>
  </si>
  <si>
    <t>mahlt001</t>
  </si>
  <si>
    <t>0312g</t>
  </si>
  <si>
    <t>026lx</t>
  </si>
  <si>
    <t>02n1q</t>
  </si>
  <si>
    <t>021t6</t>
  </si>
  <si>
    <t>02x0f</t>
  </si>
  <si>
    <t>031c4</t>
  </si>
  <si>
    <t>02i3d</t>
  </si>
  <si>
    <t>01sit</t>
  </si>
  <si>
    <t>000ap</t>
  </si>
  <si>
    <t>German M├írquez</t>
  </si>
  <si>
    <t>03amq</t>
  </si>
  <si>
    <t>02hev</t>
  </si>
  <si>
    <t>martf003</t>
  </si>
  <si>
    <t>03bwd</t>
  </si>
  <si>
    <t>025hz</t>
  </si>
  <si>
    <t>0326s</t>
  </si>
  <si>
    <t>01s9k</t>
  </si>
  <si>
    <t>01uug</t>
  </si>
  <si>
    <t>martc007</t>
  </si>
  <si>
    <t>02j77</t>
  </si>
  <si>
    <t>2334</t>
  </si>
  <si>
    <t>Jos├⌐ Mart├¡nez</t>
  </si>
  <si>
    <t>01sgc</t>
  </si>
  <si>
    <t>026l3</t>
  </si>
  <si>
    <t>021tj</t>
  </si>
  <si>
    <t>7</t>
  </si>
  <si>
    <t>0009h</t>
  </si>
  <si>
    <t>03b6k</t>
  </si>
  <si>
    <t>000j3</t>
  </si>
  <si>
    <t>matop002</t>
  </si>
  <si>
    <t>03qwa</t>
  </si>
  <si>
    <t>02h8d</t>
  </si>
  <si>
    <t>000ad</t>
  </si>
  <si>
    <t>02neg</t>
  </si>
  <si>
    <t>02mx7</t>
  </si>
  <si>
    <t>000of</t>
  </si>
  <si>
    <t>01s9a</t>
  </si>
  <si>
    <t>02i18</t>
  </si>
  <si>
    <t>01sfu</t>
  </si>
  <si>
    <t>000f5</t>
  </si>
  <si>
    <t>02bra</t>
  </si>
  <si>
    <t>000o5</t>
  </si>
  <si>
    <t>01c1g</t>
  </si>
  <si>
    <t>01avv</t>
  </si>
  <si>
    <t>000jr</t>
  </si>
  <si>
    <t>02hy2</t>
  </si>
  <si>
    <t>0310d</t>
  </si>
  <si>
    <t>0310n</t>
  </si>
  <si>
    <t>02k18</t>
  </si>
  <si>
    <t>Adalberto Mej├¡a</t>
  </si>
  <si>
    <t>029r4</t>
  </si>
  <si>
    <t>03a95</t>
  </si>
  <si>
    <t>01cyw</t>
  </si>
  <si>
    <t>Yohander M├⌐ndez</t>
  </si>
  <si>
    <t>02i3c</t>
  </si>
  <si>
    <t>03dav</t>
  </si>
  <si>
    <t>021u5</t>
  </si>
  <si>
    <t>02hjk</t>
  </si>
  <si>
    <t>01sv0</t>
  </si>
  <si>
    <t>middk001</t>
  </si>
  <si>
    <t>Middleton, Keynan</t>
  </si>
  <si>
    <t>031av</t>
  </si>
  <si>
    <t>01sgu</t>
  </si>
  <si>
    <t>mikom001</t>
  </si>
  <si>
    <t>02h9r</t>
  </si>
  <si>
    <t>01sev</t>
  </si>
  <si>
    <t>000gm</t>
  </si>
  <si>
    <t>02brl</t>
  </si>
  <si>
    <t>01sbv</t>
  </si>
  <si>
    <t>02nbq</t>
  </si>
  <si>
    <t>021ue</t>
  </si>
  <si>
    <t>03yvx</t>
  </si>
  <si>
    <t>01sej</t>
  </si>
  <si>
    <t>minta001</t>
  </si>
  <si>
    <t>03ppa</t>
  </si>
  <si>
    <t>03pdx</t>
  </si>
  <si>
    <t>025ki</t>
  </si>
  <si>
    <t>000d8</t>
  </si>
  <si>
    <t>03eet</t>
  </si>
  <si>
    <t>Ra├║l Mondesi</t>
  </si>
  <si>
    <t>02i3g</t>
  </si>
  <si>
    <t>02yg3</t>
  </si>
  <si>
    <t>000d0</t>
  </si>
  <si>
    <t>02jhl</t>
  </si>
  <si>
    <t>montj004</t>
  </si>
  <si>
    <t>03dbo</t>
  </si>
  <si>
    <t>moora002</t>
  </si>
  <si>
    <t>03pp8</t>
  </si>
  <si>
    <t>01fug</t>
  </si>
  <si>
    <t>021uk</t>
  </si>
  <si>
    <t>000hx</t>
  </si>
  <si>
    <t>026l2</t>
  </si>
  <si>
    <t>01scf</t>
  </si>
  <si>
    <t>02bsb</t>
  </si>
  <si>
    <t>02c50</t>
  </si>
  <si>
    <t>02n7i</t>
  </si>
  <si>
    <t>01cdh</t>
  </si>
  <si>
    <t>000to</t>
  </si>
  <si>
    <t>005jn</t>
  </si>
  <si>
    <t>000bi</t>
  </si>
  <si>
    <t>013vu</t>
  </si>
  <si>
    <t>02c3w</t>
  </si>
  <si>
    <t>01c2r</t>
  </si>
  <si>
    <t>000fe</t>
  </si>
  <si>
    <t>03kux</t>
  </si>
  <si>
    <t>00um9</t>
  </si>
  <si>
    <t>01scj</t>
  </si>
  <si>
    <t>02t8m</t>
  </si>
  <si>
    <t>02bqy</t>
  </si>
  <si>
    <t>01s9f</t>
  </si>
  <si>
    <t>0002m</t>
  </si>
  <si>
    <t>02j2u</t>
  </si>
  <si>
    <t>Omar Narv├íez</t>
  </si>
  <si>
    <t>043f8</t>
  </si>
  <si>
    <t>01ut6</t>
  </si>
  <si>
    <t>021v3</t>
  </si>
  <si>
    <t>025kt</t>
  </si>
  <si>
    <t>025em</t>
  </si>
  <si>
    <t>H├⌐ctor Neris</t>
  </si>
  <si>
    <t>03h90</t>
  </si>
  <si>
    <t>000ai</t>
  </si>
  <si>
    <t>newcs001</t>
  </si>
  <si>
    <t>032lk</t>
  </si>
  <si>
    <t>03pj2</t>
  </si>
  <si>
    <t>01s8t</t>
  </si>
  <si>
    <t>2.80E+04</t>
  </si>
  <si>
    <t>01sfd</t>
  </si>
  <si>
    <t>02bq2</t>
  </si>
  <si>
    <t>02i3o</t>
  </si>
  <si>
    <t>000ji</t>
  </si>
  <si>
    <t>01cg8</t>
  </si>
  <si>
    <t>025gw</t>
  </si>
  <si>
    <t>01ge6</t>
  </si>
  <si>
    <t>01sct</t>
  </si>
  <si>
    <t>01tl2</t>
  </si>
  <si>
    <t>02zbm</t>
  </si>
  <si>
    <t>573</t>
  </si>
  <si>
    <t>01h4f</t>
  </si>
  <si>
    <t>026ly</t>
  </si>
  <si>
    <t>ograc001</t>
  </si>
  <si>
    <t>02n2s</t>
  </si>
  <si>
    <t>Oh, Seung Hwan</t>
  </si>
  <si>
    <t>02myt</t>
  </si>
  <si>
    <t>H├⌐ctor Olivera</t>
  </si>
  <si>
    <t>02mwm</t>
  </si>
  <si>
    <t>02yk4</t>
  </si>
  <si>
    <t>01tlc</t>
  </si>
  <si>
    <t>022vt</t>
  </si>
  <si>
    <t>03c63</t>
  </si>
  <si>
    <t>osunj001</t>
  </si>
  <si>
    <t>02i55</t>
  </si>
  <si>
    <t>02i1o</t>
  </si>
  <si>
    <t>021vr</t>
  </si>
  <si>
    <t>01sgi</t>
  </si>
  <si>
    <t>01s8o</t>
  </si>
  <si>
    <t>01usi</t>
  </si>
  <si>
    <t>pagae001</t>
  </si>
  <si>
    <t>Emilio Pag├ín</t>
  </si>
  <si>
    <t>031cy</t>
  </si>
  <si>
    <t>02bq9</t>
  </si>
  <si>
    <t>01uts</t>
  </si>
  <si>
    <t>01ubs</t>
  </si>
  <si>
    <t>01cfo</t>
  </si>
  <si>
    <t>03reg</t>
  </si>
  <si>
    <t>025l2</t>
  </si>
  <si>
    <t>pazoj001</t>
  </si>
  <si>
    <t>02n54</t>
  </si>
  <si>
    <t>026s0</t>
  </si>
  <si>
    <t>000lr</t>
  </si>
  <si>
    <t>026qc</t>
  </si>
  <si>
    <t>000b5</t>
  </si>
  <si>
    <t>86</t>
  </si>
  <si>
    <t>0009y</t>
  </si>
  <si>
    <t>010jn</t>
  </si>
  <si>
    <t>03d1m</t>
  </si>
  <si>
    <t>047sh</t>
  </si>
  <si>
    <t>01sfv</t>
  </si>
  <si>
    <t>02y27</t>
  </si>
  <si>
    <t>03ry3</t>
  </si>
  <si>
    <t>Carlos P├⌐rez</t>
  </si>
  <si>
    <t>01suw</t>
  </si>
  <si>
    <t>021wf</t>
  </si>
  <si>
    <t>01fhm</t>
  </si>
  <si>
    <t>000qy</t>
  </si>
  <si>
    <t>021wh</t>
  </si>
  <si>
    <t>01u75</t>
  </si>
  <si>
    <t>Williams P├⌐rez</t>
  </si>
  <si>
    <t>perkc001</t>
  </si>
  <si>
    <t>0004c</t>
  </si>
  <si>
    <t>02c5u</t>
  </si>
  <si>
    <t>02bqo</t>
  </si>
  <si>
    <t>005hy</t>
  </si>
  <si>
    <t>000sw</t>
  </si>
  <si>
    <t>025ea</t>
  </si>
  <si>
    <t>025fx</t>
  </si>
  <si>
    <t>01fd7</t>
  </si>
  <si>
    <t>01whj</t>
  </si>
  <si>
    <t>0002x</t>
  </si>
  <si>
    <t>02mzx</t>
  </si>
  <si>
    <t>02xi1</t>
  </si>
  <si>
    <t>01u5m</t>
  </si>
  <si>
    <t>3160</t>
  </si>
  <si>
    <t>01fi0</t>
  </si>
  <si>
    <t>021wp</t>
  </si>
  <si>
    <t>02i2r</t>
  </si>
  <si>
    <t>piven001</t>
  </si>
  <si>
    <t>0316j</t>
  </si>
  <si>
    <t>02mwl</t>
  </si>
  <si>
    <t>01fi1</t>
  </si>
  <si>
    <t>02jy0</t>
  </si>
  <si>
    <t>02yd1</t>
  </si>
  <si>
    <t>01s8p</t>
  </si>
  <si>
    <t>01ucb</t>
  </si>
  <si>
    <t>01c2a</t>
  </si>
  <si>
    <t>01c5s</t>
  </si>
  <si>
    <t>poweb002</t>
  </si>
  <si>
    <t>02nae</t>
  </si>
  <si>
    <t>000fi</t>
  </si>
  <si>
    <t>022o8</t>
  </si>
  <si>
    <t>02zif</t>
  </si>
  <si>
    <t>4.00E+04</t>
  </si>
  <si>
    <t>01spl</t>
  </si>
  <si>
    <t>pruia001</t>
  </si>
  <si>
    <t>0315n</t>
  </si>
  <si>
    <t>02muz</t>
  </si>
  <si>
    <t>000d4</t>
  </si>
  <si>
    <t>01sjp</t>
  </si>
  <si>
    <t>02bwb</t>
  </si>
  <si>
    <t>02brj</t>
  </si>
  <si>
    <t>025kd</t>
  </si>
  <si>
    <t>000md</t>
  </si>
  <si>
    <t>02cch</t>
  </si>
  <si>
    <t>0007a</t>
  </si>
  <si>
    <t>J.C. Ram├¡rez</t>
  </si>
  <si>
    <t>01sax</t>
  </si>
  <si>
    <t>0381h</t>
  </si>
  <si>
    <t>025gk</t>
  </si>
  <si>
    <t>Ramos, AJ</t>
  </si>
  <si>
    <t>03yvy</t>
  </si>
  <si>
    <t>01cgf</t>
  </si>
  <si>
    <t>00tnr</t>
  </si>
  <si>
    <t>03dbb</t>
  </si>
  <si>
    <t>030te</t>
  </si>
  <si>
    <t>025j1</t>
  </si>
  <si>
    <t>025i9</t>
  </si>
  <si>
    <t>01cjc</t>
  </si>
  <si>
    <t>025eh</t>
  </si>
  <si>
    <t>03fpq</t>
  </si>
  <si>
    <t>03d7a</t>
  </si>
  <si>
    <t>01tt9</t>
  </si>
  <si>
    <t>3022</t>
  </si>
  <si>
    <t>01cfz</t>
  </si>
  <si>
    <t>02yek</t>
  </si>
  <si>
    <t>0004p</t>
  </si>
  <si>
    <t>0001w</t>
  </si>
  <si>
    <t>02wad</t>
  </si>
  <si>
    <t>00qrn</t>
  </si>
  <si>
    <t>01sld</t>
  </si>
  <si>
    <t>02n2c</t>
  </si>
  <si>
    <t>riddj001</t>
  </si>
  <si>
    <t>004ie</t>
  </si>
  <si>
    <t>01sea</t>
  </si>
  <si>
    <t>021xo</t>
  </si>
  <si>
    <t>005m0</t>
  </si>
  <si>
    <t>robed004</t>
  </si>
  <si>
    <t>02oqn</t>
  </si>
  <si>
    <t>robid003</t>
  </si>
  <si>
    <t>02hho</t>
  </si>
  <si>
    <t>01d97</t>
  </si>
  <si>
    <t>02vmh</t>
  </si>
  <si>
    <t>03c65</t>
  </si>
  <si>
    <t>03lua</t>
  </si>
  <si>
    <t>000dq</t>
  </si>
  <si>
    <t>02c2r</t>
  </si>
  <si>
    <t>Eduardo Rodr├¡guez</t>
  </si>
  <si>
    <t>029si</t>
  </si>
  <si>
    <t>0058q</t>
  </si>
  <si>
    <t>02n3l</t>
  </si>
  <si>
    <t>01t5w</t>
  </si>
  <si>
    <t>romas001</t>
  </si>
  <si>
    <t>02j2m</t>
  </si>
  <si>
    <t>021xx</t>
  </si>
  <si>
    <t>01cgn</t>
  </si>
  <si>
    <t>005k4</t>
  </si>
  <si>
    <t>02i1s</t>
  </si>
  <si>
    <t>01geb</t>
  </si>
  <si>
    <t>0002s</t>
  </si>
  <si>
    <t>00zte</t>
  </si>
  <si>
    <t>rosaa003</t>
  </si>
  <si>
    <t>02yh5</t>
  </si>
  <si>
    <t>025f7</t>
  </si>
  <si>
    <t>01se9</t>
  </si>
  <si>
    <t>025fw</t>
  </si>
  <si>
    <t>01s8w</t>
  </si>
  <si>
    <t>02c3x</t>
  </si>
  <si>
    <t>000ha</t>
  </si>
  <si>
    <t>02myi</t>
  </si>
  <si>
    <t>01liy</t>
  </si>
  <si>
    <t>01vxg</t>
  </si>
  <si>
    <t>022vs</t>
  </si>
  <si>
    <t>02mv2</t>
  </si>
  <si>
    <t>02d53</t>
  </si>
  <si>
    <t>02xik</t>
  </si>
  <si>
    <t>01f6o</t>
  </si>
  <si>
    <t>000n5</t>
  </si>
  <si>
    <t>027gr</t>
  </si>
  <si>
    <t>01uob</t>
  </si>
  <si>
    <t>02xsz</t>
  </si>
  <si>
    <t>01uca</t>
  </si>
  <si>
    <t>005k2</t>
  </si>
  <si>
    <t>0241y</t>
  </si>
  <si>
    <t>000v3</t>
  </si>
  <si>
    <t>02i35</t>
  </si>
  <si>
    <t>Gary S├ínchez</t>
  </si>
  <si>
    <t>01t9q</t>
  </si>
  <si>
    <t>021yd</t>
  </si>
  <si>
    <t>01eqm</t>
  </si>
  <si>
    <t>010py</t>
  </si>
  <si>
    <t>01s9d</t>
  </si>
  <si>
    <t>01cfr</t>
  </si>
  <si>
    <t>02iyj</t>
  </si>
  <si>
    <t>01spz</t>
  </si>
  <si>
    <t>0002q</t>
  </si>
  <si>
    <t>021yk</t>
  </si>
  <si>
    <t>01cg0</t>
  </si>
  <si>
    <t>0410x</t>
  </si>
  <si>
    <t>02z07</t>
  </si>
  <si>
    <t>004ee</t>
  </si>
  <si>
    <t>021yu</t>
  </si>
  <si>
    <t>025g7</t>
  </si>
  <si>
    <t>03cag</t>
  </si>
  <si>
    <t>02mw6</t>
  </si>
  <si>
    <t>01sfj</t>
  </si>
  <si>
    <t>01suo</t>
  </si>
  <si>
    <t>02bu9</t>
  </si>
  <si>
    <t>senza001</t>
  </si>
  <si>
    <t>02zoa</t>
  </si>
  <si>
    <t>03zc9</t>
  </si>
  <si>
    <t>03ab0</t>
  </si>
  <si>
    <t>03ap0</t>
  </si>
  <si>
    <t>sewap001</t>
  </si>
  <si>
    <t>02n2x</t>
  </si>
  <si>
    <t>shack001</t>
  </si>
  <si>
    <t>04f6r</t>
  </si>
  <si>
    <t>01uay</t>
  </si>
  <si>
    <t>02bwm</t>
  </si>
  <si>
    <t>sherj001</t>
  </si>
  <si>
    <t>032gt</t>
  </si>
  <si>
    <t>02z98</t>
  </si>
  <si>
    <t>02d54</t>
  </si>
  <si>
    <t>02hkk</t>
  </si>
  <si>
    <t>02b2l</t>
  </si>
  <si>
    <t>02jhm</t>
  </si>
  <si>
    <t>sierm002</t>
  </si>
  <si>
    <t>03h8n</t>
  </si>
  <si>
    <t>025ei</t>
  </si>
  <si>
    <t>02nbg</t>
  </si>
  <si>
    <t>004dd</t>
  </si>
  <si>
    <t>3117</t>
  </si>
  <si>
    <t>01sjr</t>
  </si>
  <si>
    <t>skoge001</t>
  </si>
  <si>
    <t>02c2x</t>
  </si>
  <si>
    <t>slata001</t>
  </si>
  <si>
    <t>03dg7</t>
  </si>
  <si>
    <t>slega001</t>
  </si>
  <si>
    <t>031ba</t>
  </si>
  <si>
    <t>02bwd</t>
  </si>
  <si>
    <t>smitc006</t>
  </si>
  <si>
    <t>3753</t>
  </si>
  <si>
    <t>02z96</t>
  </si>
  <si>
    <t>000in</t>
  </si>
  <si>
    <t>02bv0</t>
  </si>
  <si>
    <t>02c0a</t>
  </si>
  <si>
    <t>000cu</t>
  </si>
  <si>
    <t>01skh</t>
  </si>
  <si>
    <t>01cft</t>
  </si>
  <si>
    <t>01sgz</t>
  </si>
  <si>
    <t>01srm</t>
  </si>
  <si>
    <t>025ej</t>
  </si>
  <si>
    <t>02bqr</t>
  </si>
  <si>
    <t>01sb2</t>
  </si>
  <si>
    <t>0232h</t>
  </si>
  <si>
    <t>021zp</t>
  </si>
  <si>
    <t>02i11</t>
  </si>
  <si>
    <t>Sammy Sol├¡s</t>
  </si>
  <si>
    <t>025eg</t>
  </si>
  <si>
    <t>0002p</t>
  </si>
  <si>
    <t>03pjf</t>
  </si>
  <si>
    <t>000ow</t>
  </si>
  <si>
    <t>0057j</t>
  </si>
  <si>
    <t>02bq1</t>
  </si>
  <si>
    <t>025he</t>
  </si>
  <si>
    <t>01di3</t>
  </si>
  <si>
    <t>01cdf</t>
  </si>
  <si>
    <t>stasb001</t>
  </si>
  <si>
    <t>03zmg</t>
  </si>
  <si>
    <t>01sc7</t>
  </si>
  <si>
    <t>stecd001</t>
  </si>
  <si>
    <t>02n1f</t>
  </si>
  <si>
    <t>02bq7</t>
  </si>
  <si>
    <t>03deu</t>
  </si>
  <si>
    <t>000tf</t>
  </si>
  <si>
    <t>02ytk</t>
  </si>
  <si>
    <t>01e5n</t>
  </si>
  <si>
    <t>02bqh</t>
  </si>
  <si>
    <t>02nax</t>
  </si>
  <si>
    <t>01uut</t>
  </si>
  <si>
    <t>01cdo</t>
  </si>
  <si>
    <t>02mw1</t>
  </si>
  <si>
    <t>000cn</t>
  </si>
  <si>
    <t>01ses</t>
  </si>
  <si>
    <t>02bwr</t>
  </si>
  <si>
    <t>02hg4</t>
  </si>
  <si>
    <t>01jb8</t>
  </si>
  <si>
    <t>02jh6</t>
  </si>
  <si>
    <t>030w2</t>
  </si>
  <si>
    <t>026m1</t>
  </si>
  <si>
    <t>03cav</t>
  </si>
  <si>
    <t>0005r</t>
  </si>
  <si>
    <t>000cd</t>
  </si>
  <si>
    <t>03ae8</t>
  </si>
  <si>
    <t>01di2</t>
  </si>
  <si>
    <t>026mm</t>
  </si>
  <si>
    <t>025ew</t>
  </si>
  <si>
    <t>01vq9</t>
  </si>
  <si>
    <t>01srb</t>
  </si>
  <si>
    <t>02j71</t>
  </si>
  <si>
    <t>032pz</t>
  </si>
  <si>
    <t>02u47</t>
  </si>
  <si>
    <t>01b9p</t>
  </si>
  <si>
    <t>01cih</t>
  </si>
  <si>
    <t>01s8z</t>
  </si>
  <si>
    <t>Tom├ís Telis</t>
  </si>
  <si>
    <t>025gm</t>
  </si>
  <si>
    <t>032gq</t>
  </si>
  <si>
    <t>02hgr</t>
  </si>
  <si>
    <t>025d4</t>
  </si>
  <si>
    <t>02pc8</t>
  </si>
  <si>
    <t>01sb1</t>
  </si>
  <si>
    <t>025f5</t>
  </si>
  <si>
    <t>01c1n</t>
  </si>
  <si>
    <t>02brm</t>
  </si>
  <si>
    <t>02hhl</t>
  </si>
  <si>
    <t>0272x</t>
  </si>
  <si>
    <t>03an7</t>
  </si>
  <si>
    <t>01uo1</t>
  </si>
  <si>
    <t>02bzo</t>
  </si>
  <si>
    <t>01fhl</t>
  </si>
  <si>
    <t>031t0</t>
  </si>
  <si>
    <t>0220s</t>
  </si>
  <si>
    <t>torrl001</t>
  </si>
  <si>
    <t>02nqg</t>
  </si>
  <si>
    <t>025i0</t>
  </si>
  <si>
    <t>02n4v</t>
  </si>
  <si>
    <t>travs001</t>
  </si>
  <si>
    <t>03d73</t>
  </si>
  <si>
    <t>02bve</t>
  </si>
  <si>
    <t>02n9e</t>
  </si>
  <si>
    <t>01s8u</t>
  </si>
  <si>
    <t>01eyu</t>
  </si>
  <si>
    <t>03pir</t>
  </si>
  <si>
    <t>02c2k</t>
  </si>
  <si>
    <t>000cr</t>
  </si>
  <si>
    <t>03d75</t>
  </si>
  <si>
    <t>01fi9</t>
  </si>
  <si>
    <t>01lum</t>
  </si>
  <si>
    <t>02c68</t>
  </si>
  <si>
    <t>01bus</t>
  </si>
  <si>
    <t>0001p</t>
  </si>
  <si>
    <t>Jos├⌐ Ure├▒a</t>
  </si>
  <si>
    <t>02j6w</t>
  </si>
  <si>
    <t>Julio Ur├¡as</t>
  </si>
  <si>
    <t>026rz</t>
  </si>
  <si>
    <t>0009t</t>
  </si>
  <si>
    <t>0312o</t>
  </si>
  <si>
    <t>013uv</t>
  </si>
  <si>
    <t>01sc1</t>
  </si>
  <si>
    <t>C├⌐sar Vargas</t>
  </si>
  <si>
    <t>000k3</t>
  </si>
  <si>
    <t>02xmq</t>
  </si>
  <si>
    <t>029us</t>
  </si>
  <si>
    <t>17027</t>
  </si>
  <si>
    <t>03d7g</t>
  </si>
  <si>
    <t>000dp</t>
  </si>
  <si>
    <t>025gy</t>
  </si>
  <si>
    <t>0221a</t>
  </si>
  <si>
    <t>Arodys Vizca├¡no</t>
  </si>
  <si>
    <t>01see</t>
  </si>
  <si>
    <t>0221b</t>
  </si>
  <si>
    <t>voitl001</t>
  </si>
  <si>
    <t>3199</t>
  </si>
  <si>
    <t>00qmv</t>
  </si>
  <si>
    <t>02iug</t>
  </si>
  <si>
    <t>wadet002</t>
  </si>
  <si>
    <t>031b4</t>
  </si>
  <si>
    <t>000wm</t>
  </si>
  <si>
    <t>02mw3</t>
  </si>
  <si>
    <t>01c50</t>
  </si>
  <si>
    <t>025dq</t>
  </si>
  <si>
    <t>02hme</t>
  </si>
  <si>
    <t>01usx</t>
  </si>
  <si>
    <t>2.70E+05</t>
  </si>
  <si>
    <t>02c5l</t>
  </si>
  <si>
    <t>02mzu</t>
  </si>
  <si>
    <t>0000u</t>
  </si>
  <si>
    <t>01sb3</t>
  </si>
  <si>
    <t>03oxd</t>
  </si>
  <si>
    <t>02hnk</t>
  </si>
  <si>
    <t>01bw6</t>
  </si>
  <si>
    <t>03see</t>
  </si>
  <si>
    <t>025f8</t>
  </si>
  <si>
    <t>02my3</t>
  </si>
  <si>
    <t>willn001</t>
  </si>
  <si>
    <t>02i2h</t>
  </si>
  <si>
    <t>0311b</t>
  </si>
  <si>
    <t>01sl4</t>
  </si>
  <si>
    <t>025ko</t>
  </si>
  <si>
    <t>winkj002</t>
  </si>
  <si>
    <t>02mwg</t>
  </si>
  <si>
    <t>02bvh</t>
  </si>
  <si>
    <t>0241w</t>
  </si>
  <si>
    <t>01vxk</t>
  </si>
  <si>
    <t>026m0</t>
  </si>
  <si>
    <t>02mwv</t>
  </si>
  <si>
    <t>01u5f</t>
  </si>
  <si>
    <t>woodb005</t>
  </si>
  <si>
    <t>02bu3</t>
  </si>
  <si>
    <t>01scm</t>
  </si>
  <si>
    <t>01ucm</t>
  </si>
  <si>
    <t>01sgk</t>
  </si>
  <si>
    <t>0004t</t>
  </si>
  <si>
    <t>02brt</t>
  </si>
  <si>
    <t>0222b</t>
  </si>
  <si>
    <t>030vs</t>
  </si>
  <si>
    <t>025dn</t>
  </si>
  <si>
    <t>02yqz</t>
  </si>
  <si>
    <t>01buu</t>
  </si>
  <si>
    <t>005iv</t>
  </si>
  <si>
    <t>zimmb001</t>
  </si>
  <si>
    <t>03c8v</t>
  </si>
  <si>
    <t>01c0r</t>
  </si>
  <si>
    <t>02i2i</t>
  </si>
  <si>
    <t>0007q</t>
  </si>
  <si>
    <t>000bt</t>
  </si>
  <si>
    <t>02i12</t>
  </si>
  <si>
    <t>02bsn</t>
  </si>
  <si>
    <t>14551</t>
  </si>
  <si>
    <t>18363</t>
  </si>
  <si>
    <t>14968</t>
  </si>
  <si>
    <t>16424</t>
  </si>
  <si>
    <t>16219</t>
  </si>
  <si>
    <t>14503</t>
  </si>
  <si>
    <t>14894</t>
  </si>
  <si>
    <t>18030</t>
  </si>
  <si>
    <t>14738</t>
  </si>
  <si>
    <t>11738</t>
  </si>
  <si>
    <t>13154</t>
  </si>
  <si>
    <t>14678</t>
  </si>
  <si>
    <t>16623</t>
  </si>
  <si>
    <t>7168</t>
  </si>
  <si>
    <t>12092</t>
  </si>
  <si>
    <t>10340</t>
  </si>
  <si>
    <t>9866</t>
  </si>
  <si>
    <t>13485</t>
  </si>
  <si>
    <t>4001</t>
  </si>
  <si>
    <t>12828</t>
  </si>
  <si>
    <t>11449</t>
  </si>
  <si>
    <t>13911</t>
  </si>
  <si>
    <t>3555</t>
  </si>
  <si>
    <t>15947</t>
  </si>
  <si>
    <t>12800</t>
  </si>
  <si>
    <t>9119</t>
  </si>
  <si>
    <t>13684</t>
  </si>
  <si>
    <t>13403</t>
  </si>
  <si>
    <t>13470</t>
  </si>
  <si>
    <t>13420</t>
  </si>
  <si>
    <t>19341</t>
  </si>
  <si>
    <t>14420</t>
  </si>
  <si>
    <t>13688</t>
  </si>
  <si>
    <t>14527</t>
  </si>
  <si>
    <t>12784</t>
  </si>
  <si>
    <t>DRAFT PICK</t>
  </si>
  <si>
    <t>ID</t>
  </si>
  <si>
    <t>Ryan O'Hearn</t>
  </si>
  <si>
    <t>Casey Lawrence</t>
  </si>
  <si>
    <t>11121</t>
  </si>
  <si>
    <t>16588</t>
  </si>
  <si>
    <t>17780</t>
  </si>
  <si>
    <t>15761</t>
  </si>
  <si>
    <t>Joey Lucchesi</t>
  </si>
  <si>
    <t>16159</t>
  </si>
  <si>
    <t>17149</t>
  </si>
  <si>
    <t>Eric Lauer</t>
  </si>
  <si>
    <t>15915</t>
  </si>
  <si>
    <t>18282</t>
  </si>
  <si>
    <t>11691</t>
  </si>
  <si>
    <t>18401</t>
  </si>
  <si>
    <t>adducji02</t>
  </si>
  <si>
    <t>Jim Adduci</t>
  </si>
  <si>
    <t>Adduci</t>
  </si>
  <si>
    <t>6448</t>
  </si>
  <si>
    <t>alvarjo03</t>
  </si>
  <si>
    <t>Alvarado</t>
  </si>
  <si>
    <t>baderha01</t>
  </si>
  <si>
    <t>Bader</t>
  </si>
  <si>
    <t>barneto01</t>
  </si>
  <si>
    <t>Barnette</t>
  </si>
  <si>
    <t>barrija01</t>
  </si>
  <si>
    <t>Barria</t>
  </si>
  <si>
    <t>18356</t>
  </si>
  <si>
    <t>16271</t>
  </si>
  <si>
    <t>caratvi01</t>
  </si>
  <si>
    <t>Caratini</t>
  </si>
  <si>
    <t>centeju01</t>
  </si>
  <si>
    <t>Centeno</t>
  </si>
  <si>
    <t>16401</t>
  </si>
  <si>
    <t>5452</t>
  </si>
  <si>
    <t>colemdu01</t>
  </si>
  <si>
    <t>Dusty Coleman</t>
  </si>
  <si>
    <t>Dusty</t>
  </si>
  <si>
    <t>8979</t>
  </si>
  <si>
    <t>davisjd01</t>
  </si>
  <si>
    <t>garcija04</t>
  </si>
  <si>
    <t>Jarlin</t>
  </si>
  <si>
    <t>germado01</t>
  </si>
  <si>
    <t>gierrta01</t>
  </si>
  <si>
    <t>Tayron</t>
  </si>
  <si>
    <t>goodrni01</t>
  </si>
  <si>
    <t>Niko</t>
  </si>
  <si>
    <t>Goodrum</t>
  </si>
  <si>
    <t>19238</t>
  </si>
  <si>
    <t>gracema02</t>
  </si>
  <si>
    <t>Grace</t>
  </si>
  <si>
    <t>guerrvl02</t>
  </si>
  <si>
    <t>Guerrero Jr.</t>
  </si>
  <si>
    <t>guzmaro01</t>
  </si>
  <si>
    <t>14388</t>
  </si>
  <si>
    <t>guzmanro01</t>
  </si>
  <si>
    <t>hernama02</t>
  </si>
  <si>
    <t>holdejo02</t>
  </si>
  <si>
    <t>Holder</t>
  </si>
  <si>
    <t>infangr01</t>
  </si>
  <si>
    <t>kineris01</t>
  </si>
  <si>
    <t>Isiah</t>
  </si>
  <si>
    <t>Kiner-Falefa</t>
  </si>
  <si>
    <t>16512</t>
  </si>
  <si>
    <t>17975</t>
  </si>
  <si>
    <t>kinghni01</t>
  </si>
  <si>
    <t>Kingham</t>
  </si>
  <si>
    <t>11694</t>
  </si>
  <si>
    <t>kochma01</t>
  </si>
  <si>
    <t>Koch</t>
  </si>
  <si>
    <t>lamarry01</t>
  </si>
  <si>
    <t>Ryan LaMarre</t>
  </si>
  <si>
    <t>LaMarre</t>
  </si>
  <si>
    <t>10700</t>
  </si>
  <si>
    <t>lauerer01</t>
  </si>
  <si>
    <t>Lauer</t>
  </si>
  <si>
    <t>19316</t>
  </si>
  <si>
    <t>lawreca01</t>
  </si>
  <si>
    <t>Lawrence</t>
  </si>
  <si>
    <t>lintz02</t>
  </si>
  <si>
    <t>Tzu-Wei</t>
  </si>
  <si>
    <t>Lin</t>
  </si>
  <si>
    <t>lucchjo01</t>
  </si>
  <si>
    <t>Lucchesi</t>
  </si>
  <si>
    <t>19320</t>
  </si>
  <si>
    <t>luplojo01</t>
  </si>
  <si>
    <t>Luplow</t>
  </si>
  <si>
    <t>marrech01</t>
  </si>
  <si>
    <t>Chris Marrero</t>
  </si>
  <si>
    <t>2852</t>
  </si>
  <si>
    <t>mayja02</t>
  </si>
  <si>
    <t>Jacob May</t>
  </si>
  <si>
    <t>14876</t>
  </si>
  <si>
    <t>15654</t>
  </si>
  <si>
    <t>merriry01</t>
  </si>
  <si>
    <t>Merritt</t>
  </si>
  <si>
    <t>meriry01</t>
  </si>
  <si>
    <t>morinmi01</t>
  </si>
  <si>
    <t>Morin</t>
  </si>
  <si>
    <t>13442</t>
  </si>
  <si>
    <t>ngoepgi01</t>
  </si>
  <si>
    <t>Gift</t>
  </si>
  <si>
    <t>Ngoepe</t>
  </si>
  <si>
    <t>16448</t>
  </si>
  <si>
    <t>olsonma02</t>
  </si>
  <si>
    <t>15711</t>
  </si>
  <si>
    <t>phamth01</t>
  </si>
  <si>
    <t>ramirno01</t>
  </si>
  <si>
    <t>Noe</t>
  </si>
  <si>
    <t>reyesvi01</t>
  </si>
  <si>
    <t>15487</t>
  </si>
  <si>
    <t>roberda09</t>
  </si>
  <si>
    <t>6266</t>
  </si>
  <si>
    <t>roech01</t>
  </si>
  <si>
    <t>Chaz</t>
  </si>
  <si>
    <t>Roe</t>
  </si>
  <si>
    <t>romeren01</t>
  </si>
  <si>
    <t>Enny</t>
  </si>
  <si>
    <t>romerfe01</t>
  </si>
  <si>
    <t>15885</t>
  </si>
  <si>
    <t>santaaan02</t>
  </si>
  <si>
    <t>Santander</t>
  </si>
  <si>
    <t>santaan02</t>
  </si>
  <si>
    <t>simslu01</t>
  </si>
  <si>
    <t>Sims</t>
  </si>
  <si>
    <t>18383</t>
  </si>
  <si>
    <t>stephja01</t>
  </si>
  <si>
    <t>Stephens</t>
  </si>
  <si>
    <t>suareal01</t>
  </si>
  <si>
    <t>6175</t>
  </si>
  <si>
    <t>16997</t>
  </si>
  <si>
    <t>tuivasa01</t>
  </si>
  <si>
    <t>Sam Tuivailala</t>
  </si>
  <si>
    <t>Tuivailala</t>
  </si>
  <si>
    <t>velazhe01</t>
  </si>
  <si>
    <t>Velazquez</t>
  </si>
  <si>
    <t>villach01</t>
  </si>
  <si>
    <t>16502</t>
  </si>
  <si>
    <t>Christin Stewart</t>
  </si>
  <si>
    <t>Willians Astudillo</t>
  </si>
  <si>
    <t>Chris Shaw</t>
  </si>
  <si>
    <t>Garrett Hampson</t>
  </si>
  <si>
    <t>Brandon Lowe</t>
  </si>
  <si>
    <t>Cedric Mullins</t>
  </si>
  <si>
    <t>Pablo Reyes</t>
  </si>
  <si>
    <t>Austin Dean</t>
  </si>
  <si>
    <t>Franmil Reyes</t>
  </si>
  <si>
    <t>Taylor Ward</t>
  </si>
  <si>
    <t>Ronny Rodriguez</t>
  </si>
  <si>
    <t>Fernando Tatis Jr.</t>
  </si>
  <si>
    <t>sa919910</t>
  </si>
  <si>
    <t>Rosell Herrera</t>
  </si>
  <si>
    <t>Jeff McNeil</t>
  </si>
  <si>
    <t>John Andreoli</t>
  </si>
  <si>
    <t>David Fletcher</t>
  </si>
  <si>
    <t>Francisco Arcia</t>
  </si>
  <si>
    <t>Jose Briceno</t>
  </si>
  <si>
    <t>Jeff Brigham</t>
  </si>
  <si>
    <t>D.J. Stewart</t>
  </si>
  <si>
    <t>Shane Bieber</t>
  </si>
  <si>
    <t>Cedric Mullins II</t>
  </si>
  <si>
    <t>Daniel Poncedeleon</t>
  </si>
  <si>
    <t>Touki Toussaint</t>
  </si>
  <si>
    <t>Dereck Rodriguez</t>
  </si>
  <si>
    <t>Trevor Richards</t>
  </si>
  <si>
    <t>Andrew Suarez</t>
  </si>
  <si>
    <t>Ian Krol</t>
  </si>
  <si>
    <t>Felipe Vazquez</t>
  </si>
  <si>
    <t>Adrian Sampson</t>
  </si>
  <si>
    <t>Lucas Sims</t>
  </si>
  <si>
    <t>Justin Anderson</t>
  </si>
  <si>
    <t>Joshua James</t>
  </si>
  <si>
    <t>Framber Valdez</t>
  </si>
  <si>
    <t>Jeffrey Springs</t>
  </si>
  <si>
    <t>Jacob Nix</t>
  </si>
  <si>
    <t>Brett Kennedy</t>
  </si>
  <si>
    <t>Matt Hall</t>
  </si>
  <si>
    <t>Dakota Hudson</t>
  </si>
  <si>
    <t>Seranthony Dominguez</t>
  </si>
  <si>
    <t>Corbin Burnes</t>
  </si>
  <si>
    <t>Jordan Hicks</t>
  </si>
  <si>
    <t>Jonathan Loaisiga</t>
  </si>
  <si>
    <t>andrejo03</t>
  </si>
  <si>
    <t>Andreoli</t>
  </si>
  <si>
    <t>13012</t>
  </si>
  <si>
    <t>aranovi01</t>
  </si>
  <si>
    <t>Arano</t>
  </si>
  <si>
    <t>arciafr01</t>
  </si>
  <si>
    <t>10286</t>
  </si>
  <si>
    <t>astudwi01</t>
  </si>
  <si>
    <t>Willians</t>
  </si>
  <si>
    <t>Astudillo</t>
  </si>
  <si>
    <t>15608</t>
  </si>
  <si>
    <t>beeksja02</t>
  </si>
  <si>
    <t>Jalen</t>
  </si>
  <si>
    <t>Beeks</t>
  </si>
  <si>
    <t>17192</t>
  </si>
  <si>
    <t>biebesh01</t>
  </si>
  <si>
    <t>Bieber</t>
  </si>
  <si>
    <t>19427</t>
  </si>
  <si>
    <t>borucry01</t>
  </si>
  <si>
    <t>Borucki</t>
  </si>
  <si>
    <t>16350</t>
  </si>
  <si>
    <t>bricejo01</t>
  </si>
  <si>
    <t>Briceno</t>
  </si>
  <si>
    <t>13151</t>
  </si>
  <si>
    <t>brighje01</t>
  </si>
  <si>
    <t>Brigham</t>
  </si>
  <si>
    <t>16631</t>
  </si>
  <si>
    <t>burneco01</t>
  </si>
  <si>
    <t>Burnes</t>
  </si>
  <si>
    <t>19361</t>
  </si>
  <si>
    <t>deanau01</t>
  </si>
  <si>
    <t>18288</t>
  </si>
  <si>
    <t>dominse01</t>
  </si>
  <si>
    <t>Seranthony</t>
  </si>
  <si>
    <t>19249</t>
  </si>
  <si>
    <t>fillmhe01</t>
  </si>
  <si>
    <t>Fillmyer</t>
  </si>
  <si>
    <t>17466</t>
  </si>
  <si>
    <t>fletcda02</t>
  </si>
  <si>
    <t>Fletcher</t>
  </si>
  <si>
    <t>17992</t>
  </si>
  <si>
    <t>fryja01</t>
  </si>
  <si>
    <t>Fry</t>
  </si>
  <si>
    <t>gantjo01</t>
  </si>
  <si>
    <t>Gant</t>
  </si>
  <si>
    <t>gombeau01</t>
  </si>
  <si>
    <t>Gomber</t>
  </si>
  <si>
    <t>16561</t>
  </si>
  <si>
    <t>hallma02</t>
  </si>
  <si>
    <t>18076</t>
  </si>
  <si>
    <t>hessda01</t>
  </si>
  <si>
    <t>Hess</t>
  </si>
  <si>
    <t>16130</t>
  </si>
  <si>
    <t>hicksjo03</t>
  </si>
  <si>
    <t>19618</t>
  </si>
  <si>
    <t>jamesjo02</t>
  </si>
  <si>
    <t>Joshua</t>
  </si>
  <si>
    <t>16794</t>
  </si>
  <si>
    <t>janseda01</t>
  </si>
  <si>
    <t>16535</t>
  </si>
  <si>
    <t>kellebr01</t>
  </si>
  <si>
    <t>15734</t>
  </si>
  <si>
    <t>kempto01</t>
  </si>
  <si>
    <t>kennebr02</t>
  </si>
  <si>
    <t>17877</t>
  </si>
  <si>
    <t>kittran01</t>
  </si>
  <si>
    <t>Kittredge</t>
  </si>
  <si>
    <t>krolia01</t>
  </si>
  <si>
    <t>Krol</t>
  </si>
  <si>
    <t>10066</t>
  </si>
  <si>
    <t>laurenra01</t>
  </si>
  <si>
    <t>Laureano</t>
  </si>
  <si>
    <t>17128</t>
  </si>
  <si>
    <t>lopezjo02</t>
  </si>
  <si>
    <t>lugoda01</t>
  </si>
  <si>
    <t>Dawel</t>
  </si>
  <si>
    <t>14713</t>
  </si>
  <si>
    <t>mcneije01</t>
  </si>
  <si>
    <t>McNeil</t>
  </si>
  <si>
    <t>15362</t>
  </si>
  <si>
    <t>mullice01</t>
  </si>
  <si>
    <t>Cedric</t>
  </si>
  <si>
    <t>Mullins</t>
  </si>
  <si>
    <t>17929</t>
  </si>
  <si>
    <t>nixja02</t>
  </si>
  <si>
    <t>17775</t>
  </si>
  <si>
    <t>nunezre01</t>
  </si>
  <si>
    <t>Renato</t>
  </si>
  <si>
    <t>obergsc01</t>
  </si>
  <si>
    <t>Oberg</t>
  </si>
  <si>
    <t>ohearry01</t>
  </si>
  <si>
    <t>O'Hearn</t>
  </si>
  <si>
    <t>16442</t>
  </si>
  <si>
    <t>oswalco01</t>
  </si>
  <si>
    <t>13677</t>
  </si>
  <si>
    <t>palkada01</t>
  </si>
  <si>
    <t>Palka</t>
  </si>
  <si>
    <t>14897</t>
  </si>
  <si>
    <t>penafe01</t>
  </si>
  <si>
    <t>peralfr01</t>
  </si>
  <si>
    <t>18679</t>
  </si>
  <si>
    <t>ponceda01</t>
  </si>
  <si>
    <t>Poncedeleon</t>
  </si>
  <si>
    <t>16110</t>
  </si>
  <si>
    <t>AJ Puk</t>
  </si>
  <si>
    <t>ramirye01</t>
  </si>
  <si>
    <t>Yefry</t>
  </si>
  <si>
    <t>15655</t>
  </si>
  <si>
    <t>reyesfr01</t>
  </si>
  <si>
    <t>Franmil</t>
  </si>
  <si>
    <t>14566</t>
  </si>
  <si>
    <t>reyespa01</t>
  </si>
  <si>
    <t>16357</t>
  </si>
  <si>
    <t>richatr01</t>
  </si>
  <si>
    <t>19309</t>
  </si>
  <si>
    <t>rodride01</t>
  </si>
  <si>
    <t>Dereck</t>
  </si>
  <si>
    <t>14509</t>
  </si>
  <si>
    <t>rodriro03</t>
  </si>
  <si>
    <t>Ronny Rodrigues</t>
  </si>
  <si>
    <t>Rodrigues</t>
  </si>
  <si>
    <t>11875</t>
  </si>
  <si>
    <t>sampsad01</t>
  </si>
  <si>
    <t>Sampson</t>
  </si>
  <si>
    <t>13339</t>
  </si>
  <si>
    <t>shawch01</t>
  </si>
  <si>
    <t>17738</t>
  </si>
  <si>
    <t>smithbu03</t>
  </si>
  <si>
    <t>Burch</t>
  </si>
  <si>
    <t>sprinje01</t>
  </si>
  <si>
    <t>Jeffrey</t>
  </si>
  <si>
    <t>Springs</t>
  </si>
  <si>
    <t>17677</t>
  </si>
  <si>
    <t>stanery01</t>
  </si>
  <si>
    <t>Ryne</t>
  </si>
  <si>
    <t>Stanek</t>
  </si>
  <si>
    <t>stewach02</t>
  </si>
  <si>
    <t>Christin</t>
  </si>
  <si>
    <t>17714</t>
  </si>
  <si>
    <t>suarean01</t>
  </si>
  <si>
    <t>18300</t>
  </si>
  <si>
    <t>tatisfe02</t>
  </si>
  <si>
    <t>Tatis Jr.</t>
  </si>
  <si>
    <t>Fernando Tatis Jr</t>
  </si>
  <si>
    <t>Fernando Tatis</t>
  </si>
  <si>
    <t>toussto01</t>
  </si>
  <si>
    <t>Touki</t>
  </si>
  <si>
    <t>Toussaint</t>
  </si>
  <si>
    <t>16929</t>
  </si>
  <si>
    <t>trivilo01</t>
  </si>
  <si>
    <t>Trivino</t>
  </si>
  <si>
    <t>15043</t>
  </si>
  <si>
    <t>wardta01</t>
  </si>
  <si>
    <t>Ward</t>
  </si>
  <si>
    <t>17548</t>
  </si>
  <si>
    <t>15986</t>
  </si>
  <si>
    <t>18684</t>
  </si>
  <si>
    <t>15194</t>
  </si>
  <si>
    <t>14477</t>
  </si>
  <si>
    <t>13182</t>
  </si>
  <si>
    <t>17719</t>
  </si>
  <si>
    <t>15492</t>
  </si>
  <si>
    <t>hardybl01</t>
  </si>
  <si>
    <t>6499</t>
  </si>
  <si>
    <t>herrero02</t>
  </si>
  <si>
    <t>Rosell</t>
  </si>
  <si>
    <t>11611</t>
  </si>
  <si>
    <t>19756</t>
  </si>
  <si>
    <t>17030</t>
  </si>
  <si>
    <t>17282</t>
  </si>
  <si>
    <t>12005</t>
  </si>
  <si>
    <t>15672</t>
  </si>
  <si>
    <t>16313</t>
  </si>
  <si>
    <t>17696</t>
  </si>
  <si>
    <t>20123</t>
  </si>
  <si>
    <t>15502</t>
  </si>
  <si>
    <t>15679</t>
  </si>
  <si>
    <t>18345</t>
  </si>
  <si>
    <t>valdefr01</t>
  </si>
  <si>
    <t>Framber</t>
  </si>
  <si>
    <t>17295</t>
  </si>
  <si>
    <t>ALLPOS</t>
  </si>
  <si>
    <t>3B/SS</t>
  </si>
  <si>
    <t>RP</t>
  </si>
  <si>
    <t>alonspe01</t>
  </si>
  <si>
    <t>Peter Alonso</t>
  </si>
  <si>
    <t>sa873981</t>
  </si>
  <si>
    <t>SP</t>
  </si>
  <si>
    <t>3B/OF</t>
  </si>
  <si>
    <t>1B/DH</t>
  </si>
  <si>
    <t>2B/3B/SS</t>
  </si>
  <si>
    <t>1B/OF</t>
  </si>
  <si>
    <t>3B/DH</t>
  </si>
  <si>
    <t>SP/RP</t>
  </si>
  <si>
    <t>C/1B</t>
  </si>
  <si>
    <t>1B/3B</t>
  </si>
  <si>
    <t>17496</t>
  </si>
  <si>
    <t>OF/DH</t>
  </si>
  <si>
    <t>cordery01</t>
  </si>
  <si>
    <t>Cordell</t>
  </si>
  <si>
    <t>15181</t>
  </si>
  <si>
    <t>Cordell, Ryan</t>
  </si>
  <si>
    <t>3B/SS/OF</t>
  </si>
  <si>
    <t>2B/3B</t>
  </si>
  <si>
    <t>2B/OF</t>
  </si>
  <si>
    <t>1B/2B/SS/OF</t>
  </si>
  <si>
    <t>1B/2B</t>
  </si>
  <si>
    <t>greingr01</t>
  </si>
  <si>
    <t>Grayson</t>
  </si>
  <si>
    <t>Greiner</t>
  </si>
  <si>
    <t>17062</t>
  </si>
  <si>
    <t>hampsga01</t>
  </si>
  <si>
    <t>Hampson</t>
  </si>
  <si>
    <t>19262</t>
  </si>
  <si>
    <t>2B/SS/OF</t>
  </si>
  <si>
    <t>2B/SS</t>
  </si>
  <si>
    <t>Dakota</t>
  </si>
  <si>
    <t>19206</t>
  </si>
  <si>
    <t>C/2B/3B</t>
  </si>
  <si>
    <t>lowebr01</t>
  </si>
  <si>
    <t>18882</t>
  </si>
  <si>
    <t>lowena01</t>
  </si>
  <si>
    <t>Nathaniel Lowe</t>
  </si>
  <si>
    <t>Nathaniel</t>
  </si>
  <si>
    <t>sa918283</t>
  </si>
  <si>
    <t>luzarje01</t>
  </si>
  <si>
    <t>Jesus Luzardo</t>
  </si>
  <si>
    <t>Luzardo</t>
  </si>
  <si>
    <t>sa917981</t>
  </si>
  <si>
    <t>C/3B</t>
  </si>
  <si>
    <t>2B/3B/SS/OF</t>
  </si>
  <si>
    <t>paddach01</t>
  </si>
  <si>
    <t>Chris Paddack</t>
  </si>
  <si>
    <t>Paddack</t>
  </si>
  <si>
    <t>sa875195</t>
  </si>
  <si>
    <t>palumjo01</t>
  </si>
  <si>
    <t>Joe Palumbo</t>
  </si>
  <si>
    <t>Palumbo</t>
  </si>
  <si>
    <t>sa738453</t>
  </si>
  <si>
    <t>C/DH</t>
  </si>
  <si>
    <t>1B/3B/SS</t>
  </si>
  <si>
    <t>17034</t>
  </si>
  <si>
    <t>17285</t>
  </si>
  <si>
    <t>stewadj01</t>
  </si>
  <si>
    <t>17766</t>
  </si>
  <si>
    <t>DJ Stewart</t>
  </si>
  <si>
    <t>swanser01</t>
  </si>
  <si>
    <t>Erik Swanson</t>
  </si>
  <si>
    <t>sa829145</t>
  </si>
  <si>
    <t>C/OF</t>
  </si>
  <si>
    <t>SS/OF</t>
  </si>
  <si>
    <t>thorntr01</t>
  </si>
  <si>
    <t>Trent Thornton</t>
  </si>
  <si>
    <t>sa857695</t>
  </si>
  <si>
    <t>16622</t>
  </si>
  <si>
    <t>1B/2B/3B</t>
  </si>
  <si>
    <t>Adduci, Jim</t>
  </si>
  <si>
    <t>alcas001</t>
  </si>
  <si>
    <t>alfoa002</t>
  </si>
  <si>
    <t>alleg002</t>
  </si>
  <si>
    <t>Alonso, Peter</t>
  </si>
  <si>
    <t>Jos├⌐ Alvarado</t>
  </si>
  <si>
    <t>Alvarado, Jose</t>
  </si>
  <si>
    <t>Andreoli, John</t>
  </si>
  <si>
    <t>Arano, Victor</t>
  </si>
  <si>
    <t>Arcia, Francisco</t>
  </si>
  <si>
    <t>Astudillo, Willians</t>
  </si>
  <si>
    <t>Bader, Harrison</t>
  </si>
  <si>
    <t>banda001</t>
  </si>
  <si>
    <t>Barnette, Tony</t>
  </si>
  <si>
    <t>barrf001</t>
  </si>
  <si>
    <t>Barria, Jaime</t>
  </si>
  <si>
    <t>Beeks, Jalen</t>
  </si>
  <si>
    <t>Bieber, Shane</t>
  </si>
  <si>
    <t>Borucki, Ryan</t>
  </si>
  <si>
    <t>Briceno, Jose</t>
  </si>
  <si>
    <t>Brigham, Jeff</t>
  </si>
  <si>
    <t>Burnes, Corbin</t>
  </si>
  <si>
    <t>Caratini, Victor</t>
  </si>
  <si>
    <t>Centeno, Juan</t>
  </si>
  <si>
    <t>Coleman, Dusty</t>
  </si>
  <si>
    <t>crick001</t>
  </si>
  <si>
    <t>Davis, J.D.</t>
  </si>
  <si>
    <t>Dean, Austin</t>
  </si>
  <si>
    <t>Jos├⌐ De Le├│n</t>
  </si>
  <si>
    <t>Dominguez, Seranthony</t>
  </si>
  <si>
    <t>Ervin, Phil</t>
  </si>
  <si>
    <t>fedde001</t>
  </si>
  <si>
    <t>Fillmyer, Heath</t>
  </si>
  <si>
    <t>Fletcher, David</t>
  </si>
  <si>
    <t>frazc001</t>
  </si>
  <si>
    <t>Fry, Jace</t>
  </si>
  <si>
    <t>Gant, John</t>
  </si>
  <si>
    <t>Jarlin Garc├¡a</t>
  </si>
  <si>
    <t>Garcia, Jarlin</t>
  </si>
  <si>
    <t>Domingo Germ├ín</t>
  </si>
  <si>
    <t>German, Domingo</t>
  </si>
  <si>
    <t>Guerrero, Tayron</t>
  </si>
  <si>
    <t>Gomber, Austin</t>
  </si>
  <si>
    <t>Goodrum, Niko</t>
  </si>
  <si>
    <t>Grace, Matt</t>
  </si>
  <si>
    <t>Greiner, Grayson</t>
  </si>
  <si>
    <t>Guerrero Jr., Vladimir</t>
  </si>
  <si>
    <t>Guzman, Ronald</t>
  </si>
  <si>
    <t>Hall, Matt</t>
  </si>
  <si>
    <t>Hampson, Garrett</t>
  </si>
  <si>
    <t>Hardy, Blaine</t>
  </si>
  <si>
    <t>Marco Hern├índez</t>
  </si>
  <si>
    <t>Hernandez, Marco</t>
  </si>
  <si>
    <t>Herrera, Rosell</t>
  </si>
  <si>
    <t>Hess, David</t>
  </si>
  <si>
    <t>Hicks, Jordan</t>
  </si>
  <si>
    <t>Holder, Jonathan</t>
  </si>
  <si>
    <t>hudsoda02</t>
  </si>
  <si>
    <t>Hudson, Dakota</t>
  </si>
  <si>
    <t>Infante, Gregory</t>
  </si>
  <si>
    <t>Josh James</t>
  </si>
  <si>
    <t>James, Joshua</t>
  </si>
  <si>
    <t>Jansen, Danny</t>
  </si>
  <si>
    <t>jimea001</t>
  </si>
  <si>
    <t>jimej003</t>
  </si>
  <si>
    <t>Joe Jim├⌐nez</t>
  </si>
  <si>
    <t>Keller, Brad</t>
  </si>
  <si>
    <t>Kemp, Tony</t>
  </si>
  <si>
    <t>Kennedy, Brett</t>
  </si>
  <si>
    <t>Kiner-Falefa, Isiah</t>
  </si>
  <si>
    <t>Kingham, Nick</t>
  </si>
  <si>
    <t>Kittredge, Andrew</t>
  </si>
  <si>
    <t>Koch, Matt</t>
  </si>
  <si>
    <t>Krol, Ian</t>
  </si>
  <si>
    <t>LaMarre, Ryan</t>
  </si>
  <si>
    <t>Lauer, Eric</t>
  </si>
  <si>
    <t>Laureano, Ramon</t>
  </si>
  <si>
    <t>Lawrence, Casey</t>
  </si>
  <si>
    <t>Lin, Tzu-Wei</t>
  </si>
  <si>
    <t>Jorge L├│pez</t>
  </si>
  <si>
    <t>Lopez, Jorge</t>
  </si>
  <si>
    <t>Lowe, Brandon</t>
  </si>
  <si>
    <t>Lowe, Nathaniel</t>
  </si>
  <si>
    <t>Lucchesi, Joey</t>
  </si>
  <si>
    <t>Lugo, Dawel</t>
  </si>
  <si>
    <t>Luplow, Jordan</t>
  </si>
  <si>
    <t>Luzardo, Jesus</t>
  </si>
  <si>
    <t>Marrero, Chris</t>
  </si>
  <si>
    <t>May, Jacob</t>
  </si>
  <si>
    <t>mcmar001</t>
  </si>
  <si>
    <t>McNeil, Jeff</t>
  </si>
  <si>
    <t>mejif001</t>
  </si>
  <si>
    <t>Merritt, Ryan</t>
  </si>
  <si>
    <t>Morin, Mike</t>
  </si>
  <si>
    <t>Michael Morin</t>
  </si>
  <si>
    <t>Mullins, Cedric</t>
  </si>
  <si>
    <t>Ngoepe, Gift</t>
  </si>
  <si>
    <t>Nix, Jacob</t>
  </si>
  <si>
    <t>Renato N├║├▒ez</t>
  </si>
  <si>
    <t>Nunez, Renato</t>
  </si>
  <si>
    <t>Oberg, Scott</t>
  </si>
  <si>
    <t>O'Hearn, Ryan</t>
  </si>
  <si>
    <t>Oswalt, Corey</t>
  </si>
  <si>
    <t>Paddack, Chris</t>
  </si>
  <si>
    <t>Palka, Daniel</t>
  </si>
  <si>
    <t>Palumbo, Joe</t>
  </si>
  <si>
    <t>Felix Pe├▒a</t>
  </si>
  <si>
    <t>Pena, Felix</t>
  </si>
  <si>
    <t>Peralta, Freddy</t>
  </si>
  <si>
    <t>peted001</t>
  </si>
  <si>
    <t>philb002</t>
  </si>
  <si>
    <t>Poncedeleon, Daniel</t>
  </si>
  <si>
    <t>No├⌐ Ram├¡rez</t>
  </si>
  <si>
    <t>Ramirez, Noe</t>
  </si>
  <si>
    <t>Ramirez, Yefry</t>
  </si>
  <si>
    <t>Michael  Reed</t>
  </si>
  <si>
    <t>├ülex Reyes</t>
  </si>
  <si>
    <t>Reyes, Franmil</t>
  </si>
  <si>
    <t>Reyes, Pablo</t>
  </si>
  <si>
    <t>Reyes, Victor</t>
  </si>
  <si>
    <t>Richards, Trevor</t>
  </si>
  <si>
    <t>roblv001</t>
  </si>
  <si>
    <t>Rodriguez, Dereck</t>
  </si>
  <si>
    <t>Rodrigues, Ronny</t>
  </si>
  <si>
    <t>Roe, Chaz</t>
  </si>
  <si>
    <t>Romero, Enny</t>
  </si>
  <si>
    <t>Romero, Fernando</t>
  </si>
  <si>
    <t>Sampson, Adrian</t>
  </si>
  <si>
    <t>Santander, Anthony</t>
  </si>
  <si>
    <t>Shaw, Chris</t>
  </si>
  <si>
    <t>Sims, Luke</t>
  </si>
  <si>
    <t>siscc001</t>
  </si>
  <si>
    <t>Smith, Burch</t>
  </si>
  <si>
    <t>smitd008</t>
  </si>
  <si>
    <t>Springs, Jeffrey</t>
  </si>
  <si>
    <t>Stanek, Ryne</t>
  </si>
  <si>
    <t>Stephens, Jackson</t>
  </si>
  <si>
    <t>Stewart, Christin</t>
  </si>
  <si>
    <t>Stewart, D.J.</t>
  </si>
  <si>
    <t>Alberto Suarez</t>
  </si>
  <si>
    <t>Albert Su├írez</t>
  </si>
  <si>
    <t>Suarez, Albert</t>
  </si>
  <si>
    <t>Suarez, Andrew</t>
  </si>
  <si>
    <t>Swanson, Erik</t>
  </si>
  <si>
    <t>Tatis Jr., Fernando</t>
  </si>
  <si>
    <t>Thornton, Trent</t>
  </si>
  <si>
    <t>Toussaint, Touki</t>
  </si>
  <si>
    <t>Trivino, Lou</t>
  </si>
  <si>
    <t>Tuivailala, Sam</t>
  </si>
  <si>
    <t>Gio Urshela</t>
  </si>
  <si>
    <t>Valdez, Framber</t>
  </si>
  <si>
    <t>Hector Vel├ízquez</t>
  </si>
  <si>
    <t>Velazquez, Hector</t>
  </si>
  <si>
    <t>verda001</t>
  </si>
  <si>
    <t>Villanueva, Christian</t>
  </si>
  <si>
    <t>Ward, Taylor</t>
  </si>
  <si>
    <t>wilka003</t>
  </si>
  <si>
    <t>buttrty01</t>
  </si>
  <si>
    <t>Buttrey</t>
  </si>
  <si>
    <t>14719</t>
  </si>
  <si>
    <t>Buttrey, Ty</t>
  </si>
  <si>
    <t>ceasedy01</t>
  </si>
  <si>
    <t>Dylan Cease</t>
  </si>
  <si>
    <t>Cease</t>
  </si>
  <si>
    <t>sa829000</t>
  </si>
  <si>
    <t>Cease, Dylan</t>
  </si>
  <si>
    <t>duplajo01</t>
  </si>
  <si>
    <t>Jon Duplantier</t>
  </si>
  <si>
    <t>Duplantier</t>
  </si>
  <si>
    <t>sa874168</t>
  </si>
  <si>
    <t>Duplantier, Jon</t>
  </si>
  <si>
    <t>Rey Fuentes</t>
  </si>
  <si>
    <t>Chi Chi</t>
  </si>
  <si>
    <t>hiurake01</t>
  </si>
  <si>
    <t>Keston Hiura</t>
  </si>
  <si>
    <t>Keston</t>
  </si>
  <si>
    <t>Hiura</t>
  </si>
  <si>
    <t>sa3004043</t>
  </si>
  <si>
    <t>Hiura, Keston</t>
  </si>
  <si>
    <t>kellyme01</t>
  </si>
  <si>
    <t>Merrill Kelly</t>
  </si>
  <si>
    <t>Merrill</t>
  </si>
  <si>
    <t>sa552177</t>
  </si>
  <si>
    <t>Kelly, Merrill</t>
  </si>
  <si>
    <t>Mike Kelly</t>
  </si>
  <si>
    <t>kikucyu01</t>
  </si>
  <si>
    <t>Yusei Kikuchi</t>
  </si>
  <si>
    <t>Yusei</t>
  </si>
  <si>
    <t>Kikuchi</t>
  </si>
  <si>
    <t>Kikuchi, Yusei</t>
  </si>
  <si>
    <t>loaisjo01</t>
  </si>
  <si>
    <t>Loaisiga</t>
  </si>
  <si>
    <t>19753</t>
  </si>
  <si>
    <t>Loaisiga, Jonathan</t>
  </si>
  <si>
    <t>lopezpa01</t>
  </si>
  <si>
    <t>17085</t>
  </si>
  <si>
    <t>Lopez, Pablo</t>
  </si>
  <si>
    <t>CWS</t>
  </si>
  <si>
    <t>Vazquez, Felipe</t>
  </si>
  <si>
    <t>plutkad01</t>
  </si>
  <si>
    <t>Plutko</t>
  </si>
  <si>
    <t>15846</t>
  </si>
  <si>
    <t>anderju01</t>
  </si>
  <si>
    <t>16201</t>
  </si>
  <si>
    <t>OF-1</t>
  </si>
  <si>
    <t>OF-2</t>
  </si>
  <si>
    <t>OF-3</t>
  </si>
  <si>
    <t>2B-1</t>
  </si>
  <si>
    <t>SS-1</t>
  </si>
  <si>
    <t>SS-2</t>
  </si>
  <si>
    <t>OF-4</t>
  </si>
  <si>
    <t>SS-3</t>
  </si>
  <si>
    <t>3B-1</t>
  </si>
  <si>
    <t>SS-4</t>
  </si>
  <si>
    <t>2B-2</t>
  </si>
  <si>
    <t>3B-2</t>
  </si>
  <si>
    <t>SS-5</t>
  </si>
  <si>
    <t>OF-5</t>
  </si>
  <si>
    <t>1B-1</t>
  </si>
  <si>
    <t>OF-6</t>
  </si>
  <si>
    <t>OF-7</t>
  </si>
  <si>
    <t>OF-8</t>
  </si>
  <si>
    <t>OF-9</t>
  </si>
  <si>
    <t>OF-10</t>
  </si>
  <si>
    <t>1B-2</t>
  </si>
  <si>
    <t>C-1</t>
  </si>
  <si>
    <t>OF-11</t>
  </si>
  <si>
    <t>1B-3</t>
  </si>
  <si>
    <t>2B-3</t>
  </si>
  <si>
    <t>3B-3</t>
  </si>
  <si>
    <t>1B-4</t>
  </si>
  <si>
    <t>3B-4</t>
  </si>
  <si>
    <t>OF-12</t>
  </si>
  <si>
    <t>3B-5</t>
  </si>
  <si>
    <t>OF-13</t>
  </si>
  <si>
    <t>2B-4</t>
  </si>
  <si>
    <t>3B-6</t>
  </si>
  <si>
    <t>OF-14</t>
  </si>
  <si>
    <t>1B-5</t>
  </si>
  <si>
    <t>OF-15</t>
  </si>
  <si>
    <t>SS-6</t>
  </si>
  <si>
    <t>SS-7</t>
  </si>
  <si>
    <t>2B-5</t>
  </si>
  <si>
    <t>OF-16</t>
  </si>
  <si>
    <t>SS-8</t>
  </si>
  <si>
    <t>OF-17</t>
  </si>
  <si>
    <t>OF-18</t>
  </si>
  <si>
    <t>SS-9</t>
  </si>
  <si>
    <t>C-2</t>
  </si>
  <si>
    <t>OF-19</t>
  </si>
  <si>
    <t>OF-20</t>
  </si>
  <si>
    <t>C-3</t>
  </si>
  <si>
    <t>1B-6</t>
  </si>
  <si>
    <t>OF-21</t>
  </si>
  <si>
    <t>OF-22</t>
  </si>
  <si>
    <t>C-4</t>
  </si>
  <si>
    <t>DH-1</t>
  </si>
  <si>
    <t>OF-23</t>
  </si>
  <si>
    <t>OF-24</t>
  </si>
  <si>
    <t>2B-6</t>
  </si>
  <si>
    <t>C-5</t>
  </si>
  <si>
    <t>OF-25</t>
  </si>
  <si>
    <t>3B-7</t>
  </si>
  <si>
    <t>C-6</t>
  </si>
  <si>
    <t>OF-26</t>
  </si>
  <si>
    <t>SS-10</t>
  </si>
  <si>
    <t>OF-27</t>
  </si>
  <si>
    <t>OF-28</t>
  </si>
  <si>
    <t>3B-8</t>
  </si>
  <si>
    <t>OF-29</t>
  </si>
  <si>
    <t>OF-30</t>
  </si>
  <si>
    <t>2B-7</t>
  </si>
  <si>
    <t>3B-9</t>
  </si>
  <si>
    <t>1B-7</t>
  </si>
  <si>
    <t>2B-8</t>
  </si>
  <si>
    <t>OF-31</t>
  </si>
  <si>
    <t>3B-10</t>
  </si>
  <si>
    <t>2B-9</t>
  </si>
  <si>
    <t>3B-11</t>
  </si>
  <si>
    <t>OF-32</t>
  </si>
  <si>
    <t>OF-33</t>
  </si>
  <si>
    <t>1B-8</t>
  </si>
  <si>
    <t>SS-11</t>
  </si>
  <si>
    <t>OF-34</t>
  </si>
  <si>
    <t>OF-35</t>
  </si>
  <si>
    <t>OF-36</t>
  </si>
  <si>
    <t>SS-12</t>
  </si>
  <si>
    <t>OF-37</t>
  </si>
  <si>
    <t>2B-10</t>
  </si>
  <si>
    <t>C-7</t>
  </si>
  <si>
    <t>OF-38</t>
  </si>
  <si>
    <t>2B-11</t>
  </si>
  <si>
    <t>C-8</t>
  </si>
  <si>
    <t>1B-9</t>
  </si>
  <si>
    <t>2B-12</t>
  </si>
  <si>
    <t>2B-13</t>
  </si>
  <si>
    <t>OF-39</t>
  </si>
  <si>
    <t>DH-2</t>
  </si>
  <si>
    <t>1B-10</t>
  </si>
  <si>
    <t>SS-13</t>
  </si>
  <si>
    <t>2B-14</t>
  </si>
  <si>
    <t>SS-14</t>
  </si>
  <si>
    <t>1B-11</t>
  </si>
  <si>
    <t>C-9</t>
  </si>
  <si>
    <t>C-10</t>
  </si>
  <si>
    <t>C-11</t>
  </si>
  <si>
    <t>OF-40</t>
  </si>
  <si>
    <t>2B-15</t>
  </si>
  <si>
    <t>1B-12</t>
  </si>
  <si>
    <t>2B-16</t>
  </si>
  <si>
    <t>OF-41</t>
  </si>
  <si>
    <t>OF-42</t>
  </si>
  <si>
    <t>C-12</t>
  </si>
  <si>
    <t>OF-43</t>
  </si>
  <si>
    <t>3B-12</t>
  </si>
  <si>
    <t>1B-13</t>
  </si>
  <si>
    <t>OF-44</t>
  </si>
  <si>
    <t>SS-15</t>
  </si>
  <si>
    <t>OF-45</t>
  </si>
  <si>
    <t>OF-46</t>
  </si>
  <si>
    <t>OF-47</t>
  </si>
  <si>
    <t>1B-14</t>
  </si>
  <si>
    <t>2B-17</t>
  </si>
  <si>
    <t>SS-16</t>
  </si>
  <si>
    <t>OF-48</t>
  </si>
  <si>
    <t>OF-49</t>
  </si>
  <si>
    <t>1B-15</t>
  </si>
  <si>
    <t>C-13</t>
  </si>
  <si>
    <t>2B-18</t>
  </si>
  <si>
    <t>OF-50</t>
  </si>
  <si>
    <t>2B-19</t>
  </si>
  <si>
    <t>C-14</t>
  </si>
  <si>
    <t>OF-51</t>
  </si>
  <si>
    <t>3B-13</t>
  </si>
  <si>
    <t>OF-52</t>
  </si>
  <si>
    <t>OF-53</t>
  </si>
  <si>
    <t>3B-14</t>
  </si>
  <si>
    <t>C-15</t>
  </si>
  <si>
    <t>OF-54</t>
  </si>
  <si>
    <t>2B-20</t>
  </si>
  <si>
    <t>2B-21</t>
  </si>
  <si>
    <t>C-16</t>
  </si>
  <si>
    <t>3B-15</t>
  </si>
  <si>
    <t>OF-55</t>
  </si>
  <si>
    <t>OF-56</t>
  </si>
  <si>
    <t>C-17</t>
  </si>
  <si>
    <t>3B-16</t>
  </si>
  <si>
    <t>1B-16</t>
  </si>
  <si>
    <t>OF-57</t>
  </si>
  <si>
    <t>SS-17</t>
  </si>
  <si>
    <t>OF-58</t>
  </si>
  <si>
    <t>SS-18</t>
  </si>
  <si>
    <t>2B-22</t>
  </si>
  <si>
    <t>C-18</t>
  </si>
  <si>
    <t>C-19</t>
  </si>
  <si>
    <t>OF-59</t>
  </si>
  <si>
    <t>OF-60</t>
  </si>
  <si>
    <t>C-20</t>
  </si>
  <si>
    <t>SS-19</t>
  </si>
  <si>
    <t>SS-20</t>
  </si>
  <si>
    <t>3B-17</t>
  </si>
  <si>
    <t>3B-18</t>
  </si>
  <si>
    <t>C-21</t>
  </si>
  <si>
    <t>OF-61</t>
  </si>
  <si>
    <t>3B-19</t>
  </si>
  <si>
    <t>C-22</t>
  </si>
  <si>
    <t>OF-62</t>
  </si>
  <si>
    <t>C-23</t>
  </si>
  <si>
    <t>3B-20</t>
  </si>
  <si>
    <t>C-24</t>
  </si>
  <si>
    <t>SS-21</t>
  </si>
  <si>
    <t>SS-22</t>
  </si>
  <si>
    <t>1B-17</t>
  </si>
  <si>
    <t>SS-23</t>
  </si>
  <si>
    <t>2B-23</t>
  </si>
  <si>
    <t>OF-63</t>
  </si>
  <si>
    <t>3B-21</t>
  </si>
  <si>
    <t>C-25</t>
  </si>
  <si>
    <t>3B-22</t>
  </si>
  <si>
    <t>C-26</t>
  </si>
  <si>
    <t>2B-24</t>
  </si>
  <si>
    <t>3B-23</t>
  </si>
  <si>
    <t>1B-18</t>
  </si>
  <si>
    <t>OF-64</t>
  </si>
  <si>
    <t>SS-24</t>
  </si>
  <si>
    <t>OF-65</t>
  </si>
  <si>
    <t>SS-25</t>
  </si>
  <si>
    <t>SS-26</t>
  </si>
  <si>
    <t>OF-66</t>
  </si>
  <si>
    <t>OF-67</t>
  </si>
  <si>
    <t>OF-68</t>
  </si>
  <si>
    <t>DH-3</t>
  </si>
  <si>
    <t>2B-25</t>
  </si>
  <si>
    <t>SS-27</t>
  </si>
  <si>
    <t>1B-19</t>
  </si>
  <si>
    <t>OF-69</t>
  </si>
  <si>
    <t>C-27</t>
  </si>
  <si>
    <t>1B-20</t>
  </si>
  <si>
    <t>C-28</t>
  </si>
  <si>
    <t>1B-21</t>
  </si>
  <si>
    <t>2B-26</t>
  </si>
  <si>
    <t>3B-24</t>
  </si>
  <si>
    <t>3B-25</t>
  </si>
  <si>
    <t>1B-22</t>
  </si>
  <si>
    <t>OF-70</t>
  </si>
  <si>
    <t>1B-23</t>
  </si>
  <si>
    <t>C-29</t>
  </si>
  <si>
    <t>OF-71</t>
  </si>
  <si>
    <t>2B-27</t>
  </si>
  <si>
    <t>1B-24</t>
  </si>
  <si>
    <t>2B-28</t>
  </si>
  <si>
    <t>OF-72</t>
  </si>
  <si>
    <t>OF-73</t>
  </si>
  <si>
    <t>OF-74</t>
  </si>
  <si>
    <t>C-30</t>
  </si>
  <si>
    <t>C-31</t>
  </si>
  <si>
    <t>OF-75</t>
  </si>
  <si>
    <t>OF-76</t>
  </si>
  <si>
    <t>C-32</t>
  </si>
  <si>
    <t>C-33</t>
  </si>
  <si>
    <t>C-34</t>
  </si>
  <si>
    <t>OF-77</t>
  </si>
  <si>
    <t>OF-78</t>
  </si>
  <si>
    <t>3B-26</t>
  </si>
  <si>
    <t>3B-27</t>
  </si>
  <si>
    <t>SS-28</t>
  </si>
  <si>
    <t>C-35</t>
  </si>
  <si>
    <t>1B-25</t>
  </si>
  <si>
    <t>2B-29</t>
  </si>
  <si>
    <t>C-36</t>
  </si>
  <si>
    <t>3B-28</t>
  </si>
  <si>
    <t>SS-29</t>
  </si>
  <si>
    <t>2B-30</t>
  </si>
  <si>
    <t>OF-79</t>
  </si>
  <si>
    <t>C-37</t>
  </si>
  <si>
    <t>3B-29</t>
  </si>
  <si>
    <t>C-38</t>
  </si>
  <si>
    <t>OF-80</t>
  </si>
  <si>
    <t>OF-81</t>
  </si>
  <si>
    <t>C-39</t>
  </si>
  <si>
    <t>C-40</t>
  </si>
  <si>
    <t>SS-30</t>
  </si>
  <si>
    <t>C-41</t>
  </si>
  <si>
    <t>C-42</t>
  </si>
  <si>
    <t>2B-31</t>
  </si>
  <si>
    <t>SS-31</t>
  </si>
  <si>
    <t>1B-26</t>
  </si>
  <si>
    <t>OF-82</t>
  </si>
  <si>
    <t>C-43</t>
  </si>
  <si>
    <t>OF-83</t>
  </si>
  <si>
    <t>SS-32</t>
  </si>
  <si>
    <t>SS-33</t>
  </si>
  <si>
    <t>OF-84</t>
  </si>
  <si>
    <t>1B-27</t>
  </si>
  <si>
    <t>SS-34</t>
  </si>
  <si>
    <t>OF-85</t>
  </si>
  <si>
    <t>OF-86</t>
  </si>
  <si>
    <t>3B-30</t>
  </si>
  <si>
    <t>C-44</t>
  </si>
  <si>
    <t>C-45</t>
  </si>
  <si>
    <t>3B-31</t>
  </si>
  <si>
    <t>1B-28</t>
  </si>
  <si>
    <t>OF-87</t>
  </si>
  <si>
    <t>C-46</t>
  </si>
  <si>
    <t>2B-32</t>
  </si>
  <si>
    <t>OF-88</t>
  </si>
  <si>
    <t>1B-29</t>
  </si>
  <si>
    <t>1B-30</t>
  </si>
  <si>
    <t>C-47</t>
  </si>
  <si>
    <t>C-48</t>
  </si>
  <si>
    <t>OF-89</t>
  </si>
  <si>
    <t>OF-90</t>
  </si>
  <si>
    <t>1B-31</t>
  </si>
  <si>
    <t>2B-33</t>
  </si>
  <si>
    <t>2B-34</t>
  </si>
  <si>
    <t>OF-91</t>
  </si>
  <si>
    <t>SS-35</t>
  </si>
  <si>
    <t>C-49</t>
  </si>
  <si>
    <t>OF-92</t>
  </si>
  <si>
    <t>C-50</t>
  </si>
  <si>
    <t>2B-35</t>
  </si>
  <si>
    <t>2B-36</t>
  </si>
  <si>
    <t>1B-32</t>
  </si>
  <si>
    <t>C-51</t>
  </si>
  <si>
    <t>2B-37</t>
  </si>
  <si>
    <t>3B-32</t>
  </si>
  <si>
    <t>SS-36</t>
  </si>
  <si>
    <t>OF-93</t>
  </si>
  <si>
    <t>C-52</t>
  </si>
  <si>
    <t>SS-37</t>
  </si>
  <si>
    <t>OF-94</t>
  </si>
  <si>
    <t>C-53</t>
  </si>
  <si>
    <t>SS-38</t>
  </si>
  <si>
    <t>2B-38</t>
  </si>
  <si>
    <t>C-54</t>
  </si>
  <si>
    <t>C-55</t>
  </si>
  <si>
    <t>2B-39</t>
  </si>
  <si>
    <t>C-56</t>
  </si>
  <si>
    <t>SS-39</t>
  </si>
  <si>
    <t>DH-4</t>
  </si>
  <si>
    <t>OF-95</t>
  </si>
  <si>
    <t>C-57</t>
  </si>
  <si>
    <t>1B-33</t>
  </si>
  <si>
    <t>SS-40</t>
  </si>
  <si>
    <t>C-58</t>
  </si>
  <si>
    <t>SS-41</t>
  </si>
  <si>
    <t>C-59</t>
  </si>
  <si>
    <t>OF-96</t>
  </si>
  <si>
    <t>OF-97</t>
  </si>
  <si>
    <t>C-60</t>
  </si>
  <si>
    <t>C-61</t>
  </si>
  <si>
    <t>C-62</t>
  </si>
  <si>
    <t>1B-34</t>
  </si>
  <si>
    <t>SS-42</t>
  </si>
  <si>
    <t>C-63</t>
  </si>
  <si>
    <t>OF-98</t>
  </si>
  <si>
    <t>C-64</t>
  </si>
  <si>
    <t>1B-35</t>
  </si>
  <si>
    <t>C-65</t>
  </si>
  <si>
    <t>OF-99</t>
  </si>
  <si>
    <t>C-66</t>
  </si>
  <si>
    <t>OF-100</t>
  </si>
  <si>
    <t>OF-101</t>
  </si>
  <si>
    <t>OF-102</t>
  </si>
  <si>
    <t>OF-103</t>
  </si>
  <si>
    <t>1B-36</t>
  </si>
  <si>
    <t>1B-37</t>
  </si>
  <si>
    <t>3B-33</t>
  </si>
  <si>
    <t>C-67</t>
  </si>
  <si>
    <t>C-68</t>
  </si>
  <si>
    <t>3B-34</t>
  </si>
  <si>
    <t>OF-104</t>
  </si>
  <si>
    <t>C-69</t>
  </si>
  <si>
    <t>C-70</t>
  </si>
  <si>
    <t>3B-35</t>
  </si>
  <si>
    <t>3B-36</t>
  </si>
  <si>
    <t>C-71</t>
  </si>
  <si>
    <t>1B-38</t>
  </si>
  <si>
    <t>C-72</t>
  </si>
  <si>
    <t>2B-40</t>
  </si>
  <si>
    <t>OF-105</t>
  </si>
  <si>
    <t>C-73</t>
  </si>
  <si>
    <t>OF-106</t>
  </si>
  <si>
    <t>C-74</t>
  </si>
  <si>
    <t>2B-41</t>
  </si>
  <si>
    <t>C-75</t>
  </si>
  <si>
    <t>C-76</t>
  </si>
  <si>
    <t>OF-107</t>
  </si>
  <si>
    <t>C-77</t>
  </si>
  <si>
    <t>3B-37</t>
  </si>
  <si>
    <t>OF-108</t>
  </si>
  <si>
    <t>C-78</t>
  </si>
  <si>
    <t>SS-43</t>
  </si>
  <si>
    <t>OF-109</t>
  </si>
  <si>
    <t>C-136</t>
  </si>
  <si>
    <t>C-137</t>
  </si>
  <si>
    <t>OF-110</t>
  </si>
  <si>
    <t>C-138</t>
  </si>
  <si>
    <t>SS-44</t>
  </si>
  <si>
    <t>3B-38</t>
  </si>
  <si>
    <t>C-139</t>
  </si>
  <si>
    <t>3B-39</t>
  </si>
  <si>
    <t>C-140</t>
  </si>
  <si>
    <t>C-141</t>
  </si>
  <si>
    <t>C-142</t>
  </si>
  <si>
    <t>1B-39</t>
  </si>
  <si>
    <t>SS-45</t>
  </si>
  <si>
    <t>OF-111</t>
  </si>
  <si>
    <t>OF-112</t>
  </si>
  <si>
    <t>OF-113</t>
  </si>
  <si>
    <t>OF-114</t>
  </si>
  <si>
    <t>SS-46</t>
  </si>
  <si>
    <t>OF-115</t>
  </si>
  <si>
    <t>OF-116</t>
  </si>
  <si>
    <t>OF-117</t>
  </si>
  <si>
    <t>OF-118</t>
  </si>
  <si>
    <t>1B-40</t>
  </si>
  <si>
    <t>OF-119</t>
  </si>
  <si>
    <t>OF-120</t>
  </si>
  <si>
    <t>OF-121</t>
  </si>
  <si>
    <t>3B-40</t>
  </si>
  <si>
    <t>OF-122</t>
  </si>
  <si>
    <t>2B-42</t>
  </si>
  <si>
    <t>OF-123</t>
  </si>
  <si>
    <t>2B-43</t>
  </si>
  <si>
    <t>1B-41</t>
  </si>
  <si>
    <t>OF-124</t>
  </si>
  <si>
    <t>OF-125</t>
  </si>
  <si>
    <t>OF-126</t>
  </si>
  <si>
    <t>1B-42</t>
  </si>
  <si>
    <t>OF-127</t>
  </si>
  <si>
    <t>OF-128</t>
  </si>
  <si>
    <t>OF-129</t>
  </si>
  <si>
    <t>OF-130</t>
  </si>
  <si>
    <t>OF-131</t>
  </si>
  <si>
    <t>OF-132</t>
  </si>
  <si>
    <t>OF-133</t>
  </si>
  <si>
    <t>2B-44</t>
  </si>
  <si>
    <t>OF-134</t>
  </si>
  <si>
    <t>1B-43</t>
  </si>
  <si>
    <t>OF-135</t>
  </si>
  <si>
    <t>OF-136</t>
  </si>
  <si>
    <t>OF-137</t>
  </si>
  <si>
    <t>2B-45</t>
  </si>
  <si>
    <t>1B-44</t>
  </si>
  <si>
    <t>2B-46</t>
  </si>
  <si>
    <t>2B-47</t>
  </si>
  <si>
    <t>3B-41</t>
  </si>
  <si>
    <t>OF-138</t>
  </si>
  <si>
    <t>OF-139</t>
  </si>
  <si>
    <t>1B-45</t>
  </si>
  <si>
    <t>SS-47</t>
  </si>
  <si>
    <t>SS-48</t>
  </si>
  <si>
    <t>OF-140</t>
  </si>
  <si>
    <t>OF-141</t>
  </si>
  <si>
    <t>SS-49</t>
  </si>
  <si>
    <t>OF-142</t>
  </si>
  <si>
    <t>DH-5</t>
  </si>
  <si>
    <t>OF-143</t>
  </si>
  <si>
    <t>3B-42</t>
  </si>
  <si>
    <t>OF-144</t>
  </si>
  <si>
    <t>2B-48</t>
  </si>
  <si>
    <t>3B-43</t>
  </si>
  <si>
    <t>2B-49</t>
  </si>
  <si>
    <t>OF-145</t>
  </si>
  <si>
    <t>OF-146</t>
  </si>
  <si>
    <t>OF-147</t>
  </si>
  <si>
    <t>3B-44</t>
  </si>
  <si>
    <t>2B-50</t>
  </si>
  <si>
    <t>1B-46</t>
  </si>
  <si>
    <t>OF-148</t>
  </si>
  <si>
    <t>2B-51</t>
  </si>
  <si>
    <t>SS-50</t>
  </si>
  <si>
    <t>3B-45</t>
  </si>
  <si>
    <t>OF-149</t>
  </si>
  <si>
    <t>OF-150</t>
  </si>
  <si>
    <t>OF-151</t>
  </si>
  <si>
    <t>SS-51</t>
  </si>
  <si>
    <t>OF-152</t>
  </si>
  <si>
    <t>OF-153</t>
  </si>
  <si>
    <t>OF-154</t>
  </si>
  <si>
    <t>1B-47</t>
  </si>
  <si>
    <t>OF-155</t>
  </si>
  <si>
    <t>OF-156</t>
  </si>
  <si>
    <t>OF-157</t>
  </si>
  <si>
    <t>OF-158</t>
  </si>
  <si>
    <t>2B-52</t>
  </si>
  <si>
    <t>SS-52</t>
  </si>
  <si>
    <t>OF-159</t>
  </si>
  <si>
    <t>OF-160</t>
  </si>
  <si>
    <t>2B-53</t>
  </si>
  <si>
    <t>2B-54</t>
  </si>
  <si>
    <t>OF-161</t>
  </si>
  <si>
    <t>SS-53</t>
  </si>
  <si>
    <t>OF-162</t>
  </si>
  <si>
    <t>OF-163</t>
  </si>
  <si>
    <t>OF-164</t>
  </si>
  <si>
    <t>OF-165</t>
  </si>
  <si>
    <t>DH-6</t>
  </si>
  <si>
    <t>OF-166</t>
  </si>
  <si>
    <t>2B-55</t>
  </si>
  <si>
    <t>1B-48</t>
  </si>
  <si>
    <t>3B-46</t>
  </si>
  <si>
    <t>3B-47</t>
  </si>
  <si>
    <t>2B-56</t>
  </si>
  <si>
    <t>3B-48</t>
  </si>
  <si>
    <t>SS-54</t>
  </si>
  <si>
    <t>SS-55</t>
  </si>
  <si>
    <t>3B-49</t>
  </si>
  <si>
    <t>1B-49</t>
  </si>
  <si>
    <t>2B-57</t>
  </si>
  <si>
    <t>1B-50</t>
  </si>
  <si>
    <t>2B-58</t>
  </si>
  <si>
    <t>OF-167</t>
  </si>
  <si>
    <t>3B-50</t>
  </si>
  <si>
    <t>OF-168</t>
  </si>
  <si>
    <t>SS-56</t>
  </si>
  <si>
    <t>OF-169</t>
  </si>
  <si>
    <t>OF-170</t>
  </si>
  <si>
    <t>OF-171</t>
  </si>
  <si>
    <t>OF-172</t>
  </si>
  <si>
    <t>2B-59</t>
  </si>
  <si>
    <t>OF-173</t>
  </si>
  <si>
    <t>DH-7</t>
  </si>
  <si>
    <t>OF-174</t>
  </si>
  <si>
    <t>OF-175</t>
  </si>
  <si>
    <t>1B-51</t>
  </si>
  <si>
    <t>2B-60</t>
  </si>
  <si>
    <t>3B-51</t>
  </si>
  <si>
    <t>3B-52</t>
  </si>
  <si>
    <t>OF-176</t>
  </si>
  <si>
    <t>OF-177</t>
  </si>
  <si>
    <t>2B-61</t>
  </si>
  <si>
    <t>2B-62</t>
  </si>
  <si>
    <t>OF-178</t>
  </si>
  <si>
    <t>2B-63</t>
  </si>
  <si>
    <t>OF-179</t>
  </si>
  <si>
    <t>OF-180</t>
  </si>
  <si>
    <t>SS-57</t>
  </si>
  <si>
    <t>OF-181</t>
  </si>
  <si>
    <t>OF-182</t>
  </si>
  <si>
    <t>2B-64</t>
  </si>
  <si>
    <t>3B-53</t>
  </si>
  <si>
    <t>1B-52</t>
  </si>
  <si>
    <t>2B-65</t>
  </si>
  <si>
    <t>2B-66</t>
  </si>
  <si>
    <t>OF-183</t>
  </si>
  <si>
    <t>1B-53</t>
  </si>
  <si>
    <t>OF-184</t>
  </si>
  <si>
    <t>3B-54</t>
  </si>
  <si>
    <t>OF-185</t>
  </si>
  <si>
    <t>OF-186</t>
  </si>
  <si>
    <t>OF-187</t>
  </si>
  <si>
    <t>3B-124</t>
  </si>
  <si>
    <t>2B-67</t>
  </si>
  <si>
    <t>1B-126</t>
  </si>
  <si>
    <t>OF-188</t>
  </si>
  <si>
    <t>SS-58</t>
  </si>
  <si>
    <t>2B-68</t>
  </si>
  <si>
    <t>3B-125</t>
  </si>
  <si>
    <t>OF-189</t>
  </si>
  <si>
    <t>3B-126</t>
  </si>
  <si>
    <t>1B-127</t>
  </si>
  <si>
    <t>OF-190</t>
  </si>
  <si>
    <t>2B-136</t>
  </si>
  <si>
    <t>3B-127</t>
  </si>
  <si>
    <t>OF-415</t>
  </si>
  <si>
    <t>OF-416</t>
  </si>
  <si>
    <t>SS-59</t>
  </si>
  <si>
    <t>OF-418</t>
  </si>
  <si>
    <t>2B-137</t>
  </si>
  <si>
    <t>OF-419</t>
  </si>
  <si>
    <t>3B-128</t>
  </si>
  <si>
    <t>2B-139</t>
  </si>
  <si>
    <t>3B-129</t>
  </si>
  <si>
    <t>DH-20</t>
  </si>
  <si>
    <t>SS-111</t>
  </si>
  <si>
    <t>OF-420</t>
  </si>
  <si>
    <t>SS-112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</si>
</sst>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0_);_(* \(#,##0.000\);_(* &quot;-&quot;??_);_(@_)"/>
    <numFmt numFmtId="165" formatCode="_(&quot;$&quot;* #,##0.0_);_(&quot;$&quot;* \(#,##0.0\);_(&quot;$&quot;* &quot;-&quot;??_);_(@_)"/>
    <numFmt numFmtId="166" formatCode="_(&quot;$&quot;* #,##0_);_(&quot;$&quot;* \(#,##0\);_(&quot;$&quot;* &quot;-&quot;??_);_(@_)"/>
    <numFmt numFmtId="167" formatCode="_(* #,##0_);_(* \(#,##0\);_(* &quot;-&quot;??_);_(@_)"/>
    <numFmt numFmtId="168" formatCode="0.0"/>
  </numFmts>
  <fonts count="11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43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116">
    <xf numFmtId="0" fontId="0" fillId="0" borderId="0" xfId="0"/>
    <xf numFmtId="0" fontId="0" fillId="0" borderId="0" xfId="0" applyFill="1"/>
    <xf numFmtId="0" fontId="2" fillId="0" borderId="1" xfId="0" applyFont="1" applyFill="1" applyBorder="1"/>
    <xf numFmtId="0" fontId="2" fillId="0" borderId="0" xfId="0" applyFont="1" applyFill="1"/>
    <xf numFmtId="0" fontId="2" fillId="0" borderId="0" xfId="0" applyNumberFormat="1" applyFont="1" applyFill="1"/>
    <xf numFmtId="164" fontId="0" fillId="0" borderId="0" xfId="2" applyNumberFormat="1" applyFont="1" applyFill="1"/>
    <xf numFmtId="164" fontId="2" fillId="0" borderId="0" xfId="2" applyNumberFormat="1" applyFont="1" applyFill="1"/>
    <xf numFmtId="164" fontId="2" fillId="0" borderId="0" xfId="2" applyNumberFormat="1" applyFont="1" applyFill="1" applyBorder="1"/>
    <xf numFmtId="0" fontId="2" fillId="0" borderId="1" xfId="0" applyFont="1" applyBorder="1"/>
    <xf numFmtId="43" fontId="2" fillId="0" borderId="1" xfId="2" applyFont="1" applyBorder="1"/>
    <xf numFmtId="43" fontId="0" fillId="0" borderId="0" xfId="2" applyFont="1"/>
    <xf numFmtId="43" fontId="2" fillId="0" borderId="2" xfId="2" applyFont="1" applyBorder="1"/>
    <xf numFmtId="43" fontId="0" fillId="0" borderId="0" xfId="2" applyFont="1" applyFill="1"/>
    <xf numFmtId="0" fontId="0" fillId="2" borderId="4" xfId="0" applyFill="1" applyBorder="1"/>
    <xf numFmtId="1" fontId="0" fillId="0" borderId="0" xfId="0" applyNumberFormat="1" applyFill="1"/>
    <xf numFmtId="1" fontId="5" fillId="0" borderId="0" xfId="2" applyNumberFormat="1" applyFont="1" applyFill="1"/>
    <xf numFmtId="0" fontId="0" fillId="0" borderId="0" xfId="0" applyFill="1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/>
    </xf>
    <xf numFmtId="43" fontId="0" fillId="0" borderId="0" xfId="2" applyNumberFormat="1" applyFont="1" applyFill="1"/>
    <xf numFmtId="43" fontId="0" fillId="2" borderId="4" xfId="2" applyFont="1" applyFill="1" applyBorder="1"/>
    <xf numFmtId="44" fontId="0" fillId="2" borderId="4" xfId="3" applyFont="1" applyFill="1" applyBorder="1"/>
    <xf numFmtId="165" fontId="0" fillId="2" borderId="4" xfId="3" applyNumberFormat="1" applyFont="1" applyFill="1" applyBorder="1"/>
    <xf numFmtId="166" fontId="0" fillId="2" borderId="4" xfId="3" applyNumberFormat="1" applyFont="1" applyFill="1" applyBorder="1"/>
    <xf numFmtId="0" fontId="0" fillId="0" borderId="1" xfId="0" applyNumberFormat="1" applyFont="1" applyBorder="1"/>
    <xf numFmtId="43" fontId="0" fillId="0" borderId="1" xfId="2" applyNumberFormat="1" applyFont="1" applyBorder="1"/>
    <xf numFmtId="0" fontId="0" fillId="0" borderId="0" xfId="0" applyNumberFormat="1" applyFont="1" applyFill="1" applyBorder="1"/>
    <xf numFmtId="164" fontId="0" fillId="0" borderId="0" xfId="2" applyNumberFormat="1" applyFont="1" applyFill="1" applyBorder="1"/>
    <xf numFmtId="43" fontId="0" fillId="0" borderId="0" xfId="2" applyNumberFormat="1" applyFont="1" applyFill="1" applyBorder="1"/>
    <xf numFmtId="164" fontId="6" fillId="0" borderId="0" xfId="2" applyNumberFormat="1" applyFont="1" applyFill="1"/>
    <xf numFmtId="164" fontId="6" fillId="0" borderId="0" xfId="2" applyNumberFormat="1" applyFont="1" applyFill="1" applyBorder="1"/>
    <xf numFmtId="0" fontId="6" fillId="0" borderId="1" xfId="0" applyNumberFormat="1" applyFont="1" applyBorder="1"/>
    <xf numFmtId="44" fontId="0" fillId="0" borderId="0" xfId="3" applyFont="1" applyFill="1"/>
    <xf numFmtId="44" fontId="0" fillId="0" borderId="0" xfId="3" applyFont="1" applyFill="1" applyAlignment="1">
      <alignment horizontal="center"/>
    </xf>
    <xf numFmtId="44" fontId="6" fillId="0" borderId="0" xfId="3" applyFont="1" applyFill="1"/>
    <xf numFmtId="44" fontId="5" fillId="0" borderId="0" xfId="3" applyFont="1" applyFill="1"/>
    <xf numFmtId="44" fontId="6" fillId="0" borderId="0" xfId="3" applyFont="1" applyFill="1" applyBorder="1"/>
    <xf numFmtId="44" fontId="0" fillId="0" borderId="0" xfId="3" applyFont="1" applyFill="1" applyBorder="1"/>
    <xf numFmtId="44" fontId="5" fillId="0" borderId="1" xfId="3" applyFont="1" applyBorder="1"/>
    <xf numFmtId="44" fontId="0" fillId="0" borderId="1" xfId="3" applyFont="1" applyBorder="1"/>
    <xf numFmtId="44" fontId="6" fillId="0" borderId="1" xfId="3" applyFont="1" applyBorder="1"/>
    <xf numFmtId="44" fontId="5" fillId="0" borderId="2" xfId="3" applyFont="1" applyBorder="1"/>
    <xf numFmtId="0" fontId="0" fillId="0" borderId="2" xfId="0" applyFont="1" applyFill="1" applyBorder="1"/>
    <xf numFmtId="0" fontId="0" fillId="0" borderId="0" xfId="0" applyFont="1" applyFill="1" applyBorder="1"/>
    <xf numFmtId="43" fontId="2" fillId="0" borderId="3" xfId="2" applyFont="1" applyBorder="1"/>
    <xf numFmtId="43" fontId="8" fillId="0" borderId="0" xfId="2" applyNumberFormat="1" applyFont="1" applyFill="1"/>
    <xf numFmtId="164" fontId="8" fillId="0" borderId="0" xfId="2" applyNumberFormat="1" applyFont="1" applyFill="1"/>
    <xf numFmtId="0" fontId="8" fillId="0" borderId="1" xfId="0" applyNumberFormat="1" applyFont="1" applyBorder="1"/>
    <xf numFmtId="43" fontId="8" fillId="0" borderId="1" xfId="2" applyNumberFormat="1" applyFont="1" applyBorder="1"/>
    <xf numFmtId="0" fontId="0" fillId="0" borderId="0" xfId="0" applyFont="1" applyFill="1"/>
    <xf numFmtId="0" fontId="0" fillId="0" borderId="0" xfId="0" applyFont="1" applyFill="1" applyAlignment="1">
      <alignment horizontal="left"/>
    </xf>
    <xf numFmtId="44" fontId="8" fillId="0" borderId="1" xfId="3" applyFont="1" applyBorder="1"/>
    <xf numFmtId="44" fontId="8" fillId="0" borderId="0" xfId="3" applyFont="1" applyFill="1"/>
    <xf numFmtId="0" fontId="8" fillId="0" borderId="0" xfId="0" applyNumberFormat="1" applyFont="1" applyFill="1" applyBorder="1"/>
    <xf numFmtId="164" fontId="8" fillId="0" borderId="0" xfId="2" applyNumberFormat="1" applyFont="1" applyFill="1" applyBorder="1"/>
    <xf numFmtId="43" fontId="8" fillId="0" borderId="0" xfId="2" applyNumberFormat="1" applyFont="1" applyFill="1" applyBorder="1"/>
    <xf numFmtId="44" fontId="8" fillId="0" borderId="0" xfId="3" applyFont="1" applyFill="1" applyBorder="1"/>
    <xf numFmtId="0" fontId="8" fillId="0" borderId="0" xfId="0" applyFont="1" applyFill="1" applyBorder="1"/>
    <xf numFmtId="167" fontId="0" fillId="0" borderId="0" xfId="2" applyNumberFormat="1" applyFont="1" applyFill="1"/>
    <xf numFmtId="167" fontId="2" fillId="0" borderId="0" xfId="2" applyNumberFormat="1" applyFont="1" applyFill="1"/>
    <xf numFmtId="167" fontId="0" fillId="0" borderId="0" xfId="2" applyNumberFormat="1" applyFont="1"/>
    <xf numFmtId="167" fontId="2" fillId="0" borderId="1" xfId="2" applyNumberFormat="1" applyFont="1" applyBorder="1"/>
    <xf numFmtId="14" fontId="0" fillId="0" borderId="0" xfId="0" applyNumberFormat="1"/>
    <xf numFmtId="0" fontId="0" fillId="0" borderId="0" xfId="0" applyFont="1" applyFill="1" applyBorder="1" applyAlignment="1">
      <alignment horizontal="left"/>
    </xf>
    <xf numFmtId="167" fontId="8" fillId="0" borderId="0" xfId="2" applyNumberFormat="1" applyFont="1" applyFill="1"/>
    <xf numFmtId="1" fontId="8" fillId="0" borderId="0" xfId="2" applyNumberFormat="1" applyFont="1" applyFill="1"/>
    <xf numFmtId="167" fontId="8" fillId="0" borderId="0" xfId="2" applyNumberFormat="1" applyFont="1" applyFill="1" applyBorder="1"/>
    <xf numFmtId="1" fontId="8" fillId="0" borderId="0" xfId="2" applyNumberFormat="1" applyFont="1" applyFill="1" applyBorder="1"/>
    <xf numFmtId="167" fontId="8" fillId="0" borderId="1" xfId="2" applyNumberFormat="1" applyFont="1" applyBorder="1"/>
    <xf numFmtId="167" fontId="2" fillId="0" borderId="2" xfId="2" applyNumberFormat="1" applyFont="1" applyBorder="1"/>
    <xf numFmtId="167" fontId="2" fillId="0" borderId="3" xfId="2" applyNumberFormat="1" applyFont="1" applyBorder="1"/>
    <xf numFmtId="0" fontId="0" fillId="0" borderId="0" xfId="0" applyFill="1" applyBorder="1"/>
    <xf numFmtId="167" fontId="0" fillId="0" borderId="0" xfId="2" applyNumberFormat="1" applyFont="1" applyFill="1" applyBorder="1"/>
    <xf numFmtId="44" fontId="8" fillId="0" borderId="0" xfId="3" applyNumberFormat="1" applyFont="1" applyFill="1"/>
    <xf numFmtId="44" fontId="8" fillId="0" borderId="0" xfId="3" applyNumberFormat="1" applyFont="1" applyFill="1" applyBorder="1"/>
    <xf numFmtId="167" fontId="0" fillId="0" borderId="1" xfId="2" applyNumberFormat="1" applyFont="1" applyBorder="1"/>
    <xf numFmtId="1" fontId="0" fillId="0" borderId="0" xfId="2" applyNumberFormat="1" applyFont="1" applyFill="1"/>
    <xf numFmtId="44" fontId="0" fillId="0" borderId="0" xfId="3" applyNumberFormat="1" applyFont="1" applyFill="1"/>
    <xf numFmtId="1" fontId="0" fillId="0" borderId="0" xfId="2" applyNumberFormat="1" applyFont="1" applyFill="1" applyBorder="1"/>
    <xf numFmtId="44" fontId="0" fillId="0" borderId="0" xfId="3" applyNumberFormat="1" applyFont="1" applyFill="1" applyBorder="1"/>
    <xf numFmtId="0" fontId="2" fillId="0" borderId="2" xfId="0" applyFont="1" applyBorder="1"/>
    <xf numFmtId="167" fontId="6" fillId="0" borderId="1" xfId="2" applyNumberFormat="1" applyFont="1" applyBorder="1"/>
    <xf numFmtId="0" fontId="4" fillId="0" borderId="0" xfId="0" applyFont="1" applyFill="1" applyBorder="1"/>
    <xf numFmtId="168" fontId="0" fillId="0" borderId="0" xfId="0" applyNumberFormat="1" applyFont="1" applyFill="1" applyBorder="1"/>
    <xf numFmtId="44" fontId="0" fillId="0" borderId="0" xfId="3" applyFont="1"/>
    <xf numFmtId="167" fontId="10" fillId="0" borderId="1" xfId="2" applyNumberFormat="1" applyFont="1" applyBorder="1"/>
    <xf numFmtId="43" fontId="10" fillId="0" borderId="1" xfId="2" applyNumberFormat="1" applyFont="1" applyBorder="1"/>
    <xf numFmtId="44" fontId="10" fillId="0" borderId="1" xfId="3" applyFont="1" applyBorder="1"/>
    <xf numFmtId="0" fontId="10" fillId="0" borderId="0" xfId="0" applyFont="1" applyFill="1" applyBorder="1"/>
    <xf numFmtId="0" fontId="9" fillId="0" borderId="0" xfId="7" applyFill="1"/>
    <xf numFmtId="0" fontId="9" fillId="0" borderId="1" xfId="7" applyNumberFormat="1" applyBorder="1"/>
    <xf numFmtId="0" fontId="9" fillId="0" borderId="1" xfId="7" applyBorder="1"/>
    <xf numFmtId="167" fontId="10" fillId="0" borderId="0" xfId="2" applyNumberFormat="1" applyFont="1" applyFill="1" applyBorder="1"/>
    <xf numFmtId="164" fontId="10" fillId="0" borderId="0" xfId="2" applyNumberFormat="1" applyFont="1" applyFill="1" applyBorder="1"/>
    <xf numFmtId="43" fontId="10" fillId="0" borderId="0" xfId="2" applyNumberFormat="1" applyFont="1" applyFill="1" applyBorder="1"/>
    <xf numFmtId="1" fontId="10" fillId="0" borderId="0" xfId="2" applyNumberFormat="1" applyFont="1" applyFill="1" applyBorder="1"/>
    <xf numFmtId="44" fontId="10" fillId="0" borderId="0" xfId="3" applyNumberFormat="1" applyFont="1" applyFill="1" applyBorder="1"/>
    <xf numFmtId="167" fontId="10" fillId="0" borderId="0" xfId="2" applyNumberFormat="1" applyFont="1" applyFill="1"/>
    <xf numFmtId="164" fontId="10" fillId="0" borderId="0" xfId="2" applyNumberFormat="1" applyFont="1" applyFill="1"/>
    <xf numFmtId="43" fontId="10" fillId="0" borderId="0" xfId="2" applyNumberFormat="1" applyFont="1" applyFill="1"/>
    <xf numFmtId="1" fontId="10" fillId="0" borderId="0" xfId="2" applyNumberFormat="1" applyFont="1" applyFill="1"/>
    <xf numFmtId="44" fontId="10" fillId="0" borderId="0" xfId="3" applyNumberFormat="1" applyFont="1" applyFill="1"/>
    <xf numFmtId="0" fontId="0" fillId="0" borderId="0" xfId="0" applyFont="1" applyFill="1" applyBorder="1" applyAlignment="1"/>
    <xf numFmtId="0" fontId="10" fillId="0" borderId="0" xfId="0" applyNumberFormat="1" applyFont="1" applyFill="1"/>
    <xf numFmtId="0" fontId="10" fillId="0" borderId="0" xfId="0" applyNumberFormat="1" applyFont="1" applyFill="1" applyBorder="1"/>
    <xf numFmtId="167" fontId="10" fillId="0" borderId="2" xfId="2" applyNumberFormat="1" applyFont="1" applyBorder="1"/>
    <xf numFmtId="44" fontId="10" fillId="0" borderId="2" xfId="3" applyFont="1" applyBorder="1"/>
    <xf numFmtId="167" fontId="0" fillId="0" borderId="0" xfId="2" applyNumberFormat="1" applyFont="1" applyFill="1" applyAlignment="1">
      <alignment horizontal="center"/>
    </xf>
    <xf numFmtId="164" fontId="0" fillId="0" borderId="0" xfId="2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10" fillId="0" borderId="1" xfId="0" applyNumberFormat="1" applyFont="1" applyFill="1" applyBorder="1"/>
    <xf numFmtId="0" fontId="9" fillId="0" borderId="0" xfId="7" applyNumberFormat="1" applyFill="1" applyBorder="1"/>
    <xf numFmtId="0" fontId="0" fillId="0" borderId="1" xfId="0" applyNumberFormat="1" applyFont="1" applyFill="1" applyBorder="1"/>
    <xf numFmtId="0" fontId="10" fillId="0" borderId="1" xfId="0" applyFont="1" applyBorder="1"/>
    <xf numFmtId="0" fontId="0" fillId="0" borderId="1" xfId="0" applyFont="1" applyBorder="1"/>
    <xf numFmtId="0" fontId="7" fillId="0" borderId="0" xfId="0" applyFont="1" applyFill="1" applyBorder="1" applyAlignment="1">
      <alignment horizontal="center"/>
    </xf>
  </cellXfs>
  <cellStyles count="8">
    <cellStyle name="Comma" xfId="2" builtinId="3"/>
    <cellStyle name="Comma 2" xfId="6" xr:uid="{00000000-0005-0000-0000-000001000000}"/>
    <cellStyle name="Currency" xfId="3" builtinId="4"/>
    <cellStyle name="Hyperlink" xfId="7" builtinId="8"/>
    <cellStyle name="Normal" xfId="0" builtinId="0"/>
    <cellStyle name="Normal 2" xfId="1" xr:uid="{00000000-0005-0000-0000-000005000000}"/>
    <cellStyle name="Normal 5" xfId="5" xr:uid="{00000000-0005-0000-0000-000006000000}"/>
    <cellStyle name="Normal 7" xfId="4" xr:uid="{00000000-0005-0000-0000-000007000000}"/>
  </cellStyles>
  <dxfs count="54"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(* #,##0_);_(* \(#,##0\);_(* &quot;-&quot;??_);_(@_)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(* #,##0.00_);_(* \(#,##0.00\);_(* &quot;-&quot;??_);_(@_)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(* #,##0.00_);_(* \(#,##0.00\);_(* &quot;-&quot;??_);_(@_)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(* #,##0_);_(* \(#,##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(* #,##0_);_(* \(#,##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(* #,##0_);_(* \(#,##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(* #,##0_);_(* \(#,##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(* #,##0_);_(* \(#,##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(* #,##0_);_(* \(#,##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(* #,##0_);_(* \(#,##0\);_(* &quot;-&quot;??_);_(@_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(* #,##0_);_(* \(#,##0\);_(* &quot;-&quot;??_);_(@_)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00_);_(* \(#,##0.000\);_(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(* #,##0_);_(* \(#,##0\);_(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(* #,##0_);_(* \(#,##0\);_(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(* #,##0_);_(* \(#,##0\);_(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(* #,##0_);_(* \(#,##0\);_(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(* #,##0_);_(* \(#,##0\);_(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(* #,##0_);_(* \(#,##0\);_(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(* #,##0_);_(* \(#,##0\);_(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(* #,##0_);_(* \(#,##0\);_(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(* #,##0_);_(* \(#,##0\);_(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1189B7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AYERIDMAPCSV" backgroundRefresh="0" connectionId="1" xr16:uid="{00000000-0016-0000-1000-000002000000}" autoFormatId="16" applyNumberFormats="0" applyBorderFormats="0" applyFontFormats="0" applyPatternFormats="0" applyAlignmentFormats="0" applyWidthHeightFormats="0">
  <queryTableRefresh nextId="42">
    <queryTableFields count="41">
      <queryTableField id="1" name="IDPLAYER" tableColumnId="1"/>
      <queryTableField id="2" name="PLAYERNAME" tableColumnId="2"/>
      <queryTableField id="3" name="BIRTHDATE" tableColumnId="3"/>
      <queryTableField id="4" name="FIRSTNAME" tableColumnId="4"/>
      <queryTableField id="5" name="LASTNAME" tableColumnId="5"/>
      <queryTableField id="6" name="TEAM" tableColumnId="6"/>
      <queryTableField id="7" name="LG" tableColumnId="7"/>
      <queryTableField id="8" name="POS" tableColumnId="8"/>
      <queryTableField id="9" name="IDFANGRAPHS" tableColumnId="9"/>
      <queryTableField id="10" name="FANGRAPHSNAME" tableColumnId="10"/>
      <queryTableField id="11" name="MLBID" tableColumnId="11"/>
      <queryTableField id="12" name="MLBNAME" tableColumnId="12"/>
      <queryTableField id="13" name="CBSID" tableColumnId="13"/>
      <queryTableField id="14" name="CBSNAME" tableColumnId="14"/>
      <queryTableField id="15" name="RETROID" tableColumnId="15"/>
      <queryTableField id="16" name="BREFID" tableColumnId="16"/>
      <queryTableField id="17" name="NFBCID" tableColumnId="17"/>
      <queryTableField id="18" name="NFBCNAME" tableColumnId="18"/>
      <queryTableField id="19" name="ESPNID" tableColumnId="19"/>
      <queryTableField id="20" name="ESPNNAME" tableColumnId="20"/>
      <queryTableField id="21" name="KFFLNAME" tableColumnId="21"/>
      <queryTableField id="22" name="DAVENPORTID" tableColumnId="22"/>
      <queryTableField id="23" name="BPID" tableColumnId="23"/>
      <queryTableField id="24" name="YAHOOID" tableColumnId="24"/>
      <queryTableField id="25" name="YAHOONAME" tableColumnId="25"/>
      <queryTableField id="26" name="MSTRBLLNAME" tableColumnId="26"/>
      <queryTableField id="27" name="BATS" tableColumnId="27"/>
      <queryTableField id="28" name="THROWS" tableColumnId="28"/>
      <queryTableField id="29" name="FANTPROSNAME" tableColumnId="29"/>
      <queryTableField id="30" name="LASTCOMMAFIRST" tableColumnId="30"/>
      <queryTableField id="31" name="ROTOWIREID" tableColumnId="31"/>
      <queryTableField id="32" name="FANDUELNAME" tableColumnId="32"/>
      <queryTableField id="33" name="FANDUELID" tableColumnId="33"/>
      <queryTableField id="34" name="DRAFTKINGSNAME" tableColumnId="34"/>
      <queryTableField id="35" name="OTTONEUID" tableColumnId="35"/>
      <queryTableField id="36" name="HQID" tableColumnId="36"/>
      <queryTableField id="37" name="RAZZBALLNAME" tableColumnId="37"/>
      <queryTableField id="38" name="FANTRAXID" tableColumnId="38"/>
      <queryTableField id="39" name="FANTRAXNAME" tableColumnId="39"/>
      <queryTableField id="40" name="ROTOWIRENAME" tableColumnId="40"/>
      <queryTableField id="41" name="ALLPOS" tableColumnId="41"/>
    </queryTableFields>
  </queryTableRefresh>
  <extLst>
    <ext xmlns:x15="http://schemas.microsoft.com/office/spreadsheetml/2010/11/main" uri="{883FBD77-0823-4a55-B5E3-86C4891E6966}">
      <x15:queryTable sourceDataName="PLAYERIDMAPCSV"/>
    </ext>
  </extLst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MYRANKS_H" displayName="MYRANKS_H" ref="A1:T538" totalsRowShown="0" headerRowDxfId="53" dataDxfId="52" tableBorderDxfId="51">
  <autoFilter ref="A1:T538" xr:uid="{00000000-0009-0000-0100-000003000000}"/>
  <sortState xmlns:xlrd2="http://schemas.microsoft.com/office/spreadsheetml/2017/richdata2" ref="A2:T538">
    <sortCondition descending="1" ref="S1:S538"/>
  </sortState>
  <tableColumns count="20">
    <tableColumn id="1" xr3:uid="{00000000-0010-0000-0300-000001000000}" name="PLAYERID" dataDxfId="50"/>
    <tableColumn id="2" xr3:uid="{00000000-0010-0000-0300-000002000000}" name="LNAME" dataDxfId="49">
      <calculatedColumnFormula>VLOOKUP(MYRANKS_H[[#This Row],[PLAYERID]],PLAYERIDMAP[],COLUMN(PLAYERIDMAP[LASTNAME]),FALSE)</calculatedColumnFormula>
    </tableColumn>
    <tableColumn id="3" xr3:uid="{00000000-0010-0000-0300-000003000000}" name="FNAME" dataDxfId="48">
      <calculatedColumnFormula>VLOOKUP(MYRANKS_H[[#This Row],[PLAYERID]],PLAYERIDMAP[],COLUMN(PLAYERIDMAP[FIRSTNAME]),FALSE)</calculatedColumnFormula>
    </tableColumn>
    <tableColumn id="56" xr3:uid="{00000000-0010-0000-0300-000038000000}" name="NAME" dataDxfId="47">
      <calculatedColumnFormula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calculatedColumnFormula>
    </tableColumn>
    <tableColumn id="4" xr3:uid="{00000000-0010-0000-0300-000004000000}" name="TEAM" dataDxfId="46">
      <calculatedColumnFormula>VLOOKUP(MYRANKS_H[[#This Row],[PLAYERID]],PLAYERIDMAP[],COLUMN(PLAYERIDMAP[TEAM]),FALSE)</calculatedColumnFormula>
    </tableColumn>
    <tableColumn id="32" xr3:uid="{00000000-0010-0000-0300-000020000000}" name="LG" dataDxfId="45">
      <calculatedColumnFormula>VLOOKUP(MYRANKS_H[[#This Row],[PLAYERID]],PLAYERIDMAP[],COLUMN(PLAYERIDMAP[LG]),FALSE)</calculatedColumnFormula>
    </tableColumn>
    <tableColumn id="5" xr3:uid="{00000000-0010-0000-0300-000005000000}" name="POS" dataDxfId="44">
      <calculatedColumnFormula>VLOOKUP(MYRANKS_H[[#This Row],[PLAYERID]],PLAYERIDMAP[],COLUMN(PLAYERIDMAP[POS]),FALSE)</calculatedColumnFormula>
    </tableColumn>
    <tableColumn id="7" xr3:uid="{00000000-0010-0000-0300-000007000000}" name="PA" dataDxfId="43" dataCellStyle="Comma"/>
    <tableColumn id="8" xr3:uid="{00000000-0010-0000-0300-000008000000}" name="AB" dataDxfId="42" dataCellStyle="Comma"/>
    <tableColumn id="9" xr3:uid="{00000000-0010-0000-0300-000009000000}" name="H" dataDxfId="41" dataCellStyle="Comma"/>
    <tableColumn id="10" xr3:uid="{00000000-0010-0000-0300-00000A000000}" name="HR" dataDxfId="40" dataCellStyle="Comma"/>
    <tableColumn id="11" xr3:uid="{00000000-0010-0000-0300-00000B000000}" name="R" dataDxfId="39" dataCellStyle="Comma"/>
    <tableColumn id="12" xr3:uid="{00000000-0010-0000-0300-00000C000000}" name="RBI" dataDxfId="38" dataCellStyle="Comma"/>
    <tableColumn id="13" xr3:uid="{00000000-0010-0000-0300-00000D000000}" name="BB" dataDxfId="37" dataCellStyle="Comma"/>
    <tableColumn id="14" xr3:uid="{00000000-0010-0000-0300-00000E000000}" name="SO" dataDxfId="36" dataCellStyle="Comma"/>
    <tableColumn id="15" xr3:uid="{00000000-0010-0000-0300-00000F000000}" name="SB" dataDxfId="35" dataCellStyle="Comma"/>
    <tableColumn id="16" xr3:uid="{00000000-0010-0000-0300-000010000000}" name="AVG" dataDxfId="34" dataCellStyle="Comma"/>
    <tableColumn id="23" xr3:uid="{00000000-0010-0000-0300-000017000000}" name="RANK" dataDxfId="33" dataCellStyle="Comma"/>
    <tableColumn id="25" xr3:uid="{00000000-0010-0000-0300-000019000000}" name="$VALUE" dataDxfId="32" dataCellStyle="Currency"/>
    <tableColumn id="31" xr3:uid="{00000000-0010-0000-0300-00001F000000}" name="POS RNK" dataDxfId="31" dataCellStyle="Comm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MYRANKS_P" displayName="MYRANKS_P" ref="A1:S532" totalsRowShown="0" dataDxfId="30" tableBorderDxfId="29">
  <autoFilter ref="A1:S532" xr:uid="{00000000-0009-0000-0100-000005000000}"/>
  <sortState xmlns:xlrd2="http://schemas.microsoft.com/office/spreadsheetml/2017/richdata2" ref="A2:S532">
    <sortCondition descending="1" ref="S1:S532"/>
  </sortState>
  <tableColumns count="19">
    <tableColumn id="1" xr3:uid="{00000000-0010-0000-0400-000001000000}" name="PLAYERID" dataDxfId="28"/>
    <tableColumn id="2" xr3:uid="{00000000-0010-0000-0400-000002000000}" name="LNAME" dataDxfId="27">
      <calculatedColumnFormula>VLOOKUP(MYRANKS_P[[#This Row],[PLAYERID]],#REF!,COLUMN(#REF!),FALSE)</calculatedColumnFormula>
    </tableColumn>
    <tableColumn id="3" xr3:uid="{00000000-0010-0000-0400-000003000000}" name="FNAME" dataDxfId="26">
      <calculatedColumnFormula>VLOOKUP(MYRANKS_P[[#This Row],[PLAYERID]],#REF!,COLUMN(#REF!),FALSE)</calculatedColumnFormula>
    </tableColumn>
    <tableColumn id="37" xr3:uid="{00000000-0010-0000-0400-000025000000}" name="NAME" dataDxfId="25">
      <calculatedColumnFormula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calculatedColumnFormula>
    </tableColumn>
    <tableColumn id="4" xr3:uid="{00000000-0010-0000-0400-000004000000}" name="TEAM" dataDxfId="24">
      <calculatedColumnFormula>VLOOKUP(MYRANKS_P[[#This Row],[PLAYERID]],#REF!,COLUMN(#REF!),FALSE)</calculatedColumnFormula>
    </tableColumn>
    <tableColumn id="8" xr3:uid="{00000000-0010-0000-0400-000008000000}" name="LG" dataDxfId="23">
      <calculatedColumnFormula>VLOOKUP(MYRANKS_P[[#This Row],[PLAYERID]],PLAYERIDMAP[],COLUMN(PLAYERIDMAP[LG]),FALSE)</calculatedColumnFormula>
    </tableColumn>
    <tableColumn id="5" xr3:uid="{00000000-0010-0000-0400-000005000000}" name="POS" dataDxfId="22">
      <calculatedColumnFormula>VLOOKUP(MYRANKS_P[[#This Row],[PLAYERID]],#REF!,COLUMN(#REF!),FALSE)</calculatedColumnFormula>
    </tableColumn>
    <tableColumn id="7" xr3:uid="{00000000-0010-0000-0400-000007000000}" name="W" dataDxfId="21" dataCellStyle="Comma"/>
    <tableColumn id="9" xr3:uid="{00000000-0010-0000-0400-000009000000}" name="SV" dataDxfId="20" dataCellStyle="Comma"/>
    <tableColumn id="10" xr3:uid="{00000000-0010-0000-0400-00000A000000}" name="IP" dataDxfId="19" dataCellStyle="Comma"/>
    <tableColumn id="11" xr3:uid="{00000000-0010-0000-0400-00000B000000}" name="H" dataDxfId="18" dataCellStyle="Comma"/>
    <tableColumn id="12" xr3:uid="{00000000-0010-0000-0400-00000C000000}" name="ER" dataDxfId="17" dataCellStyle="Comma"/>
    <tableColumn id="13" xr3:uid="{00000000-0010-0000-0400-00000D000000}" name="HR" dataDxfId="16" dataCellStyle="Comma"/>
    <tableColumn id="14" xr3:uid="{00000000-0010-0000-0400-00000E000000}" name="SO" dataDxfId="15" dataCellStyle="Comma"/>
    <tableColumn id="15" xr3:uid="{00000000-0010-0000-0400-00000F000000}" name="BB" dataDxfId="14" dataCellStyle="Comma"/>
    <tableColumn id="17" xr3:uid="{00000000-0010-0000-0400-000011000000}" name="ERA" dataDxfId="13" dataCellStyle="Comma"/>
    <tableColumn id="18" xr3:uid="{00000000-0010-0000-0400-000012000000}" name="WHIP" dataDxfId="12" dataCellStyle="Comma"/>
    <tableColumn id="36" xr3:uid="{00000000-0010-0000-0400-000024000000}" name="RANK" dataDxfId="11" dataCellStyle="Comma"/>
    <tableColumn id="27" xr3:uid="{00000000-0010-0000-0400-00001B000000}" name="$VALUE" dataDxfId="10" dataCellStyle="Curr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1:G941" totalsRowShown="0">
  <autoFilter ref="A1:G941" xr:uid="{00000000-0009-0000-0100-000006000000}"/>
  <sortState xmlns:xlrd2="http://schemas.microsoft.com/office/spreadsheetml/2017/richdata2" ref="A2:G941">
    <sortCondition descending="1" ref="D1:D941"/>
  </sortState>
  <tableColumns count="7">
    <tableColumn id="1" xr3:uid="{00000000-0010-0000-0500-000001000000}" name="PLAYERID" dataDxfId="9"/>
    <tableColumn id="2" xr3:uid="{00000000-0010-0000-0500-000002000000}" name="PLAYER NAME" dataDxfId="8">
      <calculatedColumnFormula>IFERROR(INDEX(PLAYERIDMAP[],MATCH(Table6[[#This Row],[PLAYERID]],PLAYERIDMAP[IDPLAYER],0),COLUMN(PLAYERIDMAP[PLAYERNAME])),"")</calculatedColumnFormula>
    </tableColumn>
    <tableColumn id="7" xr3:uid="{00000000-0010-0000-0500-000007000000}" name="POS" dataDxfId="7">
      <calculatedColumnFormula>IFERROR(INDEX(PLAYERIDMAP[],MATCH(Table6[[#This Row],[PLAYERID]],PLAYERIDMAP[IDPLAYER],0),COLUMN(PLAYERIDMAP[POS])),"")</calculatedColumnFormula>
    </tableColumn>
    <tableColumn id="3" xr3:uid="{00000000-0010-0000-0500-000003000000}" name="$ VALUE" dataDxfId="6" dataCellStyle="Currency">
      <calculatedColumnFormula>IFERROR(IF(Table6[[#This Row],[POS]]&lt;&gt;"P",INDEX(MYRANKS_H[],MATCH(Table6[[#This Row],[PLAYERID]],MYRANKS_H[PLAYERID],0),COLUMN(MYRANKS_H[$VALUE])),INDEX(MYRANKS_P[],MATCH(Table6[[#This Row],[PLAYERID]],MYRANKS_P[PLAYERID],0),COLUMN(MYRANKS_P[$VALUE]))),-99)</calculatedColumnFormula>
    </tableColumn>
    <tableColumn id="4" xr3:uid="{00000000-0010-0000-0500-000004000000}" name="RANK" dataDxfId="5">
      <calculatedColumnFormula>RANK(Table6[[#This Row],[$ VALUE]],$D:$D)</calculatedColumnFormula>
    </tableColumn>
    <tableColumn id="6" xr3:uid="{00000000-0010-0000-0500-000006000000}" name="ADP" dataDxfId="4">
      <calculatedColumnFormula>IFERROR(IF(Table6[[#This Row],[POS]]&lt;&gt;"P",INDEX(MYRANKS_H[],MATCH(Table6[[#This Row],[PLAYERID]],MYRANKS_H[PLAYERID],0),COLUMN(#REF!)),INDEX(MYRANKS_P[],MATCH(Table6[[#This Row],[PLAYERID]],MYRANKS_P[PLAYERID],0),COLUMN(#REF!))),"")</calculatedColumnFormula>
    </tableColumn>
    <tableColumn id="5" xr3:uid="{00000000-0010-0000-0500-000005000000}" name="TAKEN?" dataDxfId="3">
      <calculatedColumnFormula>IFERROR(IF(IFERROR(INDEX(MYRANKS_H[],MATCH(Table6[[#This Row],[PLAYERID]],MYRANKS_H[PLAYERID],0),COLUMN(#REF!)),INDEX(MYRANKS_P[],MATCH(Table6[[#This Row],[PLAYERID]],MYRANKS_P[PLAYERID],0),COLUMN(#REF!)))&lt;&gt;0,"X",""),"")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A000000}" name="PLAYERIDMAP" displayName="PLAYERIDMAP" ref="A1:AO2171" tableType="queryTable" totalsRowShown="0">
  <autoFilter ref="A1:AO2171" xr:uid="{00000000-0009-0000-0100-000002000000}"/>
  <sortState xmlns:xlrd2="http://schemas.microsoft.com/office/spreadsheetml/2017/richdata2" ref="A2:AO2171">
    <sortCondition ref="A1:A1576"/>
  </sortState>
  <tableColumns count="41">
    <tableColumn id="1" xr3:uid="{00000000-0010-0000-0A00-000001000000}" uniqueName="1" name="IDPLAYER" queryTableFieldId="1"/>
    <tableColumn id="2" xr3:uid="{00000000-0010-0000-0A00-000002000000}" uniqueName="2" name="PLAYERNAME" queryTableFieldId="2"/>
    <tableColumn id="3" xr3:uid="{00000000-0010-0000-0A00-000003000000}" uniqueName="3" name="BIRTHDATE" queryTableFieldId="3" dataDxfId="2"/>
    <tableColumn id="4" xr3:uid="{00000000-0010-0000-0A00-000004000000}" uniqueName="4" name="FIRSTNAME" queryTableFieldId="4"/>
    <tableColumn id="5" xr3:uid="{00000000-0010-0000-0A00-000005000000}" uniqueName="5" name="LASTNAME" queryTableFieldId="5"/>
    <tableColumn id="6" xr3:uid="{00000000-0010-0000-0A00-000006000000}" uniqueName="6" name="TEAM" queryTableFieldId="6"/>
    <tableColumn id="7" xr3:uid="{00000000-0010-0000-0A00-000007000000}" uniqueName="7" name="LG" queryTableFieldId="7"/>
    <tableColumn id="8" xr3:uid="{00000000-0010-0000-0A00-000008000000}" uniqueName="8" name="POS" queryTableFieldId="8"/>
    <tableColumn id="9" xr3:uid="{00000000-0010-0000-0A00-000009000000}" uniqueName="9" name="IDFANGRAPHS" queryTableFieldId="9"/>
    <tableColumn id="10" xr3:uid="{00000000-0010-0000-0A00-00000A000000}" uniqueName="10" name="FANGRAPHSNAME" queryTableFieldId="10"/>
    <tableColumn id="11" xr3:uid="{00000000-0010-0000-0A00-00000B000000}" uniqueName="11" name="MLBID" queryTableFieldId="11"/>
    <tableColumn id="12" xr3:uid="{00000000-0010-0000-0A00-00000C000000}" uniqueName="12" name="MLBNAME" queryTableFieldId="12"/>
    <tableColumn id="13" xr3:uid="{00000000-0010-0000-0A00-00000D000000}" uniqueName="13" name="CBSID" queryTableFieldId="13"/>
    <tableColumn id="14" xr3:uid="{00000000-0010-0000-0A00-00000E000000}" uniqueName="14" name="CBSNAME" queryTableFieldId="14"/>
    <tableColumn id="15" xr3:uid="{00000000-0010-0000-0A00-00000F000000}" uniqueName="15" name="RETROID" queryTableFieldId="15"/>
    <tableColumn id="16" xr3:uid="{00000000-0010-0000-0A00-000010000000}" uniqueName="16" name="BREFID" queryTableFieldId="16"/>
    <tableColumn id="17" xr3:uid="{00000000-0010-0000-0A00-000011000000}" uniqueName="17" name="NFBCID" queryTableFieldId="17"/>
    <tableColumn id="18" xr3:uid="{00000000-0010-0000-0A00-000012000000}" uniqueName="18" name="NFBCNAME" queryTableFieldId="18"/>
    <tableColumn id="19" xr3:uid="{00000000-0010-0000-0A00-000013000000}" uniqueName="19" name="ESPNID" queryTableFieldId="19"/>
    <tableColumn id="20" xr3:uid="{00000000-0010-0000-0A00-000014000000}" uniqueName="20" name="ESPNNAME" queryTableFieldId="20"/>
    <tableColumn id="21" xr3:uid="{00000000-0010-0000-0A00-000015000000}" uniqueName="21" name="KFFLNAME" queryTableFieldId="21"/>
    <tableColumn id="22" xr3:uid="{00000000-0010-0000-0A00-000016000000}" uniqueName="22" name="DAVENPORTID" queryTableFieldId="22"/>
    <tableColumn id="23" xr3:uid="{00000000-0010-0000-0A00-000017000000}" uniqueName="23" name="BPID" queryTableFieldId="23"/>
    <tableColumn id="24" xr3:uid="{00000000-0010-0000-0A00-000018000000}" uniqueName="24" name="YAHOOID" queryTableFieldId="24"/>
    <tableColumn id="25" xr3:uid="{00000000-0010-0000-0A00-000019000000}" uniqueName="25" name="YAHOONAME" queryTableFieldId="25"/>
    <tableColumn id="26" xr3:uid="{00000000-0010-0000-0A00-00001A000000}" uniqueName="26" name="MSTRBLLNAME" queryTableFieldId="26"/>
    <tableColumn id="27" xr3:uid="{00000000-0010-0000-0A00-00001B000000}" uniqueName="27" name="BATS" queryTableFieldId="27"/>
    <tableColumn id="28" xr3:uid="{00000000-0010-0000-0A00-00001C000000}" uniqueName="28" name="THROWS" queryTableFieldId="28"/>
    <tableColumn id="29" xr3:uid="{00000000-0010-0000-0A00-00001D000000}" uniqueName="29" name="FANTPROSNAME" queryTableFieldId="29"/>
    <tableColumn id="30" xr3:uid="{00000000-0010-0000-0A00-00001E000000}" uniqueName="30" name="LASTCOMMAFIRST" queryTableFieldId="30"/>
    <tableColumn id="31" xr3:uid="{00000000-0010-0000-0A00-00001F000000}" uniqueName="31" name="ROTOWIREID" queryTableFieldId="31"/>
    <tableColumn id="32" xr3:uid="{00000000-0010-0000-0A00-000020000000}" uniqueName="32" name="FANDUELNAME" queryTableFieldId="32"/>
    <tableColumn id="33" xr3:uid="{00000000-0010-0000-0A00-000021000000}" uniqueName="33" name="FANDUELID" queryTableFieldId="33"/>
    <tableColumn id="34" xr3:uid="{00000000-0010-0000-0A00-000022000000}" uniqueName="34" name="DRAFTKINGSNAME" queryTableFieldId="34"/>
    <tableColumn id="35" xr3:uid="{00000000-0010-0000-0A00-000023000000}" uniqueName="35" name="OTTONEUID" queryTableFieldId="35"/>
    <tableColumn id="36" xr3:uid="{00000000-0010-0000-0A00-000024000000}" uniqueName="36" name="HQID" queryTableFieldId="36"/>
    <tableColumn id="37" xr3:uid="{00000000-0010-0000-0A00-000025000000}" uniqueName="37" name="RAZZBALLNAME" queryTableFieldId="37"/>
    <tableColumn id="38" xr3:uid="{00000000-0010-0000-0A00-000026000000}" uniqueName="38" name="FANTRAXID" queryTableFieldId="38"/>
    <tableColumn id="39" xr3:uid="{00000000-0010-0000-0A00-000027000000}" uniqueName="39" name="FANTRAXNAME" queryTableFieldId="39"/>
    <tableColumn id="40" xr3:uid="{00000000-0010-0000-0A00-000028000000}" uniqueName="40" name="ROTOWIRENAME" queryTableFieldId="40"/>
    <tableColumn id="41" xr3:uid="{3729AE7F-2FC9-4B0A-9E5C-C44B185A6988}" uniqueName="41" name="ALLPOS" queryTableFieldId="4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B000000}" name="tblIDSYSTEMS" displayName="tblIDSYSTEMS" ref="A1:C25" totalsRowShown="0">
  <autoFilter ref="A1:C25" xr:uid="{00000000-0009-0000-0100-00000B000000}"/>
  <sortState xmlns:xlrd2="http://schemas.microsoft.com/office/spreadsheetml/2017/richdata2" ref="A2:A25">
    <sortCondition ref="A1:A25"/>
  </sortState>
  <tableColumns count="3">
    <tableColumn id="1" xr3:uid="{00000000-0010-0000-0B00-000001000000}" name="IDSYSTEMS"/>
    <tableColumn id="3" xr3:uid="{00000000-0010-0000-0B00-000003000000}" name="PLAYERIDMAP NAME"/>
    <tableColumn id="2" xr3:uid="{00000000-0010-0000-0B00-000002000000}" name="PLAYERIDMAP COLUMN" dataDxfId="1">
      <calculatedColumnFormula>MATCH(tblIDSYSTEMS[[#This Row],[PLAYERIDMAP NAME]],PLAYERIDMAP!$1:$1,0)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C000000}" name="tblDRAFTPICKS" displayName="tblDRAFTPICKS" ref="F1:G16" totalsRowShown="0">
  <autoFilter ref="F1:G16" xr:uid="{00000000-0009-0000-0100-00000C000000}"/>
  <tableColumns count="2">
    <tableColumn id="2" xr3:uid="{00000000-0010-0000-0C00-000002000000}" name="ID"/>
    <tableColumn id="1" xr3:uid="{00000000-0010-0000-0C00-000001000000}" name="DRAFT PICK" dataDxfId="0">
      <calculatedColumnFormula>IF(#REF!&gt;tblDRAFTPICKS[[#This Row],[ID]]-1,tblDRAFTPICKS[[#This Row],[ID]],"")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L41"/>
  <sheetViews>
    <sheetView workbookViewId="0"/>
  </sheetViews>
  <sheetFormatPr defaultRowHeight="14.4" x14ac:dyDescent="0.3"/>
  <cols>
    <col min="2" max="2" width="35.44140625" bestFit="1" customWidth="1"/>
    <col min="3" max="3" width="10.5546875" bestFit="1" customWidth="1"/>
    <col min="4" max="10" width="4" customWidth="1"/>
    <col min="11" max="11" width="44.44140625" bestFit="1" customWidth="1"/>
    <col min="12" max="12" width="10.5546875" bestFit="1" customWidth="1"/>
    <col min="13" max="13" width="3.88671875" customWidth="1"/>
    <col min="14" max="14" width="21.88671875" bestFit="1" customWidth="1"/>
    <col min="15" max="15" width="14.5546875" bestFit="1" customWidth="1"/>
    <col min="16" max="16" width="21.33203125" bestFit="1" customWidth="1"/>
    <col min="17" max="17" width="17.33203125" customWidth="1"/>
    <col min="18" max="18" width="5.5546875" customWidth="1"/>
    <col min="19" max="19" width="20.44140625" customWidth="1"/>
    <col min="20" max="20" width="3" customWidth="1"/>
    <col min="21" max="21" width="8.88671875" customWidth="1"/>
  </cols>
  <sheetData>
    <row r="1" spans="2:12" x14ac:dyDescent="0.3">
      <c r="K1" t="s">
        <v>3414</v>
      </c>
      <c r="L1" s="20" t="e">
        <f>SUMIF(#REF!,"&gt;0")</f>
        <v>#REF!</v>
      </c>
    </row>
    <row r="2" spans="2:12" x14ac:dyDescent="0.3">
      <c r="K2" t="s">
        <v>3415</v>
      </c>
      <c r="L2" s="22" t="e">
        <f>League_Hitting_Budget-Total_Hitters_Drafted</f>
        <v>#REF!</v>
      </c>
    </row>
    <row r="3" spans="2:12" x14ac:dyDescent="0.3">
      <c r="K3" t="s">
        <v>3416</v>
      </c>
      <c r="L3" s="21" t="e">
        <f>L2/L1</f>
        <v>#REF!</v>
      </c>
    </row>
    <row r="4" spans="2:12" x14ac:dyDescent="0.3">
      <c r="B4" t="s">
        <v>3408</v>
      </c>
      <c r="C4" s="23" t="e">
        <f>#REF! *#REF!</f>
        <v>#REF!</v>
      </c>
    </row>
    <row r="5" spans="2:12" x14ac:dyDescent="0.3">
      <c r="B5" t="s">
        <v>3409</v>
      </c>
      <c r="C5" s="23" t="e">
        <f>C4*#REF!</f>
        <v>#REF!</v>
      </c>
      <c r="K5" t="s">
        <v>3418</v>
      </c>
      <c r="L5" s="20" t="e">
        <f>SUM(#REF!)</f>
        <v>#REF!</v>
      </c>
    </row>
    <row r="6" spans="2:12" x14ac:dyDescent="0.3">
      <c r="B6" t="s">
        <v>3410</v>
      </c>
      <c r="C6" s="23" t="e">
        <f>C4*#REF!</f>
        <v>#REF!</v>
      </c>
      <c r="K6" t="s">
        <v>3419</v>
      </c>
      <c r="L6" s="21" t="e">
        <f>League_Pitching_Budget-Total_Pitchers_Drafted</f>
        <v>#REF!</v>
      </c>
    </row>
    <row r="7" spans="2:12" x14ac:dyDescent="0.3">
      <c r="B7" t="s">
        <v>3411</v>
      </c>
      <c r="C7" s="13" t="e">
        <f>NUMHITTERS*#REF!</f>
        <v>#REF!</v>
      </c>
      <c r="K7" t="s">
        <v>3420</v>
      </c>
      <c r="L7" s="21" t="e">
        <f>L6/L5</f>
        <v>#REF!</v>
      </c>
    </row>
    <row r="8" spans="2:12" x14ac:dyDescent="0.3">
      <c r="B8" t="s">
        <v>3412</v>
      </c>
      <c r="C8" s="13" t="e">
        <f>#REF!*#REF!</f>
        <v>#REF!</v>
      </c>
    </row>
    <row r="9" spans="2:12" x14ac:dyDescent="0.3">
      <c r="K9" t="s">
        <v>3429</v>
      </c>
      <c r="L9" s="23" t="e">
        <f>SUM(#REF!)</f>
        <v>#REF!</v>
      </c>
    </row>
    <row r="10" spans="2:12" x14ac:dyDescent="0.3">
      <c r="K10" t="s">
        <v>3430</v>
      </c>
      <c r="L10" s="23" t="e">
        <f>SUM(#REF!)</f>
        <v>#REF!</v>
      </c>
    </row>
    <row r="12" spans="2:12" x14ac:dyDescent="0.3">
      <c r="K12" t="s">
        <v>3431</v>
      </c>
      <c r="L12" s="23" t="e">
        <f>League_Hitting_Budget-Dollar_Value_of_Drafted_Hitters</f>
        <v>#REF!</v>
      </c>
    </row>
    <row r="13" spans="2:12" x14ac:dyDescent="0.3">
      <c r="K13" t="s">
        <v>3432</v>
      </c>
      <c r="L13" s="23" t="e">
        <f>League_Pitching_Budget-Dollar_Value_of_Drafted_Pitchers</f>
        <v>#REF!</v>
      </c>
    </row>
    <row r="15" spans="2:12" x14ac:dyDescent="0.3">
      <c r="K15" t="s">
        <v>3421</v>
      </c>
      <c r="L15" s="13" t="e">
        <f>Total_Hitters_Drafted-COUNT(#REF!)</f>
        <v>#REF!</v>
      </c>
    </row>
    <row r="16" spans="2:12" x14ac:dyDescent="0.3">
      <c r="K16" t="s">
        <v>3422</v>
      </c>
      <c r="L16" s="13" t="e">
        <f>Total_Pitchers_Drafted-COUNT(#REF!)</f>
        <v>#REF!</v>
      </c>
    </row>
    <row r="18" spans="1:12" x14ac:dyDescent="0.3">
      <c r="K18" t="s">
        <v>3423</v>
      </c>
      <c r="L18" s="20" t="e">
        <f>SUM(#REF!)</f>
        <v>#REF!</v>
      </c>
    </row>
    <row r="19" spans="1:12" x14ac:dyDescent="0.3">
      <c r="K19" t="s">
        <v>3424</v>
      </c>
      <c r="L19" s="21" t="e">
        <f>Remaining_League_Hitting_Budget-Remaining_Hitters_to_be_Drafted</f>
        <v>#REF!</v>
      </c>
    </row>
    <row r="20" spans="1:12" x14ac:dyDescent="0.3">
      <c r="K20" t="s">
        <v>3425</v>
      </c>
      <c r="L20" s="21" t="e">
        <f>L19/L18</f>
        <v>#REF!</v>
      </c>
    </row>
    <row r="22" spans="1:12" x14ac:dyDescent="0.3">
      <c r="K22" t="s">
        <v>3426</v>
      </c>
      <c r="L22" s="20" t="e">
        <f>SUM(#REF!)</f>
        <v>#REF!</v>
      </c>
    </row>
    <row r="23" spans="1:12" x14ac:dyDescent="0.3">
      <c r="K23" t="s">
        <v>3427</v>
      </c>
      <c r="L23" s="21" t="e">
        <f>Remaining_League_Pitching_Budget-Remaining_Pitchers_to_be_Drafted</f>
        <v>#REF!</v>
      </c>
    </row>
    <row r="24" spans="1:12" x14ac:dyDescent="0.3">
      <c r="K24" t="s">
        <v>3428</v>
      </c>
      <c r="L24" s="21" t="e">
        <f>L23/L22</f>
        <v>#REF!</v>
      </c>
    </row>
    <row r="26" spans="1:12" x14ac:dyDescent="0.3">
      <c r="A26" s="71"/>
      <c r="B26" s="71"/>
      <c r="C26" s="71"/>
      <c r="D26" s="71"/>
      <c r="E26" s="71"/>
      <c r="F26" s="71"/>
    </row>
    <row r="27" spans="1:12" x14ac:dyDescent="0.3">
      <c r="A27" s="71"/>
      <c r="B27" s="115"/>
      <c r="C27" s="115"/>
      <c r="D27" s="71"/>
      <c r="E27" s="71"/>
      <c r="F27" s="71"/>
    </row>
    <row r="28" spans="1:12" x14ac:dyDescent="0.3">
      <c r="A28" s="82"/>
      <c r="B28" s="71"/>
      <c r="C28" s="71"/>
      <c r="D28" s="71"/>
      <c r="E28" s="71"/>
      <c r="F28" s="71"/>
    </row>
    <row r="29" spans="1:12" x14ac:dyDescent="0.3">
      <c r="A29" s="43"/>
      <c r="B29" s="71"/>
      <c r="C29" s="71"/>
      <c r="D29" s="71"/>
      <c r="E29" s="71"/>
      <c r="F29" s="71"/>
    </row>
    <row r="30" spans="1:12" x14ac:dyDescent="0.3">
      <c r="A30" s="43"/>
      <c r="B30" s="71"/>
      <c r="C30" s="71"/>
      <c r="D30" s="71"/>
      <c r="E30" s="71"/>
      <c r="F30" s="71"/>
    </row>
    <row r="31" spans="1:12" x14ac:dyDescent="0.3">
      <c r="A31" s="43"/>
      <c r="B31" s="71"/>
      <c r="C31" s="71"/>
      <c r="D31" s="71"/>
      <c r="E31" s="71"/>
      <c r="F31" s="71"/>
    </row>
    <row r="32" spans="1:12" x14ac:dyDescent="0.3">
      <c r="A32" s="43"/>
      <c r="B32" s="71"/>
      <c r="C32" s="71"/>
      <c r="D32" s="71"/>
      <c r="E32" s="71"/>
      <c r="F32" s="71"/>
    </row>
    <row r="33" spans="1:6" x14ac:dyDescent="0.3">
      <c r="A33" s="43"/>
      <c r="B33" s="71"/>
      <c r="C33" s="71"/>
      <c r="D33" s="71"/>
      <c r="E33" s="71"/>
      <c r="F33" s="71"/>
    </row>
    <row r="34" spans="1:6" x14ac:dyDescent="0.3">
      <c r="A34" s="43"/>
      <c r="B34" s="71"/>
      <c r="C34" s="71"/>
      <c r="D34" s="71"/>
      <c r="E34" s="71"/>
      <c r="F34" s="71"/>
    </row>
    <row r="35" spans="1:6" x14ac:dyDescent="0.3">
      <c r="A35" s="43"/>
      <c r="B35" s="71"/>
      <c r="C35" s="71"/>
      <c r="D35" s="71"/>
      <c r="E35" s="71"/>
      <c r="F35" s="71"/>
    </row>
    <row r="36" spans="1:6" x14ac:dyDescent="0.3">
      <c r="A36" s="71"/>
      <c r="B36" s="71"/>
      <c r="C36" s="71"/>
      <c r="D36" s="71"/>
      <c r="E36" s="71"/>
      <c r="F36" s="71"/>
    </row>
    <row r="37" spans="1:6" x14ac:dyDescent="0.3">
      <c r="A37" s="71"/>
      <c r="B37" s="115"/>
      <c r="C37" s="115"/>
      <c r="D37" s="71"/>
      <c r="E37" s="71"/>
      <c r="F37" s="71"/>
    </row>
    <row r="38" spans="1:6" x14ac:dyDescent="0.3">
      <c r="A38" s="82"/>
      <c r="B38" s="82"/>
      <c r="C38" s="82"/>
      <c r="D38" s="71"/>
      <c r="E38" s="71"/>
      <c r="F38" s="71"/>
    </row>
    <row r="39" spans="1:6" x14ac:dyDescent="0.3">
      <c r="A39" s="43"/>
      <c r="B39" s="43"/>
      <c r="C39" s="83"/>
      <c r="D39" s="71"/>
      <c r="E39" s="71"/>
      <c r="F39" s="71"/>
    </row>
    <row r="40" spans="1:6" x14ac:dyDescent="0.3">
      <c r="A40" s="71"/>
      <c r="B40" s="71"/>
      <c r="C40" s="71"/>
      <c r="D40" s="71"/>
      <c r="E40" s="71"/>
      <c r="F40" s="71"/>
    </row>
    <row r="41" spans="1:6" x14ac:dyDescent="0.3">
      <c r="A41" s="71"/>
      <c r="B41" s="71"/>
      <c r="C41" s="71"/>
      <c r="D41" s="71"/>
      <c r="E41" s="71"/>
      <c r="F41" s="71"/>
    </row>
  </sheetData>
  <mergeCells count="2">
    <mergeCell ref="B27:C27"/>
    <mergeCell ref="B37:C3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1189B7"/>
  </sheetPr>
  <dimension ref="A1:T538"/>
  <sheetViews>
    <sheetView tabSelected="1" zoomScaleNormal="100" workbookViewId="0">
      <pane xSplit="7" ySplit="1" topLeftCell="O2" activePane="bottomRight" state="frozen"/>
      <selection pane="topRight" activeCell="J1" sqref="J1"/>
      <selection pane="bottomLeft" activeCell="A2" sqref="A2"/>
      <selection pane="bottomRight" activeCell="S2" sqref="S2"/>
    </sheetView>
  </sheetViews>
  <sheetFormatPr defaultColWidth="9.109375" defaultRowHeight="14.4" x14ac:dyDescent="0.3"/>
  <cols>
    <col min="1" max="1" width="11.44140625" style="1" customWidth="1"/>
    <col min="2" max="3" width="9.109375" style="1" customWidth="1"/>
    <col min="4" max="4" width="21" style="1" customWidth="1"/>
    <col min="5" max="5" width="9.109375" style="1" customWidth="1"/>
    <col min="6" max="6" width="7.88671875" style="1" customWidth="1"/>
    <col min="7" max="7" width="7" style="1" customWidth="1"/>
    <col min="8" max="15" width="9.109375" style="58" customWidth="1"/>
    <col min="16" max="16" width="9.109375" style="5" customWidth="1"/>
    <col min="17" max="17" width="8.33203125" style="12" customWidth="1"/>
    <col min="18" max="18" width="8.33203125" style="14" customWidth="1"/>
    <col min="19" max="19" width="15.33203125" style="32" bestFit="1" customWidth="1"/>
    <col min="20" max="20" width="12.109375" style="1" customWidth="1"/>
    <col min="21" max="21" width="15.5546875" style="1" bestFit="1" customWidth="1"/>
    <col min="22" max="16384" width="9.109375" style="1"/>
  </cols>
  <sheetData>
    <row r="1" spans="1:20" s="16" customFormat="1" x14ac:dyDescent="0.3">
      <c r="A1" s="16" t="s">
        <v>3404</v>
      </c>
      <c r="B1" s="16" t="s">
        <v>3405</v>
      </c>
      <c r="C1" s="16" t="s">
        <v>3406</v>
      </c>
      <c r="D1" s="16" t="s">
        <v>12983</v>
      </c>
      <c r="E1" s="16" t="s">
        <v>1358</v>
      </c>
      <c r="F1" s="16" t="s">
        <v>3523</v>
      </c>
      <c r="G1" s="16" t="s">
        <v>1359</v>
      </c>
      <c r="H1" s="107" t="s">
        <v>662</v>
      </c>
      <c r="I1" s="107" t="s">
        <v>661</v>
      </c>
      <c r="J1" s="107" t="s">
        <v>660</v>
      </c>
      <c r="K1" s="107" t="s">
        <v>657</v>
      </c>
      <c r="L1" s="107" t="s">
        <v>656</v>
      </c>
      <c r="M1" s="107" t="s">
        <v>655</v>
      </c>
      <c r="N1" s="107" t="s">
        <v>654</v>
      </c>
      <c r="O1" s="107" t="s">
        <v>653</v>
      </c>
      <c r="P1" s="107" t="s">
        <v>652</v>
      </c>
      <c r="Q1" s="108" t="s">
        <v>651</v>
      </c>
      <c r="R1" s="109" t="s">
        <v>3413</v>
      </c>
      <c r="S1" s="33" t="s">
        <v>3417</v>
      </c>
      <c r="T1" s="16" t="s">
        <v>5048</v>
      </c>
    </row>
    <row r="2" spans="1:20" x14ac:dyDescent="0.3">
      <c r="A2" s="43" t="s">
        <v>3635</v>
      </c>
      <c r="B2" s="2" t="str">
        <f>VLOOKUP(MYRANKS_H[[#This Row],[PLAYERID]],PLAYERIDMAP[],COLUMN(PLAYERIDMAP[LASTNAME]),FALSE)</f>
        <v>Betts</v>
      </c>
      <c r="C2" s="3" t="str">
        <f>VLOOKUP(MYRANKS_H[[#This Row],[PLAYERID]],PLAYERIDMAP[],COLUMN(PLAYERIDMAP[FIRSTNAME]),FALSE)</f>
        <v>Mookie</v>
      </c>
      <c r="D2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Mookie Betts</v>
      </c>
      <c r="E2" s="3" t="str">
        <f>VLOOKUP(MYRANKS_H[[#This Row],[PLAYERID]],PLAYERIDMAP[],COLUMN(PLAYERIDMAP[TEAM]),FALSE)</f>
        <v>BOS</v>
      </c>
      <c r="F2" s="4" t="str">
        <f>VLOOKUP(MYRANKS_H[[#This Row],[PLAYERID]],PLAYERIDMAP[],COLUMN(PLAYERIDMAP[LG]),FALSE)</f>
        <v>AL</v>
      </c>
      <c r="G2" s="3" t="str">
        <f>VLOOKUP(MYRANKS_H[[#This Row],[PLAYERID]],PLAYERIDMAP[],COLUMN(PLAYERIDMAP[POS]),FALSE)</f>
        <v>OF</v>
      </c>
      <c r="H2" s="92">
        <v>614</v>
      </c>
      <c r="I2" s="59">
        <v>520</v>
      </c>
      <c r="J2" s="92">
        <v>180</v>
      </c>
      <c r="K2" s="59">
        <v>32</v>
      </c>
      <c r="L2" s="92">
        <v>129</v>
      </c>
      <c r="M2" s="59">
        <v>80</v>
      </c>
      <c r="N2" s="59">
        <v>81</v>
      </c>
      <c r="O2" s="59">
        <v>91</v>
      </c>
      <c r="P2" s="59">
        <v>30</v>
      </c>
      <c r="Q2" s="6">
        <v>0.34615384615384615</v>
      </c>
      <c r="R2" s="15">
        <v>1</v>
      </c>
      <c r="S2" s="35">
        <v>44.21464871518053</v>
      </c>
      <c r="T2" s="19" t="s">
        <v>16160</v>
      </c>
    </row>
    <row r="3" spans="1:20" x14ac:dyDescent="0.3">
      <c r="A3" s="88" t="s">
        <v>3518</v>
      </c>
      <c r="B3" s="2" t="str">
        <f>VLOOKUP(MYRANKS_H[[#This Row],[PLAYERID]],PLAYERIDMAP[],COLUMN(PLAYERIDMAP[LASTNAME]),FALSE)</f>
        <v>Yelich</v>
      </c>
      <c r="C3" s="3" t="str">
        <f>VLOOKUP(MYRANKS_H[[#This Row],[PLAYERID]],PLAYERIDMAP[],COLUMN(PLAYERIDMAP[FIRSTNAME]),FALSE)</f>
        <v>Christian</v>
      </c>
      <c r="D3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Christian Yelich</v>
      </c>
      <c r="E3" s="3" t="str">
        <f>VLOOKUP(MYRANKS_H[[#This Row],[PLAYERID]],PLAYERIDMAP[],COLUMN(PLAYERIDMAP[TEAM]),FALSE)</f>
        <v>MIL</v>
      </c>
      <c r="F3" s="104" t="str">
        <f>VLOOKUP(MYRANKS_H[[#This Row],[PLAYERID]],PLAYERIDMAP[],COLUMN(PLAYERIDMAP[LG]),FALSE)</f>
        <v>NL</v>
      </c>
      <c r="G3" s="3" t="str">
        <f>VLOOKUP(MYRANKS_H[[#This Row],[PLAYERID]],PLAYERIDMAP[],COLUMN(PLAYERIDMAP[POS]),FALSE)</f>
        <v>OF</v>
      </c>
      <c r="H3" s="92">
        <v>651</v>
      </c>
      <c r="I3" s="92">
        <v>574</v>
      </c>
      <c r="J3" s="92">
        <v>187</v>
      </c>
      <c r="K3" s="92">
        <v>36</v>
      </c>
      <c r="L3" s="92">
        <v>118</v>
      </c>
      <c r="M3" s="92">
        <v>110</v>
      </c>
      <c r="N3" s="92">
        <v>68</v>
      </c>
      <c r="O3" s="92">
        <v>135</v>
      </c>
      <c r="P3" s="92">
        <v>22</v>
      </c>
      <c r="Q3" s="93">
        <v>0.32578397212543553</v>
      </c>
      <c r="R3" s="95">
        <v>2</v>
      </c>
      <c r="S3" s="96">
        <v>43.352965927798493</v>
      </c>
      <c r="T3" s="94" t="s">
        <v>16161</v>
      </c>
    </row>
    <row r="4" spans="1:20" x14ac:dyDescent="0.3">
      <c r="A4" s="43" t="s">
        <v>2553</v>
      </c>
      <c r="B4" s="2" t="str">
        <f>VLOOKUP(MYRANKS_H[[#This Row],[PLAYERID]],PLAYERIDMAP[],COLUMN(PLAYERIDMAP[LASTNAME]),FALSE)</f>
        <v>Martinez</v>
      </c>
      <c r="C4" s="3" t="str">
        <f>VLOOKUP(MYRANKS_H[[#This Row],[PLAYERID]],PLAYERIDMAP[],COLUMN(PLAYERIDMAP[FIRSTNAME]),FALSE)</f>
        <v>J.D.</v>
      </c>
      <c r="D4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J.D. Martinez</v>
      </c>
      <c r="E4" s="3" t="str">
        <f>VLOOKUP(MYRANKS_H[[#This Row],[PLAYERID]],PLAYERIDMAP[],COLUMN(PLAYERIDMAP[TEAM]),FALSE)</f>
        <v>BOS</v>
      </c>
      <c r="F4" s="4" t="str">
        <f>VLOOKUP(MYRANKS_H[[#This Row],[PLAYERID]],PLAYERIDMAP[],COLUMN(PLAYERIDMAP[LG]),FALSE)</f>
        <v>AL</v>
      </c>
      <c r="G4" s="3" t="str">
        <f>VLOOKUP(MYRANKS_H[[#This Row],[PLAYERID]],PLAYERIDMAP[],COLUMN(PLAYERIDMAP[POS]),FALSE)</f>
        <v>OF</v>
      </c>
      <c r="H4" s="92">
        <v>649</v>
      </c>
      <c r="I4" s="59">
        <v>569</v>
      </c>
      <c r="J4" s="92">
        <v>188</v>
      </c>
      <c r="K4" s="59">
        <v>43</v>
      </c>
      <c r="L4" s="92">
        <v>111</v>
      </c>
      <c r="M4" s="59">
        <v>130</v>
      </c>
      <c r="N4" s="59">
        <v>69</v>
      </c>
      <c r="O4" s="59">
        <v>146</v>
      </c>
      <c r="P4" s="59">
        <v>6</v>
      </c>
      <c r="Q4" s="6">
        <v>0.33040421792618629</v>
      </c>
      <c r="R4" s="15">
        <v>3</v>
      </c>
      <c r="S4" s="35">
        <v>41.460014749932689</v>
      </c>
      <c r="T4" s="19" t="s">
        <v>16162</v>
      </c>
    </row>
    <row r="5" spans="1:20" ht="15" customHeight="1" x14ac:dyDescent="0.3">
      <c r="A5" s="57" t="s">
        <v>4668</v>
      </c>
      <c r="B5" s="2" t="str">
        <f>VLOOKUP(MYRANKS_H[[#This Row],[PLAYERID]],PLAYERIDMAP[],COLUMN(PLAYERIDMAP[LASTNAME]),FALSE)</f>
        <v>Ramirez</v>
      </c>
      <c r="C5" s="3" t="str">
        <f>VLOOKUP(MYRANKS_H[[#This Row],[PLAYERID]],PLAYERIDMAP[],COLUMN(PLAYERIDMAP[FIRSTNAME]),FALSE)</f>
        <v>Jose</v>
      </c>
      <c r="D5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Jose Ramirez</v>
      </c>
      <c r="E5" s="3" t="str">
        <f>VLOOKUP(MYRANKS_H[[#This Row],[PLAYERID]],PLAYERIDMAP[],COLUMN(PLAYERIDMAP[TEAM]),FALSE)</f>
        <v>CLE</v>
      </c>
      <c r="F5" s="4" t="str">
        <f>VLOOKUP(MYRANKS_H[[#This Row],[PLAYERID]],PLAYERIDMAP[],COLUMN(PLAYERIDMAP[LG]),FALSE)</f>
        <v>AL</v>
      </c>
      <c r="G5" s="3" t="str">
        <f>VLOOKUP(MYRANKS_H[[#This Row],[PLAYERID]],PLAYERIDMAP[],COLUMN(PLAYERIDMAP[POS]),FALSE)</f>
        <v>2B</v>
      </c>
      <c r="H5" s="92">
        <v>698</v>
      </c>
      <c r="I5" s="66">
        <v>578</v>
      </c>
      <c r="J5" s="92">
        <v>156</v>
      </c>
      <c r="K5" s="66">
        <v>39</v>
      </c>
      <c r="L5" s="92">
        <v>110</v>
      </c>
      <c r="M5" s="66">
        <v>105</v>
      </c>
      <c r="N5" s="66">
        <v>106</v>
      </c>
      <c r="O5" s="66">
        <v>80</v>
      </c>
      <c r="P5" s="66">
        <v>34</v>
      </c>
      <c r="Q5" s="46">
        <v>0.26989619377162632</v>
      </c>
      <c r="R5" s="65">
        <v>4</v>
      </c>
      <c r="S5" s="52">
        <v>40.342129320917884</v>
      </c>
      <c r="T5" s="45" t="s">
        <v>16163</v>
      </c>
    </row>
    <row r="6" spans="1:20" x14ac:dyDescent="0.3">
      <c r="A6" s="57" t="s">
        <v>8175</v>
      </c>
      <c r="B6" s="2" t="str">
        <f>VLOOKUP(MYRANKS_H[[#This Row],[PLAYERID]],PLAYERIDMAP[],COLUMN(PLAYERIDMAP[LASTNAME]),FALSE)</f>
        <v>Lindor</v>
      </c>
      <c r="C6" s="3" t="str">
        <f>VLOOKUP(MYRANKS_H[[#This Row],[PLAYERID]],PLAYERIDMAP[],COLUMN(PLAYERIDMAP[FIRSTNAME]),FALSE)</f>
        <v>Francisco</v>
      </c>
      <c r="D6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Francisco Lindor</v>
      </c>
      <c r="E6" s="3" t="str">
        <f>VLOOKUP(MYRANKS_H[[#This Row],[PLAYERID]],PLAYERIDMAP[],COLUMN(PLAYERIDMAP[TEAM]),FALSE)</f>
        <v>CLE</v>
      </c>
      <c r="F6" s="4" t="str">
        <f>VLOOKUP(MYRANKS_H[[#This Row],[PLAYERID]],PLAYERIDMAP[],COLUMN(PLAYERIDMAP[LG]),FALSE)</f>
        <v>AL</v>
      </c>
      <c r="G6" s="3" t="str">
        <f>VLOOKUP(MYRANKS_H[[#This Row],[PLAYERID]],PLAYERIDMAP[],COLUMN(PLAYERIDMAP[POS]),FALSE)</f>
        <v>SS</v>
      </c>
      <c r="H6" s="92">
        <v>745</v>
      </c>
      <c r="I6" s="59">
        <v>661</v>
      </c>
      <c r="J6" s="92">
        <v>183</v>
      </c>
      <c r="K6" s="59">
        <v>38</v>
      </c>
      <c r="L6" s="92">
        <v>129</v>
      </c>
      <c r="M6" s="59">
        <v>92</v>
      </c>
      <c r="N6" s="59">
        <v>70</v>
      </c>
      <c r="O6" s="59">
        <v>107</v>
      </c>
      <c r="P6" s="59">
        <v>25</v>
      </c>
      <c r="Q6" s="46">
        <v>0.27685325264750377</v>
      </c>
      <c r="R6" s="15">
        <v>5</v>
      </c>
      <c r="S6" s="52">
        <v>37.553606797208062</v>
      </c>
      <c r="T6" s="45" t="s">
        <v>16164</v>
      </c>
    </row>
    <row r="7" spans="1:20" x14ac:dyDescent="0.3">
      <c r="A7" s="43" t="s">
        <v>11432</v>
      </c>
      <c r="B7" s="2" t="str">
        <f>VLOOKUP(MYRANKS_H[[#This Row],[PLAYERID]],PLAYERIDMAP[],COLUMN(PLAYERIDMAP[LASTNAME]),FALSE)</f>
        <v>Story</v>
      </c>
      <c r="C7" s="3" t="str">
        <f>VLOOKUP(MYRANKS_H[[#This Row],[PLAYERID]],PLAYERIDMAP[],COLUMN(PLAYERIDMAP[FIRSTNAME]),FALSE)</f>
        <v>Trevor</v>
      </c>
      <c r="D7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Trevor Story</v>
      </c>
      <c r="E7" s="3" t="str">
        <f>VLOOKUP(MYRANKS_H[[#This Row],[PLAYERID]],PLAYERIDMAP[],COLUMN(PLAYERIDMAP[TEAM]),FALSE)</f>
        <v>COL</v>
      </c>
      <c r="F7" s="4" t="str">
        <f>VLOOKUP(MYRANKS_H[[#This Row],[PLAYERID]],PLAYERIDMAP[],COLUMN(PLAYERIDMAP[LG]),FALSE)</f>
        <v>NL</v>
      </c>
      <c r="G7" s="3" t="str">
        <f>VLOOKUP(MYRANKS_H[[#This Row],[PLAYERID]],PLAYERIDMAP[],COLUMN(PLAYERIDMAP[POS]),FALSE)</f>
        <v>SS</v>
      </c>
      <c r="H7" s="92">
        <v>656</v>
      </c>
      <c r="I7" s="66">
        <v>598</v>
      </c>
      <c r="J7" s="92">
        <v>174</v>
      </c>
      <c r="K7" s="66">
        <v>37</v>
      </c>
      <c r="L7" s="92">
        <v>88</v>
      </c>
      <c r="M7" s="66">
        <v>108</v>
      </c>
      <c r="N7" s="66">
        <v>47</v>
      </c>
      <c r="O7" s="66">
        <v>168</v>
      </c>
      <c r="P7" s="66">
        <v>27</v>
      </c>
      <c r="Q7" s="6">
        <v>0.29096989966555181</v>
      </c>
      <c r="R7" s="15">
        <v>6</v>
      </c>
      <c r="S7" s="35">
        <v>35.889116698514314</v>
      </c>
      <c r="T7" s="19" t="s">
        <v>16165</v>
      </c>
    </row>
    <row r="8" spans="1:20" x14ac:dyDescent="0.3">
      <c r="A8" s="57" t="s">
        <v>3231</v>
      </c>
      <c r="B8" s="2" t="str">
        <f>VLOOKUP(MYRANKS_H[[#This Row],[PLAYERID]],PLAYERIDMAP[],COLUMN(PLAYERIDMAP[LASTNAME]),FALSE)</f>
        <v>Trout</v>
      </c>
      <c r="C8" s="3" t="str">
        <f>VLOOKUP(MYRANKS_H[[#This Row],[PLAYERID]],PLAYERIDMAP[],COLUMN(PLAYERIDMAP[FIRSTNAME]),FALSE)</f>
        <v>Mike</v>
      </c>
      <c r="D8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Mike Trout</v>
      </c>
      <c r="E8" s="3" t="str">
        <f>VLOOKUP(MYRANKS_H[[#This Row],[PLAYERID]],PLAYERIDMAP[],COLUMN(PLAYERIDMAP[TEAM]),FALSE)</f>
        <v>LAA</v>
      </c>
      <c r="F8" s="4" t="str">
        <f>VLOOKUP(MYRANKS_H[[#This Row],[PLAYERID]],PLAYERIDMAP[],COLUMN(PLAYERIDMAP[LG]),FALSE)</f>
        <v>AL</v>
      </c>
      <c r="G8" s="3" t="str">
        <f>VLOOKUP(MYRANKS_H[[#This Row],[PLAYERID]],PLAYERIDMAP[],COLUMN(PLAYERIDMAP[POS]),FALSE)</f>
        <v>OF</v>
      </c>
      <c r="H8" s="92">
        <v>608</v>
      </c>
      <c r="I8" s="66">
        <v>471</v>
      </c>
      <c r="J8" s="92">
        <v>147</v>
      </c>
      <c r="K8" s="66">
        <v>39</v>
      </c>
      <c r="L8" s="92">
        <v>101</v>
      </c>
      <c r="M8" s="66">
        <v>79</v>
      </c>
      <c r="N8" s="66">
        <v>122</v>
      </c>
      <c r="O8" s="66">
        <v>124</v>
      </c>
      <c r="P8" s="66">
        <v>24</v>
      </c>
      <c r="Q8" s="54">
        <v>0.31210191082802546</v>
      </c>
      <c r="R8" s="67">
        <v>7</v>
      </c>
      <c r="S8" s="56">
        <v>35.059093498697983</v>
      </c>
      <c r="T8" s="55" t="s">
        <v>16166</v>
      </c>
    </row>
    <row r="9" spans="1:20" ht="15" customHeight="1" x14ac:dyDescent="0.3">
      <c r="A9" s="57" t="s">
        <v>3453</v>
      </c>
      <c r="B9" s="2" t="str">
        <f>VLOOKUP(MYRANKS_H[[#This Row],[PLAYERID]],PLAYERIDMAP[],COLUMN(PLAYERIDMAP[LASTNAME]),FALSE)</f>
        <v>Baez</v>
      </c>
      <c r="C9" s="3" t="str">
        <f>VLOOKUP(MYRANKS_H[[#This Row],[PLAYERID]],PLAYERIDMAP[],COLUMN(PLAYERIDMAP[FIRSTNAME]),FALSE)</f>
        <v>Javier</v>
      </c>
      <c r="D9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Javier Baez</v>
      </c>
      <c r="E9" s="3" t="str">
        <f>VLOOKUP(MYRANKS_H[[#This Row],[PLAYERID]],PLAYERIDMAP[],COLUMN(PLAYERIDMAP[TEAM]),FALSE)</f>
        <v>CHC</v>
      </c>
      <c r="F9" s="4" t="str">
        <f>VLOOKUP(MYRANKS_H[[#This Row],[PLAYERID]],PLAYERIDMAP[],COLUMN(PLAYERIDMAP[LG]),FALSE)</f>
        <v>NL</v>
      </c>
      <c r="G9" s="3" t="str">
        <f>VLOOKUP(MYRANKS_H[[#This Row],[PLAYERID]],PLAYERIDMAP[],COLUMN(PLAYERIDMAP[POS]),FALSE)</f>
        <v>SS</v>
      </c>
      <c r="H9" s="92">
        <v>645</v>
      </c>
      <c r="I9" s="66">
        <v>606</v>
      </c>
      <c r="J9" s="92">
        <v>176</v>
      </c>
      <c r="K9" s="66">
        <v>34</v>
      </c>
      <c r="L9" s="92">
        <v>101</v>
      </c>
      <c r="M9" s="66">
        <v>111</v>
      </c>
      <c r="N9" s="66">
        <v>29</v>
      </c>
      <c r="O9" s="66">
        <v>167</v>
      </c>
      <c r="P9" s="66">
        <v>21</v>
      </c>
      <c r="Q9" s="46">
        <v>0.29042904290429045</v>
      </c>
      <c r="R9" s="65">
        <v>8</v>
      </c>
      <c r="S9" s="52">
        <v>34.549583392503486</v>
      </c>
      <c r="T9" s="45" t="s">
        <v>16167</v>
      </c>
    </row>
    <row r="10" spans="1:20" x14ac:dyDescent="0.3">
      <c r="A10" s="43" t="s">
        <v>2518</v>
      </c>
      <c r="B10" s="2" t="str">
        <f>VLOOKUP(MYRANKS_H[[#This Row],[PLAYERID]],PLAYERIDMAP[],COLUMN(PLAYERIDMAP[LASTNAME]),FALSE)</f>
        <v>Machado</v>
      </c>
      <c r="C10" s="3" t="str">
        <f>VLOOKUP(MYRANKS_H[[#This Row],[PLAYERID]],PLAYERIDMAP[],COLUMN(PLAYERIDMAP[FIRSTNAME]),FALSE)</f>
        <v>Manny</v>
      </c>
      <c r="D10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Manny Machado</v>
      </c>
      <c r="E10" s="3" t="str">
        <f>VLOOKUP(MYRANKS_H[[#This Row],[PLAYERID]],PLAYERIDMAP[],COLUMN(PLAYERIDMAP[TEAM]),FALSE)</f>
        <v>N/A</v>
      </c>
      <c r="F10" s="4" t="str">
        <f>VLOOKUP(MYRANKS_H[[#This Row],[PLAYERID]],PLAYERIDMAP[],COLUMN(PLAYERIDMAP[LG]),FALSE)</f>
        <v>N/A</v>
      </c>
      <c r="G10" s="3" t="str">
        <f>VLOOKUP(MYRANKS_H[[#This Row],[PLAYERID]],PLAYERIDMAP[],COLUMN(PLAYERIDMAP[POS]),FALSE)</f>
        <v>3B</v>
      </c>
      <c r="H10" s="92">
        <v>709</v>
      </c>
      <c r="I10" s="59">
        <v>632</v>
      </c>
      <c r="J10" s="92">
        <v>188</v>
      </c>
      <c r="K10" s="59">
        <v>37</v>
      </c>
      <c r="L10" s="92">
        <v>84</v>
      </c>
      <c r="M10" s="59">
        <v>107</v>
      </c>
      <c r="N10" s="59">
        <v>70</v>
      </c>
      <c r="O10" s="59">
        <v>104</v>
      </c>
      <c r="P10" s="59">
        <v>14</v>
      </c>
      <c r="Q10" s="29">
        <v>0.29746835443037972</v>
      </c>
      <c r="R10" s="15">
        <v>9</v>
      </c>
      <c r="S10" s="34">
        <v>31.512129217110676</v>
      </c>
      <c r="T10" s="19" t="s">
        <v>16168</v>
      </c>
    </row>
    <row r="11" spans="1:20" x14ac:dyDescent="0.3">
      <c r="A11" s="43" t="s">
        <v>9206</v>
      </c>
      <c r="B11" s="2" t="str">
        <f>VLOOKUP(MYRANKS_H[[#This Row],[PLAYERID]],PLAYERIDMAP[],COLUMN(PLAYERIDMAP[LASTNAME]),FALSE)</f>
        <v>Turner</v>
      </c>
      <c r="C11" s="3" t="str">
        <f>VLOOKUP(MYRANKS_H[[#This Row],[PLAYERID]],PLAYERIDMAP[],COLUMN(PLAYERIDMAP[FIRSTNAME]),FALSE)</f>
        <v>Trea</v>
      </c>
      <c r="D11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Trea Turner</v>
      </c>
      <c r="E11" s="3" t="str">
        <f>VLOOKUP(MYRANKS_H[[#This Row],[PLAYERID]],PLAYERIDMAP[],COLUMN(PLAYERIDMAP[TEAM]),FALSE)</f>
        <v>WAS</v>
      </c>
      <c r="F11" s="4" t="str">
        <f>VLOOKUP(MYRANKS_H[[#This Row],[PLAYERID]],PLAYERIDMAP[],COLUMN(PLAYERIDMAP[LG]),FALSE)</f>
        <v>NL</v>
      </c>
      <c r="G11" s="3" t="str">
        <f>VLOOKUP(MYRANKS_H[[#This Row],[PLAYERID]],PLAYERIDMAP[],COLUMN(PLAYERIDMAP[POS]),FALSE)</f>
        <v>SS</v>
      </c>
      <c r="H11" s="92">
        <v>740</v>
      </c>
      <c r="I11" s="66">
        <v>664</v>
      </c>
      <c r="J11" s="92">
        <v>180</v>
      </c>
      <c r="K11" s="66">
        <v>19</v>
      </c>
      <c r="L11" s="92">
        <v>103</v>
      </c>
      <c r="M11" s="66">
        <v>73</v>
      </c>
      <c r="N11" s="66">
        <v>69</v>
      </c>
      <c r="O11" s="66">
        <v>132</v>
      </c>
      <c r="P11" s="66">
        <v>43</v>
      </c>
      <c r="Q11" s="6">
        <v>0.27108433734939757</v>
      </c>
      <c r="R11" s="15">
        <v>10</v>
      </c>
      <c r="S11" s="35">
        <v>30.526233809153233</v>
      </c>
      <c r="T11" s="19" t="s">
        <v>16169</v>
      </c>
    </row>
    <row r="12" spans="1:20" x14ac:dyDescent="0.3">
      <c r="A12" s="43" t="s">
        <v>12597</v>
      </c>
      <c r="B12" s="2" t="str">
        <f>VLOOKUP(MYRANKS_H[[#This Row],[PLAYERID]],PLAYERIDMAP[],COLUMN(PLAYERIDMAP[LASTNAME]),FALSE)</f>
        <v>Merrifield</v>
      </c>
      <c r="C12" s="3" t="str">
        <f>VLOOKUP(MYRANKS_H[[#This Row],[PLAYERID]],PLAYERIDMAP[],COLUMN(PLAYERIDMAP[FIRSTNAME]),FALSE)</f>
        <v>Whit</v>
      </c>
      <c r="D12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Whit Merrifield</v>
      </c>
      <c r="E12" s="3" t="str">
        <f>VLOOKUP(MYRANKS_H[[#This Row],[PLAYERID]],PLAYERIDMAP[],COLUMN(PLAYERIDMAP[TEAM]),FALSE)</f>
        <v>KC</v>
      </c>
      <c r="F12" s="4" t="str">
        <f>VLOOKUP(MYRANKS_H[[#This Row],[PLAYERID]],PLAYERIDMAP[],COLUMN(PLAYERIDMAP[LG]),FALSE)</f>
        <v>AL</v>
      </c>
      <c r="G12" s="3" t="str">
        <f>VLOOKUP(MYRANKS_H[[#This Row],[PLAYERID]],PLAYERIDMAP[],COLUMN(PLAYERIDMAP[POS]),FALSE)</f>
        <v>2B</v>
      </c>
      <c r="H12" s="92">
        <v>707</v>
      </c>
      <c r="I12" s="66">
        <v>632</v>
      </c>
      <c r="J12" s="92">
        <v>192</v>
      </c>
      <c r="K12" s="66">
        <v>12</v>
      </c>
      <c r="L12" s="92">
        <v>88</v>
      </c>
      <c r="M12" s="66">
        <v>60</v>
      </c>
      <c r="N12" s="66">
        <v>61</v>
      </c>
      <c r="O12" s="66">
        <v>114</v>
      </c>
      <c r="P12" s="66">
        <v>45</v>
      </c>
      <c r="Q12" s="6">
        <v>0.30379746835443039</v>
      </c>
      <c r="R12" s="15">
        <v>11</v>
      </c>
      <c r="S12" s="35">
        <v>29.812085631687594</v>
      </c>
      <c r="T12" s="19" t="s">
        <v>16170</v>
      </c>
    </row>
    <row r="13" spans="1:20" ht="15" customHeight="1" x14ac:dyDescent="0.3">
      <c r="A13" s="43" t="s">
        <v>1438</v>
      </c>
      <c r="B13" s="2" t="str">
        <f>VLOOKUP(MYRANKS_H[[#This Row],[PLAYERID]],PLAYERIDMAP[],COLUMN(PLAYERIDMAP[LASTNAME]),FALSE)</f>
        <v>Arenado</v>
      </c>
      <c r="C13" s="3" t="str">
        <f>VLOOKUP(MYRANKS_H[[#This Row],[PLAYERID]],PLAYERIDMAP[],COLUMN(PLAYERIDMAP[FIRSTNAME]),FALSE)</f>
        <v>Nolan</v>
      </c>
      <c r="D13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Nolan Arenado</v>
      </c>
      <c r="E13" s="3" t="str">
        <f>VLOOKUP(MYRANKS_H[[#This Row],[PLAYERID]],PLAYERIDMAP[],COLUMN(PLAYERIDMAP[TEAM]),FALSE)</f>
        <v>COL</v>
      </c>
      <c r="F13" s="4" t="str">
        <f>VLOOKUP(MYRANKS_H[[#This Row],[PLAYERID]],PLAYERIDMAP[],COLUMN(PLAYERIDMAP[LG]),FALSE)</f>
        <v>NL</v>
      </c>
      <c r="G13" s="3" t="str">
        <f>VLOOKUP(MYRANKS_H[[#This Row],[PLAYERID]],PLAYERIDMAP[],COLUMN(PLAYERIDMAP[POS]),FALSE)</f>
        <v>3B</v>
      </c>
      <c r="H13" s="92">
        <v>673</v>
      </c>
      <c r="I13" s="66">
        <v>590</v>
      </c>
      <c r="J13" s="92">
        <v>175</v>
      </c>
      <c r="K13" s="66">
        <v>38</v>
      </c>
      <c r="L13" s="92">
        <v>104</v>
      </c>
      <c r="M13" s="66">
        <v>110</v>
      </c>
      <c r="N13" s="66">
        <v>73</v>
      </c>
      <c r="O13" s="66">
        <v>122</v>
      </c>
      <c r="P13" s="66">
        <v>2</v>
      </c>
      <c r="Q13" s="27">
        <v>0.29661016949152541</v>
      </c>
      <c r="R13" s="15">
        <v>12</v>
      </c>
      <c r="S13" s="37">
        <v>29.695316034910622</v>
      </c>
      <c r="T13" s="19" t="s">
        <v>16171</v>
      </c>
    </row>
    <row r="14" spans="1:20" ht="15" customHeight="1" x14ac:dyDescent="0.3">
      <c r="A14" s="43" t="s">
        <v>11401</v>
      </c>
      <c r="B14" s="2" t="str">
        <f>VLOOKUP(MYRANKS_H[[#This Row],[PLAYERID]],PLAYERIDMAP[],COLUMN(PLAYERIDMAP[LASTNAME]),FALSE)</f>
        <v>Bregman</v>
      </c>
      <c r="C14" s="3" t="str">
        <f>VLOOKUP(MYRANKS_H[[#This Row],[PLAYERID]],PLAYERIDMAP[],COLUMN(PLAYERIDMAP[FIRSTNAME]),FALSE)</f>
        <v>Alex</v>
      </c>
      <c r="D14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Alex Bregman</v>
      </c>
      <c r="E14" s="3" t="str">
        <f>VLOOKUP(MYRANKS_H[[#This Row],[PLAYERID]],PLAYERIDMAP[],COLUMN(PLAYERIDMAP[TEAM]),FALSE)</f>
        <v>HOU</v>
      </c>
      <c r="F14" s="4" t="str">
        <f>VLOOKUP(MYRANKS_H[[#This Row],[PLAYERID]],PLAYERIDMAP[],COLUMN(PLAYERIDMAP[LG]),FALSE)</f>
        <v>AL</v>
      </c>
      <c r="G14" s="3" t="str">
        <f>VLOOKUP(MYRANKS_H[[#This Row],[PLAYERID]],PLAYERIDMAP[],COLUMN(PLAYERIDMAP[POS]),FALSE)</f>
        <v>SS</v>
      </c>
      <c r="H14" s="92">
        <v>705</v>
      </c>
      <c r="I14" s="66">
        <v>594</v>
      </c>
      <c r="J14" s="92">
        <v>170</v>
      </c>
      <c r="K14" s="66">
        <v>31</v>
      </c>
      <c r="L14" s="92">
        <v>105</v>
      </c>
      <c r="M14" s="66">
        <v>103</v>
      </c>
      <c r="N14" s="66">
        <v>96</v>
      </c>
      <c r="O14" s="66">
        <v>85</v>
      </c>
      <c r="P14" s="66">
        <v>10</v>
      </c>
      <c r="Q14" s="6">
        <v>0.28619528619528617</v>
      </c>
      <c r="R14" s="15">
        <v>13</v>
      </c>
      <c r="S14" s="35">
        <v>27.322651733172229</v>
      </c>
      <c r="T14" s="19" t="s">
        <v>16172</v>
      </c>
    </row>
    <row r="15" spans="1:20" x14ac:dyDescent="0.3">
      <c r="A15" s="43" t="s">
        <v>3462</v>
      </c>
      <c r="B15" s="2" t="str">
        <f>VLOOKUP(MYRANKS_H[[#This Row],[PLAYERID]],PLAYERIDMAP[],COLUMN(PLAYERIDMAP[LASTNAME]),FALSE)</f>
        <v>Davis</v>
      </c>
      <c r="C15" s="3" t="str">
        <f>VLOOKUP(MYRANKS_H[[#This Row],[PLAYERID]],PLAYERIDMAP[],COLUMN(PLAYERIDMAP[FIRSTNAME]),FALSE)</f>
        <v>Khris</v>
      </c>
      <c r="D15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Khris Davis</v>
      </c>
      <c r="E15" s="3" t="str">
        <f>VLOOKUP(MYRANKS_H[[#This Row],[PLAYERID]],PLAYERIDMAP[],COLUMN(PLAYERIDMAP[TEAM]),FALSE)</f>
        <v>OAK</v>
      </c>
      <c r="F15" s="4" t="str">
        <f>VLOOKUP(MYRANKS_H[[#This Row],[PLAYERID]],PLAYERIDMAP[],COLUMN(PLAYERIDMAP[LG]),FALSE)</f>
        <v>AL</v>
      </c>
      <c r="G15" s="3" t="str">
        <f>VLOOKUP(MYRANKS_H[[#This Row],[PLAYERID]],PLAYERIDMAP[],COLUMN(PLAYERIDMAP[POS]),FALSE)</f>
        <v>OF</v>
      </c>
      <c r="H15" s="92">
        <v>654</v>
      </c>
      <c r="I15" s="66">
        <v>576</v>
      </c>
      <c r="J15" s="92">
        <v>142</v>
      </c>
      <c r="K15" s="66">
        <v>48</v>
      </c>
      <c r="L15" s="92">
        <v>98</v>
      </c>
      <c r="M15" s="66">
        <v>123</v>
      </c>
      <c r="N15" s="66">
        <v>59</v>
      </c>
      <c r="O15" s="66">
        <v>175</v>
      </c>
      <c r="P15" s="66">
        <v>0</v>
      </c>
      <c r="Q15" s="6">
        <v>0.24652777777777779</v>
      </c>
      <c r="R15" s="15">
        <v>14</v>
      </c>
      <c r="S15" s="35">
        <v>26.54284148670969</v>
      </c>
      <c r="T15" s="19" t="s">
        <v>16173</v>
      </c>
    </row>
    <row r="16" spans="1:20" ht="15" customHeight="1" x14ac:dyDescent="0.3">
      <c r="A16" s="43" t="s">
        <v>2026</v>
      </c>
      <c r="B16" s="2" t="str">
        <f>VLOOKUP(MYRANKS_H[[#This Row],[PLAYERID]],PLAYERIDMAP[],COLUMN(PLAYERIDMAP[LASTNAME]),FALSE)</f>
        <v>Freeman</v>
      </c>
      <c r="C16" s="3" t="str">
        <f>VLOOKUP(MYRANKS_H[[#This Row],[PLAYERID]],PLAYERIDMAP[],COLUMN(PLAYERIDMAP[FIRSTNAME]),FALSE)</f>
        <v>Freddie</v>
      </c>
      <c r="D16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Freddie Freeman</v>
      </c>
      <c r="E16" s="3" t="str">
        <f>VLOOKUP(MYRANKS_H[[#This Row],[PLAYERID]],PLAYERIDMAP[],COLUMN(PLAYERIDMAP[TEAM]),FALSE)</f>
        <v>ATL</v>
      </c>
      <c r="F16" s="4" t="str">
        <f>VLOOKUP(MYRANKS_H[[#This Row],[PLAYERID]],PLAYERIDMAP[],COLUMN(PLAYERIDMAP[LG]),FALSE)</f>
        <v>NL</v>
      </c>
      <c r="G16" s="3" t="str">
        <f>VLOOKUP(MYRANKS_H[[#This Row],[PLAYERID]],PLAYERIDMAP[],COLUMN(PLAYERIDMAP[POS]),FALSE)</f>
        <v>1B</v>
      </c>
      <c r="H16" s="92">
        <v>707</v>
      </c>
      <c r="I16" s="66">
        <v>618</v>
      </c>
      <c r="J16" s="92">
        <v>191</v>
      </c>
      <c r="K16" s="66">
        <v>23</v>
      </c>
      <c r="L16" s="92">
        <v>94</v>
      </c>
      <c r="M16" s="66">
        <v>98</v>
      </c>
      <c r="N16" s="66">
        <v>76</v>
      </c>
      <c r="O16" s="66">
        <v>132</v>
      </c>
      <c r="P16" s="66">
        <v>10</v>
      </c>
      <c r="Q16" s="29">
        <v>0.30906148867313915</v>
      </c>
      <c r="R16" s="15">
        <v>15</v>
      </c>
      <c r="S16" s="34">
        <v>26.222380628682195</v>
      </c>
      <c r="T16" s="19" t="s">
        <v>16174</v>
      </c>
    </row>
    <row r="17" spans="1:20" ht="15" customHeight="1" x14ac:dyDescent="0.3">
      <c r="A17" s="43" t="s">
        <v>1560</v>
      </c>
      <c r="B17" s="2" t="str">
        <f>VLOOKUP(MYRANKS_H[[#This Row],[PLAYERID]],PLAYERIDMAP[],COLUMN(PLAYERIDMAP[LASTNAME]),FALSE)</f>
        <v>Blackmon</v>
      </c>
      <c r="C17" s="3" t="str">
        <f>VLOOKUP(MYRANKS_H[[#This Row],[PLAYERID]],PLAYERIDMAP[],COLUMN(PLAYERIDMAP[FIRSTNAME]),FALSE)</f>
        <v>Charlie</v>
      </c>
      <c r="D17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Charlie Blackmon</v>
      </c>
      <c r="E17" s="3" t="str">
        <f>VLOOKUP(MYRANKS_H[[#This Row],[PLAYERID]],PLAYERIDMAP[],COLUMN(PLAYERIDMAP[TEAM]),FALSE)</f>
        <v>COL</v>
      </c>
      <c r="F17" s="4" t="str">
        <f>VLOOKUP(MYRANKS_H[[#This Row],[PLAYERID]],PLAYERIDMAP[],COLUMN(PLAYERIDMAP[LG]),FALSE)</f>
        <v>NL</v>
      </c>
      <c r="G17" s="3" t="str">
        <f>VLOOKUP(MYRANKS_H[[#This Row],[PLAYERID]],PLAYERIDMAP[],COLUMN(PLAYERIDMAP[POS]),FALSE)</f>
        <v>OF</v>
      </c>
      <c r="H17" s="92">
        <v>696</v>
      </c>
      <c r="I17" s="66">
        <v>626</v>
      </c>
      <c r="J17" s="92">
        <v>182</v>
      </c>
      <c r="K17" s="66">
        <v>29</v>
      </c>
      <c r="L17" s="92">
        <v>119</v>
      </c>
      <c r="M17" s="66">
        <v>70</v>
      </c>
      <c r="N17" s="66">
        <v>59</v>
      </c>
      <c r="O17" s="66">
        <v>134</v>
      </c>
      <c r="P17" s="66">
        <v>12</v>
      </c>
      <c r="Q17" s="6">
        <v>0.29073482428115016</v>
      </c>
      <c r="R17" s="15">
        <v>16</v>
      </c>
      <c r="S17" s="35">
        <v>26.077633345155309</v>
      </c>
      <c r="T17" s="19" t="s">
        <v>16175</v>
      </c>
    </row>
    <row r="18" spans="1:20" x14ac:dyDescent="0.3">
      <c r="A18" s="57" t="s">
        <v>11428</v>
      </c>
      <c r="B18" s="2" t="str">
        <f>VLOOKUP(MYRANKS_H[[#This Row],[PLAYERID]],PLAYERIDMAP[],COLUMN(PLAYERIDMAP[LASTNAME]),FALSE)</f>
        <v>Benintendi</v>
      </c>
      <c r="C18" s="3" t="str">
        <f>VLOOKUP(MYRANKS_H[[#This Row],[PLAYERID]],PLAYERIDMAP[],COLUMN(PLAYERIDMAP[FIRSTNAME]),FALSE)</f>
        <v>Andrew</v>
      </c>
      <c r="D18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Andrew Benintendi</v>
      </c>
      <c r="E18" s="3" t="str">
        <f>VLOOKUP(MYRANKS_H[[#This Row],[PLAYERID]],PLAYERIDMAP[],COLUMN(PLAYERIDMAP[TEAM]),FALSE)</f>
        <v>BOS</v>
      </c>
      <c r="F18" s="4" t="str">
        <f>VLOOKUP(MYRANKS_H[[#This Row],[PLAYERID]],PLAYERIDMAP[],COLUMN(PLAYERIDMAP[LG]),FALSE)</f>
        <v>AL</v>
      </c>
      <c r="G18" s="3" t="str">
        <f>VLOOKUP(MYRANKS_H[[#This Row],[PLAYERID]],PLAYERIDMAP[],COLUMN(PLAYERIDMAP[POS]),FALSE)</f>
        <v>OF</v>
      </c>
      <c r="H18" s="92">
        <v>661</v>
      </c>
      <c r="I18" s="66">
        <v>579</v>
      </c>
      <c r="J18" s="92">
        <v>168</v>
      </c>
      <c r="K18" s="66">
        <v>16</v>
      </c>
      <c r="L18" s="92">
        <v>103</v>
      </c>
      <c r="M18" s="66">
        <v>87</v>
      </c>
      <c r="N18" s="66">
        <v>71</v>
      </c>
      <c r="O18" s="66">
        <v>106</v>
      </c>
      <c r="P18" s="66">
        <v>21</v>
      </c>
      <c r="Q18" s="54">
        <v>0.29015544041450775</v>
      </c>
      <c r="R18" s="67">
        <v>17</v>
      </c>
      <c r="S18" s="56">
        <v>24.834878316771142</v>
      </c>
      <c r="T18" s="55" t="s">
        <v>16176</v>
      </c>
    </row>
    <row r="19" spans="1:20" x14ac:dyDescent="0.3">
      <c r="A19" s="43" t="s">
        <v>3147</v>
      </c>
      <c r="B19" s="2" t="str">
        <f>VLOOKUP(MYRANKS_H[[#This Row],[PLAYERID]],PLAYERIDMAP[],COLUMN(PLAYERIDMAP[LASTNAME]),FALSE)</f>
        <v>Stanton</v>
      </c>
      <c r="C19" s="3" t="str">
        <f>VLOOKUP(MYRANKS_H[[#This Row],[PLAYERID]],PLAYERIDMAP[],COLUMN(PLAYERIDMAP[FIRSTNAME]),FALSE)</f>
        <v>Giancarlo</v>
      </c>
      <c r="D19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Giancarlo Stanton</v>
      </c>
      <c r="E19" s="3" t="str">
        <f>VLOOKUP(MYRANKS_H[[#This Row],[PLAYERID]],PLAYERIDMAP[],COLUMN(PLAYERIDMAP[TEAM]),FALSE)</f>
        <v>NYY</v>
      </c>
      <c r="F19" s="4" t="str">
        <f>VLOOKUP(MYRANKS_H[[#This Row],[PLAYERID]],PLAYERIDMAP[],COLUMN(PLAYERIDMAP[LG]),FALSE)</f>
        <v>AL</v>
      </c>
      <c r="G19" s="3" t="str">
        <f>VLOOKUP(MYRANKS_H[[#This Row],[PLAYERID]],PLAYERIDMAP[],COLUMN(PLAYERIDMAP[POS]),FALSE)</f>
        <v>OF</v>
      </c>
      <c r="H19" s="92">
        <v>705</v>
      </c>
      <c r="I19" s="66">
        <v>617</v>
      </c>
      <c r="J19" s="92">
        <v>164</v>
      </c>
      <c r="K19" s="66">
        <v>38</v>
      </c>
      <c r="L19" s="92">
        <v>102</v>
      </c>
      <c r="M19" s="66">
        <v>100</v>
      </c>
      <c r="N19" s="66">
        <v>70</v>
      </c>
      <c r="O19" s="66">
        <v>211</v>
      </c>
      <c r="P19" s="66">
        <v>5</v>
      </c>
      <c r="Q19" s="30">
        <v>0.26580226904376014</v>
      </c>
      <c r="R19" s="15">
        <v>18</v>
      </c>
      <c r="S19" s="36">
        <v>24.720867781497741</v>
      </c>
      <c r="T19" s="19" t="s">
        <v>16177</v>
      </c>
    </row>
    <row r="20" spans="1:20" ht="15" customHeight="1" x14ac:dyDescent="0.3">
      <c r="A20" s="43" t="s">
        <v>2181</v>
      </c>
      <c r="B20" s="2" t="str">
        <f>VLOOKUP(MYRANKS_H[[#This Row],[PLAYERID]],PLAYERIDMAP[],COLUMN(PLAYERIDMAP[LASTNAME]),FALSE)</f>
        <v>Harper</v>
      </c>
      <c r="C20" s="3" t="str">
        <f>VLOOKUP(MYRANKS_H[[#This Row],[PLAYERID]],PLAYERIDMAP[],COLUMN(PLAYERIDMAP[FIRSTNAME]),FALSE)</f>
        <v>Bryce</v>
      </c>
      <c r="D20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Bryce Harper</v>
      </c>
      <c r="E20" s="3" t="str">
        <f>VLOOKUP(MYRANKS_H[[#This Row],[PLAYERID]],PLAYERIDMAP[],COLUMN(PLAYERIDMAP[TEAM]),FALSE)</f>
        <v>N/A</v>
      </c>
      <c r="F20" s="4" t="str">
        <f>VLOOKUP(MYRANKS_H[[#This Row],[PLAYERID]],PLAYERIDMAP[],COLUMN(PLAYERIDMAP[LG]),FALSE)</f>
        <v>N/A</v>
      </c>
      <c r="G20" s="3" t="str">
        <f>VLOOKUP(MYRANKS_H[[#This Row],[PLAYERID]],PLAYERIDMAP[],COLUMN(PLAYERIDMAP[POS]),FALSE)</f>
        <v>OF</v>
      </c>
      <c r="H20" s="92">
        <v>695</v>
      </c>
      <c r="I20" s="66">
        <v>550</v>
      </c>
      <c r="J20" s="92">
        <v>137</v>
      </c>
      <c r="K20" s="66">
        <v>34</v>
      </c>
      <c r="L20" s="92">
        <v>103</v>
      </c>
      <c r="M20" s="66">
        <v>100</v>
      </c>
      <c r="N20" s="66">
        <v>130</v>
      </c>
      <c r="O20" s="66">
        <v>169</v>
      </c>
      <c r="P20" s="66">
        <v>13</v>
      </c>
      <c r="Q20" s="6">
        <v>0.24909090909090909</v>
      </c>
      <c r="R20" s="15">
        <v>19</v>
      </c>
      <c r="S20" s="35">
        <v>24.647128564820132</v>
      </c>
      <c r="T20" s="19" t="s">
        <v>16178</v>
      </c>
    </row>
    <row r="21" spans="1:20" x14ac:dyDescent="0.3">
      <c r="A21" s="43" t="s">
        <v>2546</v>
      </c>
      <c r="B21" s="2" t="str">
        <f>VLOOKUP(MYRANKS_H[[#This Row],[PLAYERID]],PLAYERIDMAP[],COLUMN(PLAYERIDMAP[LASTNAME]),FALSE)</f>
        <v>Marte</v>
      </c>
      <c r="C21" s="3" t="str">
        <f>VLOOKUP(MYRANKS_H[[#This Row],[PLAYERID]],PLAYERIDMAP[],COLUMN(PLAYERIDMAP[FIRSTNAME]),FALSE)</f>
        <v>Starling</v>
      </c>
      <c r="D21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Starling Marte</v>
      </c>
      <c r="E21" s="3" t="str">
        <f>VLOOKUP(MYRANKS_H[[#This Row],[PLAYERID]],PLAYERIDMAP[],COLUMN(PLAYERIDMAP[TEAM]),FALSE)</f>
        <v>PIT</v>
      </c>
      <c r="F21" s="4" t="str">
        <f>VLOOKUP(MYRANKS_H[[#This Row],[PLAYERID]],PLAYERIDMAP[],COLUMN(PLAYERIDMAP[LG]),FALSE)</f>
        <v>NL</v>
      </c>
      <c r="G21" s="3" t="str">
        <f>VLOOKUP(MYRANKS_H[[#This Row],[PLAYERID]],PLAYERIDMAP[],COLUMN(PLAYERIDMAP[POS]),FALSE)</f>
        <v>OF</v>
      </c>
      <c r="H21" s="92">
        <v>606</v>
      </c>
      <c r="I21" s="59">
        <v>559</v>
      </c>
      <c r="J21" s="92">
        <v>155</v>
      </c>
      <c r="K21" s="59">
        <v>20</v>
      </c>
      <c r="L21" s="92">
        <v>81</v>
      </c>
      <c r="M21" s="59">
        <v>72</v>
      </c>
      <c r="N21" s="59">
        <v>35</v>
      </c>
      <c r="O21" s="59">
        <v>109</v>
      </c>
      <c r="P21" s="59">
        <v>33</v>
      </c>
      <c r="Q21" s="29">
        <v>0.2772808586762075</v>
      </c>
      <c r="R21" s="15">
        <v>20</v>
      </c>
      <c r="S21" s="34">
        <v>24.159441587320909</v>
      </c>
      <c r="T21" s="19" t="s">
        <v>16179</v>
      </c>
    </row>
    <row r="22" spans="1:20" ht="15" customHeight="1" x14ac:dyDescent="0.3">
      <c r="A22" s="88" t="s">
        <v>2080</v>
      </c>
      <c r="B22" s="2" t="str">
        <f>VLOOKUP(MYRANKS_H[[#This Row],[PLAYERID]],PLAYERIDMAP[],COLUMN(PLAYERIDMAP[LASTNAME]),FALSE)</f>
        <v>Goldschmidt</v>
      </c>
      <c r="C22" s="3" t="str">
        <f>VLOOKUP(MYRANKS_H[[#This Row],[PLAYERID]],PLAYERIDMAP[],COLUMN(PLAYERIDMAP[FIRSTNAME]),FALSE)</f>
        <v>Paul</v>
      </c>
      <c r="D22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Paul Goldschmidt</v>
      </c>
      <c r="E22" s="3" t="str">
        <f>VLOOKUP(MYRANKS_H[[#This Row],[PLAYERID]],PLAYERIDMAP[],COLUMN(PLAYERIDMAP[TEAM]),FALSE)</f>
        <v>STL</v>
      </c>
      <c r="F22" s="4" t="str">
        <f>VLOOKUP(MYRANKS_H[[#This Row],[PLAYERID]],PLAYERIDMAP[],COLUMN(PLAYERIDMAP[LG]),FALSE)</f>
        <v>NL</v>
      </c>
      <c r="G22" s="3" t="str">
        <f>VLOOKUP(MYRANKS_H[[#This Row],[PLAYERID]],PLAYERIDMAP[],COLUMN(PLAYERIDMAP[POS]),FALSE)</f>
        <v>1B</v>
      </c>
      <c r="H22" s="92">
        <v>690</v>
      </c>
      <c r="I22" s="92">
        <v>593</v>
      </c>
      <c r="J22" s="92">
        <v>172</v>
      </c>
      <c r="K22" s="92">
        <v>33</v>
      </c>
      <c r="L22" s="92">
        <v>95</v>
      </c>
      <c r="M22" s="92">
        <v>83</v>
      </c>
      <c r="N22" s="92">
        <v>90</v>
      </c>
      <c r="O22" s="92">
        <v>173</v>
      </c>
      <c r="P22" s="92">
        <v>7</v>
      </c>
      <c r="Q22" s="93">
        <v>0.2900505902192243</v>
      </c>
      <c r="R22" s="95">
        <v>21</v>
      </c>
      <c r="S22" s="96">
        <v>23.697954558686462</v>
      </c>
      <c r="T22" s="94" t="s">
        <v>16180</v>
      </c>
    </row>
    <row r="23" spans="1:20" ht="15" customHeight="1" x14ac:dyDescent="0.3">
      <c r="A23" s="43" t="s">
        <v>8204</v>
      </c>
      <c r="B23" s="2" t="str">
        <f>VLOOKUP(MYRANKS_H[[#This Row],[PLAYERID]],PLAYERIDMAP[],COLUMN(PLAYERIDMAP[LASTNAME]),FALSE)</f>
        <v>Realmuto</v>
      </c>
      <c r="C23" s="3" t="str">
        <f>VLOOKUP(MYRANKS_H[[#This Row],[PLAYERID]],PLAYERIDMAP[],COLUMN(PLAYERIDMAP[FIRSTNAME]),FALSE)</f>
        <v>J.T.</v>
      </c>
      <c r="D23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J.T. Realmuto</v>
      </c>
      <c r="E23" s="3" t="str">
        <f>VLOOKUP(MYRANKS_H[[#This Row],[PLAYERID]],PLAYERIDMAP[],COLUMN(PLAYERIDMAP[TEAM]),FALSE)</f>
        <v>MIA</v>
      </c>
      <c r="F23" s="4" t="str">
        <f>VLOOKUP(MYRANKS_H[[#This Row],[PLAYERID]],PLAYERIDMAP[],COLUMN(PLAYERIDMAP[LG]),FALSE)</f>
        <v>NL</v>
      </c>
      <c r="G23" s="3" t="str">
        <f>VLOOKUP(MYRANKS_H[[#This Row],[PLAYERID]],PLAYERIDMAP[],COLUMN(PLAYERIDMAP[POS]),FALSE)</f>
        <v>C</v>
      </c>
      <c r="H23" s="92">
        <v>531</v>
      </c>
      <c r="I23" s="66">
        <v>477</v>
      </c>
      <c r="J23" s="92">
        <v>132</v>
      </c>
      <c r="K23" s="66">
        <v>21</v>
      </c>
      <c r="L23" s="92">
        <v>74</v>
      </c>
      <c r="M23" s="66">
        <v>74</v>
      </c>
      <c r="N23" s="66">
        <v>38</v>
      </c>
      <c r="O23" s="66">
        <v>104</v>
      </c>
      <c r="P23" s="66">
        <v>3</v>
      </c>
      <c r="Q23" s="6">
        <v>0.27672955974842767</v>
      </c>
      <c r="R23" s="15">
        <v>22</v>
      </c>
      <c r="S23" s="35">
        <v>21.763685817354133</v>
      </c>
      <c r="T23" s="19" t="s">
        <v>16181</v>
      </c>
    </row>
    <row r="24" spans="1:20" x14ac:dyDescent="0.3">
      <c r="A24" s="43" t="s">
        <v>12018</v>
      </c>
      <c r="B24" s="2" t="str">
        <f>VLOOKUP(MYRANKS_H[[#This Row],[PLAYERID]],PLAYERIDMAP[],COLUMN(PLAYERIDMAP[LASTNAME]),FALSE)</f>
        <v>Haniger</v>
      </c>
      <c r="C24" s="3" t="str">
        <f>VLOOKUP(MYRANKS_H[[#This Row],[PLAYERID]],PLAYERIDMAP[],COLUMN(PLAYERIDMAP[FIRSTNAME]),FALSE)</f>
        <v>Mitch</v>
      </c>
      <c r="D24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Mitch Haniger</v>
      </c>
      <c r="E24" s="3" t="str">
        <f>VLOOKUP(MYRANKS_H[[#This Row],[PLAYERID]],PLAYERIDMAP[],COLUMN(PLAYERIDMAP[TEAM]),FALSE)</f>
        <v>SEA</v>
      </c>
      <c r="F24" s="4" t="str">
        <f>VLOOKUP(MYRANKS_H[[#This Row],[PLAYERID]],PLAYERIDMAP[],COLUMN(PLAYERIDMAP[LG]),FALSE)</f>
        <v>AL</v>
      </c>
      <c r="G24" s="3" t="str">
        <f>VLOOKUP(MYRANKS_H[[#This Row],[PLAYERID]],PLAYERIDMAP[],COLUMN(PLAYERIDMAP[POS]),FALSE)</f>
        <v>OF</v>
      </c>
      <c r="H24" s="92">
        <v>683</v>
      </c>
      <c r="I24" s="66">
        <v>596</v>
      </c>
      <c r="J24" s="92">
        <v>170</v>
      </c>
      <c r="K24" s="66">
        <v>26</v>
      </c>
      <c r="L24" s="92">
        <v>90</v>
      </c>
      <c r="M24" s="66">
        <v>93</v>
      </c>
      <c r="N24" s="66">
        <v>70</v>
      </c>
      <c r="O24" s="66">
        <v>148</v>
      </c>
      <c r="P24" s="66">
        <v>8</v>
      </c>
      <c r="Q24" s="6">
        <v>0.28523489932885904</v>
      </c>
      <c r="R24" s="15">
        <v>23</v>
      </c>
      <c r="S24" s="35">
        <v>21.244275492494253</v>
      </c>
      <c r="T24" s="19" t="s">
        <v>16182</v>
      </c>
    </row>
    <row r="25" spans="1:20" ht="15" customHeight="1" x14ac:dyDescent="0.3">
      <c r="A25" s="49" t="s">
        <v>1691</v>
      </c>
      <c r="B25" s="2" t="str">
        <f>VLOOKUP(MYRANKS_H[[#This Row],[PLAYERID]],PLAYERIDMAP[],COLUMN(PLAYERIDMAP[LASTNAME]),FALSE)</f>
        <v>Carpenter</v>
      </c>
      <c r="C25" s="3" t="str">
        <f>VLOOKUP(MYRANKS_H[[#This Row],[PLAYERID]],PLAYERIDMAP[],COLUMN(PLAYERIDMAP[FIRSTNAME]),FALSE)</f>
        <v>Matt</v>
      </c>
      <c r="D25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Matt Carpenter</v>
      </c>
      <c r="E25" s="3" t="str">
        <f>VLOOKUP(MYRANKS_H[[#This Row],[PLAYERID]],PLAYERIDMAP[],COLUMN(PLAYERIDMAP[TEAM]),FALSE)</f>
        <v>STL</v>
      </c>
      <c r="F25" s="4" t="str">
        <f>VLOOKUP(MYRANKS_H[[#This Row],[PLAYERID]],PLAYERIDMAP[],COLUMN(PLAYERIDMAP[LG]),FALSE)</f>
        <v>NL</v>
      </c>
      <c r="G25" s="3" t="str">
        <f>VLOOKUP(MYRANKS_H[[#This Row],[PLAYERID]],PLAYERIDMAP[],COLUMN(PLAYERIDMAP[POS]),FALSE)</f>
        <v>1B</v>
      </c>
      <c r="H25" s="92">
        <v>677</v>
      </c>
      <c r="I25" s="66">
        <v>564</v>
      </c>
      <c r="J25" s="92">
        <v>145</v>
      </c>
      <c r="K25" s="66">
        <v>36</v>
      </c>
      <c r="L25" s="92">
        <v>111</v>
      </c>
      <c r="M25" s="66">
        <v>81</v>
      </c>
      <c r="N25" s="66">
        <v>102</v>
      </c>
      <c r="O25" s="66">
        <v>158</v>
      </c>
      <c r="P25" s="66">
        <v>4</v>
      </c>
      <c r="Q25" s="6">
        <v>0.25709219858156029</v>
      </c>
      <c r="R25" s="15">
        <v>24</v>
      </c>
      <c r="S25" s="35">
        <v>21.163858187546396</v>
      </c>
      <c r="T25" s="19" t="s">
        <v>16183</v>
      </c>
    </row>
    <row r="26" spans="1:20" ht="15" customHeight="1" x14ac:dyDescent="0.3">
      <c r="A26" s="43" t="s">
        <v>3471</v>
      </c>
      <c r="B26" s="2" t="str">
        <f>VLOOKUP(MYRANKS_H[[#This Row],[PLAYERID]],PLAYERIDMAP[],COLUMN(PLAYERIDMAP[LASTNAME]),FALSE)</f>
        <v>Gennett</v>
      </c>
      <c r="C26" s="3" t="str">
        <f>VLOOKUP(MYRANKS_H[[#This Row],[PLAYERID]],PLAYERIDMAP[],COLUMN(PLAYERIDMAP[FIRSTNAME]),FALSE)</f>
        <v>Scooter</v>
      </c>
      <c r="D26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Scooter Gennett</v>
      </c>
      <c r="E26" s="3" t="str">
        <f>VLOOKUP(MYRANKS_H[[#This Row],[PLAYERID]],PLAYERIDMAP[],COLUMN(PLAYERIDMAP[TEAM]),FALSE)</f>
        <v>CIN</v>
      </c>
      <c r="F26" s="4" t="str">
        <f>VLOOKUP(MYRANKS_H[[#This Row],[PLAYERID]],PLAYERIDMAP[],COLUMN(PLAYERIDMAP[LG]),FALSE)</f>
        <v>NL</v>
      </c>
      <c r="G26" s="3" t="str">
        <f>VLOOKUP(MYRANKS_H[[#This Row],[PLAYERID]],PLAYERIDMAP[],COLUMN(PLAYERIDMAP[POS]),FALSE)</f>
        <v>2B</v>
      </c>
      <c r="H26" s="92">
        <v>638</v>
      </c>
      <c r="I26" s="66">
        <v>584</v>
      </c>
      <c r="J26" s="92">
        <v>181</v>
      </c>
      <c r="K26" s="66">
        <v>23</v>
      </c>
      <c r="L26" s="92">
        <v>86</v>
      </c>
      <c r="M26" s="66">
        <v>92</v>
      </c>
      <c r="N26" s="66">
        <v>42</v>
      </c>
      <c r="O26" s="66">
        <v>125</v>
      </c>
      <c r="P26" s="66">
        <v>4</v>
      </c>
      <c r="Q26" s="6">
        <v>0.30993150684931509</v>
      </c>
      <c r="R26" s="15">
        <v>25</v>
      </c>
      <c r="S26" s="35">
        <v>20.871978220600568</v>
      </c>
      <c r="T26" s="19" t="s">
        <v>16184</v>
      </c>
    </row>
    <row r="27" spans="1:20" ht="15" customHeight="1" x14ac:dyDescent="0.3">
      <c r="A27" s="43" t="s">
        <v>4870</v>
      </c>
      <c r="B27" s="2" t="str">
        <f>VLOOKUP(MYRANKS_H[[#This Row],[PLAYERID]],PLAYERIDMAP[],COLUMN(PLAYERIDMAP[LASTNAME]),FALSE)</f>
        <v>Suarez</v>
      </c>
      <c r="C27" s="3" t="str">
        <f>VLOOKUP(MYRANKS_H[[#This Row],[PLAYERID]],PLAYERIDMAP[],COLUMN(PLAYERIDMAP[FIRSTNAME]),FALSE)</f>
        <v>Eugenio</v>
      </c>
      <c r="D27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Eugenio Suarez</v>
      </c>
      <c r="E27" s="3" t="str">
        <f>VLOOKUP(MYRANKS_H[[#This Row],[PLAYERID]],PLAYERIDMAP[],COLUMN(PLAYERIDMAP[TEAM]),FALSE)</f>
        <v>CIN</v>
      </c>
      <c r="F27" s="4" t="str">
        <f>VLOOKUP(MYRANKS_H[[#This Row],[PLAYERID]],PLAYERIDMAP[],COLUMN(PLAYERIDMAP[LG]),FALSE)</f>
        <v>NL</v>
      </c>
      <c r="G27" s="3" t="str">
        <f>VLOOKUP(MYRANKS_H[[#This Row],[PLAYERID]],PLAYERIDMAP[],COLUMN(PLAYERIDMAP[POS]),FALSE)</f>
        <v>3B</v>
      </c>
      <c r="H27" s="92">
        <v>606</v>
      </c>
      <c r="I27" s="66">
        <v>527</v>
      </c>
      <c r="J27" s="92">
        <v>149</v>
      </c>
      <c r="K27" s="66">
        <v>34</v>
      </c>
      <c r="L27" s="92">
        <v>79</v>
      </c>
      <c r="M27" s="66">
        <v>104</v>
      </c>
      <c r="N27" s="66">
        <v>64</v>
      </c>
      <c r="O27" s="66">
        <v>142</v>
      </c>
      <c r="P27" s="66">
        <v>1</v>
      </c>
      <c r="Q27" s="5">
        <v>0.2827324478178368</v>
      </c>
      <c r="R27" s="15">
        <v>26</v>
      </c>
      <c r="S27" s="32">
        <v>20.773710549159848</v>
      </c>
      <c r="T27" s="19" t="s">
        <v>16185</v>
      </c>
    </row>
    <row r="28" spans="1:20" ht="15" customHeight="1" x14ac:dyDescent="0.3">
      <c r="A28" s="43" t="s">
        <v>11168</v>
      </c>
      <c r="B28" s="2" t="str">
        <f>VLOOKUP(MYRANKS_H[[#This Row],[PLAYERID]],PLAYERIDMAP[],COLUMN(PLAYERIDMAP[LASTNAME]),FALSE)</f>
        <v>Aguilar</v>
      </c>
      <c r="C28" s="3" t="str">
        <f>VLOOKUP(MYRANKS_H[[#This Row],[PLAYERID]],PLAYERIDMAP[],COLUMN(PLAYERIDMAP[FIRSTNAME]),FALSE)</f>
        <v>Jesus</v>
      </c>
      <c r="D28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Jesus Aguilar</v>
      </c>
      <c r="E28" s="3" t="str">
        <f>VLOOKUP(MYRANKS_H[[#This Row],[PLAYERID]],PLAYERIDMAP[],COLUMN(PLAYERIDMAP[TEAM]),FALSE)</f>
        <v>MIL</v>
      </c>
      <c r="F28" s="4" t="str">
        <f>VLOOKUP(MYRANKS_H[[#This Row],[PLAYERID]],PLAYERIDMAP[],COLUMN(PLAYERIDMAP[LG]),FALSE)</f>
        <v>NL</v>
      </c>
      <c r="G28" s="3" t="str">
        <f>VLOOKUP(MYRANKS_H[[#This Row],[PLAYERID]],PLAYERIDMAP[],COLUMN(PLAYERIDMAP[POS]),FALSE)</f>
        <v>1B</v>
      </c>
      <c r="H28" s="92">
        <v>566</v>
      </c>
      <c r="I28" s="66">
        <v>492</v>
      </c>
      <c r="J28" s="92">
        <v>135</v>
      </c>
      <c r="K28" s="66">
        <v>35</v>
      </c>
      <c r="L28" s="92">
        <v>80</v>
      </c>
      <c r="M28" s="66">
        <v>108</v>
      </c>
      <c r="N28" s="66">
        <v>58</v>
      </c>
      <c r="O28" s="66">
        <v>143</v>
      </c>
      <c r="P28" s="66">
        <v>0</v>
      </c>
      <c r="Q28" s="6">
        <v>0.27439024390243905</v>
      </c>
      <c r="R28" s="15">
        <v>27</v>
      </c>
      <c r="S28" s="35">
        <v>20.380258583452683</v>
      </c>
      <c r="T28" s="19" t="s">
        <v>16186</v>
      </c>
    </row>
    <row r="29" spans="1:20" ht="15" customHeight="1" x14ac:dyDescent="0.3">
      <c r="A29" s="43" t="s">
        <v>2943</v>
      </c>
      <c r="B29" s="2" t="str">
        <f>VLOOKUP(MYRANKS_H[[#This Row],[PLAYERID]],PLAYERIDMAP[],COLUMN(PLAYERIDMAP[LASTNAME]),FALSE)</f>
        <v>Rendon</v>
      </c>
      <c r="C29" s="3" t="str">
        <f>VLOOKUP(MYRANKS_H[[#This Row],[PLAYERID]],PLAYERIDMAP[],COLUMN(PLAYERIDMAP[FIRSTNAME]),FALSE)</f>
        <v>Anthony</v>
      </c>
      <c r="D29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Anthony Rendon</v>
      </c>
      <c r="E29" s="3" t="str">
        <f>VLOOKUP(MYRANKS_H[[#This Row],[PLAYERID]],PLAYERIDMAP[],COLUMN(PLAYERIDMAP[TEAM]),FALSE)</f>
        <v>WAS</v>
      </c>
      <c r="F29" s="4" t="str">
        <f>VLOOKUP(MYRANKS_H[[#This Row],[PLAYERID]],PLAYERIDMAP[],COLUMN(PLAYERIDMAP[LG]),FALSE)</f>
        <v>NL</v>
      </c>
      <c r="G29" s="3" t="str">
        <f>VLOOKUP(MYRANKS_H[[#This Row],[PLAYERID]],PLAYERIDMAP[],COLUMN(PLAYERIDMAP[POS]),FALSE)</f>
        <v>3B</v>
      </c>
      <c r="H29" s="92">
        <v>597</v>
      </c>
      <c r="I29" s="66">
        <v>529</v>
      </c>
      <c r="J29" s="92">
        <v>163</v>
      </c>
      <c r="K29" s="66">
        <v>24</v>
      </c>
      <c r="L29" s="92">
        <v>88</v>
      </c>
      <c r="M29" s="66">
        <v>92</v>
      </c>
      <c r="N29" s="66">
        <v>55</v>
      </c>
      <c r="O29" s="66">
        <v>82</v>
      </c>
      <c r="P29" s="66">
        <v>2</v>
      </c>
      <c r="Q29" s="5">
        <v>0.30812854442344045</v>
      </c>
      <c r="R29" s="15">
        <v>28</v>
      </c>
      <c r="S29" s="32">
        <v>20.146477528399611</v>
      </c>
      <c r="T29" s="19" t="s">
        <v>16187</v>
      </c>
    </row>
    <row r="30" spans="1:20" ht="15" customHeight="1" x14ac:dyDescent="0.3">
      <c r="A30" s="43" t="s">
        <v>1601</v>
      </c>
      <c r="B30" s="2" t="str">
        <f>VLOOKUP(MYRANKS_H[[#This Row],[PLAYERID]],PLAYERIDMAP[],COLUMN(PLAYERIDMAP[LASTNAME]),FALSE)</f>
        <v>Brantley</v>
      </c>
      <c r="C30" s="3" t="str">
        <f>VLOOKUP(MYRANKS_H[[#This Row],[PLAYERID]],PLAYERIDMAP[],COLUMN(PLAYERIDMAP[FIRSTNAME]),FALSE)</f>
        <v>Michael</v>
      </c>
      <c r="D30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Michael Brantley</v>
      </c>
      <c r="E30" s="3" t="str">
        <f>VLOOKUP(MYRANKS_H[[#This Row],[PLAYERID]],PLAYERIDMAP[],COLUMN(PLAYERIDMAP[TEAM]),FALSE)</f>
        <v>HOU</v>
      </c>
      <c r="F30" s="4" t="str">
        <f>VLOOKUP(MYRANKS_H[[#This Row],[PLAYERID]],PLAYERIDMAP[],COLUMN(PLAYERIDMAP[LG]),FALSE)</f>
        <v>AL</v>
      </c>
      <c r="G30" s="3" t="str">
        <f>VLOOKUP(MYRANKS_H[[#This Row],[PLAYERID]],PLAYERIDMAP[],COLUMN(PLAYERIDMAP[POS]),FALSE)</f>
        <v>OF</v>
      </c>
      <c r="H30" s="92">
        <v>631</v>
      </c>
      <c r="I30" s="66">
        <v>570</v>
      </c>
      <c r="J30" s="92">
        <v>176</v>
      </c>
      <c r="K30" s="66">
        <v>17</v>
      </c>
      <c r="L30" s="92">
        <v>89</v>
      </c>
      <c r="M30" s="66">
        <v>76</v>
      </c>
      <c r="N30" s="66">
        <v>48</v>
      </c>
      <c r="O30" s="66">
        <v>60</v>
      </c>
      <c r="P30" s="66">
        <v>12</v>
      </c>
      <c r="Q30" s="29">
        <v>0.30877192982456142</v>
      </c>
      <c r="R30" s="15">
        <v>29</v>
      </c>
      <c r="S30" s="34">
        <v>19.843421271105086</v>
      </c>
      <c r="T30" s="19" t="s">
        <v>16188</v>
      </c>
    </row>
    <row r="31" spans="1:20" x14ac:dyDescent="0.3">
      <c r="A31" s="57" t="s">
        <v>14191</v>
      </c>
      <c r="B31" s="2" t="str">
        <f>VLOOKUP(MYRANKS_H[[#This Row],[PLAYERID]],PLAYERIDMAP[],COLUMN(PLAYERIDMAP[LASTNAME]),FALSE)</f>
        <v>Andujar</v>
      </c>
      <c r="C31" s="3" t="str">
        <f>VLOOKUP(MYRANKS_H[[#This Row],[PLAYERID]],PLAYERIDMAP[],COLUMN(PLAYERIDMAP[FIRSTNAME]),FALSE)</f>
        <v>Miguel</v>
      </c>
      <c r="D31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Miguel Andujar</v>
      </c>
      <c r="E31" s="3" t="str">
        <f>VLOOKUP(MYRANKS_H[[#This Row],[PLAYERID]],PLAYERIDMAP[],COLUMN(PLAYERIDMAP[TEAM]),FALSE)</f>
        <v>NYY</v>
      </c>
      <c r="F31" s="4" t="str">
        <f>VLOOKUP(MYRANKS_H[[#This Row],[PLAYERID]],PLAYERIDMAP[],COLUMN(PLAYERIDMAP[LG]),FALSE)</f>
        <v>AL</v>
      </c>
      <c r="G31" s="3" t="str">
        <f>VLOOKUP(MYRANKS_H[[#This Row],[PLAYERID]],PLAYERIDMAP[],COLUMN(PLAYERIDMAP[POS]),FALSE)</f>
        <v>3B</v>
      </c>
      <c r="H31" s="92">
        <v>606</v>
      </c>
      <c r="I31" s="59">
        <v>573</v>
      </c>
      <c r="J31" s="92">
        <v>170</v>
      </c>
      <c r="K31" s="59">
        <v>27</v>
      </c>
      <c r="L31" s="92">
        <v>83</v>
      </c>
      <c r="M31" s="59">
        <v>92</v>
      </c>
      <c r="N31" s="59">
        <v>25</v>
      </c>
      <c r="O31" s="59">
        <v>97</v>
      </c>
      <c r="P31" s="59">
        <v>2</v>
      </c>
      <c r="Q31" s="46">
        <v>0.29668411867364747</v>
      </c>
      <c r="R31" s="15">
        <v>30</v>
      </c>
      <c r="S31" s="52">
        <v>19.448806770761887</v>
      </c>
      <c r="T31" s="45" t="s">
        <v>16189</v>
      </c>
    </row>
    <row r="32" spans="1:20" ht="15" customHeight="1" x14ac:dyDescent="0.3">
      <c r="A32" s="43" t="s">
        <v>1657</v>
      </c>
      <c r="B32" s="2" t="str">
        <f>VLOOKUP(MYRANKS_H[[#This Row],[PLAYERID]],PLAYERIDMAP[],COLUMN(PLAYERIDMAP[LASTNAME]),FALSE)</f>
        <v>Cain</v>
      </c>
      <c r="C32" s="3" t="str">
        <f>VLOOKUP(MYRANKS_H[[#This Row],[PLAYERID]],PLAYERIDMAP[],COLUMN(PLAYERIDMAP[FIRSTNAME]),FALSE)</f>
        <v>Lorenzo</v>
      </c>
      <c r="D32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Lorenzo Cain</v>
      </c>
      <c r="E32" s="3" t="str">
        <f>VLOOKUP(MYRANKS_H[[#This Row],[PLAYERID]],PLAYERIDMAP[],COLUMN(PLAYERIDMAP[TEAM]),FALSE)</f>
        <v>MIL</v>
      </c>
      <c r="F32" s="4" t="str">
        <f>VLOOKUP(MYRANKS_H[[#This Row],[PLAYERID]],PLAYERIDMAP[],COLUMN(PLAYERIDMAP[LG]),FALSE)</f>
        <v>NL</v>
      </c>
      <c r="G32" s="3" t="str">
        <f>VLOOKUP(MYRANKS_H[[#This Row],[PLAYERID]],PLAYERIDMAP[],COLUMN(PLAYERIDMAP[POS]),FALSE)</f>
        <v>OF</v>
      </c>
      <c r="H32" s="92">
        <v>620</v>
      </c>
      <c r="I32" s="66">
        <v>539</v>
      </c>
      <c r="J32" s="92">
        <v>166</v>
      </c>
      <c r="K32" s="66">
        <v>10</v>
      </c>
      <c r="L32" s="92">
        <v>90</v>
      </c>
      <c r="M32" s="66">
        <v>38</v>
      </c>
      <c r="N32" s="66">
        <v>71</v>
      </c>
      <c r="O32" s="66">
        <v>94</v>
      </c>
      <c r="P32" s="66">
        <v>30</v>
      </c>
      <c r="Q32" s="6">
        <v>0.3079777365491651</v>
      </c>
      <c r="R32" s="15">
        <v>31</v>
      </c>
      <c r="S32" s="35">
        <v>19.078720861352352</v>
      </c>
      <c r="T32" s="19" t="s">
        <v>16190</v>
      </c>
    </row>
    <row r="33" spans="1:20" x14ac:dyDescent="0.3">
      <c r="A33" s="43" t="s">
        <v>11438</v>
      </c>
      <c r="B33" s="2" t="str">
        <f>VLOOKUP(MYRANKS_H[[#This Row],[PLAYERID]],PLAYERIDMAP[],COLUMN(PLAYERIDMAP[LASTNAME]),FALSE)</f>
        <v>Albies</v>
      </c>
      <c r="C33" s="3" t="str">
        <f>VLOOKUP(MYRANKS_H[[#This Row],[PLAYERID]],PLAYERIDMAP[],COLUMN(PLAYERIDMAP[FIRSTNAME]),FALSE)</f>
        <v>Ozzie</v>
      </c>
      <c r="D33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Ozzie Albies</v>
      </c>
      <c r="E33" s="3" t="str">
        <f>VLOOKUP(MYRANKS_H[[#This Row],[PLAYERID]],PLAYERIDMAP[],COLUMN(PLAYERIDMAP[TEAM]),FALSE)</f>
        <v>ATL</v>
      </c>
      <c r="F33" s="4" t="str">
        <f>VLOOKUP(MYRANKS_H[[#This Row],[PLAYERID]],PLAYERIDMAP[],COLUMN(PLAYERIDMAP[LG]),FALSE)</f>
        <v>NL</v>
      </c>
      <c r="G33" s="3" t="str">
        <f>VLOOKUP(MYRANKS_H[[#This Row],[PLAYERID]],PLAYERIDMAP[],COLUMN(PLAYERIDMAP[POS]),FALSE)</f>
        <v>2B</v>
      </c>
      <c r="H33" s="92">
        <v>684</v>
      </c>
      <c r="I33" s="59">
        <v>639</v>
      </c>
      <c r="J33" s="92">
        <v>167</v>
      </c>
      <c r="K33" s="59">
        <v>24</v>
      </c>
      <c r="L33" s="92">
        <v>105</v>
      </c>
      <c r="M33" s="59">
        <v>72</v>
      </c>
      <c r="N33" s="59">
        <v>36</v>
      </c>
      <c r="O33" s="59">
        <v>116</v>
      </c>
      <c r="P33" s="59">
        <v>14</v>
      </c>
      <c r="Q33" s="6">
        <v>0.26134585289514867</v>
      </c>
      <c r="R33" s="15">
        <v>32</v>
      </c>
      <c r="S33" s="35">
        <v>18.982866036225769</v>
      </c>
      <c r="T33" s="19" t="s">
        <v>16191</v>
      </c>
    </row>
    <row r="34" spans="1:20" x14ac:dyDescent="0.3">
      <c r="A34" s="43" t="s">
        <v>1710</v>
      </c>
      <c r="B34" s="2" t="str">
        <f>VLOOKUP(MYRANKS_H[[#This Row],[PLAYERID]],PLAYERIDMAP[],COLUMN(PLAYERIDMAP[LASTNAME]),FALSE)</f>
        <v>Castellanos</v>
      </c>
      <c r="C34" s="3" t="str">
        <f>VLOOKUP(MYRANKS_H[[#This Row],[PLAYERID]],PLAYERIDMAP[],COLUMN(PLAYERIDMAP[FIRSTNAME]),FALSE)</f>
        <v>Nick</v>
      </c>
      <c r="D34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Nick Castellanos</v>
      </c>
      <c r="E34" s="3" t="str">
        <f>VLOOKUP(MYRANKS_H[[#This Row],[PLAYERID]],PLAYERIDMAP[],COLUMN(PLAYERIDMAP[TEAM]),FALSE)</f>
        <v>DET</v>
      </c>
      <c r="F34" s="4" t="str">
        <f>VLOOKUP(MYRANKS_H[[#This Row],[PLAYERID]],PLAYERIDMAP[],COLUMN(PLAYERIDMAP[LG]),FALSE)</f>
        <v>AL</v>
      </c>
      <c r="G34" s="3" t="str">
        <f>VLOOKUP(MYRANKS_H[[#This Row],[PLAYERID]],PLAYERIDMAP[],COLUMN(PLAYERIDMAP[POS]),FALSE)</f>
        <v>3B</v>
      </c>
      <c r="H34" s="92">
        <v>678</v>
      </c>
      <c r="I34" s="66">
        <v>620</v>
      </c>
      <c r="J34" s="92">
        <v>185</v>
      </c>
      <c r="K34" s="66">
        <v>23</v>
      </c>
      <c r="L34" s="92">
        <v>88</v>
      </c>
      <c r="M34" s="66">
        <v>89</v>
      </c>
      <c r="N34" s="66">
        <v>49</v>
      </c>
      <c r="O34" s="66">
        <v>151</v>
      </c>
      <c r="P34" s="66">
        <v>2</v>
      </c>
      <c r="Q34" s="6">
        <v>0.29838709677419356</v>
      </c>
      <c r="R34" s="15">
        <v>33</v>
      </c>
      <c r="S34" s="35">
        <v>18.864792752130505</v>
      </c>
      <c r="T34" s="19" t="s">
        <v>16192</v>
      </c>
    </row>
    <row r="35" spans="1:20" x14ac:dyDescent="0.3">
      <c r="A35" s="43" t="s">
        <v>4590</v>
      </c>
      <c r="B35" s="2" t="str">
        <f>VLOOKUP(MYRANKS_H[[#This Row],[PLAYERID]],PLAYERIDMAP[],COLUMN(PLAYERIDMAP[LASTNAME]),FALSE)</f>
        <v>Peralta</v>
      </c>
      <c r="C35" s="3" t="str">
        <f>VLOOKUP(MYRANKS_H[[#This Row],[PLAYERID]],PLAYERIDMAP[],COLUMN(PLAYERIDMAP[FIRSTNAME]),FALSE)</f>
        <v>David</v>
      </c>
      <c r="D35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David Peralta</v>
      </c>
      <c r="E35" s="3" t="str">
        <f>VLOOKUP(MYRANKS_H[[#This Row],[PLAYERID]],PLAYERIDMAP[],COLUMN(PLAYERIDMAP[TEAM]),FALSE)</f>
        <v>ARI</v>
      </c>
      <c r="F35" s="4" t="str">
        <f>VLOOKUP(MYRANKS_H[[#This Row],[PLAYERID]],PLAYERIDMAP[],COLUMN(PLAYERIDMAP[LG]),FALSE)</f>
        <v>NL</v>
      </c>
      <c r="G35" s="3" t="str">
        <f>VLOOKUP(MYRANKS_H[[#This Row],[PLAYERID]],PLAYERIDMAP[],COLUMN(PLAYERIDMAP[POS]),FALSE)</f>
        <v>OF</v>
      </c>
      <c r="H35" s="92">
        <v>614</v>
      </c>
      <c r="I35" s="59">
        <v>560</v>
      </c>
      <c r="J35" s="92">
        <v>164</v>
      </c>
      <c r="K35" s="59">
        <v>30</v>
      </c>
      <c r="L35" s="92">
        <v>75</v>
      </c>
      <c r="M35" s="59">
        <v>87</v>
      </c>
      <c r="N35" s="59">
        <v>48</v>
      </c>
      <c r="O35" s="59">
        <v>124</v>
      </c>
      <c r="P35" s="59">
        <v>4</v>
      </c>
      <c r="Q35" s="6">
        <v>0.29285714285714287</v>
      </c>
      <c r="R35" s="15">
        <v>34</v>
      </c>
      <c r="S35" s="35">
        <v>18.578173337261454</v>
      </c>
      <c r="T35" s="19" t="s">
        <v>16193</v>
      </c>
    </row>
    <row r="36" spans="1:20" x14ac:dyDescent="0.3">
      <c r="A36" s="57" t="s">
        <v>2967</v>
      </c>
      <c r="B36" s="2" t="str">
        <f>VLOOKUP(MYRANKS_H[[#This Row],[PLAYERID]],PLAYERIDMAP[],COLUMN(PLAYERIDMAP[LASTNAME]),FALSE)</f>
        <v>Rizzo</v>
      </c>
      <c r="C36" s="3" t="str">
        <f>VLOOKUP(MYRANKS_H[[#This Row],[PLAYERID]],PLAYERIDMAP[],COLUMN(PLAYERIDMAP[FIRSTNAME]),FALSE)</f>
        <v>Anthony</v>
      </c>
      <c r="D36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Anthony Rizzo</v>
      </c>
      <c r="E36" s="3" t="str">
        <f>VLOOKUP(MYRANKS_H[[#This Row],[PLAYERID]],PLAYERIDMAP[],COLUMN(PLAYERIDMAP[TEAM]),FALSE)</f>
        <v>CHC</v>
      </c>
      <c r="F36" s="4" t="str">
        <f>VLOOKUP(MYRANKS_H[[#This Row],[PLAYERID]],PLAYERIDMAP[],COLUMN(PLAYERIDMAP[LG]),FALSE)</f>
        <v>NL</v>
      </c>
      <c r="G36" s="3" t="str">
        <f>VLOOKUP(MYRANKS_H[[#This Row],[PLAYERID]],PLAYERIDMAP[],COLUMN(PLAYERIDMAP[POS]),FALSE)</f>
        <v>1B</v>
      </c>
      <c r="H36" s="92">
        <v>665</v>
      </c>
      <c r="I36" s="66">
        <v>566</v>
      </c>
      <c r="J36" s="92">
        <v>160</v>
      </c>
      <c r="K36" s="66">
        <v>25</v>
      </c>
      <c r="L36" s="92">
        <v>74</v>
      </c>
      <c r="M36" s="66">
        <v>101</v>
      </c>
      <c r="N36" s="66">
        <v>70</v>
      </c>
      <c r="O36" s="66">
        <v>80</v>
      </c>
      <c r="P36" s="66">
        <v>6</v>
      </c>
      <c r="Q36" s="54">
        <v>0.28268551236749118</v>
      </c>
      <c r="R36" s="15">
        <v>35</v>
      </c>
      <c r="S36" s="56">
        <v>18.577486735153816</v>
      </c>
      <c r="T36" s="55" t="s">
        <v>16194</v>
      </c>
    </row>
    <row r="37" spans="1:20" x14ac:dyDescent="0.3">
      <c r="A37" s="43" t="s">
        <v>13623</v>
      </c>
      <c r="B37" s="2" t="str">
        <f>VLOOKUP(MYRANKS_H[[#This Row],[PLAYERID]],PLAYERIDMAP[],COLUMN(PLAYERIDMAP[LASTNAME]),FALSE)</f>
        <v>Acuna</v>
      </c>
      <c r="C37" s="3" t="str">
        <f>VLOOKUP(MYRANKS_H[[#This Row],[PLAYERID]],PLAYERIDMAP[],COLUMN(PLAYERIDMAP[FIRSTNAME]),FALSE)</f>
        <v>Ronald</v>
      </c>
      <c r="D37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Ronald Acuna</v>
      </c>
      <c r="E37" s="3" t="str">
        <f>VLOOKUP(MYRANKS_H[[#This Row],[PLAYERID]],PLAYERIDMAP[],COLUMN(PLAYERIDMAP[TEAM]),FALSE)</f>
        <v>ATL</v>
      </c>
      <c r="F37" s="4" t="str">
        <f>VLOOKUP(MYRANKS_H[[#This Row],[PLAYERID]],PLAYERIDMAP[],COLUMN(PLAYERIDMAP[LG]),FALSE)</f>
        <v>NL</v>
      </c>
      <c r="G37" s="3" t="str">
        <f>VLOOKUP(MYRANKS_H[[#This Row],[PLAYERID]],PLAYERIDMAP[],COLUMN(PLAYERIDMAP[POS]),FALSE)</f>
        <v>OF</v>
      </c>
      <c r="H37" s="92">
        <v>487</v>
      </c>
      <c r="I37" s="66">
        <v>433</v>
      </c>
      <c r="J37" s="92">
        <v>127</v>
      </c>
      <c r="K37" s="66">
        <v>26</v>
      </c>
      <c r="L37" s="92">
        <v>78</v>
      </c>
      <c r="M37" s="66">
        <v>64</v>
      </c>
      <c r="N37" s="66">
        <v>45</v>
      </c>
      <c r="O37" s="66">
        <v>123</v>
      </c>
      <c r="P37" s="66">
        <v>16</v>
      </c>
      <c r="Q37" s="6">
        <v>0.29330254041570436</v>
      </c>
      <c r="R37" s="15">
        <v>36</v>
      </c>
      <c r="S37" s="35">
        <v>18.440928102204154</v>
      </c>
      <c r="T37" s="19" t="s">
        <v>16195</v>
      </c>
    </row>
    <row r="38" spans="1:20" x14ac:dyDescent="0.3">
      <c r="A38" s="43" t="s">
        <v>3455</v>
      </c>
      <c r="B38" s="2" t="str">
        <f>VLOOKUP(MYRANKS_H[[#This Row],[PLAYERID]],PLAYERIDMAP[],COLUMN(PLAYERIDMAP[LASTNAME]),FALSE)</f>
        <v>Bogaerts</v>
      </c>
      <c r="C38" s="3" t="str">
        <f>VLOOKUP(MYRANKS_H[[#This Row],[PLAYERID]],PLAYERIDMAP[],COLUMN(PLAYERIDMAP[FIRSTNAME]),FALSE)</f>
        <v>Xander</v>
      </c>
      <c r="D38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Xander Bogaerts</v>
      </c>
      <c r="E38" s="3" t="str">
        <f>VLOOKUP(MYRANKS_H[[#This Row],[PLAYERID]],PLAYERIDMAP[],COLUMN(PLAYERIDMAP[TEAM]),FALSE)</f>
        <v>BOS</v>
      </c>
      <c r="F38" s="4" t="str">
        <f>VLOOKUP(MYRANKS_H[[#This Row],[PLAYERID]],PLAYERIDMAP[],COLUMN(PLAYERIDMAP[LG]),FALSE)</f>
        <v>AL</v>
      </c>
      <c r="G38" s="3" t="str">
        <f>VLOOKUP(MYRANKS_H[[#This Row],[PLAYERID]],PLAYERIDMAP[],COLUMN(PLAYERIDMAP[POS]),FALSE)</f>
        <v>SS</v>
      </c>
      <c r="H38" s="92">
        <v>580</v>
      </c>
      <c r="I38" s="59">
        <v>513</v>
      </c>
      <c r="J38" s="92">
        <v>148</v>
      </c>
      <c r="K38" s="59">
        <v>23</v>
      </c>
      <c r="L38" s="92">
        <v>72</v>
      </c>
      <c r="M38" s="59">
        <v>103</v>
      </c>
      <c r="N38" s="59">
        <v>55</v>
      </c>
      <c r="O38" s="59">
        <v>102</v>
      </c>
      <c r="P38" s="59">
        <v>8</v>
      </c>
      <c r="Q38" s="5">
        <v>0.28849902534113059</v>
      </c>
      <c r="R38" s="15">
        <v>37</v>
      </c>
      <c r="S38" s="32">
        <v>18.147956782805064</v>
      </c>
      <c r="T38" s="19" t="s">
        <v>16196</v>
      </c>
    </row>
    <row r="39" spans="1:20" ht="15" customHeight="1" x14ac:dyDescent="0.3">
      <c r="A39" s="88" t="s">
        <v>2121</v>
      </c>
      <c r="B39" s="2" t="str">
        <f>VLOOKUP(MYRANKS_H[[#This Row],[PLAYERID]],PLAYERIDMAP[],COLUMN(PLAYERIDMAP[LASTNAME]),FALSE)</f>
        <v>Gregorius</v>
      </c>
      <c r="C39" s="3" t="str">
        <f>VLOOKUP(MYRANKS_H[[#This Row],[PLAYERID]],PLAYERIDMAP[],COLUMN(PLAYERIDMAP[FIRSTNAME]),FALSE)</f>
        <v>Didi</v>
      </c>
      <c r="D39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Didi Gregorius</v>
      </c>
      <c r="E39" s="3" t="str">
        <f>VLOOKUP(MYRANKS_H[[#This Row],[PLAYERID]],PLAYERIDMAP[],COLUMN(PLAYERIDMAP[TEAM]),FALSE)</f>
        <v>NYY</v>
      </c>
      <c r="F39" s="4" t="str">
        <f>VLOOKUP(MYRANKS_H[[#This Row],[PLAYERID]],PLAYERIDMAP[],COLUMN(PLAYERIDMAP[LG]),FALSE)</f>
        <v>AL</v>
      </c>
      <c r="G39" s="3" t="str">
        <f>VLOOKUP(MYRANKS_H[[#This Row],[PLAYERID]],PLAYERIDMAP[],COLUMN(PLAYERIDMAP[POS]),FALSE)</f>
        <v>SS</v>
      </c>
      <c r="H39" s="92">
        <v>569</v>
      </c>
      <c r="I39" s="92">
        <v>504</v>
      </c>
      <c r="J39" s="92">
        <v>135</v>
      </c>
      <c r="K39" s="92">
        <v>27</v>
      </c>
      <c r="L39" s="92">
        <v>89</v>
      </c>
      <c r="M39" s="92">
        <v>86</v>
      </c>
      <c r="N39" s="92">
        <v>48</v>
      </c>
      <c r="O39" s="92">
        <v>69</v>
      </c>
      <c r="P39" s="92">
        <v>10</v>
      </c>
      <c r="Q39" s="93">
        <v>0.26785714285714285</v>
      </c>
      <c r="R39" s="95">
        <v>38</v>
      </c>
      <c r="S39" s="96">
        <v>18.088626764921333</v>
      </c>
      <c r="T39" s="94" t="s">
        <v>16197</v>
      </c>
    </row>
    <row r="40" spans="1:20" ht="15" customHeight="1" x14ac:dyDescent="0.3">
      <c r="A40" s="57" t="s">
        <v>1409</v>
      </c>
      <c r="B40" s="2" t="str">
        <f>VLOOKUP(MYRANKS_H[[#This Row],[PLAYERID]],PLAYERIDMAP[],COLUMN(PLAYERIDMAP[LASTNAME]),FALSE)</f>
        <v>Altuve</v>
      </c>
      <c r="C40" s="3" t="str">
        <f>VLOOKUP(MYRANKS_H[[#This Row],[PLAYERID]],PLAYERIDMAP[],COLUMN(PLAYERIDMAP[FIRSTNAME]),FALSE)</f>
        <v>Jose</v>
      </c>
      <c r="D40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Jose Altuve</v>
      </c>
      <c r="E40" s="3" t="str">
        <f>VLOOKUP(MYRANKS_H[[#This Row],[PLAYERID]],PLAYERIDMAP[],COLUMN(PLAYERIDMAP[TEAM]),FALSE)</f>
        <v>HOU</v>
      </c>
      <c r="F40" s="4" t="str">
        <f>VLOOKUP(MYRANKS_H[[#This Row],[PLAYERID]],PLAYERIDMAP[],COLUMN(PLAYERIDMAP[LG]),FALSE)</f>
        <v>AL</v>
      </c>
      <c r="G40" s="3" t="str">
        <f>VLOOKUP(MYRANKS_H[[#This Row],[PLAYERID]],PLAYERIDMAP[],COLUMN(PLAYERIDMAP[POS]),FALSE)</f>
        <v>2B</v>
      </c>
      <c r="H40" s="92">
        <v>599</v>
      </c>
      <c r="I40" s="64">
        <v>534</v>
      </c>
      <c r="J40" s="92">
        <v>169</v>
      </c>
      <c r="K40" s="64">
        <v>13</v>
      </c>
      <c r="L40" s="92">
        <v>84</v>
      </c>
      <c r="M40" s="64">
        <v>61</v>
      </c>
      <c r="N40" s="64">
        <v>55</v>
      </c>
      <c r="O40" s="64">
        <v>79</v>
      </c>
      <c r="P40" s="64">
        <v>17</v>
      </c>
      <c r="Q40" s="46">
        <v>0.31647940074906367</v>
      </c>
      <c r="R40" s="65">
        <v>39</v>
      </c>
      <c r="S40" s="52">
        <v>18.075511781330491</v>
      </c>
      <c r="T40" s="45" t="s">
        <v>16198</v>
      </c>
    </row>
    <row r="41" spans="1:20" ht="15" customHeight="1" x14ac:dyDescent="0.3">
      <c r="A41" s="43" t="s">
        <v>15624</v>
      </c>
      <c r="B41" s="2" t="str">
        <f>VLOOKUP(MYRANKS_H[[#This Row],[PLAYERID]],PLAYERIDMAP[],COLUMN(PLAYERIDMAP[LASTNAME]),FALSE)</f>
        <v>Pham</v>
      </c>
      <c r="C41" s="3" t="str">
        <f>VLOOKUP(MYRANKS_H[[#This Row],[PLAYERID]],PLAYERIDMAP[],COLUMN(PLAYERIDMAP[FIRSTNAME]),FALSE)</f>
        <v>Tommy</v>
      </c>
      <c r="D41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Tommy Pham</v>
      </c>
      <c r="E41" s="3" t="str">
        <f>VLOOKUP(MYRANKS_H[[#This Row],[PLAYERID]],PLAYERIDMAP[],COLUMN(PLAYERIDMAP[TEAM]),FALSE)</f>
        <v>TB</v>
      </c>
      <c r="F41" s="4" t="str">
        <f>VLOOKUP(MYRANKS_H[[#This Row],[PLAYERID]],PLAYERIDMAP[],COLUMN(PLAYERIDMAP[LG]),FALSE)</f>
        <v>AL</v>
      </c>
      <c r="G41" s="3" t="str">
        <f>VLOOKUP(MYRANKS_H[[#This Row],[PLAYERID]],PLAYERIDMAP[],COLUMN(PLAYERIDMAP[POS]),FALSE)</f>
        <v>OF</v>
      </c>
      <c r="H41" s="92">
        <v>570</v>
      </c>
      <c r="I41" s="66">
        <v>494</v>
      </c>
      <c r="J41" s="92">
        <v>136</v>
      </c>
      <c r="K41" s="66">
        <v>21</v>
      </c>
      <c r="L41" s="92">
        <v>102</v>
      </c>
      <c r="M41" s="66">
        <v>63</v>
      </c>
      <c r="N41" s="66">
        <v>67</v>
      </c>
      <c r="O41" s="66">
        <v>140</v>
      </c>
      <c r="P41" s="66">
        <v>15</v>
      </c>
      <c r="Q41" s="27">
        <v>0.27530364372469635</v>
      </c>
      <c r="R41" s="78">
        <v>40</v>
      </c>
      <c r="S41" s="79">
        <v>18.018391204644374</v>
      </c>
      <c r="T41" s="28" t="s">
        <v>16199</v>
      </c>
    </row>
    <row r="42" spans="1:20" ht="15" customHeight="1" x14ac:dyDescent="0.3">
      <c r="A42" s="57" t="s">
        <v>3101</v>
      </c>
      <c r="B42" s="2" t="str">
        <f>VLOOKUP(MYRANKS_H[[#This Row],[PLAYERID]],PLAYERIDMAP[],COLUMN(PLAYERIDMAP[LASTNAME]),FALSE)</f>
        <v>Segura</v>
      </c>
      <c r="C42" s="3" t="str">
        <f>VLOOKUP(MYRANKS_H[[#This Row],[PLAYERID]],PLAYERIDMAP[],COLUMN(PLAYERIDMAP[FIRSTNAME]),FALSE)</f>
        <v>Jean</v>
      </c>
      <c r="D42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Jean Segura</v>
      </c>
      <c r="E42" s="3" t="str">
        <f>VLOOKUP(MYRANKS_H[[#This Row],[PLAYERID]],PLAYERIDMAP[],COLUMN(PLAYERIDMAP[TEAM]),FALSE)</f>
        <v>PHI</v>
      </c>
      <c r="F42" s="4" t="str">
        <f>VLOOKUP(MYRANKS_H[[#This Row],[PLAYERID]],PLAYERIDMAP[],COLUMN(PLAYERIDMAP[LG]),FALSE)</f>
        <v>NL</v>
      </c>
      <c r="G42" s="3" t="str">
        <f>VLOOKUP(MYRANKS_H[[#This Row],[PLAYERID]],PLAYERIDMAP[],COLUMN(PLAYERIDMAP[POS]),FALSE)</f>
        <v>SS</v>
      </c>
      <c r="H42" s="92">
        <v>632</v>
      </c>
      <c r="I42" s="66">
        <v>586</v>
      </c>
      <c r="J42" s="92">
        <v>178</v>
      </c>
      <c r="K42" s="66">
        <v>10</v>
      </c>
      <c r="L42" s="92">
        <v>91</v>
      </c>
      <c r="M42" s="66">
        <v>63</v>
      </c>
      <c r="N42" s="66">
        <v>32</v>
      </c>
      <c r="O42" s="66">
        <v>69</v>
      </c>
      <c r="P42" s="66">
        <v>20</v>
      </c>
      <c r="Q42" s="54">
        <v>0.30375426621160412</v>
      </c>
      <c r="R42" s="15">
        <v>41</v>
      </c>
      <c r="S42" s="56">
        <v>17.898526819979043</v>
      </c>
      <c r="T42" s="55" t="s">
        <v>16200</v>
      </c>
    </row>
    <row r="43" spans="1:20" x14ac:dyDescent="0.3">
      <c r="A43" s="43" t="s">
        <v>12946</v>
      </c>
      <c r="B43" s="2" t="str">
        <f>VLOOKUP(MYRANKS_H[[#This Row],[PLAYERID]],PLAYERIDMAP[],COLUMN(PLAYERIDMAP[LASTNAME]),FALSE)</f>
        <v>Hoskins</v>
      </c>
      <c r="C43" s="3" t="str">
        <f>VLOOKUP(MYRANKS_H[[#This Row],[PLAYERID]],PLAYERIDMAP[],COLUMN(PLAYERIDMAP[FIRSTNAME]),FALSE)</f>
        <v>Rhys</v>
      </c>
      <c r="D43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Rhys Hoskins</v>
      </c>
      <c r="E43" s="3" t="str">
        <f>VLOOKUP(MYRANKS_H[[#This Row],[PLAYERID]],PLAYERIDMAP[],COLUMN(PLAYERIDMAP[TEAM]),FALSE)</f>
        <v>PHI</v>
      </c>
      <c r="F43" s="4" t="str">
        <f>VLOOKUP(MYRANKS_H[[#This Row],[PLAYERID]],PLAYERIDMAP[],COLUMN(PLAYERIDMAP[LG]),FALSE)</f>
        <v>NL</v>
      </c>
      <c r="G43" s="3" t="str">
        <f>VLOOKUP(MYRANKS_H[[#This Row],[PLAYERID]],PLAYERIDMAP[],COLUMN(PLAYERIDMAP[POS]),FALSE)</f>
        <v>OF</v>
      </c>
      <c r="H43" s="92">
        <v>660</v>
      </c>
      <c r="I43" s="66">
        <v>558</v>
      </c>
      <c r="J43" s="92">
        <v>137</v>
      </c>
      <c r="K43" s="66">
        <v>34</v>
      </c>
      <c r="L43" s="92">
        <v>89</v>
      </c>
      <c r="M43" s="66">
        <v>96</v>
      </c>
      <c r="N43" s="66">
        <v>87</v>
      </c>
      <c r="O43" s="66">
        <v>150</v>
      </c>
      <c r="P43" s="66">
        <v>5</v>
      </c>
      <c r="Q43" s="27">
        <v>0.24551971326164876</v>
      </c>
      <c r="R43" s="78">
        <v>42</v>
      </c>
      <c r="S43" s="79">
        <v>17.887683651569628</v>
      </c>
      <c r="T43" s="28" t="s">
        <v>16201</v>
      </c>
    </row>
    <row r="44" spans="1:20" x14ac:dyDescent="0.3">
      <c r="A44" s="43" t="s">
        <v>8207</v>
      </c>
      <c r="B44" s="2" t="str">
        <f>VLOOKUP(MYRANKS_H[[#This Row],[PLAYERID]],PLAYERIDMAP[],COLUMN(PLAYERIDMAP[LASTNAME]),FALSE)</f>
        <v>Rosario</v>
      </c>
      <c r="C44" s="3" t="str">
        <f>VLOOKUP(MYRANKS_H[[#This Row],[PLAYERID]],PLAYERIDMAP[],COLUMN(PLAYERIDMAP[FIRSTNAME]),FALSE)</f>
        <v>Eddie</v>
      </c>
      <c r="D44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Eddie Rosario</v>
      </c>
      <c r="E44" s="3" t="str">
        <f>VLOOKUP(MYRANKS_H[[#This Row],[PLAYERID]],PLAYERIDMAP[],COLUMN(PLAYERIDMAP[TEAM]),FALSE)</f>
        <v>MIN</v>
      </c>
      <c r="F44" s="4" t="str">
        <f>VLOOKUP(MYRANKS_H[[#This Row],[PLAYERID]],PLAYERIDMAP[],COLUMN(PLAYERIDMAP[LG]),FALSE)</f>
        <v>AL</v>
      </c>
      <c r="G44" s="3" t="str">
        <f>VLOOKUP(MYRANKS_H[[#This Row],[PLAYERID]],PLAYERIDMAP[],COLUMN(PLAYERIDMAP[POS]),FALSE)</f>
        <v>OF</v>
      </c>
      <c r="H44" s="92">
        <v>592</v>
      </c>
      <c r="I44" s="66">
        <v>559</v>
      </c>
      <c r="J44" s="92">
        <v>161</v>
      </c>
      <c r="K44" s="66">
        <v>24</v>
      </c>
      <c r="L44" s="92">
        <v>87</v>
      </c>
      <c r="M44" s="66">
        <v>77</v>
      </c>
      <c r="N44" s="66">
        <v>30</v>
      </c>
      <c r="O44" s="66">
        <v>104</v>
      </c>
      <c r="P44" s="66">
        <v>8</v>
      </c>
      <c r="Q44" s="6">
        <v>0.28801431127012522</v>
      </c>
      <c r="R44" s="15">
        <v>43</v>
      </c>
      <c r="S44" s="35">
        <v>17.761819123945873</v>
      </c>
      <c r="T44" s="19" t="s">
        <v>16202</v>
      </c>
    </row>
    <row r="45" spans="1:20" x14ac:dyDescent="0.3">
      <c r="A45" s="57" t="s">
        <v>8192</v>
      </c>
      <c r="B45" s="2" t="str">
        <f>VLOOKUP(MYRANKS_H[[#This Row],[PLAYERID]],PLAYERIDMAP[],COLUMN(PLAYERIDMAP[LASTNAME]),FALSE)</f>
        <v>Peraza</v>
      </c>
      <c r="C45" s="3" t="str">
        <f>VLOOKUP(MYRANKS_H[[#This Row],[PLAYERID]],PLAYERIDMAP[],COLUMN(PLAYERIDMAP[FIRSTNAME]),FALSE)</f>
        <v>Jose</v>
      </c>
      <c r="D45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Jose Peraza</v>
      </c>
      <c r="E45" s="3" t="str">
        <f>VLOOKUP(MYRANKS_H[[#This Row],[PLAYERID]],PLAYERIDMAP[],COLUMN(PLAYERIDMAP[TEAM]),FALSE)</f>
        <v>CIN</v>
      </c>
      <c r="F45" s="4" t="str">
        <f>VLOOKUP(MYRANKS_H[[#This Row],[PLAYERID]],PLAYERIDMAP[],COLUMN(PLAYERIDMAP[LG]),FALSE)</f>
        <v>NL</v>
      </c>
      <c r="G45" s="3" t="str">
        <f>VLOOKUP(MYRANKS_H[[#This Row],[PLAYERID]],PLAYERIDMAP[],COLUMN(PLAYERIDMAP[POS]),FALSE)</f>
        <v>SS</v>
      </c>
      <c r="H45" s="92">
        <v>683</v>
      </c>
      <c r="I45" s="66">
        <v>632</v>
      </c>
      <c r="J45" s="92">
        <v>182</v>
      </c>
      <c r="K45" s="66">
        <v>14</v>
      </c>
      <c r="L45" s="92">
        <v>85</v>
      </c>
      <c r="M45" s="66">
        <v>58</v>
      </c>
      <c r="N45" s="66">
        <v>29</v>
      </c>
      <c r="O45" s="66">
        <v>75</v>
      </c>
      <c r="P45" s="66">
        <v>23</v>
      </c>
      <c r="Q45" s="46">
        <v>0.28797468354430378</v>
      </c>
      <c r="R45" s="65">
        <v>44</v>
      </c>
      <c r="S45" s="52">
        <v>17.18300375660019</v>
      </c>
      <c r="T45" s="45" t="s">
        <v>16203</v>
      </c>
    </row>
    <row r="46" spans="1:20" ht="15" customHeight="1" x14ac:dyDescent="0.3">
      <c r="A46" s="43" t="s">
        <v>2653</v>
      </c>
      <c r="B46" s="2" t="str">
        <f>VLOOKUP(MYRANKS_H[[#This Row],[PLAYERID]],PLAYERIDMAP[],COLUMN(PLAYERIDMAP[LASTNAME]),FALSE)</f>
        <v>Molina</v>
      </c>
      <c r="C46" s="3" t="str">
        <f>VLOOKUP(MYRANKS_H[[#This Row],[PLAYERID]],PLAYERIDMAP[],COLUMN(PLAYERIDMAP[FIRSTNAME]),FALSE)</f>
        <v>Yadier</v>
      </c>
      <c r="D46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Yadier Molina</v>
      </c>
      <c r="E46" s="3" t="str">
        <f>VLOOKUP(MYRANKS_H[[#This Row],[PLAYERID]],PLAYERIDMAP[],COLUMN(PLAYERIDMAP[TEAM]),FALSE)</f>
        <v>STL</v>
      </c>
      <c r="F46" s="4" t="str">
        <f>VLOOKUP(MYRANKS_H[[#This Row],[PLAYERID]],PLAYERIDMAP[],COLUMN(PLAYERIDMAP[LG]),FALSE)</f>
        <v>NL</v>
      </c>
      <c r="G46" s="3" t="str">
        <f>VLOOKUP(MYRANKS_H[[#This Row],[PLAYERID]],PLAYERIDMAP[],COLUMN(PLAYERIDMAP[POS]),FALSE)</f>
        <v>C</v>
      </c>
      <c r="H46" s="92">
        <v>503</v>
      </c>
      <c r="I46" s="66">
        <v>459</v>
      </c>
      <c r="J46" s="92">
        <v>120</v>
      </c>
      <c r="K46" s="66">
        <v>20</v>
      </c>
      <c r="L46" s="92">
        <v>55</v>
      </c>
      <c r="M46" s="66">
        <v>74</v>
      </c>
      <c r="N46" s="66">
        <v>29</v>
      </c>
      <c r="O46" s="66">
        <v>66</v>
      </c>
      <c r="P46" s="66">
        <v>4</v>
      </c>
      <c r="Q46" s="6">
        <v>0.26143790849673204</v>
      </c>
      <c r="R46" s="15">
        <v>45</v>
      </c>
      <c r="S46" s="35">
        <v>17.175450703025106</v>
      </c>
      <c r="T46" s="19" t="s">
        <v>16204</v>
      </c>
    </row>
    <row r="47" spans="1:20" x14ac:dyDescent="0.3">
      <c r="A47" s="57" t="s">
        <v>11422</v>
      </c>
      <c r="B47" s="2" t="str">
        <f>VLOOKUP(MYRANKS_H[[#This Row],[PLAYERID]],PLAYERIDMAP[],COLUMN(PLAYERIDMAP[LASTNAME]),FALSE)</f>
        <v>Bellinger</v>
      </c>
      <c r="C47" s="3" t="str">
        <f>VLOOKUP(MYRANKS_H[[#This Row],[PLAYERID]],PLAYERIDMAP[],COLUMN(PLAYERIDMAP[FIRSTNAME]),FALSE)</f>
        <v>Cody</v>
      </c>
      <c r="D47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Cody Bellinger</v>
      </c>
      <c r="E47" s="3" t="str">
        <f>VLOOKUP(MYRANKS_H[[#This Row],[PLAYERID]],PLAYERIDMAP[],COLUMN(PLAYERIDMAP[TEAM]),FALSE)</f>
        <v>LAD</v>
      </c>
      <c r="F47" s="4" t="str">
        <f>VLOOKUP(MYRANKS_H[[#This Row],[PLAYERID]],PLAYERIDMAP[],COLUMN(PLAYERIDMAP[LG]),FALSE)</f>
        <v>NL</v>
      </c>
      <c r="G47" s="3" t="str">
        <f>VLOOKUP(MYRANKS_H[[#This Row],[PLAYERID]],PLAYERIDMAP[],COLUMN(PLAYERIDMAP[POS]),FALSE)</f>
        <v>OF</v>
      </c>
      <c r="H47" s="92">
        <v>632</v>
      </c>
      <c r="I47" s="66">
        <v>557</v>
      </c>
      <c r="J47" s="92">
        <v>145</v>
      </c>
      <c r="K47" s="66">
        <v>25</v>
      </c>
      <c r="L47" s="92">
        <v>84</v>
      </c>
      <c r="M47" s="66">
        <v>76</v>
      </c>
      <c r="N47" s="66">
        <v>69</v>
      </c>
      <c r="O47" s="66">
        <v>151</v>
      </c>
      <c r="P47" s="66">
        <v>14</v>
      </c>
      <c r="Q47" s="46">
        <v>0.26032315978456017</v>
      </c>
      <c r="R47" s="15">
        <v>46</v>
      </c>
      <c r="S47" s="52">
        <v>16.561708892596073</v>
      </c>
      <c r="T47" s="45" t="s">
        <v>16205</v>
      </c>
    </row>
    <row r="48" spans="1:20" ht="15" customHeight="1" x14ac:dyDescent="0.3">
      <c r="A48" s="43" t="s">
        <v>1872</v>
      </c>
      <c r="B48" s="2" t="str">
        <f>VLOOKUP(MYRANKS_H[[#This Row],[PLAYERID]],PLAYERIDMAP[],COLUMN(PLAYERIDMAP[LASTNAME]),FALSE)</f>
        <v>Desmond</v>
      </c>
      <c r="C48" s="3" t="str">
        <f>VLOOKUP(MYRANKS_H[[#This Row],[PLAYERID]],PLAYERIDMAP[],COLUMN(PLAYERIDMAP[FIRSTNAME]),FALSE)</f>
        <v>Ian</v>
      </c>
      <c r="D48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Ian Desmond</v>
      </c>
      <c r="E48" s="3" t="str">
        <f>VLOOKUP(MYRANKS_H[[#This Row],[PLAYERID]],PLAYERIDMAP[],COLUMN(PLAYERIDMAP[TEAM]),FALSE)</f>
        <v>COL</v>
      </c>
      <c r="F48" s="4" t="str">
        <f>VLOOKUP(MYRANKS_H[[#This Row],[PLAYERID]],PLAYERIDMAP[],COLUMN(PLAYERIDMAP[LG]),FALSE)</f>
        <v>NL</v>
      </c>
      <c r="G48" s="3" t="str">
        <f>VLOOKUP(MYRANKS_H[[#This Row],[PLAYERID]],PLAYERIDMAP[],COLUMN(PLAYERIDMAP[POS]),FALSE)</f>
        <v>OF</v>
      </c>
      <c r="H48" s="92">
        <v>619</v>
      </c>
      <c r="I48" s="66">
        <v>555</v>
      </c>
      <c r="J48" s="92">
        <v>131</v>
      </c>
      <c r="K48" s="66">
        <v>22</v>
      </c>
      <c r="L48" s="92">
        <v>82</v>
      </c>
      <c r="M48" s="66">
        <v>88</v>
      </c>
      <c r="N48" s="66">
        <v>53</v>
      </c>
      <c r="O48" s="66">
        <v>146</v>
      </c>
      <c r="P48" s="66">
        <v>20</v>
      </c>
      <c r="Q48" s="30">
        <v>0.23603603603603604</v>
      </c>
      <c r="R48" s="15">
        <v>47</v>
      </c>
      <c r="S48" s="36">
        <v>16.433482850839262</v>
      </c>
      <c r="T48" s="19" t="s">
        <v>16206</v>
      </c>
    </row>
    <row r="49" spans="1:20" ht="15" customHeight="1" x14ac:dyDescent="0.3">
      <c r="A49" s="57" t="s">
        <v>2110</v>
      </c>
      <c r="B49" s="2" t="str">
        <f>VLOOKUP(MYRANKS_H[[#This Row],[PLAYERID]],PLAYERIDMAP[],COLUMN(PLAYERIDMAP[LASTNAME]),FALSE)</f>
        <v>Grandal</v>
      </c>
      <c r="C49" s="3" t="str">
        <f>VLOOKUP(MYRANKS_H[[#This Row],[PLAYERID]],PLAYERIDMAP[],COLUMN(PLAYERIDMAP[FIRSTNAME]),FALSE)</f>
        <v>Yasmani</v>
      </c>
      <c r="D49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Yasmani Grandal</v>
      </c>
      <c r="E49" s="3" t="str">
        <f>VLOOKUP(MYRANKS_H[[#This Row],[PLAYERID]],PLAYERIDMAP[],COLUMN(PLAYERIDMAP[TEAM]),FALSE)</f>
        <v>N/A</v>
      </c>
      <c r="F49" s="4" t="str">
        <f>VLOOKUP(MYRANKS_H[[#This Row],[PLAYERID]],PLAYERIDMAP[],COLUMN(PLAYERIDMAP[LG]),FALSE)</f>
        <v>N/A</v>
      </c>
      <c r="G49" s="3" t="str">
        <f>VLOOKUP(MYRANKS_H[[#This Row],[PLAYERID]],PLAYERIDMAP[],COLUMN(PLAYERIDMAP[POS]),FALSE)</f>
        <v>C</v>
      </c>
      <c r="H49" s="92">
        <v>518</v>
      </c>
      <c r="I49" s="66">
        <v>440</v>
      </c>
      <c r="J49" s="92">
        <v>106</v>
      </c>
      <c r="K49" s="66">
        <v>24</v>
      </c>
      <c r="L49" s="92">
        <v>65</v>
      </c>
      <c r="M49" s="66">
        <v>68</v>
      </c>
      <c r="N49" s="66">
        <v>72</v>
      </c>
      <c r="O49" s="66">
        <v>124</v>
      </c>
      <c r="P49" s="66">
        <v>2</v>
      </c>
      <c r="Q49" s="54">
        <v>0.24090909090909091</v>
      </c>
      <c r="R49" s="15">
        <v>48</v>
      </c>
      <c r="S49" s="56">
        <v>16.297149894237663</v>
      </c>
      <c r="T49" s="55" t="s">
        <v>16207</v>
      </c>
    </row>
    <row r="50" spans="1:20" ht="15" customHeight="1" x14ac:dyDescent="0.3">
      <c r="A50" s="57" t="s">
        <v>1945</v>
      </c>
      <c r="B50" s="2" t="str">
        <f>VLOOKUP(MYRANKS_H[[#This Row],[PLAYERID]],PLAYERIDMAP[],COLUMN(PLAYERIDMAP[LASTNAME]),FALSE)</f>
        <v>Encarnacion</v>
      </c>
      <c r="C50" s="3" t="str">
        <f>VLOOKUP(MYRANKS_H[[#This Row],[PLAYERID]],PLAYERIDMAP[],COLUMN(PLAYERIDMAP[FIRSTNAME]),FALSE)</f>
        <v>Edwin</v>
      </c>
      <c r="D50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Edwin Encarnacion</v>
      </c>
      <c r="E50" s="3" t="str">
        <f>VLOOKUP(MYRANKS_H[[#This Row],[PLAYERID]],PLAYERIDMAP[],COLUMN(PLAYERIDMAP[TEAM]),FALSE)</f>
        <v>SEA</v>
      </c>
      <c r="F50" s="4" t="str">
        <f>VLOOKUP(MYRANKS_H[[#This Row],[PLAYERID]],PLAYERIDMAP[],COLUMN(PLAYERIDMAP[LG]),FALSE)</f>
        <v>AL</v>
      </c>
      <c r="G50" s="3" t="str">
        <f>VLOOKUP(MYRANKS_H[[#This Row],[PLAYERID]],PLAYERIDMAP[],COLUMN(PLAYERIDMAP[POS]),FALSE)</f>
        <v>1B</v>
      </c>
      <c r="H50" s="92">
        <v>579</v>
      </c>
      <c r="I50" s="66">
        <v>500</v>
      </c>
      <c r="J50" s="92">
        <v>123</v>
      </c>
      <c r="K50" s="66">
        <v>32</v>
      </c>
      <c r="L50" s="92">
        <v>74</v>
      </c>
      <c r="M50" s="66">
        <v>107</v>
      </c>
      <c r="N50" s="66">
        <v>63</v>
      </c>
      <c r="O50" s="66">
        <v>132</v>
      </c>
      <c r="P50" s="66">
        <v>3</v>
      </c>
      <c r="Q50" s="46">
        <v>0.246</v>
      </c>
      <c r="R50" s="15">
        <v>49</v>
      </c>
      <c r="S50" s="52">
        <v>16.183770559630929</v>
      </c>
      <c r="T50" s="45" t="s">
        <v>16208</v>
      </c>
    </row>
    <row r="51" spans="1:20" ht="15" customHeight="1" x14ac:dyDescent="0.3">
      <c r="A51" s="43" t="s">
        <v>3246</v>
      </c>
      <c r="B51" s="2" t="str">
        <f>VLOOKUP(MYRANKS_H[[#This Row],[PLAYERID]],PLAYERIDMAP[],COLUMN(PLAYERIDMAP[LASTNAME]),FALSE)</f>
        <v>Upton</v>
      </c>
      <c r="C51" s="3" t="str">
        <f>VLOOKUP(MYRANKS_H[[#This Row],[PLAYERID]],PLAYERIDMAP[],COLUMN(PLAYERIDMAP[FIRSTNAME]),FALSE)</f>
        <v>Justin</v>
      </c>
      <c r="D51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Justin Upton</v>
      </c>
      <c r="E51" s="3" t="str">
        <f>VLOOKUP(MYRANKS_H[[#This Row],[PLAYERID]],PLAYERIDMAP[],COLUMN(PLAYERIDMAP[TEAM]),FALSE)</f>
        <v>LAA</v>
      </c>
      <c r="F51" s="4" t="str">
        <f>VLOOKUP(MYRANKS_H[[#This Row],[PLAYERID]],PLAYERIDMAP[],COLUMN(PLAYERIDMAP[LG]),FALSE)</f>
        <v>AL</v>
      </c>
      <c r="G51" s="3" t="str">
        <f>VLOOKUP(MYRANKS_H[[#This Row],[PLAYERID]],PLAYERIDMAP[],COLUMN(PLAYERIDMAP[POS]),FALSE)</f>
        <v>OF</v>
      </c>
      <c r="H51" s="92">
        <v>613</v>
      </c>
      <c r="I51" s="66">
        <v>533</v>
      </c>
      <c r="J51" s="92">
        <v>137</v>
      </c>
      <c r="K51" s="66">
        <v>30</v>
      </c>
      <c r="L51" s="92">
        <v>80</v>
      </c>
      <c r="M51" s="66">
        <v>85</v>
      </c>
      <c r="N51" s="66">
        <v>64</v>
      </c>
      <c r="O51" s="66">
        <v>176</v>
      </c>
      <c r="P51" s="66">
        <v>8</v>
      </c>
      <c r="Q51" s="6">
        <v>0.25703564727954969</v>
      </c>
      <c r="R51" s="15">
        <v>50</v>
      </c>
      <c r="S51" s="35">
        <v>16.150759196388723</v>
      </c>
      <c r="T51" s="19" t="s">
        <v>16209</v>
      </c>
    </row>
    <row r="52" spans="1:20" ht="15" customHeight="1" x14ac:dyDescent="0.3">
      <c r="A52" s="43" t="s">
        <v>2226</v>
      </c>
      <c r="B52" s="2" t="str">
        <f>VLOOKUP(MYRANKS_H[[#This Row],[PLAYERID]],PLAYERIDMAP[],COLUMN(PLAYERIDMAP[LASTNAME]),FALSE)</f>
        <v>Hicks</v>
      </c>
      <c r="C52" s="3" t="str">
        <f>VLOOKUP(MYRANKS_H[[#This Row],[PLAYERID]],PLAYERIDMAP[],COLUMN(PLAYERIDMAP[FIRSTNAME]),FALSE)</f>
        <v>Aaron</v>
      </c>
      <c r="D52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Aaron Hicks</v>
      </c>
      <c r="E52" s="3" t="str">
        <f>VLOOKUP(MYRANKS_H[[#This Row],[PLAYERID]],PLAYERIDMAP[],COLUMN(PLAYERIDMAP[TEAM]),FALSE)</f>
        <v>NYY</v>
      </c>
      <c r="F52" s="4" t="str">
        <f>VLOOKUP(MYRANKS_H[[#This Row],[PLAYERID]],PLAYERIDMAP[],COLUMN(PLAYERIDMAP[LG]),FALSE)</f>
        <v>AL</v>
      </c>
      <c r="G52" s="3" t="str">
        <f>VLOOKUP(MYRANKS_H[[#This Row],[PLAYERID]],PLAYERIDMAP[],COLUMN(PLAYERIDMAP[POS]),FALSE)</f>
        <v>OF</v>
      </c>
      <c r="H52" s="92">
        <v>581</v>
      </c>
      <c r="I52" s="72">
        <v>480</v>
      </c>
      <c r="J52" s="92">
        <v>119</v>
      </c>
      <c r="K52" s="72">
        <v>27</v>
      </c>
      <c r="L52" s="92">
        <v>90</v>
      </c>
      <c r="M52" s="72">
        <v>79</v>
      </c>
      <c r="N52" s="72">
        <v>90</v>
      </c>
      <c r="O52" s="72">
        <v>111</v>
      </c>
      <c r="P52" s="72">
        <v>11</v>
      </c>
      <c r="Q52" s="27">
        <v>0.24791666666666667</v>
      </c>
      <c r="R52" s="78">
        <v>51</v>
      </c>
      <c r="S52" s="79">
        <v>15.965240490827791</v>
      </c>
      <c r="T52" s="28" t="s">
        <v>16210</v>
      </c>
    </row>
    <row r="53" spans="1:20" x14ac:dyDescent="0.3">
      <c r="A53" s="43" t="s">
        <v>2849</v>
      </c>
      <c r="B53" s="2" t="str">
        <f>VLOOKUP(MYRANKS_H[[#This Row],[PLAYERID]],PLAYERIDMAP[],COLUMN(PLAYERIDMAP[LASTNAME]),FALSE)</f>
        <v>Perez</v>
      </c>
      <c r="C53" s="3" t="str">
        <f>VLOOKUP(MYRANKS_H[[#This Row],[PLAYERID]],PLAYERIDMAP[],COLUMN(PLAYERIDMAP[FIRSTNAME]),FALSE)</f>
        <v>Salvador</v>
      </c>
      <c r="D53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Salvador Perez</v>
      </c>
      <c r="E53" s="3" t="str">
        <f>VLOOKUP(MYRANKS_H[[#This Row],[PLAYERID]],PLAYERIDMAP[],COLUMN(PLAYERIDMAP[TEAM]),FALSE)</f>
        <v>KC</v>
      </c>
      <c r="F53" s="4" t="str">
        <f>VLOOKUP(MYRANKS_H[[#This Row],[PLAYERID]],PLAYERIDMAP[],COLUMN(PLAYERIDMAP[LG]),FALSE)</f>
        <v>AL</v>
      </c>
      <c r="G53" s="3" t="str">
        <f>VLOOKUP(MYRANKS_H[[#This Row],[PLAYERID]],PLAYERIDMAP[],COLUMN(PLAYERIDMAP[POS]),FALSE)</f>
        <v>C</v>
      </c>
      <c r="H53" s="92">
        <v>544</v>
      </c>
      <c r="I53" s="66">
        <v>510</v>
      </c>
      <c r="J53" s="92">
        <v>120</v>
      </c>
      <c r="K53" s="66">
        <v>27</v>
      </c>
      <c r="L53" s="92">
        <v>52</v>
      </c>
      <c r="M53" s="66">
        <v>80</v>
      </c>
      <c r="N53" s="66">
        <v>17</v>
      </c>
      <c r="O53" s="66">
        <v>108</v>
      </c>
      <c r="P53" s="66">
        <v>1</v>
      </c>
      <c r="Q53" s="6">
        <v>0.23529411764705882</v>
      </c>
      <c r="R53" s="15">
        <v>52</v>
      </c>
      <c r="S53" s="35">
        <v>15.849401292909876</v>
      </c>
      <c r="T53" s="19" t="s">
        <v>16211</v>
      </c>
    </row>
    <row r="54" spans="1:20" x14ac:dyDescent="0.3">
      <c r="A54" s="43" t="s">
        <v>1818</v>
      </c>
      <c r="B54" s="2" t="str">
        <f>VLOOKUP(MYRANKS_H[[#This Row],[PLAYERID]],PLAYERIDMAP[],COLUMN(PLAYERIDMAP[LASTNAME]),FALSE)</f>
        <v>Cruz</v>
      </c>
      <c r="C54" s="3" t="str">
        <f>VLOOKUP(MYRANKS_H[[#This Row],[PLAYERID]],PLAYERIDMAP[],COLUMN(PLAYERIDMAP[FIRSTNAME]),FALSE)</f>
        <v>Nelson</v>
      </c>
      <c r="D54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Nelson Cruz</v>
      </c>
      <c r="E54" s="3" t="str">
        <f>VLOOKUP(MYRANKS_H[[#This Row],[PLAYERID]],PLAYERIDMAP[],COLUMN(PLAYERIDMAP[TEAM]),FALSE)</f>
        <v>MIN</v>
      </c>
      <c r="F54" s="4" t="str">
        <f>VLOOKUP(MYRANKS_H[[#This Row],[PLAYERID]],PLAYERIDMAP[],COLUMN(PLAYERIDMAP[LG]),FALSE)</f>
        <v>AL</v>
      </c>
      <c r="G54" s="3" t="str">
        <f>VLOOKUP(MYRANKS_H[[#This Row],[PLAYERID]],PLAYERIDMAP[],COLUMN(PLAYERIDMAP[POS]),FALSE)</f>
        <v>DH</v>
      </c>
      <c r="H54" s="92">
        <v>591</v>
      </c>
      <c r="I54" s="66">
        <v>519</v>
      </c>
      <c r="J54" s="92">
        <v>133</v>
      </c>
      <c r="K54" s="66">
        <v>37</v>
      </c>
      <c r="L54" s="92">
        <v>70</v>
      </c>
      <c r="M54" s="66">
        <v>97</v>
      </c>
      <c r="N54" s="66">
        <v>55</v>
      </c>
      <c r="O54" s="66">
        <v>122</v>
      </c>
      <c r="P54" s="66">
        <v>1</v>
      </c>
      <c r="Q54" s="6">
        <v>0.25626204238921002</v>
      </c>
      <c r="R54" s="15">
        <v>53</v>
      </c>
      <c r="S54" s="35">
        <v>15.276504436965563</v>
      </c>
      <c r="T54" s="19" t="s">
        <v>16212</v>
      </c>
    </row>
    <row r="55" spans="1:20" ht="15" customHeight="1" x14ac:dyDescent="0.3">
      <c r="A55" s="43" t="s">
        <v>2286</v>
      </c>
      <c r="B55" s="2" t="str">
        <f>VLOOKUP(MYRANKS_H[[#This Row],[PLAYERID]],PLAYERIDMAP[],COLUMN(PLAYERIDMAP[LASTNAME]),FALSE)</f>
        <v>Inciarte</v>
      </c>
      <c r="C55" s="3" t="str">
        <f>VLOOKUP(MYRANKS_H[[#This Row],[PLAYERID]],PLAYERIDMAP[],COLUMN(PLAYERIDMAP[FIRSTNAME]),FALSE)</f>
        <v>Ender</v>
      </c>
      <c r="D55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Ender Inciarte</v>
      </c>
      <c r="E55" s="3" t="str">
        <f>VLOOKUP(MYRANKS_H[[#This Row],[PLAYERID]],PLAYERIDMAP[],COLUMN(PLAYERIDMAP[TEAM]),FALSE)</f>
        <v>ATL</v>
      </c>
      <c r="F55" s="4" t="str">
        <f>VLOOKUP(MYRANKS_H[[#This Row],[PLAYERID]],PLAYERIDMAP[],COLUMN(PLAYERIDMAP[LG]),FALSE)</f>
        <v>NL</v>
      </c>
      <c r="G55" s="3" t="str">
        <f>VLOOKUP(MYRANKS_H[[#This Row],[PLAYERID]],PLAYERIDMAP[],COLUMN(PLAYERIDMAP[POS]),FALSE)</f>
        <v>OF</v>
      </c>
      <c r="H55" s="92">
        <v>660</v>
      </c>
      <c r="I55" s="59">
        <v>597</v>
      </c>
      <c r="J55" s="92">
        <v>158</v>
      </c>
      <c r="K55" s="59">
        <v>10</v>
      </c>
      <c r="L55" s="92">
        <v>83</v>
      </c>
      <c r="M55" s="59">
        <v>61</v>
      </c>
      <c r="N55" s="59">
        <v>49</v>
      </c>
      <c r="O55" s="59">
        <v>86</v>
      </c>
      <c r="P55" s="59">
        <v>28</v>
      </c>
      <c r="Q55" s="6">
        <v>0.26465661641541038</v>
      </c>
      <c r="R55" s="15">
        <v>54</v>
      </c>
      <c r="S55" s="35">
        <v>15.217918542027926</v>
      </c>
      <c r="T55" s="19" t="s">
        <v>16213</v>
      </c>
    </row>
    <row r="56" spans="1:20" x14ac:dyDescent="0.3">
      <c r="A56" s="43" t="s">
        <v>12643</v>
      </c>
      <c r="B56" s="2" t="str">
        <f>VLOOKUP(MYRANKS_H[[#This Row],[PLAYERID]],PLAYERIDMAP[],COLUMN(PLAYERIDMAP[LASTNAME]),FALSE)</f>
        <v>Smith</v>
      </c>
      <c r="C56" s="3" t="str">
        <f>VLOOKUP(MYRANKS_H[[#This Row],[PLAYERID]],PLAYERIDMAP[],COLUMN(PLAYERIDMAP[FIRSTNAME]),FALSE)</f>
        <v>Mallex</v>
      </c>
      <c r="D56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Mallex Smith</v>
      </c>
      <c r="E56" s="3" t="str">
        <f>VLOOKUP(MYRANKS_H[[#This Row],[PLAYERID]],PLAYERIDMAP[],COLUMN(PLAYERIDMAP[TEAM]),FALSE)</f>
        <v>SEA</v>
      </c>
      <c r="F56" s="4" t="str">
        <f>VLOOKUP(MYRANKS_H[[#This Row],[PLAYERID]],PLAYERIDMAP[],COLUMN(PLAYERIDMAP[LG]),FALSE)</f>
        <v>AL</v>
      </c>
      <c r="G56" s="3" t="str">
        <f>VLOOKUP(MYRANKS_H[[#This Row],[PLAYERID]],PLAYERIDMAP[],COLUMN(PLAYERIDMAP[POS]),FALSE)</f>
        <v>OF</v>
      </c>
      <c r="H56" s="92">
        <v>544</v>
      </c>
      <c r="I56" s="66">
        <v>480</v>
      </c>
      <c r="J56" s="92">
        <v>142</v>
      </c>
      <c r="K56" s="66">
        <v>2</v>
      </c>
      <c r="L56" s="92">
        <v>65</v>
      </c>
      <c r="M56" s="66">
        <v>40</v>
      </c>
      <c r="N56" s="66">
        <v>47</v>
      </c>
      <c r="O56" s="66">
        <v>98</v>
      </c>
      <c r="P56" s="66">
        <v>40</v>
      </c>
      <c r="Q56" s="5">
        <v>0.29583333333333334</v>
      </c>
      <c r="R56" s="15">
        <v>55</v>
      </c>
      <c r="S56" s="32">
        <v>14.906767136838898</v>
      </c>
      <c r="T56" s="19" t="s">
        <v>16214</v>
      </c>
    </row>
    <row r="57" spans="1:20" ht="15" customHeight="1" x14ac:dyDescent="0.3">
      <c r="A57" s="43" t="s">
        <v>12790</v>
      </c>
      <c r="B57" s="2" t="str">
        <f>VLOOKUP(MYRANKS_H[[#This Row],[PLAYERID]],PLAYERIDMAP[],COLUMN(PLAYERIDMAP[LASTNAME]),FALSE)</f>
        <v>Muncy</v>
      </c>
      <c r="C57" s="3" t="str">
        <f>VLOOKUP(MYRANKS_H[[#This Row],[PLAYERID]],PLAYERIDMAP[],COLUMN(PLAYERIDMAP[FIRSTNAME]),FALSE)</f>
        <v>Max</v>
      </c>
      <c r="D57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Max Muncy</v>
      </c>
      <c r="E57" s="3" t="str">
        <f>VLOOKUP(MYRANKS_H[[#This Row],[PLAYERID]],PLAYERIDMAP[],COLUMN(PLAYERIDMAP[TEAM]),FALSE)</f>
        <v>LAD</v>
      </c>
      <c r="F57" s="4" t="str">
        <f>VLOOKUP(MYRANKS_H[[#This Row],[PLAYERID]],PLAYERIDMAP[],COLUMN(PLAYERIDMAP[LG]),FALSE)</f>
        <v>NL</v>
      </c>
      <c r="G57" s="3" t="str">
        <f>VLOOKUP(MYRANKS_H[[#This Row],[PLAYERID]],PLAYERIDMAP[],COLUMN(PLAYERIDMAP[POS]),FALSE)</f>
        <v>2B</v>
      </c>
      <c r="H57" s="92">
        <v>481</v>
      </c>
      <c r="I57" s="66">
        <v>395</v>
      </c>
      <c r="J57" s="92">
        <v>104</v>
      </c>
      <c r="K57" s="66">
        <v>35</v>
      </c>
      <c r="L57" s="92">
        <v>75</v>
      </c>
      <c r="M57" s="66">
        <v>79</v>
      </c>
      <c r="N57" s="66">
        <v>79</v>
      </c>
      <c r="O57" s="66">
        <v>131</v>
      </c>
      <c r="P57" s="66">
        <v>3</v>
      </c>
      <c r="Q57" s="29">
        <v>0.26329113924050634</v>
      </c>
      <c r="R57" s="15">
        <v>56</v>
      </c>
      <c r="S57" s="34">
        <v>14.843229027336973</v>
      </c>
      <c r="T57" s="19" t="s">
        <v>16215</v>
      </c>
    </row>
    <row r="58" spans="1:20" ht="15" customHeight="1" x14ac:dyDescent="0.3">
      <c r="A58" s="43" t="s">
        <v>2927</v>
      </c>
      <c r="B58" s="2" t="str">
        <f>VLOOKUP(MYRANKS_H[[#This Row],[PLAYERID]],PLAYERIDMAP[],COLUMN(PLAYERIDMAP[LASTNAME]),FALSE)</f>
        <v>Ramos</v>
      </c>
      <c r="C58" s="3" t="str">
        <f>VLOOKUP(MYRANKS_H[[#This Row],[PLAYERID]],PLAYERIDMAP[],COLUMN(PLAYERIDMAP[FIRSTNAME]),FALSE)</f>
        <v>Wilson</v>
      </c>
      <c r="D58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Wilson Ramos</v>
      </c>
      <c r="E58" s="3" t="str">
        <f>VLOOKUP(MYRANKS_H[[#This Row],[PLAYERID]],PLAYERIDMAP[],COLUMN(PLAYERIDMAP[TEAM]),FALSE)</f>
        <v>NYM</v>
      </c>
      <c r="F58" s="4" t="str">
        <f>VLOOKUP(MYRANKS_H[[#This Row],[PLAYERID]],PLAYERIDMAP[],COLUMN(PLAYERIDMAP[LG]),FALSE)</f>
        <v>NL</v>
      </c>
      <c r="G58" s="3" t="str">
        <f>VLOOKUP(MYRANKS_H[[#This Row],[PLAYERID]],PLAYERIDMAP[],COLUMN(PLAYERIDMAP[POS]),FALSE)</f>
        <v>C</v>
      </c>
      <c r="H58" s="92">
        <v>416</v>
      </c>
      <c r="I58" s="66">
        <v>382</v>
      </c>
      <c r="J58" s="92">
        <v>117</v>
      </c>
      <c r="K58" s="66">
        <v>15</v>
      </c>
      <c r="L58" s="92">
        <v>39</v>
      </c>
      <c r="M58" s="66">
        <v>70</v>
      </c>
      <c r="N58" s="66">
        <v>32</v>
      </c>
      <c r="O58" s="66">
        <v>80</v>
      </c>
      <c r="P58" s="66">
        <v>0</v>
      </c>
      <c r="Q58" s="6">
        <v>0.30628272251308902</v>
      </c>
      <c r="R58" s="15">
        <v>57</v>
      </c>
      <c r="S58" s="35">
        <v>14.509753062797705</v>
      </c>
      <c r="T58" s="19" t="s">
        <v>16216</v>
      </c>
    </row>
    <row r="59" spans="1:20" ht="15" customHeight="1" x14ac:dyDescent="0.3">
      <c r="A59" s="43" t="s">
        <v>3144</v>
      </c>
      <c r="B59" s="2" t="str">
        <f>VLOOKUP(MYRANKS_H[[#This Row],[PLAYERID]],PLAYERIDMAP[],COLUMN(PLAYERIDMAP[LASTNAME]),FALSE)</f>
        <v>Springer</v>
      </c>
      <c r="C59" s="3" t="str">
        <f>VLOOKUP(MYRANKS_H[[#This Row],[PLAYERID]],PLAYERIDMAP[],COLUMN(PLAYERIDMAP[FIRSTNAME]),FALSE)</f>
        <v>George</v>
      </c>
      <c r="D59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George Springer</v>
      </c>
      <c r="E59" s="3" t="str">
        <f>VLOOKUP(MYRANKS_H[[#This Row],[PLAYERID]],PLAYERIDMAP[],COLUMN(PLAYERIDMAP[TEAM]),FALSE)</f>
        <v>HOU</v>
      </c>
      <c r="F59" s="4" t="str">
        <f>VLOOKUP(MYRANKS_H[[#This Row],[PLAYERID]],PLAYERIDMAP[],COLUMN(PLAYERIDMAP[LG]),FALSE)</f>
        <v>AL</v>
      </c>
      <c r="G59" s="3" t="str">
        <f>VLOOKUP(MYRANKS_H[[#This Row],[PLAYERID]],PLAYERIDMAP[],COLUMN(PLAYERIDMAP[POS]),FALSE)</f>
        <v>OF</v>
      </c>
      <c r="H59" s="92">
        <v>620</v>
      </c>
      <c r="I59" s="66">
        <v>544</v>
      </c>
      <c r="J59" s="92">
        <v>144</v>
      </c>
      <c r="K59" s="66">
        <v>22</v>
      </c>
      <c r="L59" s="92">
        <v>102</v>
      </c>
      <c r="M59" s="66">
        <v>71</v>
      </c>
      <c r="N59" s="66">
        <v>64</v>
      </c>
      <c r="O59" s="66">
        <v>122</v>
      </c>
      <c r="P59" s="66">
        <v>6</v>
      </c>
      <c r="Q59" s="27">
        <v>0.26470588235294118</v>
      </c>
      <c r="R59" s="15">
        <v>58</v>
      </c>
      <c r="S59" s="37">
        <v>14.478208860553949</v>
      </c>
      <c r="T59" s="19" t="s">
        <v>16217</v>
      </c>
    </row>
    <row r="60" spans="1:20" ht="15" customHeight="1" x14ac:dyDescent="0.3">
      <c r="A60" s="43" t="s">
        <v>13589</v>
      </c>
      <c r="B60" s="2" t="str">
        <f>VLOOKUP(MYRANKS_H[[#This Row],[PLAYERID]],PLAYERIDMAP[],COLUMN(PLAYERIDMAP[LASTNAME]),FALSE)</f>
        <v>Chapman</v>
      </c>
      <c r="C60" s="3" t="str">
        <f>VLOOKUP(MYRANKS_H[[#This Row],[PLAYERID]],PLAYERIDMAP[],COLUMN(PLAYERIDMAP[FIRSTNAME]),FALSE)</f>
        <v>Matt</v>
      </c>
      <c r="D60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Matt Chapman</v>
      </c>
      <c r="E60" s="3" t="str">
        <f>VLOOKUP(MYRANKS_H[[#This Row],[PLAYERID]],PLAYERIDMAP[],COLUMN(PLAYERIDMAP[TEAM]),FALSE)</f>
        <v>OAK</v>
      </c>
      <c r="F60" s="4" t="str">
        <f>VLOOKUP(MYRANKS_H[[#This Row],[PLAYERID]],PLAYERIDMAP[],COLUMN(PLAYERIDMAP[LG]),FALSE)</f>
        <v>AL</v>
      </c>
      <c r="G60" s="3" t="str">
        <f>VLOOKUP(MYRANKS_H[[#This Row],[PLAYERID]],PLAYERIDMAP[],COLUMN(PLAYERIDMAP[POS]),FALSE)</f>
        <v>3B</v>
      </c>
      <c r="H60" s="92">
        <v>616</v>
      </c>
      <c r="I60" s="66">
        <v>547</v>
      </c>
      <c r="J60" s="92">
        <v>152</v>
      </c>
      <c r="K60" s="66">
        <v>24</v>
      </c>
      <c r="L60" s="92">
        <v>100</v>
      </c>
      <c r="M60" s="66">
        <v>68</v>
      </c>
      <c r="N60" s="66">
        <v>58</v>
      </c>
      <c r="O60" s="66">
        <v>146</v>
      </c>
      <c r="P60" s="66">
        <v>1</v>
      </c>
      <c r="Q60" s="30">
        <v>0.27787934186471663</v>
      </c>
      <c r="R60" s="15">
        <v>59</v>
      </c>
      <c r="S60" s="36">
        <v>14.252774377431399</v>
      </c>
      <c r="T60" s="19" t="s">
        <v>16218</v>
      </c>
    </row>
    <row r="61" spans="1:20" ht="15" customHeight="1" x14ac:dyDescent="0.3">
      <c r="A61" s="57" t="s">
        <v>2057</v>
      </c>
      <c r="B61" s="2" t="str">
        <f>VLOOKUP(MYRANKS_H[[#This Row],[PLAYERID]],PLAYERIDMAP[],COLUMN(PLAYERIDMAP[LASTNAME]),FALSE)</f>
        <v>Gattis</v>
      </c>
      <c r="C61" s="3" t="str">
        <f>VLOOKUP(MYRANKS_H[[#This Row],[PLAYERID]],PLAYERIDMAP[],COLUMN(PLAYERIDMAP[FIRSTNAME]),FALSE)</f>
        <v>Evan</v>
      </c>
      <c r="D61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Evan Gattis</v>
      </c>
      <c r="E61" s="3" t="str">
        <f>VLOOKUP(MYRANKS_H[[#This Row],[PLAYERID]],PLAYERIDMAP[],COLUMN(PLAYERIDMAP[TEAM]),FALSE)</f>
        <v>N/A</v>
      </c>
      <c r="F61" s="4" t="str">
        <f>VLOOKUP(MYRANKS_H[[#This Row],[PLAYERID]],PLAYERIDMAP[],COLUMN(PLAYERIDMAP[LG]),FALSE)</f>
        <v>N/A</v>
      </c>
      <c r="G61" s="3" t="str">
        <f>VLOOKUP(MYRANKS_H[[#This Row],[PLAYERID]],PLAYERIDMAP[],COLUMN(PLAYERIDMAP[POS]),FALSE)</f>
        <v>C</v>
      </c>
      <c r="H61" s="92">
        <v>451</v>
      </c>
      <c r="I61" s="66">
        <v>407</v>
      </c>
      <c r="J61" s="92">
        <v>92</v>
      </c>
      <c r="K61" s="66">
        <v>25</v>
      </c>
      <c r="L61" s="92">
        <v>49</v>
      </c>
      <c r="M61" s="66">
        <v>78</v>
      </c>
      <c r="N61" s="66">
        <v>33</v>
      </c>
      <c r="O61" s="66">
        <v>101</v>
      </c>
      <c r="P61" s="66">
        <v>1</v>
      </c>
      <c r="Q61" s="46">
        <v>0.22604422604422605</v>
      </c>
      <c r="R61" s="65">
        <v>60</v>
      </c>
      <c r="S61" s="73">
        <v>13.986587434977761</v>
      </c>
      <c r="T61" s="45" t="s">
        <v>16219</v>
      </c>
    </row>
    <row r="62" spans="1:20" ht="15" customHeight="1" x14ac:dyDescent="0.3">
      <c r="A62" s="57" t="s">
        <v>10194</v>
      </c>
      <c r="B62" s="2" t="str">
        <f>VLOOKUP(MYRANKS_H[[#This Row],[PLAYERID]],PLAYERIDMAP[],COLUMN(PLAYERIDMAP[LASTNAME]),FALSE)</f>
        <v>Piscotty</v>
      </c>
      <c r="C62" s="3" t="str">
        <f>VLOOKUP(MYRANKS_H[[#This Row],[PLAYERID]],PLAYERIDMAP[],COLUMN(PLAYERIDMAP[FIRSTNAME]),FALSE)</f>
        <v>Stephen</v>
      </c>
      <c r="D62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Stephen Piscotty</v>
      </c>
      <c r="E62" s="3" t="str">
        <f>VLOOKUP(MYRANKS_H[[#This Row],[PLAYERID]],PLAYERIDMAP[],COLUMN(PLAYERIDMAP[TEAM]),FALSE)</f>
        <v>OAK</v>
      </c>
      <c r="F62" s="4" t="str">
        <f>VLOOKUP(MYRANKS_H[[#This Row],[PLAYERID]],PLAYERIDMAP[],COLUMN(PLAYERIDMAP[LG]),FALSE)</f>
        <v>AL</v>
      </c>
      <c r="G62" s="3" t="str">
        <f>VLOOKUP(MYRANKS_H[[#This Row],[PLAYERID]],PLAYERIDMAP[],COLUMN(PLAYERIDMAP[POS]),FALSE)</f>
        <v>OF</v>
      </c>
      <c r="H62" s="92">
        <v>605</v>
      </c>
      <c r="I62" s="66">
        <v>546</v>
      </c>
      <c r="J62" s="92">
        <v>146</v>
      </c>
      <c r="K62" s="66">
        <v>27</v>
      </c>
      <c r="L62" s="92">
        <v>78</v>
      </c>
      <c r="M62" s="66">
        <v>88</v>
      </c>
      <c r="N62" s="66">
        <v>42</v>
      </c>
      <c r="O62" s="66">
        <v>114</v>
      </c>
      <c r="P62" s="66">
        <v>2</v>
      </c>
      <c r="Q62" s="46">
        <v>0.26739926739926739</v>
      </c>
      <c r="R62" s="15">
        <v>61</v>
      </c>
      <c r="S62" s="52">
        <v>13.836163601812395</v>
      </c>
      <c r="T62" s="45" t="s">
        <v>16220</v>
      </c>
    </row>
    <row r="63" spans="1:20" ht="15" customHeight="1" x14ac:dyDescent="0.3">
      <c r="A63" s="57" t="s">
        <v>11393</v>
      </c>
      <c r="B63" s="2" t="str">
        <f>VLOOKUP(MYRANKS_H[[#This Row],[PLAYERID]],PLAYERIDMAP[],COLUMN(PLAYERIDMAP[LASTNAME]),FALSE)</f>
        <v>Anderson</v>
      </c>
      <c r="C63" s="3" t="str">
        <f>VLOOKUP(MYRANKS_H[[#This Row],[PLAYERID]],PLAYERIDMAP[],COLUMN(PLAYERIDMAP[FIRSTNAME]),FALSE)</f>
        <v>Tim</v>
      </c>
      <c r="D63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Tim Anderson</v>
      </c>
      <c r="E63" s="3" t="str">
        <f>VLOOKUP(MYRANKS_H[[#This Row],[PLAYERID]],PLAYERIDMAP[],COLUMN(PLAYERIDMAP[TEAM]),FALSE)</f>
        <v>CHW</v>
      </c>
      <c r="F63" s="4" t="str">
        <f>VLOOKUP(MYRANKS_H[[#This Row],[PLAYERID]],PLAYERIDMAP[],COLUMN(PLAYERIDMAP[LG]),FALSE)</f>
        <v>AL</v>
      </c>
      <c r="G63" s="3" t="str">
        <f>VLOOKUP(MYRANKS_H[[#This Row],[PLAYERID]],PLAYERIDMAP[],COLUMN(PLAYERIDMAP[POS]),FALSE)</f>
        <v>SS</v>
      </c>
      <c r="H63" s="92">
        <v>606</v>
      </c>
      <c r="I63" s="66">
        <v>567</v>
      </c>
      <c r="J63" s="92">
        <v>136</v>
      </c>
      <c r="K63" s="66">
        <v>20</v>
      </c>
      <c r="L63" s="92">
        <v>77</v>
      </c>
      <c r="M63" s="66">
        <v>64</v>
      </c>
      <c r="N63" s="66">
        <v>30</v>
      </c>
      <c r="O63" s="66">
        <v>149</v>
      </c>
      <c r="P63" s="66">
        <v>26</v>
      </c>
      <c r="Q63" s="46">
        <v>0.23985890652557318</v>
      </c>
      <c r="R63" s="15">
        <v>62</v>
      </c>
      <c r="S63" s="52">
        <v>13.715493724853168</v>
      </c>
      <c r="T63" s="45" t="s">
        <v>16221</v>
      </c>
    </row>
    <row r="64" spans="1:20" ht="15" customHeight="1" x14ac:dyDescent="0.3">
      <c r="A64" s="43" t="s">
        <v>2533</v>
      </c>
      <c r="B64" s="2" t="str">
        <f>VLOOKUP(MYRANKS_H[[#This Row],[PLAYERID]],PLAYERIDMAP[],COLUMN(PLAYERIDMAP[LASTNAME]),FALSE)</f>
        <v>Markakis</v>
      </c>
      <c r="C64" s="3" t="str">
        <f>VLOOKUP(MYRANKS_H[[#This Row],[PLAYERID]],PLAYERIDMAP[],COLUMN(PLAYERIDMAP[FIRSTNAME]),FALSE)</f>
        <v>Nick</v>
      </c>
      <c r="D64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Nick Markakis</v>
      </c>
      <c r="E64" s="3" t="str">
        <f>VLOOKUP(MYRANKS_H[[#This Row],[PLAYERID]],PLAYERIDMAP[],COLUMN(PLAYERIDMAP[TEAM]),FALSE)</f>
        <v>N/A</v>
      </c>
      <c r="F64" s="4" t="str">
        <f>VLOOKUP(MYRANKS_H[[#This Row],[PLAYERID]],PLAYERIDMAP[],COLUMN(PLAYERIDMAP[LG]),FALSE)</f>
        <v>N/A</v>
      </c>
      <c r="G64" s="3" t="str">
        <f>VLOOKUP(MYRANKS_H[[#This Row],[PLAYERID]],PLAYERIDMAP[],COLUMN(PLAYERIDMAP[POS]),FALSE)</f>
        <v>OF</v>
      </c>
      <c r="H64" s="92">
        <v>705</v>
      </c>
      <c r="I64" s="59">
        <v>623</v>
      </c>
      <c r="J64" s="92">
        <v>185</v>
      </c>
      <c r="K64" s="59">
        <v>14</v>
      </c>
      <c r="L64" s="92">
        <v>78</v>
      </c>
      <c r="M64" s="59">
        <v>93</v>
      </c>
      <c r="N64" s="59">
        <v>72</v>
      </c>
      <c r="O64" s="59">
        <v>80</v>
      </c>
      <c r="P64" s="59">
        <v>1</v>
      </c>
      <c r="Q64" s="6">
        <v>0.2969502407704655</v>
      </c>
      <c r="R64" s="15">
        <v>63</v>
      </c>
      <c r="S64" s="35">
        <v>13.608278935253539</v>
      </c>
      <c r="T64" s="19" t="s">
        <v>16222</v>
      </c>
    </row>
    <row r="65" spans="1:20" ht="15" customHeight="1" x14ac:dyDescent="0.3">
      <c r="A65" s="43" t="s">
        <v>3493</v>
      </c>
      <c r="B65" s="2" t="str">
        <f>VLOOKUP(MYRANKS_H[[#This Row],[PLAYERID]],PLAYERIDMAP[],COLUMN(PLAYERIDMAP[LASTNAME]),FALSE)</f>
        <v>Polanco</v>
      </c>
      <c r="C65" s="3" t="str">
        <f>VLOOKUP(MYRANKS_H[[#This Row],[PLAYERID]],PLAYERIDMAP[],COLUMN(PLAYERIDMAP[FIRSTNAME]),FALSE)</f>
        <v>Gregory</v>
      </c>
      <c r="D65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Gregory Polanco</v>
      </c>
      <c r="E65" s="3" t="str">
        <f>VLOOKUP(MYRANKS_H[[#This Row],[PLAYERID]],PLAYERIDMAP[],COLUMN(PLAYERIDMAP[TEAM]),FALSE)</f>
        <v>PIT</v>
      </c>
      <c r="F65" s="4" t="str">
        <f>VLOOKUP(MYRANKS_H[[#This Row],[PLAYERID]],PLAYERIDMAP[],COLUMN(PLAYERIDMAP[LG]),FALSE)</f>
        <v>NL</v>
      </c>
      <c r="G65" s="3" t="str">
        <f>VLOOKUP(MYRANKS_H[[#This Row],[PLAYERID]],PLAYERIDMAP[],COLUMN(PLAYERIDMAP[POS]),FALSE)</f>
        <v>OF</v>
      </c>
      <c r="H65" s="92">
        <v>535</v>
      </c>
      <c r="I65" s="66">
        <v>461</v>
      </c>
      <c r="J65" s="92">
        <v>117</v>
      </c>
      <c r="K65" s="66">
        <v>23</v>
      </c>
      <c r="L65" s="92">
        <v>75</v>
      </c>
      <c r="M65" s="66">
        <v>81</v>
      </c>
      <c r="N65" s="66">
        <v>61</v>
      </c>
      <c r="O65" s="66">
        <v>117</v>
      </c>
      <c r="P65" s="66">
        <v>12</v>
      </c>
      <c r="Q65" s="6">
        <v>0.25379609544468545</v>
      </c>
      <c r="R65" s="15">
        <v>64</v>
      </c>
      <c r="S65" s="35">
        <v>13.572366305618075</v>
      </c>
      <c r="T65" s="19" t="s">
        <v>16223</v>
      </c>
    </row>
    <row r="66" spans="1:20" x14ac:dyDescent="0.3">
      <c r="A66" s="57" t="s">
        <v>8159</v>
      </c>
      <c r="B66" s="2" t="str">
        <f>VLOOKUP(MYRANKS_H[[#This Row],[PLAYERID]],PLAYERIDMAP[],COLUMN(PLAYERIDMAP[LASTNAME]),FALSE)</f>
        <v>Gallo</v>
      </c>
      <c r="C66" s="3" t="str">
        <f>VLOOKUP(MYRANKS_H[[#This Row],[PLAYERID]],PLAYERIDMAP[],COLUMN(PLAYERIDMAP[FIRSTNAME]),FALSE)</f>
        <v>Joey</v>
      </c>
      <c r="D66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Joey Gallo</v>
      </c>
      <c r="E66" s="3" t="str">
        <f>VLOOKUP(MYRANKS_H[[#This Row],[PLAYERID]],PLAYERIDMAP[],COLUMN(PLAYERIDMAP[TEAM]),FALSE)</f>
        <v>TEX</v>
      </c>
      <c r="F66" s="4" t="str">
        <f>VLOOKUP(MYRANKS_H[[#This Row],[PLAYERID]],PLAYERIDMAP[],COLUMN(PLAYERIDMAP[LG]),FALSE)</f>
        <v>AL</v>
      </c>
      <c r="G66" s="3" t="str">
        <f>VLOOKUP(MYRANKS_H[[#This Row],[PLAYERID]],PLAYERIDMAP[],COLUMN(PLAYERIDMAP[POS]),FALSE)</f>
        <v>3B</v>
      </c>
      <c r="H66" s="92">
        <v>577</v>
      </c>
      <c r="I66" s="66">
        <v>500</v>
      </c>
      <c r="J66" s="92">
        <v>103</v>
      </c>
      <c r="K66" s="66">
        <v>40</v>
      </c>
      <c r="L66" s="92">
        <v>82</v>
      </c>
      <c r="M66" s="66">
        <v>92</v>
      </c>
      <c r="N66" s="66">
        <v>74</v>
      </c>
      <c r="O66" s="66">
        <v>207</v>
      </c>
      <c r="P66" s="66">
        <v>3</v>
      </c>
      <c r="Q66" s="54">
        <v>0.20599999999999999</v>
      </c>
      <c r="R66" s="15">
        <v>65</v>
      </c>
      <c r="S66" s="56">
        <v>13.432053792385709</v>
      </c>
      <c r="T66" s="55" t="s">
        <v>16224</v>
      </c>
    </row>
    <row r="67" spans="1:20" ht="15" customHeight="1" x14ac:dyDescent="0.3">
      <c r="A67" s="43" t="s">
        <v>3490</v>
      </c>
      <c r="B67" s="2" t="str">
        <f>VLOOKUP(MYRANKS_H[[#This Row],[PLAYERID]],PLAYERIDMAP[],COLUMN(PLAYERIDMAP[LASTNAME]),FALSE)</f>
        <v>Ozuna</v>
      </c>
      <c r="C67" s="3" t="str">
        <f>VLOOKUP(MYRANKS_H[[#This Row],[PLAYERID]],PLAYERIDMAP[],COLUMN(PLAYERIDMAP[FIRSTNAME]),FALSE)</f>
        <v>Marcell</v>
      </c>
      <c r="D67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Marcell Ozuna</v>
      </c>
      <c r="E67" s="3" t="str">
        <f>VLOOKUP(MYRANKS_H[[#This Row],[PLAYERID]],PLAYERIDMAP[],COLUMN(PLAYERIDMAP[TEAM]),FALSE)</f>
        <v>STL</v>
      </c>
      <c r="F67" s="4" t="str">
        <f>VLOOKUP(MYRANKS_H[[#This Row],[PLAYERID]],PLAYERIDMAP[],COLUMN(PLAYERIDMAP[LG]),FALSE)</f>
        <v>NL</v>
      </c>
      <c r="G67" s="3" t="str">
        <f>VLOOKUP(MYRANKS_H[[#This Row],[PLAYERID]],PLAYERIDMAP[],COLUMN(PLAYERIDMAP[POS]),FALSE)</f>
        <v>OF</v>
      </c>
      <c r="H67" s="92">
        <v>628</v>
      </c>
      <c r="I67" s="66">
        <v>582</v>
      </c>
      <c r="J67" s="92">
        <v>163</v>
      </c>
      <c r="K67" s="66">
        <v>23</v>
      </c>
      <c r="L67" s="92">
        <v>69</v>
      </c>
      <c r="M67" s="66">
        <v>88</v>
      </c>
      <c r="N67" s="66">
        <v>38</v>
      </c>
      <c r="O67" s="66">
        <v>110</v>
      </c>
      <c r="P67" s="66">
        <v>3</v>
      </c>
      <c r="Q67" s="6">
        <v>0.28006872852233677</v>
      </c>
      <c r="R67" s="15">
        <v>66</v>
      </c>
      <c r="S67" s="35">
        <v>13.146752461913742</v>
      </c>
      <c r="T67" s="19" t="s">
        <v>16225</v>
      </c>
    </row>
    <row r="68" spans="1:20" ht="15" customHeight="1" x14ac:dyDescent="0.3">
      <c r="A68" s="43" t="s">
        <v>9163</v>
      </c>
      <c r="B68" s="2" t="str">
        <f>VLOOKUP(MYRANKS_H[[#This Row],[PLAYERID]],PLAYERIDMAP[],COLUMN(PLAYERIDMAP[LASTNAME]),FALSE)</f>
        <v>Judge</v>
      </c>
      <c r="C68" s="3" t="str">
        <f>VLOOKUP(MYRANKS_H[[#This Row],[PLAYERID]],PLAYERIDMAP[],COLUMN(PLAYERIDMAP[FIRSTNAME]),FALSE)</f>
        <v>Aaron</v>
      </c>
      <c r="D68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Aaron Judge</v>
      </c>
      <c r="E68" s="3" t="str">
        <f>VLOOKUP(MYRANKS_H[[#This Row],[PLAYERID]],PLAYERIDMAP[],COLUMN(PLAYERIDMAP[TEAM]),FALSE)</f>
        <v>NYY</v>
      </c>
      <c r="F68" s="4" t="str">
        <f>VLOOKUP(MYRANKS_H[[#This Row],[PLAYERID]],PLAYERIDMAP[],COLUMN(PLAYERIDMAP[LG]),FALSE)</f>
        <v>AL</v>
      </c>
      <c r="G68" s="3" t="str">
        <f>VLOOKUP(MYRANKS_H[[#This Row],[PLAYERID]],PLAYERIDMAP[],COLUMN(PLAYERIDMAP[POS]),FALSE)</f>
        <v>OF</v>
      </c>
      <c r="H68" s="92">
        <v>498</v>
      </c>
      <c r="I68" s="59">
        <v>413</v>
      </c>
      <c r="J68" s="92">
        <v>115</v>
      </c>
      <c r="K68" s="59">
        <v>27</v>
      </c>
      <c r="L68" s="92">
        <v>77</v>
      </c>
      <c r="M68" s="59">
        <v>67</v>
      </c>
      <c r="N68" s="59">
        <v>76</v>
      </c>
      <c r="O68" s="59">
        <v>152</v>
      </c>
      <c r="P68" s="59">
        <v>6</v>
      </c>
      <c r="Q68" s="6">
        <v>0.27845036319612593</v>
      </c>
      <c r="R68" s="15">
        <v>67</v>
      </c>
      <c r="S68" s="35">
        <v>13.117296459353492</v>
      </c>
      <c r="T68" s="19" t="s">
        <v>16226</v>
      </c>
    </row>
    <row r="69" spans="1:20" ht="15" customHeight="1" x14ac:dyDescent="0.3">
      <c r="A69" s="43" t="s">
        <v>2501</v>
      </c>
      <c r="B69" s="2" t="str">
        <f>VLOOKUP(MYRANKS_H[[#This Row],[PLAYERID]],PLAYERIDMAP[],COLUMN(PLAYERIDMAP[LASTNAME]),FALSE)</f>
        <v>Lowrie</v>
      </c>
      <c r="C69" s="3" t="str">
        <f>VLOOKUP(MYRANKS_H[[#This Row],[PLAYERID]],PLAYERIDMAP[],COLUMN(PLAYERIDMAP[FIRSTNAME]),FALSE)</f>
        <v>Jed</v>
      </c>
      <c r="D69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Jed Lowrie</v>
      </c>
      <c r="E69" s="3" t="str">
        <f>VLOOKUP(MYRANKS_H[[#This Row],[PLAYERID]],PLAYERIDMAP[],COLUMN(PLAYERIDMAP[TEAM]),FALSE)</f>
        <v>N/A</v>
      </c>
      <c r="F69" s="4" t="str">
        <f>VLOOKUP(MYRANKS_H[[#This Row],[PLAYERID]],PLAYERIDMAP[],COLUMN(PLAYERIDMAP[LG]),FALSE)</f>
        <v>N/A</v>
      </c>
      <c r="G69" s="3" t="str">
        <f>VLOOKUP(MYRANKS_H[[#This Row],[PLAYERID]],PLAYERIDMAP[],COLUMN(PLAYERIDMAP[POS]),FALSE)</f>
        <v>2B</v>
      </c>
      <c r="H69" s="92">
        <v>680</v>
      </c>
      <c r="I69" s="66">
        <v>596</v>
      </c>
      <c r="J69" s="92">
        <v>159</v>
      </c>
      <c r="K69" s="66">
        <v>23</v>
      </c>
      <c r="L69" s="92">
        <v>78</v>
      </c>
      <c r="M69" s="66">
        <v>99</v>
      </c>
      <c r="N69" s="66">
        <v>78</v>
      </c>
      <c r="O69" s="66">
        <v>128</v>
      </c>
      <c r="P69" s="66">
        <v>0</v>
      </c>
      <c r="Q69" s="6">
        <v>0.26677852348993286</v>
      </c>
      <c r="R69" s="15">
        <v>68</v>
      </c>
      <c r="S69" s="35">
        <v>13.115371544075584</v>
      </c>
      <c r="T69" s="19" t="s">
        <v>16227</v>
      </c>
    </row>
    <row r="70" spans="1:20" x14ac:dyDescent="0.3">
      <c r="A70" s="43" t="s">
        <v>10580</v>
      </c>
      <c r="B70" s="2" t="str">
        <f>VLOOKUP(MYRANKS_H[[#This Row],[PLAYERID]],PLAYERIDMAP[],COLUMN(PLAYERIDMAP[LASTNAME]),FALSE)</f>
        <v>Shaw</v>
      </c>
      <c r="C70" s="3" t="str">
        <f>VLOOKUP(MYRANKS_H[[#This Row],[PLAYERID]],PLAYERIDMAP[],COLUMN(PLAYERIDMAP[FIRSTNAME]),FALSE)</f>
        <v>Travis</v>
      </c>
      <c r="D70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Travis Shaw</v>
      </c>
      <c r="E70" s="3" t="str">
        <f>VLOOKUP(MYRANKS_H[[#This Row],[PLAYERID]],PLAYERIDMAP[],COLUMN(PLAYERIDMAP[TEAM]),FALSE)</f>
        <v>MIL</v>
      </c>
      <c r="F70" s="4" t="str">
        <f>VLOOKUP(MYRANKS_H[[#This Row],[PLAYERID]],PLAYERIDMAP[],COLUMN(PLAYERIDMAP[LG]),FALSE)</f>
        <v>NL</v>
      </c>
      <c r="G70" s="3" t="str">
        <f>VLOOKUP(MYRANKS_H[[#This Row],[PLAYERID]],PLAYERIDMAP[],COLUMN(PLAYERIDMAP[POS]),FALSE)</f>
        <v>3B</v>
      </c>
      <c r="H70" s="92">
        <v>587</v>
      </c>
      <c r="I70" s="66">
        <v>498</v>
      </c>
      <c r="J70" s="92">
        <v>120</v>
      </c>
      <c r="K70" s="66">
        <v>32</v>
      </c>
      <c r="L70" s="92">
        <v>73</v>
      </c>
      <c r="M70" s="66">
        <v>86</v>
      </c>
      <c r="N70" s="66">
        <v>78</v>
      </c>
      <c r="O70" s="66">
        <v>108</v>
      </c>
      <c r="P70" s="66">
        <v>5</v>
      </c>
      <c r="Q70" s="6">
        <v>0.24096385542168675</v>
      </c>
      <c r="R70" s="15">
        <v>69</v>
      </c>
      <c r="S70" s="35">
        <v>13.098596668594922</v>
      </c>
      <c r="T70" s="19" t="s">
        <v>16228</v>
      </c>
    </row>
    <row r="71" spans="1:20" x14ac:dyDescent="0.3">
      <c r="A71" s="57" t="s">
        <v>15622</v>
      </c>
      <c r="B71" s="2" t="str">
        <f>VLOOKUP(MYRANKS_H[[#This Row],[PLAYERID]],PLAYERIDMAP[],COLUMN(PLAYERIDMAP[LASTNAME]),FALSE)</f>
        <v>Olson</v>
      </c>
      <c r="C71" s="3" t="str">
        <f>VLOOKUP(MYRANKS_H[[#This Row],[PLAYERID]],PLAYERIDMAP[],COLUMN(PLAYERIDMAP[FIRSTNAME]),FALSE)</f>
        <v>Matt</v>
      </c>
      <c r="D71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Matt Olson</v>
      </c>
      <c r="E71" s="3" t="str">
        <f>VLOOKUP(MYRANKS_H[[#This Row],[PLAYERID]],PLAYERIDMAP[],COLUMN(PLAYERIDMAP[TEAM]),FALSE)</f>
        <v>OAK</v>
      </c>
      <c r="F71" s="4" t="str">
        <f>VLOOKUP(MYRANKS_H[[#This Row],[PLAYERID]],PLAYERIDMAP[],COLUMN(PLAYERIDMAP[LG]),FALSE)</f>
        <v>AL</v>
      </c>
      <c r="G71" s="3" t="str">
        <f>VLOOKUP(MYRANKS_H[[#This Row],[PLAYERID]],PLAYERIDMAP[],COLUMN(PLAYERIDMAP[POS]),FALSE)</f>
        <v>1B</v>
      </c>
      <c r="H71" s="92">
        <v>660</v>
      </c>
      <c r="I71" s="66">
        <v>580</v>
      </c>
      <c r="J71" s="92">
        <v>143</v>
      </c>
      <c r="K71" s="66">
        <v>29</v>
      </c>
      <c r="L71" s="92">
        <v>85</v>
      </c>
      <c r="M71" s="66">
        <v>84</v>
      </c>
      <c r="N71" s="66">
        <v>70</v>
      </c>
      <c r="O71" s="66">
        <v>163</v>
      </c>
      <c r="P71" s="66">
        <v>2</v>
      </c>
      <c r="Q71" s="46">
        <v>0.24655172413793103</v>
      </c>
      <c r="R71" s="15">
        <v>70</v>
      </c>
      <c r="S71" s="52">
        <v>12.659052751665826</v>
      </c>
      <c r="T71" s="45" t="s">
        <v>16229</v>
      </c>
    </row>
    <row r="72" spans="1:20" x14ac:dyDescent="0.3">
      <c r="A72" s="43" t="s">
        <v>3474</v>
      </c>
      <c r="B72" s="2" t="str">
        <f>VLOOKUP(MYRANKS_H[[#This Row],[PLAYERID]],PLAYERIDMAP[],COLUMN(PLAYERIDMAP[LASTNAME]),FALSE)</f>
        <v>Hernandez</v>
      </c>
      <c r="C72" s="3" t="str">
        <f>VLOOKUP(MYRANKS_H[[#This Row],[PLAYERID]],PLAYERIDMAP[],COLUMN(PLAYERIDMAP[FIRSTNAME]),FALSE)</f>
        <v>Cesar</v>
      </c>
      <c r="D72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Cesar Hernandez</v>
      </c>
      <c r="E72" s="3" t="str">
        <f>VLOOKUP(MYRANKS_H[[#This Row],[PLAYERID]],PLAYERIDMAP[],COLUMN(PLAYERIDMAP[TEAM]),FALSE)</f>
        <v>PHI</v>
      </c>
      <c r="F72" s="4" t="str">
        <f>VLOOKUP(MYRANKS_H[[#This Row],[PLAYERID]],PLAYERIDMAP[],COLUMN(PLAYERIDMAP[LG]),FALSE)</f>
        <v>NL</v>
      </c>
      <c r="G72" s="3" t="str">
        <f>VLOOKUP(MYRANKS_H[[#This Row],[PLAYERID]],PLAYERIDMAP[],COLUMN(PLAYERIDMAP[POS]),FALSE)</f>
        <v>2B</v>
      </c>
      <c r="H72" s="92">
        <v>708</v>
      </c>
      <c r="I72" s="66">
        <v>605</v>
      </c>
      <c r="J72" s="92">
        <v>153</v>
      </c>
      <c r="K72" s="66">
        <v>15</v>
      </c>
      <c r="L72" s="92">
        <v>91</v>
      </c>
      <c r="M72" s="66">
        <v>60</v>
      </c>
      <c r="N72" s="66">
        <v>95</v>
      </c>
      <c r="O72" s="66">
        <v>155</v>
      </c>
      <c r="P72" s="66">
        <v>19</v>
      </c>
      <c r="Q72" s="6">
        <v>0.2528925619834711</v>
      </c>
      <c r="R72" s="15">
        <v>71</v>
      </c>
      <c r="S72" s="35">
        <v>12.606611081948836</v>
      </c>
      <c r="T72" s="19" t="s">
        <v>16230</v>
      </c>
    </row>
    <row r="73" spans="1:20" ht="15" customHeight="1" x14ac:dyDescent="0.3">
      <c r="A73" s="43" t="s">
        <v>13523</v>
      </c>
      <c r="B73" s="2" t="str">
        <f>VLOOKUP(MYRANKS_H[[#This Row],[PLAYERID]],PLAYERIDMAP[],COLUMN(PLAYERIDMAP[LASTNAME]),FALSE)</f>
        <v>Soto</v>
      </c>
      <c r="C73" s="3" t="str">
        <f>VLOOKUP(MYRANKS_H[[#This Row],[PLAYERID]],PLAYERIDMAP[],COLUMN(PLAYERIDMAP[FIRSTNAME]),FALSE)</f>
        <v>Juan</v>
      </c>
      <c r="D73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Juan Soto</v>
      </c>
      <c r="E73" s="3" t="str">
        <f>VLOOKUP(MYRANKS_H[[#This Row],[PLAYERID]],PLAYERIDMAP[],COLUMN(PLAYERIDMAP[TEAM]),FALSE)</f>
        <v>WAS</v>
      </c>
      <c r="F73" s="4" t="str">
        <f>VLOOKUP(MYRANKS_H[[#This Row],[PLAYERID]],PLAYERIDMAP[],COLUMN(PLAYERIDMAP[LG]),FALSE)</f>
        <v>NL</v>
      </c>
      <c r="G73" s="3" t="str">
        <f>VLOOKUP(MYRANKS_H[[#This Row],[PLAYERID]],PLAYERIDMAP[],COLUMN(PLAYERIDMAP[POS]),FALSE)</f>
        <v>OF</v>
      </c>
      <c r="H73" s="92">
        <v>494</v>
      </c>
      <c r="I73" s="66">
        <v>414</v>
      </c>
      <c r="J73" s="92">
        <v>121</v>
      </c>
      <c r="K73" s="66">
        <v>22</v>
      </c>
      <c r="L73" s="92">
        <v>77</v>
      </c>
      <c r="M73" s="66">
        <v>70</v>
      </c>
      <c r="N73" s="66">
        <v>79</v>
      </c>
      <c r="O73" s="66">
        <v>99</v>
      </c>
      <c r="P73" s="66">
        <v>5</v>
      </c>
      <c r="Q73" s="5">
        <v>0.2922705314009662</v>
      </c>
      <c r="R73" s="15">
        <v>72</v>
      </c>
      <c r="S73" s="32">
        <v>12.602071310711484</v>
      </c>
      <c r="T73" s="19" t="s">
        <v>16231</v>
      </c>
    </row>
    <row r="74" spans="1:20" ht="15" customHeight="1" x14ac:dyDescent="0.3">
      <c r="A74" s="43" t="s">
        <v>2690</v>
      </c>
      <c r="B74" s="2" t="str">
        <f>VLOOKUP(MYRANKS_H[[#This Row],[PLAYERID]],PLAYERIDMAP[],COLUMN(PLAYERIDMAP[LASTNAME]),FALSE)</f>
        <v>Moustakas</v>
      </c>
      <c r="C74" s="3" t="str">
        <f>VLOOKUP(MYRANKS_H[[#This Row],[PLAYERID]],PLAYERIDMAP[],COLUMN(PLAYERIDMAP[FIRSTNAME]),FALSE)</f>
        <v>Mike</v>
      </c>
      <c r="D74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Mike Moustakas</v>
      </c>
      <c r="E74" s="3" t="str">
        <f>VLOOKUP(MYRANKS_H[[#This Row],[PLAYERID]],PLAYERIDMAP[],COLUMN(PLAYERIDMAP[TEAM]),FALSE)</f>
        <v>N/A</v>
      </c>
      <c r="F74" s="4" t="str">
        <f>VLOOKUP(MYRANKS_H[[#This Row],[PLAYERID]],PLAYERIDMAP[],COLUMN(PLAYERIDMAP[LG]),FALSE)</f>
        <v>N/A</v>
      </c>
      <c r="G74" s="3" t="str">
        <f>VLOOKUP(MYRANKS_H[[#This Row],[PLAYERID]],PLAYERIDMAP[],COLUMN(PLAYERIDMAP[POS]),FALSE)</f>
        <v>3B</v>
      </c>
      <c r="H74" s="92">
        <v>635</v>
      </c>
      <c r="I74" s="66">
        <v>573</v>
      </c>
      <c r="J74" s="92">
        <v>144</v>
      </c>
      <c r="K74" s="66">
        <v>28</v>
      </c>
      <c r="L74" s="92">
        <v>66</v>
      </c>
      <c r="M74" s="66">
        <v>95</v>
      </c>
      <c r="N74" s="66">
        <v>49</v>
      </c>
      <c r="O74" s="66">
        <v>103</v>
      </c>
      <c r="P74" s="66">
        <v>4</v>
      </c>
      <c r="Q74" s="6">
        <v>0.2513089005235602</v>
      </c>
      <c r="R74" s="15">
        <v>73</v>
      </c>
      <c r="S74" s="35">
        <v>12.504102580592004</v>
      </c>
      <c r="T74" s="19" t="s">
        <v>16232</v>
      </c>
    </row>
    <row r="75" spans="1:20" ht="15" customHeight="1" x14ac:dyDescent="0.3">
      <c r="A75" s="43" t="s">
        <v>3513</v>
      </c>
      <c r="B75" s="2" t="str">
        <f>VLOOKUP(MYRANKS_H[[#This Row],[PLAYERID]],PLAYERIDMAP[],COLUMN(PLAYERIDMAP[LASTNAME]),FALSE)</f>
        <v>Villar</v>
      </c>
      <c r="C75" s="3" t="str">
        <f>VLOOKUP(MYRANKS_H[[#This Row],[PLAYERID]],PLAYERIDMAP[],COLUMN(PLAYERIDMAP[FIRSTNAME]),FALSE)</f>
        <v>Jonathan</v>
      </c>
      <c r="D75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Jonathan Villar</v>
      </c>
      <c r="E75" s="3" t="str">
        <f>VLOOKUP(MYRANKS_H[[#This Row],[PLAYERID]],PLAYERIDMAP[],COLUMN(PLAYERIDMAP[TEAM]),FALSE)</f>
        <v>BAL</v>
      </c>
      <c r="F75" s="4" t="str">
        <f>VLOOKUP(MYRANKS_H[[#This Row],[PLAYERID]],PLAYERIDMAP[],COLUMN(PLAYERIDMAP[LG]),FALSE)</f>
        <v>AL</v>
      </c>
      <c r="G75" s="3" t="str">
        <f>VLOOKUP(MYRANKS_H[[#This Row],[PLAYERID]],PLAYERIDMAP[],COLUMN(PLAYERIDMAP[POS]),FALSE)</f>
        <v>2B</v>
      </c>
      <c r="H75" s="92">
        <v>515</v>
      </c>
      <c r="I75" s="66">
        <v>466</v>
      </c>
      <c r="J75" s="92">
        <v>121</v>
      </c>
      <c r="K75" s="66">
        <v>14</v>
      </c>
      <c r="L75" s="92">
        <v>54</v>
      </c>
      <c r="M75" s="66">
        <v>46</v>
      </c>
      <c r="N75" s="66">
        <v>41</v>
      </c>
      <c r="O75" s="66">
        <v>138</v>
      </c>
      <c r="P75" s="66">
        <v>35</v>
      </c>
      <c r="Q75" s="6">
        <v>0.25965665236051499</v>
      </c>
      <c r="R75" s="15">
        <v>74</v>
      </c>
      <c r="S75" s="35">
        <v>12.389688872573437</v>
      </c>
      <c r="T75" s="19" t="s">
        <v>16233</v>
      </c>
    </row>
    <row r="76" spans="1:20" x14ac:dyDescent="0.3">
      <c r="A76" s="43" t="s">
        <v>1956</v>
      </c>
      <c r="B76" s="2" t="str">
        <f>VLOOKUP(MYRANKS_H[[#This Row],[PLAYERID]],PLAYERIDMAP[],COLUMN(PLAYERIDMAP[LASTNAME]),FALSE)</f>
        <v>Escobar</v>
      </c>
      <c r="C76" s="3" t="str">
        <f>VLOOKUP(MYRANKS_H[[#This Row],[PLAYERID]],PLAYERIDMAP[],COLUMN(PLAYERIDMAP[FIRSTNAME]),FALSE)</f>
        <v>Eduardo</v>
      </c>
      <c r="D76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Eduardo Escobar</v>
      </c>
      <c r="E76" s="3" t="str">
        <f>VLOOKUP(MYRANKS_H[[#This Row],[PLAYERID]],PLAYERIDMAP[],COLUMN(PLAYERIDMAP[TEAM]),FALSE)</f>
        <v>ARI</v>
      </c>
      <c r="F76" s="4" t="str">
        <f>VLOOKUP(MYRANKS_H[[#This Row],[PLAYERID]],PLAYERIDMAP[],COLUMN(PLAYERIDMAP[LG]),FALSE)</f>
        <v>NL</v>
      </c>
      <c r="G76" s="3" t="str">
        <f>VLOOKUP(MYRANKS_H[[#This Row],[PLAYERID]],PLAYERIDMAP[],COLUMN(PLAYERIDMAP[POS]),FALSE)</f>
        <v>3B</v>
      </c>
      <c r="H76" s="92">
        <v>631</v>
      </c>
      <c r="I76" s="66">
        <v>566</v>
      </c>
      <c r="J76" s="92">
        <v>154</v>
      </c>
      <c r="K76" s="66">
        <v>23</v>
      </c>
      <c r="L76" s="92">
        <v>75</v>
      </c>
      <c r="M76" s="66">
        <v>84</v>
      </c>
      <c r="N76" s="66">
        <v>52</v>
      </c>
      <c r="O76" s="66">
        <v>126</v>
      </c>
      <c r="P76" s="66">
        <v>2</v>
      </c>
      <c r="Q76" s="6">
        <v>0.27208480565371024</v>
      </c>
      <c r="R76" s="15">
        <v>75</v>
      </c>
      <c r="S76" s="35">
        <v>12.199195522492289</v>
      </c>
      <c r="T76" s="19" t="s">
        <v>16234</v>
      </c>
    </row>
    <row r="77" spans="1:20" x14ac:dyDescent="0.3">
      <c r="A77" s="43" t="s">
        <v>2600</v>
      </c>
      <c r="B77" s="2" t="str">
        <f>VLOOKUP(MYRANKS_H[[#This Row],[PLAYERID]],PLAYERIDMAP[],COLUMN(PLAYERIDMAP[LASTNAME]),FALSE)</f>
        <v>McCutchen</v>
      </c>
      <c r="C77" s="3" t="str">
        <f>VLOOKUP(MYRANKS_H[[#This Row],[PLAYERID]],PLAYERIDMAP[],COLUMN(PLAYERIDMAP[FIRSTNAME]),FALSE)</f>
        <v>Andrew</v>
      </c>
      <c r="D77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Andrew McCutchen</v>
      </c>
      <c r="E77" s="3" t="str">
        <f>VLOOKUP(MYRANKS_H[[#This Row],[PLAYERID]],PLAYERIDMAP[],COLUMN(PLAYERIDMAP[TEAM]),FALSE)</f>
        <v>PHI</v>
      </c>
      <c r="F77" s="4" t="str">
        <f>VLOOKUP(MYRANKS_H[[#This Row],[PLAYERID]],PLAYERIDMAP[],COLUMN(PLAYERIDMAP[LG]),FALSE)</f>
        <v>NL</v>
      </c>
      <c r="G77" s="3" t="str">
        <f>VLOOKUP(MYRANKS_H[[#This Row],[PLAYERID]],PLAYERIDMAP[],COLUMN(PLAYERIDMAP[POS]),FALSE)</f>
        <v>OF</v>
      </c>
      <c r="H77" s="92">
        <v>682</v>
      </c>
      <c r="I77" s="59">
        <v>569</v>
      </c>
      <c r="J77" s="92">
        <v>145</v>
      </c>
      <c r="K77" s="59">
        <v>20</v>
      </c>
      <c r="L77" s="92">
        <v>83</v>
      </c>
      <c r="M77" s="59">
        <v>65</v>
      </c>
      <c r="N77" s="59">
        <v>95</v>
      </c>
      <c r="O77" s="59">
        <v>145</v>
      </c>
      <c r="P77" s="59">
        <v>14</v>
      </c>
      <c r="Q77" s="6">
        <v>0.25483304042179261</v>
      </c>
      <c r="R77" s="15">
        <v>76</v>
      </c>
      <c r="S77" s="35">
        <v>12.12567658200688</v>
      </c>
      <c r="T77" s="19" t="s">
        <v>16235</v>
      </c>
    </row>
    <row r="78" spans="1:20" ht="15" customHeight="1" x14ac:dyDescent="0.3">
      <c r="A78" s="43" t="s">
        <v>2897</v>
      </c>
      <c r="B78" s="2" t="str">
        <f>VLOOKUP(MYRANKS_H[[#This Row],[PLAYERID]],PLAYERIDMAP[],COLUMN(PLAYERIDMAP[LASTNAME]),FALSE)</f>
        <v>Profar</v>
      </c>
      <c r="C78" s="3" t="str">
        <f>VLOOKUP(MYRANKS_H[[#This Row],[PLAYERID]],PLAYERIDMAP[],COLUMN(PLAYERIDMAP[FIRSTNAME]),FALSE)</f>
        <v>Jurickson</v>
      </c>
      <c r="D78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Jurickson Profar</v>
      </c>
      <c r="E78" s="3" t="str">
        <f>VLOOKUP(MYRANKS_H[[#This Row],[PLAYERID]],PLAYERIDMAP[],COLUMN(PLAYERIDMAP[TEAM]),FALSE)</f>
        <v>OAK</v>
      </c>
      <c r="F78" s="4" t="str">
        <f>VLOOKUP(MYRANKS_H[[#This Row],[PLAYERID]],PLAYERIDMAP[],COLUMN(PLAYERIDMAP[LG]),FALSE)</f>
        <v>AL</v>
      </c>
      <c r="G78" s="3" t="str">
        <f>VLOOKUP(MYRANKS_H[[#This Row],[PLAYERID]],PLAYERIDMAP[],COLUMN(PLAYERIDMAP[POS]),FALSE)</f>
        <v>OF</v>
      </c>
      <c r="H78" s="92">
        <v>594</v>
      </c>
      <c r="I78" s="66">
        <v>524</v>
      </c>
      <c r="J78" s="92">
        <v>133</v>
      </c>
      <c r="K78" s="66">
        <v>20</v>
      </c>
      <c r="L78" s="92">
        <v>82</v>
      </c>
      <c r="M78" s="66">
        <v>77</v>
      </c>
      <c r="N78" s="66">
        <v>54</v>
      </c>
      <c r="O78" s="66">
        <v>88</v>
      </c>
      <c r="P78" s="66">
        <v>10</v>
      </c>
      <c r="Q78" s="6">
        <v>0.25381679389312978</v>
      </c>
      <c r="R78" s="15">
        <v>77</v>
      </c>
      <c r="S78" s="35">
        <v>11.952212412763441</v>
      </c>
      <c r="T78" s="19" t="s">
        <v>16236</v>
      </c>
    </row>
    <row r="79" spans="1:20" x14ac:dyDescent="0.3">
      <c r="A79" s="43" t="s">
        <v>12563</v>
      </c>
      <c r="B79" s="2" t="str">
        <f>VLOOKUP(MYRANKS_H[[#This Row],[PLAYERID]],PLAYERIDMAP[],COLUMN(PLAYERIDMAP[LASTNAME]),FALSE)</f>
        <v>Gurriel</v>
      </c>
      <c r="C79" s="3" t="str">
        <f>VLOOKUP(MYRANKS_H[[#This Row],[PLAYERID]],PLAYERIDMAP[],COLUMN(PLAYERIDMAP[FIRSTNAME]),FALSE)</f>
        <v>Yulieski</v>
      </c>
      <c r="D79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Yulieski Gurriel</v>
      </c>
      <c r="E79" s="3" t="str">
        <f>VLOOKUP(MYRANKS_H[[#This Row],[PLAYERID]],PLAYERIDMAP[],COLUMN(PLAYERIDMAP[TEAM]),FALSE)</f>
        <v>HOU</v>
      </c>
      <c r="F79" s="4" t="str">
        <f>VLOOKUP(MYRANKS_H[[#This Row],[PLAYERID]],PLAYERIDMAP[],COLUMN(PLAYERIDMAP[LG]),FALSE)</f>
        <v>AL</v>
      </c>
      <c r="G79" s="3" t="str">
        <f>VLOOKUP(MYRANKS_H[[#This Row],[PLAYERID]],PLAYERIDMAP[],COLUMN(PLAYERIDMAP[POS]),FALSE)</f>
        <v>1B</v>
      </c>
      <c r="H79" s="92">
        <v>573</v>
      </c>
      <c r="I79" s="59">
        <v>537</v>
      </c>
      <c r="J79" s="92">
        <v>156</v>
      </c>
      <c r="K79" s="59">
        <v>13</v>
      </c>
      <c r="L79" s="92">
        <v>70</v>
      </c>
      <c r="M79" s="59">
        <v>85</v>
      </c>
      <c r="N79" s="59">
        <v>23</v>
      </c>
      <c r="O79" s="59">
        <v>63</v>
      </c>
      <c r="P79" s="59">
        <v>5</v>
      </c>
      <c r="Q79" s="6">
        <v>0.29050279329608941</v>
      </c>
      <c r="R79" s="15">
        <v>78</v>
      </c>
      <c r="S79" s="35">
        <v>11.393427187718551</v>
      </c>
      <c r="T79" s="19" t="s">
        <v>16237</v>
      </c>
    </row>
    <row r="80" spans="1:20" ht="15" customHeight="1" x14ac:dyDescent="0.3">
      <c r="A80" s="43" t="s">
        <v>3505</v>
      </c>
      <c r="B80" s="2" t="str">
        <f>VLOOKUP(MYRANKS_H[[#This Row],[PLAYERID]],PLAYERIDMAP[],COLUMN(PLAYERIDMAP[LASTNAME]),FALSE)</f>
        <v>Semien</v>
      </c>
      <c r="C80" s="3" t="str">
        <f>VLOOKUP(MYRANKS_H[[#This Row],[PLAYERID]],PLAYERIDMAP[],COLUMN(PLAYERIDMAP[FIRSTNAME]),FALSE)</f>
        <v>Marcus</v>
      </c>
      <c r="D80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Marcus Semien</v>
      </c>
      <c r="E80" s="3" t="str">
        <f>VLOOKUP(MYRANKS_H[[#This Row],[PLAYERID]],PLAYERIDMAP[],COLUMN(PLAYERIDMAP[TEAM]),FALSE)</f>
        <v>OAK</v>
      </c>
      <c r="F80" s="4" t="str">
        <f>VLOOKUP(MYRANKS_H[[#This Row],[PLAYERID]],PLAYERIDMAP[],COLUMN(PLAYERIDMAP[LG]),FALSE)</f>
        <v>AL</v>
      </c>
      <c r="G80" s="3" t="str">
        <f>VLOOKUP(MYRANKS_H[[#This Row],[PLAYERID]],PLAYERIDMAP[],COLUMN(PLAYERIDMAP[POS]),FALSE)</f>
        <v>SS</v>
      </c>
      <c r="H80" s="92">
        <v>703</v>
      </c>
      <c r="I80" s="66">
        <v>632</v>
      </c>
      <c r="J80" s="92">
        <v>161</v>
      </c>
      <c r="K80" s="66">
        <v>15</v>
      </c>
      <c r="L80" s="92">
        <v>89</v>
      </c>
      <c r="M80" s="66">
        <v>70</v>
      </c>
      <c r="N80" s="66">
        <v>61</v>
      </c>
      <c r="O80" s="66">
        <v>131</v>
      </c>
      <c r="P80" s="66">
        <v>14</v>
      </c>
      <c r="Q80" s="6">
        <v>0.254746835443038</v>
      </c>
      <c r="R80" s="15">
        <v>79</v>
      </c>
      <c r="S80" s="35">
        <v>11.199447999845868</v>
      </c>
      <c r="T80" s="19" t="s">
        <v>16238</v>
      </c>
    </row>
    <row r="81" spans="1:20" ht="15" customHeight="1" x14ac:dyDescent="0.3">
      <c r="A81" s="43" t="s">
        <v>3494</v>
      </c>
      <c r="B81" s="2" t="str">
        <f>VLOOKUP(MYRANKS_H[[#This Row],[PLAYERID]],PLAYERIDMAP[],COLUMN(PLAYERIDMAP[LASTNAME]),FALSE)</f>
        <v>Puig</v>
      </c>
      <c r="C81" s="3" t="str">
        <f>VLOOKUP(MYRANKS_H[[#This Row],[PLAYERID]],PLAYERIDMAP[],COLUMN(PLAYERIDMAP[FIRSTNAME]),FALSE)</f>
        <v>Yasiel</v>
      </c>
      <c r="D81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Yasiel Puig</v>
      </c>
      <c r="E81" s="3" t="str">
        <f>VLOOKUP(MYRANKS_H[[#This Row],[PLAYERID]],PLAYERIDMAP[],COLUMN(PLAYERIDMAP[TEAM]),FALSE)</f>
        <v>CIN</v>
      </c>
      <c r="F81" s="4" t="str">
        <f>VLOOKUP(MYRANKS_H[[#This Row],[PLAYERID]],PLAYERIDMAP[],COLUMN(PLAYERIDMAP[LG]),FALSE)</f>
        <v>NL</v>
      </c>
      <c r="G81" s="3" t="str">
        <f>VLOOKUP(MYRANKS_H[[#This Row],[PLAYERID]],PLAYERIDMAP[],COLUMN(PLAYERIDMAP[POS]),FALSE)</f>
        <v>OF</v>
      </c>
      <c r="H81" s="92">
        <v>444</v>
      </c>
      <c r="I81" s="66">
        <v>405</v>
      </c>
      <c r="J81" s="92">
        <v>108</v>
      </c>
      <c r="K81" s="66">
        <v>23</v>
      </c>
      <c r="L81" s="92">
        <v>60</v>
      </c>
      <c r="M81" s="66">
        <v>63</v>
      </c>
      <c r="N81" s="66">
        <v>36</v>
      </c>
      <c r="O81" s="66">
        <v>87</v>
      </c>
      <c r="P81" s="66">
        <v>15</v>
      </c>
      <c r="Q81" s="5">
        <v>0.26666666666666666</v>
      </c>
      <c r="R81" s="15">
        <v>80</v>
      </c>
      <c r="S81" s="32">
        <v>11.167964177214444</v>
      </c>
      <c r="T81" s="19" t="s">
        <v>16239</v>
      </c>
    </row>
    <row r="82" spans="1:20" x14ac:dyDescent="0.3">
      <c r="A82" s="57" t="s">
        <v>12006</v>
      </c>
      <c r="B82" s="2" t="str">
        <f>VLOOKUP(MYRANKS_H[[#This Row],[PLAYERID]],PLAYERIDMAP[],COLUMN(PLAYERIDMAP[LASTNAME]),FALSE)</f>
        <v>Martinez</v>
      </c>
      <c r="C82" s="3" t="str">
        <f>VLOOKUP(MYRANKS_H[[#This Row],[PLAYERID]],PLAYERIDMAP[],COLUMN(PLAYERIDMAP[FIRSTNAME]),FALSE)</f>
        <v>Jose</v>
      </c>
      <c r="D82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Jose Martinez</v>
      </c>
      <c r="E82" s="3" t="str">
        <f>VLOOKUP(MYRANKS_H[[#This Row],[PLAYERID]],PLAYERIDMAP[],COLUMN(PLAYERIDMAP[TEAM]),FALSE)</f>
        <v>STL</v>
      </c>
      <c r="F82" s="4" t="str">
        <f>VLOOKUP(MYRANKS_H[[#This Row],[PLAYERID]],PLAYERIDMAP[],COLUMN(PLAYERIDMAP[LG]),FALSE)</f>
        <v>NL</v>
      </c>
      <c r="G82" s="3" t="str">
        <f>VLOOKUP(MYRANKS_H[[#This Row],[PLAYERID]],PLAYERIDMAP[],COLUMN(PLAYERIDMAP[POS]),FALSE)</f>
        <v>OF</v>
      </c>
      <c r="H82" s="92">
        <v>590</v>
      </c>
      <c r="I82" s="59">
        <v>534</v>
      </c>
      <c r="J82" s="92">
        <v>163</v>
      </c>
      <c r="K82" s="59">
        <v>17</v>
      </c>
      <c r="L82" s="92">
        <v>64</v>
      </c>
      <c r="M82" s="59">
        <v>83</v>
      </c>
      <c r="N82" s="59">
        <v>49</v>
      </c>
      <c r="O82" s="59">
        <v>104</v>
      </c>
      <c r="P82" s="59">
        <v>0</v>
      </c>
      <c r="Q82" s="54">
        <v>0.30524344569288392</v>
      </c>
      <c r="R82" s="15">
        <v>81</v>
      </c>
      <c r="S82" s="56">
        <v>10.958389291784616</v>
      </c>
      <c r="T82" s="55" t="s">
        <v>16240</v>
      </c>
    </row>
    <row r="83" spans="1:20" x14ac:dyDescent="0.3">
      <c r="A83" s="49" t="s">
        <v>10950</v>
      </c>
      <c r="B83" s="2" t="str">
        <f>VLOOKUP(MYRANKS_H[[#This Row],[PLAYERID]],PLAYERIDMAP[],COLUMN(PLAYERIDMAP[LASTNAME]),FALSE)</f>
        <v>Conforto</v>
      </c>
      <c r="C83" s="3" t="str">
        <f>VLOOKUP(MYRANKS_H[[#This Row],[PLAYERID]],PLAYERIDMAP[],COLUMN(PLAYERIDMAP[FIRSTNAME]),FALSE)</f>
        <v>Michael</v>
      </c>
      <c r="D83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Michael Conforto</v>
      </c>
      <c r="E83" s="3" t="str">
        <f>VLOOKUP(MYRANKS_H[[#This Row],[PLAYERID]],PLAYERIDMAP[],COLUMN(PLAYERIDMAP[TEAM]),FALSE)</f>
        <v>NYM</v>
      </c>
      <c r="F83" s="4" t="str">
        <f>VLOOKUP(MYRANKS_H[[#This Row],[PLAYERID]],PLAYERIDMAP[],COLUMN(PLAYERIDMAP[LG]),FALSE)</f>
        <v>NL</v>
      </c>
      <c r="G83" s="3" t="str">
        <f>VLOOKUP(MYRANKS_H[[#This Row],[PLAYERID]],PLAYERIDMAP[],COLUMN(PLAYERIDMAP[POS]),FALSE)</f>
        <v>OF</v>
      </c>
      <c r="H83" s="92">
        <v>638</v>
      </c>
      <c r="I83" s="66">
        <v>543</v>
      </c>
      <c r="J83" s="92">
        <v>132</v>
      </c>
      <c r="K83" s="66">
        <v>28</v>
      </c>
      <c r="L83" s="92">
        <v>78</v>
      </c>
      <c r="M83" s="66">
        <v>82</v>
      </c>
      <c r="N83" s="66">
        <v>84</v>
      </c>
      <c r="O83" s="66">
        <v>159</v>
      </c>
      <c r="P83" s="66">
        <v>3</v>
      </c>
      <c r="Q83" s="6">
        <v>0.24309392265193369</v>
      </c>
      <c r="R83" s="15">
        <v>82</v>
      </c>
      <c r="S83" s="35">
        <v>10.662697903657307</v>
      </c>
      <c r="T83" s="19" t="s">
        <v>16241</v>
      </c>
    </row>
    <row r="84" spans="1:20" x14ac:dyDescent="0.3">
      <c r="A84" s="43" t="s">
        <v>3109</v>
      </c>
      <c r="B84" s="2" t="str">
        <f>VLOOKUP(MYRANKS_H[[#This Row],[PLAYERID]],PLAYERIDMAP[],COLUMN(PLAYERIDMAP[LASTNAME]),FALSE)</f>
        <v>Simmons</v>
      </c>
      <c r="C84" s="3" t="str">
        <f>VLOOKUP(MYRANKS_H[[#This Row],[PLAYERID]],PLAYERIDMAP[],COLUMN(PLAYERIDMAP[FIRSTNAME]),FALSE)</f>
        <v>Andrelton</v>
      </c>
      <c r="D84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Andrelton Simmons</v>
      </c>
      <c r="E84" s="3" t="str">
        <f>VLOOKUP(MYRANKS_H[[#This Row],[PLAYERID]],PLAYERIDMAP[],COLUMN(PLAYERIDMAP[TEAM]),FALSE)</f>
        <v>LAA</v>
      </c>
      <c r="F84" s="4" t="str">
        <f>VLOOKUP(MYRANKS_H[[#This Row],[PLAYERID]],PLAYERIDMAP[],COLUMN(PLAYERIDMAP[LG]),FALSE)</f>
        <v>AL</v>
      </c>
      <c r="G84" s="3" t="str">
        <f>VLOOKUP(MYRANKS_H[[#This Row],[PLAYERID]],PLAYERIDMAP[],COLUMN(PLAYERIDMAP[POS]),FALSE)</f>
        <v>SS</v>
      </c>
      <c r="H84" s="92">
        <v>600</v>
      </c>
      <c r="I84" s="66">
        <v>554</v>
      </c>
      <c r="J84" s="92">
        <v>162</v>
      </c>
      <c r="K84" s="66">
        <v>11</v>
      </c>
      <c r="L84" s="92">
        <v>68</v>
      </c>
      <c r="M84" s="66">
        <v>75</v>
      </c>
      <c r="N84" s="66">
        <v>35</v>
      </c>
      <c r="O84" s="66">
        <v>44</v>
      </c>
      <c r="P84" s="66">
        <v>10</v>
      </c>
      <c r="Q84" s="6">
        <v>0.29241877256317689</v>
      </c>
      <c r="R84" s="15">
        <v>83</v>
      </c>
      <c r="S84" s="35">
        <v>10.392004870200575</v>
      </c>
      <c r="T84" s="19" t="s">
        <v>16242</v>
      </c>
    </row>
    <row r="85" spans="1:20" ht="15" customHeight="1" x14ac:dyDescent="0.3">
      <c r="A85" s="43" t="s">
        <v>2364</v>
      </c>
      <c r="B85" s="2" t="str">
        <f>VLOOKUP(MYRANKS_H[[#This Row],[PLAYERID]],PLAYERIDMAP[],COLUMN(PLAYERIDMAP[LASTNAME]),FALSE)</f>
        <v>Kemp</v>
      </c>
      <c r="C85" s="3" t="str">
        <f>VLOOKUP(MYRANKS_H[[#This Row],[PLAYERID]],PLAYERIDMAP[],COLUMN(PLAYERIDMAP[FIRSTNAME]),FALSE)</f>
        <v>Matt</v>
      </c>
      <c r="D85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Matt Kemp</v>
      </c>
      <c r="E85" s="3" t="str">
        <f>VLOOKUP(MYRANKS_H[[#This Row],[PLAYERID]],PLAYERIDMAP[],COLUMN(PLAYERIDMAP[TEAM]),FALSE)</f>
        <v>CIN</v>
      </c>
      <c r="F85" s="4" t="str">
        <f>VLOOKUP(MYRANKS_H[[#This Row],[PLAYERID]],PLAYERIDMAP[],COLUMN(PLAYERIDMAP[LG]),FALSE)</f>
        <v>NL</v>
      </c>
      <c r="G85" s="3" t="str">
        <f>VLOOKUP(MYRANKS_H[[#This Row],[PLAYERID]],PLAYERIDMAP[],COLUMN(PLAYERIDMAP[POS]),FALSE)</f>
        <v>OF</v>
      </c>
      <c r="H85" s="92">
        <v>506</v>
      </c>
      <c r="I85" s="59">
        <v>462</v>
      </c>
      <c r="J85" s="92">
        <v>134</v>
      </c>
      <c r="K85" s="59">
        <v>21</v>
      </c>
      <c r="L85" s="92">
        <v>62</v>
      </c>
      <c r="M85" s="59">
        <v>85</v>
      </c>
      <c r="N85" s="59">
        <v>36</v>
      </c>
      <c r="O85" s="59">
        <v>115</v>
      </c>
      <c r="P85" s="59">
        <v>0</v>
      </c>
      <c r="Q85" s="6">
        <v>0.29004329004329005</v>
      </c>
      <c r="R85" s="15">
        <v>84</v>
      </c>
      <c r="S85" s="35">
        <v>10.092993957031489</v>
      </c>
      <c r="T85" s="19" t="s">
        <v>16243</v>
      </c>
    </row>
    <row r="86" spans="1:20" x14ac:dyDescent="0.3">
      <c r="A86" s="43" t="s">
        <v>2449</v>
      </c>
      <c r="B86" s="2" t="str">
        <f>VLOOKUP(MYRANKS_H[[#This Row],[PLAYERID]],PLAYERIDMAP[],COLUMN(PLAYERIDMAP[LASTNAME]),FALSE)</f>
        <v>LeMahieu</v>
      </c>
      <c r="C86" s="3" t="str">
        <f>VLOOKUP(MYRANKS_H[[#This Row],[PLAYERID]],PLAYERIDMAP[],COLUMN(PLAYERIDMAP[FIRSTNAME]),FALSE)</f>
        <v>DJ</v>
      </c>
      <c r="D86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DJ LeMahieu</v>
      </c>
      <c r="E86" s="3" t="str">
        <f>VLOOKUP(MYRANKS_H[[#This Row],[PLAYERID]],PLAYERIDMAP[],COLUMN(PLAYERIDMAP[TEAM]),FALSE)</f>
        <v>N/A</v>
      </c>
      <c r="F86" s="4" t="str">
        <f>VLOOKUP(MYRANKS_H[[#This Row],[PLAYERID]],PLAYERIDMAP[],COLUMN(PLAYERIDMAP[LG]),FALSE)</f>
        <v>N/A</v>
      </c>
      <c r="G86" s="3" t="str">
        <f>VLOOKUP(MYRANKS_H[[#This Row],[PLAYERID]],PLAYERIDMAP[],COLUMN(PLAYERIDMAP[POS]),FALSE)</f>
        <v>2B</v>
      </c>
      <c r="H86" s="92">
        <v>581</v>
      </c>
      <c r="I86" s="59">
        <v>533</v>
      </c>
      <c r="J86" s="92">
        <v>147</v>
      </c>
      <c r="K86" s="59">
        <v>15</v>
      </c>
      <c r="L86" s="92">
        <v>90</v>
      </c>
      <c r="M86" s="59">
        <v>62</v>
      </c>
      <c r="N86" s="59">
        <v>37</v>
      </c>
      <c r="O86" s="59">
        <v>82</v>
      </c>
      <c r="P86" s="59">
        <v>6</v>
      </c>
      <c r="Q86" s="6">
        <v>0.27579737335834897</v>
      </c>
      <c r="R86" s="15">
        <v>85</v>
      </c>
      <c r="S86" s="35">
        <v>9.9962629829240583</v>
      </c>
      <c r="T86" s="19" t="s">
        <v>16244</v>
      </c>
    </row>
    <row r="87" spans="1:20" ht="15" customHeight="1" x14ac:dyDescent="0.3">
      <c r="A87" s="43" t="s">
        <v>2084</v>
      </c>
      <c r="B87" s="2" t="str">
        <f>VLOOKUP(MYRANKS_H[[#This Row],[PLAYERID]],PLAYERIDMAP[],COLUMN(PLAYERIDMAP[LASTNAME]),FALSE)</f>
        <v>Gomes</v>
      </c>
      <c r="C87" s="3" t="str">
        <f>VLOOKUP(MYRANKS_H[[#This Row],[PLAYERID]],PLAYERIDMAP[],COLUMN(PLAYERIDMAP[FIRSTNAME]),FALSE)</f>
        <v>Yan</v>
      </c>
      <c r="D87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Yan Gomes</v>
      </c>
      <c r="E87" s="3" t="str">
        <f>VLOOKUP(MYRANKS_H[[#This Row],[PLAYERID]],PLAYERIDMAP[],COLUMN(PLAYERIDMAP[TEAM]),FALSE)</f>
        <v>WAS</v>
      </c>
      <c r="F87" s="4" t="str">
        <f>VLOOKUP(MYRANKS_H[[#This Row],[PLAYERID]],PLAYERIDMAP[],COLUMN(PLAYERIDMAP[LG]),FALSE)</f>
        <v>NL</v>
      </c>
      <c r="G87" s="3" t="str">
        <f>VLOOKUP(MYRANKS_H[[#This Row],[PLAYERID]],PLAYERIDMAP[],COLUMN(PLAYERIDMAP[POS]),FALSE)</f>
        <v>C</v>
      </c>
      <c r="H87" s="92">
        <v>435</v>
      </c>
      <c r="I87" s="72">
        <v>403</v>
      </c>
      <c r="J87" s="92">
        <v>107</v>
      </c>
      <c r="K87" s="72">
        <v>16</v>
      </c>
      <c r="L87" s="92">
        <v>52</v>
      </c>
      <c r="M87" s="72">
        <v>48</v>
      </c>
      <c r="N87" s="72">
        <v>21</v>
      </c>
      <c r="O87" s="72">
        <v>119</v>
      </c>
      <c r="P87" s="72">
        <v>0</v>
      </c>
      <c r="Q87" s="27">
        <v>0.26550868486352358</v>
      </c>
      <c r="R87" s="78">
        <v>86</v>
      </c>
      <c r="S87" s="79">
        <v>9.872316474807695</v>
      </c>
      <c r="T87" s="28" t="s">
        <v>16245</v>
      </c>
    </row>
    <row r="88" spans="1:20" x14ac:dyDescent="0.3">
      <c r="A88" s="43" t="s">
        <v>1745</v>
      </c>
      <c r="B88" s="2" t="str">
        <f>VLOOKUP(MYRANKS_H[[#This Row],[PLAYERID]],PLAYERIDMAP[],COLUMN(PLAYERIDMAP[LASTNAME]),FALSE)</f>
        <v>Choo</v>
      </c>
      <c r="C88" s="3" t="str">
        <f>VLOOKUP(MYRANKS_H[[#This Row],[PLAYERID]],PLAYERIDMAP[],COLUMN(PLAYERIDMAP[FIRSTNAME]),FALSE)</f>
        <v>Shin-Soo</v>
      </c>
      <c r="D88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Shin-Soo Choo</v>
      </c>
      <c r="E88" s="3" t="str">
        <f>VLOOKUP(MYRANKS_H[[#This Row],[PLAYERID]],PLAYERIDMAP[],COLUMN(PLAYERIDMAP[TEAM]),FALSE)</f>
        <v>TEX</v>
      </c>
      <c r="F88" s="4" t="str">
        <f>VLOOKUP(MYRANKS_H[[#This Row],[PLAYERID]],PLAYERIDMAP[],COLUMN(PLAYERIDMAP[LG]),FALSE)</f>
        <v>AL</v>
      </c>
      <c r="G88" s="3" t="str">
        <f>VLOOKUP(MYRANKS_H[[#This Row],[PLAYERID]],PLAYERIDMAP[],COLUMN(PLAYERIDMAP[POS]),FALSE)</f>
        <v>OF</v>
      </c>
      <c r="H88" s="92">
        <v>665</v>
      </c>
      <c r="I88" s="66">
        <v>560</v>
      </c>
      <c r="J88" s="92">
        <v>148</v>
      </c>
      <c r="K88" s="66">
        <v>21</v>
      </c>
      <c r="L88" s="92">
        <v>83</v>
      </c>
      <c r="M88" s="66">
        <v>62</v>
      </c>
      <c r="N88" s="66">
        <v>92</v>
      </c>
      <c r="O88" s="66">
        <v>156</v>
      </c>
      <c r="P88" s="66">
        <v>6</v>
      </c>
      <c r="Q88" s="6">
        <v>0.26428571428571429</v>
      </c>
      <c r="R88" s="15">
        <v>87</v>
      </c>
      <c r="S88" s="35">
        <v>9.7745388794191221</v>
      </c>
      <c r="T88" s="19" t="s">
        <v>16246</v>
      </c>
    </row>
    <row r="89" spans="1:20" x14ac:dyDescent="0.3">
      <c r="A89" s="43" t="s">
        <v>10011</v>
      </c>
      <c r="B89" s="2" t="str">
        <f>VLOOKUP(MYRANKS_H[[#This Row],[PLAYERID]],PLAYERIDMAP[],COLUMN(PLAYERIDMAP[LASTNAME]),FALSE)</f>
        <v>Mondesi</v>
      </c>
      <c r="C89" s="3" t="str">
        <f>VLOOKUP(MYRANKS_H[[#This Row],[PLAYERID]],PLAYERIDMAP[],COLUMN(PLAYERIDMAP[FIRSTNAME]),FALSE)</f>
        <v>Raul</v>
      </c>
      <c r="D89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Raul Mondesi</v>
      </c>
      <c r="E89" s="3" t="str">
        <f>VLOOKUP(MYRANKS_H[[#This Row],[PLAYERID]],PLAYERIDMAP[],COLUMN(PLAYERIDMAP[TEAM]),FALSE)</f>
        <v>KC</v>
      </c>
      <c r="F89" s="4" t="str">
        <f>VLOOKUP(MYRANKS_H[[#This Row],[PLAYERID]],PLAYERIDMAP[],COLUMN(PLAYERIDMAP[LG]),FALSE)</f>
        <v>AL</v>
      </c>
      <c r="G89" s="3" t="str">
        <f>VLOOKUP(MYRANKS_H[[#This Row],[PLAYERID]],PLAYERIDMAP[],COLUMN(PLAYERIDMAP[POS]),FALSE)</f>
        <v>2B</v>
      </c>
      <c r="H89" s="92">
        <v>291</v>
      </c>
      <c r="I89" s="66">
        <v>275</v>
      </c>
      <c r="J89" s="92">
        <v>76</v>
      </c>
      <c r="K89" s="66">
        <v>14</v>
      </c>
      <c r="L89" s="92">
        <v>47</v>
      </c>
      <c r="M89" s="66">
        <v>37</v>
      </c>
      <c r="N89" s="66">
        <v>11</v>
      </c>
      <c r="O89" s="66">
        <v>77</v>
      </c>
      <c r="P89" s="66">
        <v>32</v>
      </c>
      <c r="Q89" s="6">
        <v>0.27636363636363637</v>
      </c>
      <c r="R89" s="15">
        <v>88</v>
      </c>
      <c r="S89" s="35">
        <v>9.7412521287655078</v>
      </c>
      <c r="T89" s="19" t="s">
        <v>16247</v>
      </c>
    </row>
    <row r="90" spans="1:20" ht="15" customHeight="1" x14ac:dyDescent="0.3">
      <c r="A90" s="88" t="s">
        <v>3776</v>
      </c>
      <c r="B90" s="2" t="str">
        <f>VLOOKUP(MYRANKS_H[[#This Row],[PLAYERID]],PLAYERIDMAP[],COLUMN(PLAYERIDMAP[LASTNAME]),FALSE)</f>
        <v>Chirinos</v>
      </c>
      <c r="C90" s="3" t="str">
        <f>VLOOKUP(MYRANKS_H[[#This Row],[PLAYERID]],PLAYERIDMAP[],COLUMN(PLAYERIDMAP[FIRSTNAME]),FALSE)</f>
        <v>Robinson</v>
      </c>
      <c r="D90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Robinson Chirinos</v>
      </c>
      <c r="E90" s="3" t="str">
        <f>VLOOKUP(MYRANKS_H[[#This Row],[PLAYERID]],PLAYERIDMAP[],COLUMN(PLAYERIDMAP[TEAM]),FALSE)</f>
        <v>HOU</v>
      </c>
      <c r="F90" s="4" t="str">
        <f>VLOOKUP(MYRANKS_H[[#This Row],[PLAYERID]],PLAYERIDMAP[],COLUMN(PLAYERIDMAP[LG]),FALSE)</f>
        <v>AL</v>
      </c>
      <c r="G90" s="3" t="str">
        <f>VLOOKUP(MYRANKS_H[[#This Row],[PLAYERID]],PLAYERIDMAP[],COLUMN(PLAYERIDMAP[POS]),FALSE)</f>
        <v>C</v>
      </c>
      <c r="H90" s="92">
        <v>426</v>
      </c>
      <c r="I90" s="92">
        <v>360</v>
      </c>
      <c r="J90" s="92">
        <v>80</v>
      </c>
      <c r="K90" s="92">
        <v>18</v>
      </c>
      <c r="L90" s="92">
        <v>48</v>
      </c>
      <c r="M90" s="92">
        <v>65</v>
      </c>
      <c r="N90" s="92">
        <v>45</v>
      </c>
      <c r="O90" s="92">
        <v>140</v>
      </c>
      <c r="P90" s="92">
        <v>2</v>
      </c>
      <c r="Q90" s="93">
        <v>0.22222222222222221</v>
      </c>
      <c r="R90" s="95">
        <v>89</v>
      </c>
      <c r="S90" s="96">
        <v>9.6813345412531913</v>
      </c>
      <c r="T90" s="94" t="s">
        <v>16248</v>
      </c>
    </row>
    <row r="91" spans="1:20" x14ac:dyDescent="0.3">
      <c r="A91" s="43" t="s">
        <v>3833</v>
      </c>
      <c r="B91" s="2" t="str">
        <f>VLOOKUP(MYRANKS_H[[#This Row],[PLAYERID]],PLAYERIDMAP[],COLUMN(PLAYERIDMAP[LASTNAME]),FALSE)</f>
        <v>Cron</v>
      </c>
      <c r="C91" s="3" t="str">
        <f>VLOOKUP(MYRANKS_H[[#This Row],[PLAYERID]],PLAYERIDMAP[],COLUMN(PLAYERIDMAP[FIRSTNAME]),FALSE)</f>
        <v>C.J.</v>
      </c>
      <c r="D91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C.J. Cron</v>
      </c>
      <c r="E91" s="3" t="str">
        <f>VLOOKUP(MYRANKS_H[[#This Row],[PLAYERID]],PLAYERIDMAP[],COLUMN(PLAYERIDMAP[TEAM]),FALSE)</f>
        <v>MIN</v>
      </c>
      <c r="F91" s="4" t="str">
        <f>VLOOKUP(MYRANKS_H[[#This Row],[PLAYERID]],PLAYERIDMAP[],COLUMN(PLAYERIDMAP[LG]),FALSE)</f>
        <v>AL</v>
      </c>
      <c r="G91" s="3" t="str">
        <f>VLOOKUP(MYRANKS_H[[#This Row],[PLAYERID]],PLAYERIDMAP[],COLUMN(PLAYERIDMAP[POS]),FALSE)</f>
        <v>1B</v>
      </c>
      <c r="H91" s="92">
        <v>560</v>
      </c>
      <c r="I91" s="66">
        <v>501</v>
      </c>
      <c r="J91" s="92">
        <v>127</v>
      </c>
      <c r="K91" s="66">
        <v>30</v>
      </c>
      <c r="L91" s="92">
        <v>68</v>
      </c>
      <c r="M91" s="66">
        <v>74</v>
      </c>
      <c r="N91" s="66">
        <v>37</v>
      </c>
      <c r="O91" s="66">
        <v>145</v>
      </c>
      <c r="P91" s="66">
        <v>1</v>
      </c>
      <c r="Q91" s="6">
        <v>0.25349301397205587</v>
      </c>
      <c r="R91" s="15">
        <v>90</v>
      </c>
      <c r="S91" s="35">
        <v>9.5052913348746557</v>
      </c>
      <c r="T91" s="19" t="s">
        <v>16249</v>
      </c>
    </row>
    <row r="92" spans="1:20" ht="15" customHeight="1" x14ac:dyDescent="0.3">
      <c r="A92" s="88" t="s">
        <v>12854</v>
      </c>
      <c r="B92" s="2" t="str">
        <f>VLOOKUP(MYRANKS_H[[#This Row],[PLAYERID]],PLAYERIDMAP[],COLUMN(PLAYERIDMAP[LASTNAME]),FALSE)</f>
        <v>Wendle</v>
      </c>
      <c r="C92" s="3" t="str">
        <f>VLOOKUP(MYRANKS_H[[#This Row],[PLAYERID]],PLAYERIDMAP[],COLUMN(PLAYERIDMAP[FIRSTNAME]),FALSE)</f>
        <v>Joey</v>
      </c>
      <c r="D92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Joey Wendle</v>
      </c>
      <c r="E92" s="3" t="str">
        <f>VLOOKUP(MYRANKS_H[[#This Row],[PLAYERID]],PLAYERIDMAP[],COLUMN(PLAYERIDMAP[TEAM]),FALSE)</f>
        <v>TB</v>
      </c>
      <c r="F92" s="4" t="str">
        <f>VLOOKUP(MYRANKS_H[[#This Row],[PLAYERID]],PLAYERIDMAP[],COLUMN(PLAYERIDMAP[LG]),FALSE)</f>
        <v>AL</v>
      </c>
      <c r="G92" s="3" t="str">
        <f>VLOOKUP(MYRANKS_H[[#This Row],[PLAYERID]],PLAYERIDMAP[],COLUMN(PLAYERIDMAP[POS]),FALSE)</f>
        <v>2B</v>
      </c>
      <c r="H92" s="92">
        <v>545</v>
      </c>
      <c r="I92" s="92">
        <v>487</v>
      </c>
      <c r="J92" s="92">
        <v>146</v>
      </c>
      <c r="K92" s="92">
        <v>7</v>
      </c>
      <c r="L92" s="92">
        <v>62</v>
      </c>
      <c r="M92" s="92">
        <v>61</v>
      </c>
      <c r="N92" s="92">
        <v>37</v>
      </c>
      <c r="O92" s="92">
        <v>96</v>
      </c>
      <c r="P92" s="92">
        <v>16</v>
      </c>
      <c r="Q92" s="93">
        <v>0.29979466119096509</v>
      </c>
      <c r="R92" s="95">
        <v>91</v>
      </c>
      <c r="S92" s="96">
        <v>9.4858331973681089</v>
      </c>
      <c r="T92" s="94" t="s">
        <v>16250</v>
      </c>
    </row>
    <row r="93" spans="1:20" x14ac:dyDescent="0.3">
      <c r="A93" s="43" t="s">
        <v>4528</v>
      </c>
      <c r="B93" s="2" t="str">
        <f>VLOOKUP(MYRANKS_H[[#This Row],[PLAYERID]],PLAYERIDMAP[],COLUMN(PLAYERIDMAP[LASTNAME]),FALSE)</f>
        <v>Odor</v>
      </c>
      <c r="C93" s="3" t="str">
        <f>VLOOKUP(MYRANKS_H[[#This Row],[PLAYERID]],PLAYERIDMAP[],COLUMN(PLAYERIDMAP[FIRSTNAME]),FALSE)</f>
        <v>Rougned</v>
      </c>
      <c r="D93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Rougned Odor</v>
      </c>
      <c r="E93" s="3" t="str">
        <f>VLOOKUP(MYRANKS_H[[#This Row],[PLAYERID]],PLAYERIDMAP[],COLUMN(PLAYERIDMAP[TEAM]),FALSE)</f>
        <v>TEX</v>
      </c>
      <c r="F93" s="4" t="str">
        <f>VLOOKUP(MYRANKS_H[[#This Row],[PLAYERID]],PLAYERIDMAP[],COLUMN(PLAYERIDMAP[LG]),FALSE)</f>
        <v>AL</v>
      </c>
      <c r="G93" s="3" t="str">
        <f>VLOOKUP(MYRANKS_H[[#This Row],[PLAYERID]],PLAYERIDMAP[],COLUMN(PLAYERIDMAP[POS]),FALSE)</f>
        <v>2B</v>
      </c>
      <c r="H93" s="92">
        <v>535</v>
      </c>
      <c r="I93" s="66">
        <v>474</v>
      </c>
      <c r="J93" s="92">
        <v>120</v>
      </c>
      <c r="K93" s="66">
        <v>18</v>
      </c>
      <c r="L93" s="92">
        <v>76</v>
      </c>
      <c r="M93" s="66">
        <v>63</v>
      </c>
      <c r="N93" s="66">
        <v>43</v>
      </c>
      <c r="O93" s="66">
        <v>127</v>
      </c>
      <c r="P93" s="66">
        <v>12</v>
      </c>
      <c r="Q93" s="6">
        <v>0.25316455696202533</v>
      </c>
      <c r="R93" s="15">
        <v>92</v>
      </c>
      <c r="S93" s="35">
        <v>9.0306581360176779</v>
      </c>
      <c r="T93" s="19" t="s">
        <v>16251</v>
      </c>
    </row>
    <row r="94" spans="1:20" ht="15" customHeight="1" x14ac:dyDescent="0.3">
      <c r="A94" s="57" t="s">
        <v>2879</v>
      </c>
      <c r="B94" s="2" t="str">
        <f>VLOOKUP(MYRANKS_H[[#This Row],[PLAYERID]],PLAYERIDMAP[],COLUMN(PLAYERIDMAP[LASTNAME]),FALSE)</f>
        <v>Pollock</v>
      </c>
      <c r="C94" s="3" t="str">
        <f>VLOOKUP(MYRANKS_H[[#This Row],[PLAYERID]],PLAYERIDMAP[],COLUMN(PLAYERIDMAP[FIRSTNAME]),FALSE)</f>
        <v>A.J.</v>
      </c>
      <c r="D94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A.J. Pollock</v>
      </c>
      <c r="E94" s="3" t="str">
        <f>VLOOKUP(MYRANKS_H[[#This Row],[PLAYERID]],PLAYERIDMAP[],COLUMN(PLAYERIDMAP[TEAM]),FALSE)</f>
        <v>N/A</v>
      </c>
      <c r="F94" s="4" t="str">
        <f>VLOOKUP(MYRANKS_H[[#This Row],[PLAYERID]],PLAYERIDMAP[],COLUMN(PLAYERIDMAP[LG]),FALSE)</f>
        <v>N/A</v>
      </c>
      <c r="G94" s="3" t="str">
        <f>VLOOKUP(MYRANKS_H[[#This Row],[PLAYERID]],PLAYERIDMAP[],COLUMN(PLAYERIDMAP[POS]),FALSE)</f>
        <v>OF</v>
      </c>
      <c r="H94" s="92">
        <v>460</v>
      </c>
      <c r="I94" s="66">
        <v>413</v>
      </c>
      <c r="J94" s="92">
        <v>106</v>
      </c>
      <c r="K94" s="66">
        <v>21</v>
      </c>
      <c r="L94" s="92">
        <v>61</v>
      </c>
      <c r="M94" s="66">
        <v>65</v>
      </c>
      <c r="N94" s="66">
        <v>31</v>
      </c>
      <c r="O94" s="66">
        <v>100</v>
      </c>
      <c r="P94" s="66">
        <v>13</v>
      </c>
      <c r="Q94" s="54">
        <v>0.2566585956416465</v>
      </c>
      <c r="R94" s="67">
        <v>93</v>
      </c>
      <c r="S94" s="56">
        <v>9.0197967108517467</v>
      </c>
      <c r="T94" s="55" t="s">
        <v>16252</v>
      </c>
    </row>
    <row r="95" spans="1:20" ht="15" customHeight="1" x14ac:dyDescent="0.3">
      <c r="A95" s="43" t="s">
        <v>14026</v>
      </c>
      <c r="B95" s="110" t="str">
        <f>VLOOKUP(MYRANKS_H[[#This Row],[PLAYERID]],PLAYERIDMAP[],COLUMN(PLAYERIDMAP[LASTNAME]),FALSE)</f>
        <v>Ohtani</v>
      </c>
      <c r="C95" s="104" t="str">
        <f>VLOOKUP(MYRANKS_H[[#This Row],[PLAYERID]],PLAYERIDMAP[],COLUMN(PLAYERIDMAP[FIRSTNAME]),FALSE)</f>
        <v>Shohei</v>
      </c>
      <c r="D95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Shohei Ohtani</v>
      </c>
      <c r="E95" s="104" t="str">
        <f>VLOOKUP(MYRANKS_H[[#This Row],[PLAYERID]],PLAYERIDMAP[],COLUMN(PLAYERIDMAP[TEAM]),FALSE)</f>
        <v>LAA</v>
      </c>
      <c r="F95" s="104" t="str">
        <f>VLOOKUP(MYRANKS_H[[#This Row],[PLAYERID]],PLAYERIDMAP[],COLUMN(PLAYERIDMAP[LG]),FALSE)</f>
        <v>AL</v>
      </c>
      <c r="G95" s="104" t="str">
        <f>VLOOKUP(MYRANKS_H[[#This Row],[PLAYERID]],PLAYERIDMAP[],COLUMN(PLAYERIDMAP[POS]),FALSE)</f>
        <v>DH</v>
      </c>
      <c r="H95" s="92">
        <v>367</v>
      </c>
      <c r="I95" s="92">
        <v>326</v>
      </c>
      <c r="J95" s="92">
        <v>93</v>
      </c>
      <c r="K95" s="92">
        <v>22</v>
      </c>
      <c r="L95" s="92">
        <v>59</v>
      </c>
      <c r="M95" s="92">
        <v>61</v>
      </c>
      <c r="N95" s="92">
        <v>37</v>
      </c>
      <c r="O95" s="92">
        <v>102</v>
      </c>
      <c r="P95" s="92">
        <v>10</v>
      </c>
      <c r="Q95" s="93">
        <v>0.28527607361963192</v>
      </c>
      <c r="R95" s="95">
        <v>94</v>
      </c>
      <c r="S95" s="96">
        <v>8.828920983741309</v>
      </c>
      <c r="T95" s="94" t="s">
        <v>16253</v>
      </c>
    </row>
    <row r="96" spans="1:20" ht="15" customHeight="1" x14ac:dyDescent="0.3">
      <c r="A96" s="57" t="s">
        <v>3447</v>
      </c>
      <c r="B96" s="2" t="str">
        <f>VLOOKUP(MYRANKS_H[[#This Row],[PLAYERID]],PLAYERIDMAP[],COLUMN(PLAYERIDMAP[LASTNAME]),FALSE)</f>
        <v>Abreu</v>
      </c>
      <c r="C96" s="3" t="str">
        <f>VLOOKUP(MYRANKS_H[[#This Row],[PLAYERID]],PLAYERIDMAP[],COLUMN(PLAYERIDMAP[FIRSTNAME]),FALSE)</f>
        <v>Jose</v>
      </c>
      <c r="D96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Jose Abreu</v>
      </c>
      <c r="E96" s="3" t="str">
        <f>VLOOKUP(MYRANKS_H[[#This Row],[PLAYERID]],PLAYERIDMAP[],COLUMN(PLAYERIDMAP[TEAM]),FALSE)</f>
        <v>CHW</v>
      </c>
      <c r="F96" s="4" t="str">
        <f>VLOOKUP(MYRANKS_H[[#This Row],[PLAYERID]],PLAYERIDMAP[],COLUMN(PLAYERIDMAP[LG]),FALSE)</f>
        <v>AL</v>
      </c>
      <c r="G96" s="3" t="str">
        <f>VLOOKUP(MYRANKS_H[[#This Row],[PLAYERID]],PLAYERIDMAP[],COLUMN(PLAYERIDMAP[POS]),FALSE)</f>
        <v>1B</v>
      </c>
      <c r="H96" s="92">
        <v>553</v>
      </c>
      <c r="I96" s="66">
        <v>499</v>
      </c>
      <c r="J96" s="92">
        <v>132</v>
      </c>
      <c r="K96" s="66">
        <v>22</v>
      </c>
      <c r="L96" s="92">
        <v>68</v>
      </c>
      <c r="M96" s="66">
        <v>78</v>
      </c>
      <c r="N96" s="66">
        <v>37</v>
      </c>
      <c r="O96" s="66">
        <v>109</v>
      </c>
      <c r="P96" s="66">
        <v>2</v>
      </c>
      <c r="Q96" s="54">
        <v>0.26452905811623245</v>
      </c>
      <c r="R96" s="67">
        <v>95</v>
      </c>
      <c r="S96" s="74">
        <v>8.8172717299073202</v>
      </c>
      <c r="T96" s="55" t="s">
        <v>16254</v>
      </c>
    </row>
    <row r="97" spans="1:20" ht="15" customHeight="1" x14ac:dyDescent="0.3">
      <c r="A97" s="43" t="s">
        <v>13570</v>
      </c>
      <c r="B97" s="2" t="str">
        <f>VLOOKUP(MYRANKS_H[[#This Row],[PLAYERID]],PLAYERIDMAP[],COLUMN(PLAYERIDMAP[LASTNAME]),FALSE)</f>
        <v>Rosario</v>
      </c>
      <c r="C97" s="3" t="str">
        <f>VLOOKUP(MYRANKS_H[[#This Row],[PLAYERID]],PLAYERIDMAP[],COLUMN(PLAYERIDMAP[FIRSTNAME]),FALSE)</f>
        <v>Amed</v>
      </c>
      <c r="D97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Amed Rosario</v>
      </c>
      <c r="E97" s="3" t="str">
        <f>VLOOKUP(MYRANKS_H[[#This Row],[PLAYERID]],PLAYERIDMAP[],COLUMN(PLAYERIDMAP[TEAM]),FALSE)</f>
        <v>NYM</v>
      </c>
      <c r="F97" s="4" t="str">
        <f>VLOOKUP(MYRANKS_H[[#This Row],[PLAYERID]],PLAYERIDMAP[],COLUMN(PLAYERIDMAP[LG]),FALSE)</f>
        <v>NL</v>
      </c>
      <c r="G97" s="3" t="str">
        <f>VLOOKUP(MYRANKS_H[[#This Row],[PLAYERID]],PLAYERIDMAP[],COLUMN(PLAYERIDMAP[POS]),FALSE)</f>
        <v>SS</v>
      </c>
      <c r="H97" s="92">
        <v>592</v>
      </c>
      <c r="I97" s="66">
        <v>554</v>
      </c>
      <c r="J97" s="92">
        <v>142</v>
      </c>
      <c r="K97" s="66">
        <v>9</v>
      </c>
      <c r="L97" s="92">
        <v>76</v>
      </c>
      <c r="M97" s="66">
        <v>51</v>
      </c>
      <c r="N97" s="66">
        <v>29</v>
      </c>
      <c r="O97" s="66">
        <v>119</v>
      </c>
      <c r="P97" s="66">
        <v>24</v>
      </c>
      <c r="Q97" s="6">
        <v>0.2563176895306859</v>
      </c>
      <c r="R97" s="15">
        <v>96</v>
      </c>
      <c r="S97" s="35">
        <v>8.7293032080733184</v>
      </c>
      <c r="T97" s="19" t="s">
        <v>16255</v>
      </c>
    </row>
    <row r="98" spans="1:20" ht="15" customHeight="1" x14ac:dyDescent="0.3">
      <c r="A98" s="43" t="s">
        <v>6355</v>
      </c>
      <c r="B98" s="2" t="str">
        <f>VLOOKUP(MYRANKS_H[[#This Row],[PLAYERID]],PLAYERIDMAP[],COLUMN(PLAYERIDMAP[LASTNAME]),FALSE)</f>
        <v>Taylor</v>
      </c>
      <c r="C98" s="3" t="str">
        <f>VLOOKUP(MYRANKS_H[[#This Row],[PLAYERID]],PLAYERIDMAP[],COLUMN(PLAYERIDMAP[FIRSTNAME]),FALSE)</f>
        <v>Chris</v>
      </c>
      <c r="D98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Chris Taylor</v>
      </c>
      <c r="E98" s="3" t="str">
        <f>VLOOKUP(MYRANKS_H[[#This Row],[PLAYERID]],PLAYERIDMAP[],COLUMN(PLAYERIDMAP[TEAM]),FALSE)</f>
        <v>LAD</v>
      </c>
      <c r="F98" s="4" t="str">
        <f>VLOOKUP(MYRANKS_H[[#This Row],[PLAYERID]],PLAYERIDMAP[],COLUMN(PLAYERIDMAP[LG]),FALSE)</f>
        <v>NL</v>
      </c>
      <c r="G98" s="3" t="str">
        <f>VLOOKUP(MYRANKS_H[[#This Row],[PLAYERID]],PLAYERIDMAP[],COLUMN(PLAYERIDMAP[POS]),FALSE)</f>
        <v>2B</v>
      </c>
      <c r="H98" s="92">
        <v>604</v>
      </c>
      <c r="I98" s="66">
        <v>536</v>
      </c>
      <c r="J98" s="92">
        <v>136</v>
      </c>
      <c r="K98" s="66">
        <v>17</v>
      </c>
      <c r="L98" s="92">
        <v>85</v>
      </c>
      <c r="M98" s="66">
        <v>63</v>
      </c>
      <c r="N98" s="66">
        <v>55</v>
      </c>
      <c r="O98" s="66">
        <v>178</v>
      </c>
      <c r="P98" s="66">
        <v>9</v>
      </c>
      <c r="Q98" s="6">
        <v>0.2537313432835821</v>
      </c>
      <c r="R98" s="15">
        <v>97</v>
      </c>
      <c r="S98" s="35">
        <v>8.7028783210467644</v>
      </c>
      <c r="T98" s="19" t="s">
        <v>16256</v>
      </c>
    </row>
    <row r="99" spans="1:20" ht="15" customHeight="1" x14ac:dyDescent="0.3">
      <c r="A99" s="43" t="s">
        <v>12770</v>
      </c>
      <c r="B99" s="2" t="str">
        <f>VLOOKUP(MYRANKS_H[[#This Row],[PLAYERID]],PLAYERIDMAP[],COLUMN(PLAYERIDMAP[LASTNAME]),FALSE)</f>
        <v>Torres</v>
      </c>
      <c r="C99" s="3" t="str">
        <f>VLOOKUP(MYRANKS_H[[#This Row],[PLAYERID]],PLAYERIDMAP[],COLUMN(PLAYERIDMAP[FIRSTNAME]),FALSE)</f>
        <v>Gleyber</v>
      </c>
      <c r="D99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Gleyber Torres</v>
      </c>
      <c r="E99" s="3" t="str">
        <f>VLOOKUP(MYRANKS_H[[#This Row],[PLAYERID]],PLAYERIDMAP[],COLUMN(PLAYERIDMAP[TEAM]),FALSE)</f>
        <v>NYY</v>
      </c>
      <c r="F99" s="4" t="str">
        <f>VLOOKUP(MYRANKS_H[[#This Row],[PLAYERID]],PLAYERIDMAP[],COLUMN(PLAYERIDMAP[LG]),FALSE)</f>
        <v>AL</v>
      </c>
      <c r="G99" s="3" t="str">
        <f>VLOOKUP(MYRANKS_H[[#This Row],[PLAYERID]],PLAYERIDMAP[],COLUMN(PLAYERIDMAP[POS]),FALSE)</f>
        <v>SS</v>
      </c>
      <c r="H99" s="92">
        <v>484</v>
      </c>
      <c r="I99" s="66">
        <v>431</v>
      </c>
      <c r="J99" s="92">
        <v>117</v>
      </c>
      <c r="K99" s="66">
        <v>24</v>
      </c>
      <c r="L99" s="92">
        <v>54</v>
      </c>
      <c r="M99" s="66">
        <v>77</v>
      </c>
      <c r="N99" s="66">
        <v>42</v>
      </c>
      <c r="O99" s="66">
        <v>122</v>
      </c>
      <c r="P99" s="66">
        <v>6</v>
      </c>
      <c r="Q99" s="6">
        <v>0.27146171693735499</v>
      </c>
      <c r="R99" s="15">
        <v>98</v>
      </c>
      <c r="S99" s="35">
        <v>8.678868438915412</v>
      </c>
      <c r="T99" s="19" t="s">
        <v>16257</v>
      </c>
    </row>
    <row r="100" spans="1:20" ht="15" customHeight="1" x14ac:dyDescent="0.3">
      <c r="A100" s="57" t="s">
        <v>3062</v>
      </c>
      <c r="B100" s="2" t="str">
        <f>VLOOKUP(MYRANKS_H[[#This Row],[PLAYERID]],PLAYERIDMAP[],COLUMN(PLAYERIDMAP[LASTNAME]),FALSE)</f>
        <v>Santana</v>
      </c>
      <c r="C100" s="3" t="str">
        <f>VLOOKUP(MYRANKS_H[[#This Row],[PLAYERID]],PLAYERIDMAP[],COLUMN(PLAYERIDMAP[FIRSTNAME]),FALSE)</f>
        <v>Carlos</v>
      </c>
      <c r="D100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Carlos Santana</v>
      </c>
      <c r="E100" s="3" t="str">
        <f>VLOOKUP(MYRANKS_H[[#This Row],[PLAYERID]],PLAYERIDMAP[],COLUMN(PLAYERIDMAP[TEAM]),FALSE)</f>
        <v>CLE</v>
      </c>
      <c r="F100" s="4" t="str">
        <f>VLOOKUP(MYRANKS_H[[#This Row],[PLAYERID]],PLAYERIDMAP[],COLUMN(PLAYERIDMAP[LG]),FALSE)</f>
        <v>AL</v>
      </c>
      <c r="G100" s="3" t="str">
        <f>VLOOKUP(MYRANKS_H[[#This Row],[PLAYERID]],PLAYERIDMAP[],COLUMN(PLAYERIDMAP[POS]),FALSE)</f>
        <v>1B</v>
      </c>
      <c r="H100" s="92">
        <v>679</v>
      </c>
      <c r="I100" s="66">
        <v>560</v>
      </c>
      <c r="J100" s="92">
        <v>128</v>
      </c>
      <c r="K100" s="66">
        <v>24</v>
      </c>
      <c r="L100" s="92">
        <v>82</v>
      </c>
      <c r="M100" s="66">
        <v>86</v>
      </c>
      <c r="N100" s="66">
        <v>110</v>
      </c>
      <c r="O100" s="66">
        <v>93</v>
      </c>
      <c r="P100" s="66">
        <v>2</v>
      </c>
      <c r="Q100" s="54">
        <v>0.22857142857142856</v>
      </c>
      <c r="R100" s="15">
        <v>99</v>
      </c>
      <c r="S100" s="56">
        <v>8.3205487408148908</v>
      </c>
      <c r="T100" s="55" t="s">
        <v>16258</v>
      </c>
    </row>
    <row r="101" spans="1:20" ht="17.25" customHeight="1" x14ac:dyDescent="0.3">
      <c r="A101" s="49" t="s">
        <v>11415</v>
      </c>
      <c r="B101" s="2" t="str">
        <f>VLOOKUP(MYRANKS_H[[#This Row],[PLAYERID]],PLAYERIDMAP[],COLUMN(PLAYERIDMAP[LASTNAME]),FALSE)</f>
        <v>Contreras</v>
      </c>
      <c r="C101" s="3" t="str">
        <f>VLOOKUP(MYRANKS_H[[#This Row],[PLAYERID]],PLAYERIDMAP[],COLUMN(PLAYERIDMAP[FIRSTNAME]),FALSE)</f>
        <v>Willson</v>
      </c>
      <c r="D101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Willson Contreras</v>
      </c>
      <c r="E101" s="3" t="str">
        <f>VLOOKUP(MYRANKS_H[[#This Row],[PLAYERID]],PLAYERIDMAP[],COLUMN(PLAYERIDMAP[TEAM]),FALSE)</f>
        <v>CHC</v>
      </c>
      <c r="F101" s="4" t="str">
        <f>VLOOKUP(MYRANKS_H[[#This Row],[PLAYERID]],PLAYERIDMAP[],COLUMN(PLAYERIDMAP[LG]),FALSE)</f>
        <v>NL</v>
      </c>
      <c r="G101" s="3" t="str">
        <f>VLOOKUP(MYRANKS_H[[#This Row],[PLAYERID]],PLAYERIDMAP[],COLUMN(PLAYERIDMAP[POS]),FALSE)</f>
        <v>C</v>
      </c>
      <c r="H101" s="92">
        <v>544</v>
      </c>
      <c r="I101" s="66">
        <v>474</v>
      </c>
      <c r="J101" s="92">
        <v>118</v>
      </c>
      <c r="K101" s="66">
        <v>10</v>
      </c>
      <c r="L101" s="92">
        <v>50</v>
      </c>
      <c r="M101" s="66">
        <v>54</v>
      </c>
      <c r="N101" s="66">
        <v>53</v>
      </c>
      <c r="O101" s="66">
        <v>121</v>
      </c>
      <c r="P101" s="66">
        <v>4</v>
      </c>
      <c r="Q101" s="6">
        <v>0.24894514767932491</v>
      </c>
      <c r="R101" s="15">
        <v>100</v>
      </c>
      <c r="S101" s="35">
        <v>8.2044010683453727</v>
      </c>
      <c r="T101" s="19" t="s">
        <v>16259</v>
      </c>
    </row>
    <row r="102" spans="1:20" x14ac:dyDescent="0.3">
      <c r="A102" s="57" t="s">
        <v>1723</v>
      </c>
      <c r="B102" s="2" t="str">
        <f>VLOOKUP(MYRANKS_H[[#This Row],[PLAYERID]],PLAYERIDMAP[],COLUMN(PLAYERIDMAP[LASTNAME]),FALSE)</f>
        <v>Cervelli</v>
      </c>
      <c r="C102" s="3" t="str">
        <f>VLOOKUP(MYRANKS_H[[#This Row],[PLAYERID]],PLAYERIDMAP[],COLUMN(PLAYERIDMAP[FIRSTNAME]),FALSE)</f>
        <v>Francisco</v>
      </c>
      <c r="D102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Francisco Cervelli</v>
      </c>
      <c r="E102" s="3" t="str">
        <f>VLOOKUP(MYRANKS_H[[#This Row],[PLAYERID]],PLAYERIDMAP[],COLUMN(PLAYERIDMAP[TEAM]),FALSE)</f>
        <v>PIT</v>
      </c>
      <c r="F102" s="4" t="str">
        <f>VLOOKUP(MYRANKS_H[[#This Row],[PLAYERID]],PLAYERIDMAP[],COLUMN(PLAYERIDMAP[LG]),FALSE)</f>
        <v>NL</v>
      </c>
      <c r="G102" s="3" t="str">
        <f>VLOOKUP(MYRANKS_H[[#This Row],[PLAYERID]],PLAYERIDMAP[],COLUMN(PLAYERIDMAP[POS]),FALSE)</f>
        <v>C</v>
      </c>
      <c r="H102" s="92">
        <v>404</v>
      </c>
      <c r="I102" s="66">
        <v>332</v>
      </c>
      <c r="J102" s="92">
        <v>86</v>
      </c>
      <c r="K102" s="66">
        <v>12</v>
      </c>
      <c r="L102" s="92">
        <v>39</v>
      </c>
      <c r="M102" s="66">
        <v>57</v>
      </c>
      <c r="N102" s="66">
        <v>51</v>
      </c>
      <c r="O102" s="66">
        <v>84</v>
      </c>
      <c r="P102" s="66">
        <v>2</v>
      </c>
      <c r="Q102" s="46">
        <v>0.25903614457831325</v>
      </c>
      <c r="R102" s="65">
        <v>101</v>
      </c>
      <c r="S102" s="52">
        <v>7.9875283160679658</v>
      </c>
      <c r="T102" s="45" t="s">
        <v>16260</v>
      </c>
    </row>
    <row r="103" spans="1:20" ht="15" customHeight="1" x14ac:dyDescent="0.3">
      <c r="A103" s="43" t="s">
        <v>3176</v>
      </c>
      <c r="B103" s="2" t="str">
        <f>VLOOKUP(MYRANKS_H[[#This Row],[PLAYERID]],PLAYERIDMAP[],COLUMN(PLAYERIDMAP[LASTNAME]),FALSE)</f>
        <v>Suzuki</v>
      </c>
      <c r="C103" s="3" t="str">
        <f>VLOOKUP(MYRANKS_H[[#This Row],[PLAYERID]],PLAYERIDMAP[],COLUMN(PLAYERIDMAP[FIRSTNAME]),FALSE)</f>
        <v>Kurt</v>
      </c>
      <c r="D103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Kurt Suzuki</v>
      </c>
      <c r="E103" s="3" t="str">
        <f>VLOOKUP(MYRANKS_H[[#This Row],[PLAYERID]],PLAYERIDMAP[],COLUMN(PLAYERIDMAP[TEAM]),FALSE)</f>
        <v>WAS</v>
      </c>
      <c r="F103" s="4" t="str">
        <f>VLOOKUP(MYRANKS_H[[#This Row],[PLAYERID]],PLAYERIDMAP[],COLUMN(PLAYERIDMAP[LG]),FALSE)</f>
        <v>NL</v>
      </c>
      <c r="G103" s="3" t="str">
        <f>VLOOKUP(MYRANKS_H[[#This Row],[PLAYERID]],PLAYERIDMAP[],COLUMN(PLAYERIDMAP[POS]),FALSE)</f>
        <v>C</v>
      </c>
      <c r="H103" s="92">
        <v>388</v>
      </c>
      <c r="I103" s="66">
        <v>347</v>
      </c>
      <c r="J103" s="92">
        <v>94</v>
      </c>
      <c r="K103" s="66">
        <v>12</v>
      </c>
      <c r="L103" s="92">
        <v>45</v>
      </c>
      <c r="M103" s="66">
        <v>50</v>
      </c>
      <c r="N103" s="66">
        <v>22</v>
      </c>
      <c r="O103" s="66">
        <v>43</v>
      </c>
      <c r="P103" s="66">
        <v>0</v>
      </c>
      <c r="Q103" s="6">
        <v>0.27089337175792505</v>
      </c>
      <c r="R103" s="15">
        <v>102</v>
      </c>
      <c r="S103" s="35">
        <v>7.9565063840460741</v>
      </c>
      <c r="T103" s="19" t="s">
        <v>16261</v>
      </c>
    </row>
    <row r="104" spans="1:20" x14ac:dyDescent="0.3">
      <c r="A104" s="43" t="s">
        <v>3795</v>
      </c>
      <c r="B104" s="2" t="str">
        <f>VLOOKUP(MYRANKS_H[[#This Row],[PLAYERID]],PLAYERIDMAP[],COLUMN(PLAYERIDMAP[LASTNAME]),FALSE)</f>
        <v>Dickerson</v>
      </c>
      <c r="C104" s="3" t="str">
        <f>VLOOKUP(MYRANKS_H[[#This Row],[PLAYERID]],PLAYERIDMAP[],COLUMN(PLAYERIDMAP[FIRSTNAME]),FALSE)</f>
        <v>Corey</v>
      </c>
      <c r="D104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Corey Dickerson</v>
      </c>
      <c r="E104" s="3" t="str">
        <f>VLOOKUP(MYRANKS_H[[#This Row],[PLAYERID]],PLAYERIDMAP[],COLUMN(PLAYERIDMAP[TEAM]),FALSE)</f>
        <v>PIT</v>
      </c>
      <c r="F104" s="4" t="str">
        <f>VLOOKUP(MYRANKS_H[[#This Row],[PLAYERID]],PLAYERIDMAP[],COLUMN(PLAYERIDMAP[LG]),FALSE)</f>
        <v>NL</v>
      </c>
      <c r="G104" s="3" t="str">
        <f>VLOOKUP(MYRANKS_H[[#This Row],[PLAYERID]],PLAYERIDMAP[],COLUMN(PLAYERIDMAP[POS]),FALSE)</f>
        <v>OF</v>
      </c>
      <c r="H104" s="92">
        <v>533</v>
      </c>
      <c r="I104" s="59">
        <v>504</v>
      </c>
      <c r="J104" s="92">
        <v>151</v>
      </c>
      <c r="K104" s="59">
        <v>13</v>
      </c>
      <c r="L104" s="92">
        <v>65</v>
      </c>
      <c r="M104" s="59">
        <v>55</v>
      </c>
      <c r="N104" s="59">
        <v>21</v>
      </c>
      <c r="O104" s="59">
        <v>80</v>
      </c>
      <c r="P104" s="59">
        <v>8</v>
      </c>
      <c r="Q104" s="6">
        <v>0.29960317460317459</v>
      </c>
      <c r="R104" s="15">
        <v>103</v>
      </c>
      <c r="S104" s="35">
        <v>7.9115231568512048</v>
      </c>
      <c r="T104" s="19" t="s">
        <v>16262</v>
      </c>
    </row>
    <row r="105" spans="1:20" x14ac:dyDescent="0.3">
      <c r="A105" s="43" t="s">
        <v>1911</v>
      </c>
      <c r="B105" s="2" t="str">
        <f>VLOOKUP(MYRANKS_H[[#This Row],[PLAYERID]],PLAYERIDMAP[],COLUMN(PLAYERIDMAP[LASTNAME]),FALSE)</f>
        <v>Dozier</v>
      </c>
      <c r="C105" s="3" t="str">
        <f>VLOOKUP(MYRANKS_H[[#This Row],[PLAYERID]],PLAYERIDMAP[],COLUMN(PLAYERIDMAP[FIRSTNAME]),FALSE)</f>
        <v>Brian</v>
      </c>
      <c r="D105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Brian Dozier</v>
      </c>
      <c r="E105" s="3" t="str">
        <f>VLOOKUP(MYRANKS_H[[#This Row],[PLAYERID]],PLAYERIDMAP[],COLUMN(PLAYERIDMAP[TEAM]),FALSE)</f>
        <v>N/A</v>
      </c>
      <c r="F105" s="4" t="str">
        <f>VLOOKUP(MYRANKS_H[[#This Row],[PLAYERID]],PLAYERIDMAP[],COLUMN(PLAYERIDMAP[LG]),FALSE)</f>
        <v>N/A</v>
      </c>
      <c r="G105" s="3" t="str">
        <f>VLOOKUP(MYRANKS_H[[#This Row],[PLAYERID]],PLAYERIDMAP[],COLUMN(PLAYERIDMAP[POS]),FALSE)</f>
        <v>2B</v>
      </c>
      <c r="H105" s="92">
        <v>632</v>
      </c>
      <c r="I105" s="66">
        <v>553</v>
      </c>
      <c r="J105" s="92">
        <v>119</v>
      </c>
      <c r="K105" s="66">
        <v>21</v>
      </c>
      <c r="L105" s="92">
        <v>81</v>
      </c>
      <c r="M105" s="66">
        <v>72</v>
      </c>
      <c r="N105" s="66">
        <v>70</v>
      </c>
      <c r="O105" s="66">
        <v>129</v>
      </c>
      <c r="P105" s="66">
        <v>12</v>
      </c>
      <c r="Q105" s="6">
        <v>0.21518987341772153</v>
      </c>
      <c r="R105" s="15">
        <v>104</v>
      </c>
      <c r="S105" s="35">
        <v>7.296620809466642</v>
      </c>
      <c r="T105" s="19" t="s">
        <v>16263</v>
      </c>
    </row>
    <row r="106" spans="1:20" x14ac:dyDescent="0.3">
      <c r="A106" s="43" t="s">
        <v>2250</v>
      </c>
      <c r="B106" s="2" t="str">
        <f>VLOOKUP(MYRANKS_H[[#This Row],[PLAYERID]],PLAYERIDMAP[],COLUMN(PLAYERIDMAP[LASTNAME]),FALSE)</f>
        <v>Hosmer</v>
      </c>
      <c r="C106" s="3" t="str">
        <f>VLOOKUP(MYRANKS_H[[#This Row],[PLAYERID]],PLAYERIDMAP[],COLUMN(PLAYERIDMAP[FIRSTNAME]),FALSE)</f>
        <v>Eric</v>
      </c>
      <c r="D106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Eric Hosmer</v>
      </c>
      <c r="E106" s="3" t="str">
        <f>VLOOKUP(MYRANKS_H[[#This Row],[PLAYERID]],PLAYERIDMAP[],COLUMN(PLAYERIDMAP[TEAM]),FALSE)</f>
        <v>SD</v>
      </c>
      <c r="F106" s="4" t="str">
        <f>VLOOKUP(MYRANKS_H[[#This Row],[PLAYERID]],PLAYERIDMAP[],COLUMN(PLAYERIDMAP[LG]),FALSE)</f>
        <v>NL</v>
      </c>
      <c r="G106" s="3" t="str">
        <f>VLOOKUP(MYRANKS_H[[#This Row],[PLAYERID]],PLAYERIDMAP[],COLUMN(PLAYERIDMAP[POS]),FALSE)</f>
        <v>1B</v>
      </c>
      <c r="H106" s="92">
        <v>677</v>
      </c>
      <c r="I106" s="66">
        <v>613</v>
      </c>
      <c r="J106" s="92">
        <v>155</v>
      </c>
      <c r="K106" s="66">
        <v>18</v>
      </c>
      <c r="L106" s="92">
        <v>72</v>
      </c>
      <c r="M106" s="66">
        <v>69</v>
      </c>
      <c r="N106" s="66">
        <v>62</v>
      </c>
      <c r="O106" s="66">
        <v>142</v>
      </c>
      <c r="P106" s="66">
        <v>7</v>
      </c>
      <c r="Q106" s="6">
        <v>0.25285481239804242</v>
      </c>
      <c r="R106" s="15">
        <v>105</v>
      </c>
      <c r="S106" s="35">
        <v>7.2215915548396428</v>
      </c>
      <c r="T106" s="19" t="s">
        <v>16264</v>
      </c>
    </row>
    <row r="107" spans="1:20" ht="15" customHeight="1" x14ac:dyDescent="0.3">
      <c r="A107" s="57" t="s">
        <v>2102</v>
      </c>
      <c r="B107" s="2" t="str">
        <f>VLOOKUP(MYRANKS_H[[#This Row],[PLAYERID]],PLAYERIDMAP[],COLUMN(PLAYERIDMAP[LASTNAME]),FALSE)</f>
        <v>Gordon</v>
      </c>
      <c r="C107" s="3" t="str">
        <f>VLOOKUP(MYRANKS_H[[#This Row],[PLAYERID]],PLAYERIDMAP[],COLUMN(PLAYERIDMAP[FIRSTNAME]),FALSE)</f>
        <v>Dee</v>
      </c>
      <c r="D107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Dee Gordon</v>
      </c>
      <c r="E107" s="3" t="str">
        <f>VLOOKUP(MYRANKS_H[[#This Row],[PLAYERID]],PLAYERIDMAP[],COLUMN(PLAYERIDMAP[TEAM]),FALSE)</f>
        <v>SEA</v>
      </c>
      <c r="F107" s="4" t="str">
        <f>VLOOKUP(MYRANKS_H[[#This Row],[PLAYERID]],PLAYERIDMAP[],COLUMN(PLAYERIDMAP[LG]),FALSE)</f>
        <v>AL</v>
      </c>
      <c r="G107" s="3" t="str">
        <f>VLOOKUP(MYRANKS_H[[#This Row],[PLAYERID]],PLAYERIDMAP[],COLUMN(PLAYERIDMAP[POS]),FALSE)</f>
        <v>2B</v>
      </c>
      <c r="H107" s="92">
        <v>588</v>
      </c>
      <c r="I107" s="66">
        <v>556</v>
      </c>
      <c r="J107" s="92">
        <v>149</v>
      </c>
      <c r="K107" s="66">
        <v>4</v>
      </c>
      <c r="L107" s="92">
        <v>62</v>
      </c>
      <c r="M107" s="66">
        <v>36</v>
      </c>
      <c r="N107" s="66">
        <v>9</v>
      </c>
      <c r="O107" s="66">
        <v>80</v>
      </c>
      <c r="P107" s="66">
        <v>30</v>
      </c>
      <c r="Q107" s="54">
        <v>0.26798561151079137</v>
      </c>
      <c r="R107" s="67">
        <v>106</v>
      </c>
      <c r="S107" s="56">
        <v>7.2036069877479498</v>
      </c>
      <c r="T107" s="55" t="s">
        <v>16265</v>
      </c>
    </row>
    <row r="108" spans="1:20" x14ac:dyDescent="0.3">
      <c r="A108" s="57" t="s">
        <v>2093</v>
      </c>
      <c r="B108" s="2" t="str">
        <f>VLOOKUP(MYRANKS_H[[#This Row],[PLAYERID]],PLAYERIDMAP[],COLUMN(PLAYERIDMAP[LASTNAME]),FALSE)</f>
        <v>Gonzalez</v>
      </c>
      <c r="C108" s="3" t="str">
        <f>VLOOKUP(MYRANKS_H[[#This Row],[PLAYERID]],PLAYERIDMAP[],COLUMN(PLAYERIDMAP[FIRSTNAME]),FALSE)</f>
        <v>Carlos</v>
      </c>
      <c r="D108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Carlos Gonzalez</v>
      </c>
      <c r="E108" s="3" t="str">
        <f>VLOOKUP(MYRANKS_H[[#This Row],[PLAYERID]],PLAYERIDMAP[],COLUMN(PLAYERIDMAP[TEAM]),FALSE)</f>
        <v>N/A</v>
      </c>
      <c r="F108" s="4" t="str">
        <f>VLOOKUP(MYRANKS_H[[#This Row],[PLAYERID]],PLAYERIDMAP[],COLUMN(PLAYERIDMAP[LG]),FALSE)</f>
        <v>N/A</v>
      </c>
      <c r="G108" s="3" t="str">
        <f>VLOOKUP(MYRANKS_H[[#This Row],[PLAYERID]],PLAYERIDMAP[],COLUMN(PLAYERIDMAP[POS]),FALSE)</f>
        <v>OF</v>
      </c>
      <c r="H108" s="92">
        <v>504</v>
      </c>
      <c r="I108" s="66">
        <v>463</v>
      </c>
      <c r="J108" s="92">
        <v>128</v>
      </c>
      <c r="K108" s="66">
        <v>16</v>
      </c>
      <c r="L108" s="92">
        <v>71</v>
      </c>
      <c r="M108" s="66">
        <v>64</v>
      </c>
      <c r="N108" s="66">
        <v>37</v>
      </c>
      <c r="O108" s="66">
        <v>113</v>
      </c>
      <c r="P108" s="66">
        <v>5</v>
      </c>
      <c r="Q108" s="54">
        <v>0.27645788336933047</v>
      </c>
      <c r="R108" s="67">
        <v>107</v>
      </c>
      <c r="S108" s="56">
        <v>7.1279936708741207</v>
      </c>
      <c r="T108" s="55" t="s">
        <v>16266</v>
      </c>
    </row>
    <row r="109" spans="1:20" x14ac:dyDescent="0.3">
      <c r="A109" s="43" t="s">
        <v>1604</v>
      </c>
      <c r="B109" s="2" t="str">
        <f>VLOOKUP(MYRANKS_H[[#This Row],[PLAYERID]],PLAYERIDMAP[],COLUMN(PLAYERIDMAP[LASTNAME]),FALSE)</f>
        <v>Braun</v>
      </c>
      <c r="C109" s="3" t="str">
        <f>VLOOKUP(MYRANKS_H[[#This Row],[PLAYERID]],PLAYERIDMAP[],COLUMN(PLAYERIDMAP[FIRSTNAME]),FALSE)</f>
        <v>Ryan</v>
      </c>
      <c r="D109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Ryan Braun</v>
      </c>
      <c r="E109" s="3" t="str">
        <f>VLOOKUP(MYRANKS_H[[#This Row],[PLAYERID]],PLAYERIDMAP[],COLUMN(PLAYERIDMAP[TEAM]),FALSE)</f>
        <v>MIL</v>
      </c>
      <c r="F109" s="4" t="str">
        <f>VLOOKUP(MYRANKS_H[[#This Row],[PLAYERID]],PLAYERIDMAP[],COLUMN(PLAYERIDMAP[LG]),FALSE)</f>
        <v>NL</v>
      </c>
      <c r="G109" s="3" t="str">
        <f>VLOOKUP(MYRANKS_H[[#This Row],[PLAYERID]],PLAYERIDMAP[],COLUMN(PLAYERIDMAP[POS]),FALSE)</f>
        <v>OF</v>
      </c>
      <c r="H109" s="92">
        <v>447</v>
      </c>
      <c r="I109" s="66">
        <v>405</v>
      </c>
      <c r="J109" s="92">
        <v>103</v>
      </c>
      <c r="K109" s="66">
        <v>20</v>
      </c>
      <c r="L109" s="92">
        <v>59</v>
      </c>
      <c r="M109" s="66">
        <v>64</v>
      </c>
      <c r="N109" s="66">
        <v>34</v>
      </c>
      <c r="O109" s="66">
        <v>85</v>
      </c>
      <c r="P109" s="66">
        <v>11</v>
      </c>
      <c r="Q109" s="6">
        <v>0.25432098765432098</v>
      </c>
      <c r="R109" s="15">
        <v>108</v>
      </c>
      <c r="S109" s="35">
        <v>7.0831098764843547</v>
      </c>
      <c r="T109" s="19" t="s">
        <v>16267</v>
      </c>
    </row>
    <row r="110" spans="1:20" ht="15" customHeight="1" x14ac:dyDescent="0.3">
      <c r="A110" s="43" t="s">
        <v>2886</v>
      </c>
      <c r="B110" s="2" t="str">
        <f>VLOOKUP(MYRANKS_H[[#This Row],[PLAYERID]],PLAYERIDMAP[],COLUMN(PLAYERIDMAP[LASTNAME]),FALSE)</f>
        <v>Posey</v>
      </c>
      <c r="C110" s="3" t="str">
        <f>VLOOKUP(MYRANKS_H[[#This Row],[PLAYERID]],PLAYERIDMAP[],COLUMN(PLAYERIDMAP[FIRSTNAME]),FALSE)</f>
        <v>Buster</v>
      </c>
      <c r="D110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Buster Posey</v>
      </c>
      <c r="E110" s="3" t="str">
        <f>VLOOKUP(MYRANKS_H[[#This Row],[PLAYERID]],PLAYERIDMAP[],COLUMN(PLAYERIDMAP[TEAM]),FALSE)</f>
        <v>SF</v>
      </c>
      <c r="F110" s="4" t="str">
        <f>VLOOKUP(MYRANKS_H[[#This Row],[PLAYERID]],PLAYERIDMAP[],COLUMN(PLAYERIDMAP[LG]),FALSE)</f>
        <v>NL</v>
      </c>
      <c r="G110" s="3" t="str">
        <f>VLOOKUP(MYRANKS_H[[#This Row],[PLAYERID]],PLAYERIDMAP[],COLUMN(PLAYERIDMAP[POS]),FALSE)</f>
        <v>C</v>
      </c>
      <c r="H110" s="92">
        <v>448</v>
      </c>
      <c r="I110" s="66">
        <v>398</v>
      </c>
      <c r="J110" s="92">
        <v>113</v>
      </c>
      <c r="K110" s="66">
        <v>5</v>
      </c>
      <c r="L110" s="92">
        <v>47</v>
      </c>
      <c r="M110" s="66">
        <v>41</v>
      </c>
      <c r="N110" s="66">
        <v>45</v>
      </c>
      <c r="O110" s="66">
        <v>53</v>
      </c>
      <c r="P110" s="66">
        <v>3</v>
      </c>
      <c r="Q110" s="6">
        <v>0.28391959798994976</v>
      </c>
      <c r="R110" s="15">
        <v>109</v>
      </c>
      <c r="S110" s="35">
        <v>6.9348039097182506</v>
      </c>
      <c r="T110" s="19" t="s">
        <v>16268</v>
      </c>
    </row>
    <row r="111" spans="1:20" x14ac:dyDescent="0.3">
      <c r="A111" s="43" t="s">
        <v>8169</v>
      </c>
      <c r="B111" s="2" t="str">
        <f>VLOOKUP(MYRANKS_H[[#This Row],[PLAYERID]],PLAYERIDMAP[],COLUMN(PLAYERIDMAP[LASTNAME]),FALSE)</f>
        <v>Herrera</v>
      </c>
      <c r="C111" s="3" t="str">
        <f>VLOOKUP(MYRANKS_H[[#This Row],[PLAYERID]],PLAYERIDMAP[],COLUMN(PLAYERIDMAP[FIRSTNAME]),FALSE)</f>
        <v>Odubel</v>
      </c>
      <c r="D111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Odubel Herrera</v>
      </c>
      <c r="E111" s="3" t="str">
        <f>VLOOKUP(MYRANKS_H[[#This Row],[PLAYERID]],PLAYERIDMAP[],COLUMN(PLAYERIDMAP[TEAM]),FALSE)</f>
        <v>PHI</v>
      </c>
      <c r="F111" s="4" t="str">
        <f>VLOOKUP(MYRANKS_H[[#This Row],[PLAYERID]],PLAYERIDMAP[],COLUMN(PLAYERIDMAP[LG]),FALSE)</f>
        <v>NL</v>
      </c>
      <c r="G111" s="3" t="str">
        <f>VLOOKUP(MYRANKS_H[[#This Row],[PLAYERID]],PLAYERIDMAP[],COLUMN(PLAYERIDMAP[POS]),FALSE)</f>
        <v>OF</v>
      </c>
      <c r="H111" s="92">
        <v>597</v>
      </c>
      <c r="I111" s="59">
        <v>550</v>
      </c>
      <c r="J111" s="92">
        <v>140</v>
      </c>
      <c r="K111" s="59">
        <v>22</v>
      </c>
      <c r="L111" s="92">
        <v>64</v>
      </c>
      <c r="M111" s="59">
        <v>71</v>
      </c>
      <c r="N111" s="59">
        <v>38</v>
      </c>
      <c r="O111" s="59">
        <v>122</v>
      </c>
      <c r="P111" s="59">
        <v>5</v>
      </c>
      <c r="Q111" s="30">
        <v>0.25454545454545452</v>
      </c>
      <c r="R111" s="15">
        <v>110</v>
      </c>
      <c r="S111" s="36">
        <v>6.8924531035551126</v>
      </c>
      <c r="T111" s="19" t="s">
        <v>16269</v>
      </c>
    </row>
    <row r="112" spans="1:20" x14ac:dyDescent="0.3">
      <c r="A112" s="43" t="s">
        <v>13666</v>
      </c>
      <c r="B112" s="2" t="str">
        <f>VLOOKUP(MYRANKS_H[[#This Row],[PLAYERID]],PLAYERIDMAP[],COLUMN(PLAYERIDMAP[LASTNAME]),FALSE)</f>
        <v>Anderson</v>
      </c>
      <c r="C112" s="3" t="str">
        <f>VLOOKUP(MYRANKS_H[[#This Row],[PLAYERID]],PLAYERIDMAP[],COLUMN(PLAYERIDMAP[FIRSTNAME]),FALSE)</f>
        <v>Brian</v>
      </c>
      <c r="D112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Brian Anderson</v>
      </c>
      <c r="E112" s="3" t="str">
        <f>VLOOKUP(MYRANKS_H[[#This Row],[PLAYERID]],PLAYERIDMAP[],COLUMN(PLAYERIDMAP[TEAM]),FALSE)</f>
        <v>MIA</v>
      </c>
      <c r="F112" s="4" t="str">
        <f>VLOOKUP(MYRANKS_H[[#This Row],[PLAYERID]],PLAYERIDMAP[],COLUMN(PLAYERIDMAP[LG]),FALSE)</f>
        <v>NL</v>
      </c>
      <c r="G112" s="3" t="str">
        <f>VLOOKUP(MYRANKS_H[[#This Row],[PLAYERID]],PLAYERIDMAP[],COLUMN(PLAYERIDMAP[POS]),FALSE)</f>
        <v>3B</v>
      </c>
      <c r="H112" s="92">
        <v>670</v>
      </c>
      <c r="I112" s="59">
        <v>590</v>
      </c>
      <c r="J112" s="92">
        <v>161</v>
      </c>
      <c r="K112" s="59">
        <v>11</v>
      </c>
      <c r="L112" s="92">
        <v>87</v>
      </c>
      <c r="M112" s="59">
        <v>65</v>
      </c>
      <c r="N112" s="59">
        <v>62</v>
      </c>
      <c r="O112" s="59">
        <v>129</v>
      </c>
      <c r="P112" s="59">
        <v>2</v>
      </c>
      <c r="Q112" s="6">
        <v>0.27288135593220336</v>
      </c>
      <c r="R112" s="15">
        <v>111</v>
      </c>
      <c r="S112" s="35">
        <v>6.8010825993980166</v>
      </c>
      <c r="T112" s="19" t="s">
        <v>16270</v>
      </c>
    </row>
    <row r="113" spans="1:20" ht="15" customHeight="1" x14ac:dyDescent="0.3">
      <c r="A113" s="43" t="s">
        <v>1406</v>
      </c>
      <c r="B113" s="2" t="str">
        <f>VLOOKUP(MYRANKS_H[[#This Row],[PLAYERID]],PLAYERIDMAP[],COLUMN(PLAYERIDMAP[LASTNAME]),FALSE)</f>
        <v>Alonso</v>
      </c>
      <c r="C113" s="3" t="str">
        <f>VLOOKUP(MYRANKS_H[[#This Row],[PLAYERID]],PLAYERIDMAP[],COLUMN(PLAYERIDMAP[FIRSTNAME]),FALSE)</f>
        <v>Yonder</v>
      </c>
      <c r="D113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Yonder Alonso</v>
      </c>
      <c r="E113" s="3" t="str">
        <f>VLOOKUP(MYRANKS_H[[#This Row],[PLAYERID]],PLAYERIDMAP[],COLUMN(PLAYERIDMAP[TEAM]),FALSE)</f>
        <v>CHW</v>
      </c>
      <c r="F113" s="4" t="str">
        <f>VLOOKUP(MYRANKS_H[[#This Row],[PLAYERID]],PLAYERIDMAP[],COLUMN(PLAYERIDMAP[LG]),FALSE)</f>
        <v>AL</v>
      </c>
      <c r="G113" s="3" t="str">
        <f>VLOOKUP(MYRANKS_H[[#This Row],[PLAYERID]],PLAYERIDMAP[],COLUMN(PLAYERIDMAP[POS]),FALSE)</f>
        <v>1B</v>
      </c>
      <c r="H113" s="92">
        <v>574</v>
      </c>
      <c r="I113" s="59">
        <v>516</v>
      </c>
      <c r="J113" s="92">
        <v>129</v>
      </c>
      <c r="K113" s="59">
        <v>23</v>
      </c>
      <c r="L113" s="92">
        <v>64</v>
      </c>
      <c r="M113" s="59">
        <v>83</v>
      </c>
      <c r="N113" s="59">
        <v>51</v>
      </c>
      <c r="O113" s="59">
        <v>123</v>
      </c>
      <c r="P113" s="59">
        <v>0</v>
      </c>
      <c r="Q113" s="6">
        <v>0.25</v>
      </c>
      <c r="R113" s="15">
        <v>112</v>
      </c>
      <c r="S113" s="35">
        <v>6.72103556734716</v>
      </c>
      <c r="T113" s="19" t="s">
        <v>16271</v>
      </c>
    </row>
    <row r="114" spans="1:20" ht="15" customHeight="1" x14ac:dyDescent="0.3">
      <c r="A114" s="57" t="s">
        <v>3670</v>
      </c>
      <c r="B114" s="2" t="str">
        <f>VLOOKUP(MYRANKS_H[[#This Row],[PLAYERID]],PLAYERIDMAP[],COLUMN(PLAYERIDMAP[LASTNAME]),FALSE)</f>
        <v>Bradley Jr.</v>
      </c>
      <c r="C114" s="3" t="str">
        <f>VLOOKUP(MYRANKS_H[[#This Row],[PLAYERID]],PLAYERIDMAP[],COLUMN(PLAYERIDMAP[FIRSTNAME]),FALSE)</f>
        <v>Jackie</v>
      </c>
      <c r="D114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Jackie Bradley Jr.</v>
      </c>
      <c r="E114" s="3" t="str">
        <f>VLOOKUP(MYRANKS_H[[#This Row],[PLAYERID]],PLAYERIDMAP[],COLUMN(PLAYERIDMAP[TEAM]),FALSE)</f>
        <v>BOS</v>
      </c>
      <c r="F114" s="4" t="str">
        <f>VLOOKUP(MYRANKS_H[[#This Row],[PLAYERID]],PLAYERIDMAP[],COLUMN(PLAYERIDMAP[LG]),FALSE)</f>
        <v>AL</v>
      </c>
      <c r="G114" s="3" t="str">
        <f>VLOOKUP(MYRANKS_H[[#This Row],[PLAYERID]],PLAYERIDMAP[],COLUMN(PLAYERIDMAP[POS]),FALSE)</f>
        <v>OF</v>
      </c>
      <c r="H114" s="92">
        <v>535</v>
      </c>
      <c r="I114" s="66">
        <v>474</v>
      </c>
      <c r="J114" s="92">
        <v>111</v>
      </c>
      <c r="K114" s="66">
        <v>13</v>
      </c>
      <c r="L114" s="92">
        <v>76</v>
      </c>
      <c r="M114" s="66">
        <v>59</v>
      </c>
      <c r="N114" s="66">
        <v>46</v>
      </c>
      <c r="O114" s="66">
        <v>137</v>
      </c>
      <c r="P114" s="66">
        <v>17</v>
      </c>
      <c r="Q114" s="46">
        <v>0.23417721518987342</v>
      </c>
      <c r="R114" s="65">
        <v>113</v>
      </c>
      <c r="S114" s="52">
        <v>6.6020543445123696</v>
      </c>
      <c r="T114" s="45" t="s">
        <v>16272</v>
      </c>
    </row>
    <row r="115" spans="1:20" ht="15" customHeight="1" x14ac:dyDescent="0.3">
      <c r="A115" s="43" t="s">
        <v>1647</v>
      </c>
      <c r="B115" s="2" t="str">
        <f>VLOOKUP(MYRANKS_H[[#This Row],[PLAYERID]],PLAYERIDMAP[],COLUMN(PLAYERIDMAP[LASTNAME]),FALSE)</f>
        <v>Cabrera</v>
      </c>
      <c r="C115" s="3" t="str">
        <f>VLOOKUP(MYRANKS_H[[#This Row],[PLAYERID]],PLAYERIDMAP[],COLUMN(PLAYERIDMAP[FIRSTNAME]),FALSE)</f>
        <v>Asdrubal</v>
      </c>
      <c r="D115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Asdrubal Cabrera</v>
      </c>
      <c r="E115" s="3" t="str">
        <f>VLOOKUP(MYRANKS_H[[#This Row],[PLAYERID]],PLAYERIDMAP[],COLUMN(PLAYERIDMAP[TEAM]),FALSE)</f>
        <v>N/A</v>
      </c>
      <c r="F115" s="4" t="str">
        <f>VLOOKUP(MYRANKS_H[[#This Row],[PLAYERID]],PLAYERIDMAP[],COLUMN(PLAYERIDMAP[LG]),FALSE)</f>
        <v>N/A</v>
      </c>
      <c r="G115" s="3" t="str">
        <f>VLOOKUP(MYRANKS_H[[#This Row],[PLAYERID]],PLAYERIDMAP[],COLUMN(PLAYERIDMAP[POS]),FALSE)</f>
        <v>SS</v>
      </c>
      <c r="H115" s="92">
        <v>592</v>
      </c>
      <c r="I115" s="66">
        <v>546</v>
      </c>
      <c r="J115" s="92">
        <v>143</v>
      </c>
      <c r="K115" s="66">
        <v>23</v>
      </c>
      <c r="L115" s="92">
        <v>68</v>
      </c>
      <c r="M115" s="66">
        <v>75</v>
      </c>
      <c r="N115" s="66">
        <v>41</v>
      </c>
      <c r="O115" s="66">
        <v>119</v>
      </c>
      <c r="P115" s="66">
        <v>0</v>
      </c>
      <c r="Q115" s="6">
        <v>0.26190476190476192</v>
      </c>
      <c r="R115" s="15">
        <v>114</v>
      </c>
      <c r="S115" s="35">
        <v>6.5978690238957398</v>
      </c>
      <c r="T115" s="19" t="s">
        <v>16273</v>
      </c>
    </row>
    <row r="116" spans="1:20" x14ac:dyDescent="0.3">
      <c r="A116" s="63" t="s">
        <v>2053</v>
      </c>
      <c r="B116" s="2" t="str">
        <f>VLOOKUP(MYRANKS_H[[#This Row],[PLAYERID]],PLAYERIDMAP[],COLUMN(PLAYERIDMAP[LASTNAME]),FALSE)</f>
        <v>Gardner</v>
      </c>
      <c r="C116" s="3" t="str">
        <f>VLOOKUP(MYRANKS_H[[#This Row],[PLAYERID]],PLAYERIDMAP[],COLUMN(PLAYERIDMAP[FIRSTNAME]),FALSE)</f>
        <v>Brett</v>
      </c>
      <c r="D116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Brett Gardner</v>
      </c>
      <c r="E116" s="3" t="str">
        <f>VLOOKUP(MYRANKS_H[[#This Row],[PLAYERID]],PLAYERIDMAP[],COLUMN(PLAYERIDMAP[TEAM]),FALSE)</f>
        <v>NYY</v>
      </c>
      <c r="F116" s="4" t="str">
        <f>VLOOKUP(MYRANKS_H[[#This Row],[PLAYERID]],PLAYERIDMAP[],COLUMN(PLAYERIDMAP[LG]),FALSE)</f>
        <v>AL</v>
      </c>
      <c r="G116" s="3" t="str">
        <f>VLOOKUP(MYRANKS_H[[#This Row],[PLAYERID]],PLAYERIDMAP[],COLUMN(PLAYERIDMAP[POS]),FALSE)</f>
        <v>OF</v>
      </c>
      <c r="H116" s="92">
        <v>609</v>
      </c>
      <c r="I116" s="59">
        <v>530</v>
      </c>
      <c r="J116" s="92">
        <v>125</v>
      </c>
      <c r="K116" s="59">
        <v>12</v>
      </c>
      <c r="L116" s="92">
        <v>95</v>
      </c>
      <c r="M116" s="59">
        <v>45</v>
      </c>
      <c r="N116" s="59">
        <v>65</v>
      </c>
      <c r="O116" s="59">
        <v>107</v>
      </c>
      <c r="P116" s="59">
        <v>16</v>
      </c>
      <c r="Q116" s="30">
        <v>0.23584905660377359</v>
      </c>
      <c r="R116" s="15">
        <v>115</v>
      </c>
      <c r="S116" s="36">
        <v>6.4857629896882516</v>
      </c>
      <c r="T116" s="19" t="s">
        <v>16274</v>
      </c>
    </row>
    <row r="117" spans="1:20" ht="15" customHeight="1" x14ac:dyDescent="0.3">
      <c r="A117" s="43" t="s">
        <v>8198</v>
      </c>
      <c r="B117" s="2" t="str">
        <f>VLOOKUP(MYRANKS_H[[#This Row],[PLAYERID]],PLAYERIDMAP[],COLUMN(PLAYERIDMAP[LASTNAME]),FALSE)</f>
        <v>Pillar</v>
      </c>
      <c r="C117" s="3" t="str">
        <f>VLOOKUP(MYRANKS_H[[#This Row],[PLAYERID]],PLAYERIDMAP[],COLUMN(PLAYERIDMAP[FIRSTNAME]),FALSE)</f>
        <v>Kevin</v>
      </c>
      <c r="D117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Kevin Pillar</v>
      </c>
      <c r="E117" s="3" t="str">
        <f>VLOOKUP(MYRANKS_H[[#This Row],[PLAYERID]],PLAYERIDMAP[],COLUMN(PLAYERIDMAP[TEAM]),FALSE)</f>
        <v>TOR</v>
      </c>
      <c r="F117" s="4" t="str">
        <f>VLOOKUP(MYRANKS_H[[#This Row],[PLAYERID]],PLAYERIDMAP[],COLUMN(PLAYERIDMAP[LG]),FALSE)</f>
        <v>AL</v>
      </c>
      <c r="G117" s="3" t="str">
        <f>VLOOKUP(MYRANKS_H[[#This Row],[PLAYERID]],PLAYERIDMAP[],COLUMN(PLAYERIDMAP[POS]),FALSE)</f>
        <v>OF</v>
      </c>
      <c r="H117" s="92">
        <v>542</v>
      </c>
      <c r="I117" s="66">
        <v>512</v>
      </c>
      <c r="J117" s="92">
        <v>129</v>
      </c>
      <c r="K117" s="66">
        <v>15</v>
      </c>
      <c r="L117" s="92">
        <v>65</v>
      </c>
      <c r="M117" s="66">
        <v>59</v>
      </c>
      <c r="N117" s="66">
        <v>18</v>
      </c>
      <c r="O117" s="66">
        <v>98</v>
      </c>
      <c r="P117" s="66">
        <v>14</v>
      </c>
      <c r="Q117" s="6">
        <v>0.251953125</v>
      </c>
      <c r="R117" s="15">
        <v>116</v>
      </c>
      <c r="S117" s="35">
        <v>6.2669089590089042</v>
      </c>
      <c r="T117" s="19" t="s">
        <v>16275</v>
      </c>
    </row>
    <row r="118" spans="1:20" ht="15" customHeight="1" x14ac:dyDescent="0.3">
      <c r="A118" s="43" t="s">
        <v>9145</v>
      </c>
      <c r="B118" s="2" t="str">
        <f>VLOOKUP(MYRANKS_H[[#This Row],[PLAYERID]],PLAYERIDMAP[],COLUMN(PLAYERIDMAP[LASTNAME]),FALSE)</f>
        <v>Nimmo</v>
      </c>
      <c r="C118" s="3" t="str">
        <f>VLOOKUP(MYRANKS_H[[#This Row],[PLAYERID]],PLAYERIDMAP[],COLUMN(PLAYERIDMAP[FIRSTNAME]),FALSE)</f>
        <v>Brandon</v>
      </c>
      <c r="D118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Brandon Nimmo</v>
      </c>
      <c r="E118" s="3" t="str">
        <f>VLOOKUP(MYRANKS_H[[#This Row],[PLAYERID]],PLAYERIDMAP[],COLUMN(PLAYERIDMAP[TEAM]),FALSE)</f>
        <v>NYM</v>
      </c>
      <c r="F118" s="4" t="str">
        <f>VLOOKUP(MYRANKS_H[[#This Row],[PLAYERID]],PLAYERIDMAP[],COLUMN(PLAYERIDMAP[LG]),FALSE)</f>
        <v>NL</v>
      </c>
      <c r="G118" s="3" t="str">
        <f>VLOOKUP(MYRANKS_H[[#This Row],[PLAYERID]],PLAYERIDMAP[],COLUMN(PLAYERIDMAP[POS]),FALSE)</f>
        <v>OF</v>
      </c>
      <c r="H118" s="92">
        <v>535</v>
      </c>
      <c r="I118" s="66">
        <v>433</v>
      </c>
      <c r="J118" s="92">
        <v>114</v>
      </c>
      <c r="K118" s="66">
        <v>17</v>
      </c>
      <c r="L118" s="92">
        <v>77</v>
      </c>
      <c r="M118" s="66">
        <v>47</v>
      </c>
      <c r="N118" s="66">
        <v>80</v>
      </c>
      <c r="O118" s="66">
        <v>140</v>
      </c>
      <c r="P118" s="66">
        <v>9</v>
      </c>
      <c r="Q118" s="6">
        <v>0.26327944572748269</v>
      </c>
      <c r="R118" s="15">
        <v>117</v>
      </c>
      <c r="S118" s="35">
        <v>6.1515051150992122</v>
      </c>
      <c r="T118" s="19" t="s">
        <v>16276</v>
      </c>
    </row>
    <row r="119" spans="1:20" ht="15" customHeight="1" x14ac:dyDescent="0.3">
      <c r="A119" s="43" t="s">
        <v>3121</v>
      </c>
      <c r="B119" s="2" t="str">
        <f>VLOOKUP(MYRANKS_H[[#This Row],[PLAYERID]],PLAYERIDMAP[],COLUMN(PLAYERIDMAP[LASTNAME]),FALSE)</f>
        <v>Smoak</v>
      </c>
      <c r="C119" s="3" t="str">
        <f>VLOOKUP(MYRANKS_H[[#This Row],[PLAYERID]],PLAYERIDMAP[],COLUMN(PLAYERIDMAP[FIRSTNAME]),FALSE)</f>
        <v>Justin</v>
      </c>
      <c r="D119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Justin Smoak</v>
      </c>
      <c r="E119" s="3" t="str">
        <f>VLOOKUP(MYRANKS_H[[#This Row],[PLAYERID]],PLAYERIDMAP[],COLUMN(PLAYERIDMAP[TEAM]),FALSE)</f>
        <v>TOR</v>
      </c>
      <c r="F119" s="4" t="str">
        <f>VLOOKUP(MYRANKS_H[[#This Row],[PLAYERID]],PLAYERIDMAP[],COLUMN(PLAYERIDMAP[LG]),FALSE)</f>
        <v>AL</v>
      </c>
      <c r="G119" s="3" t="str">
        <f>VLOOKUP(MYRANKS_H[[#This Row],[PLAYERID]],PLAYERIDMAP[],COLUMN(PLAYERIDMAP[POS]),FALSE)</f>
        <v>1B</v>
      </c>
      <c r="H119" s="92">
        <v>594</v>
      </c>
      <c r="I119" s="66">
        <v>505</v>
      </c>
      <c r="J119" s="92">
        <v>122</v>
      </c>
      <c r="K119" s="66">
        <v>25</v>
      </c>
      <c r="L119" s="92">
        <v>67</v>
      </c>
      <c r="M119" s="66">
        <v>77</v>
      </c>
      <c r="N119" s="66">
        <v>83</v>
      </c>
      <c r="O119" s="66">
        <v>156</v>
      </c>
      <c r="P119" s="66">
        <v>0</v>
      </c>
      <c r="Q119" s="6">
        <v>0.24158415841584158</v>
      </c>
      <c r="R119" s="15">
        <v>118</v>
      </c>
      <c r="S119" s="35">
        <v>6.0581763913590487</v>
      </c>
      <c r="T119" s="19" t="s">
        <v>16277</v>
      </c>
    </row>
    <row r="120" spans="1:20" x14ac:dyDescent="0.3">
      <c r="A120" s="43" t="s">
        <v>1715</v>
      </c>
      <c r="B120" s="2" t="str">
        <f>VLOOKUP(MYRANKS_H[[#This Row],[PLAYERID]],PLAYERIDMAP[],COLUMN(PLAYERIDMAP[LASTNAME]),FALSE)</f>
        <v>Castro</v>
      </c>
      <c r="C120" s="3" t="str">
        <f>VLOOKUP(MYRANKS_H[[#This Row],[PLAYERID]],PLAYERIDMAP[],COLUMN(PLAYERIDMAP[FIRSTNAME]),FALSE)</f>
        <v>Starlin</v>
      </c>
      <c r="D120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Starlin Castro</v>
      </c>
      <c r="E120" s="3" t="str">
        <f>VLOOKUP(MYRANKS_H[[#This Row],[PLAYERID]],PLAYERIDMAP[],COLUMN(PLAYERIDMAP[TEAM]),FALSE)</f>
        <v>MIA</v>
      </c>
      <c r="F120" s="4" t="str">
        <f>VLOOKUP(MYRANKS_H[[#This Row],[PLAYERID]],PLAYERIDMAP[],COLUMN(PLAYERIDMAP[LG]),FALSE)</f>
        <v>NL</v>
      </c>
      <c r="G120" s="3" t="str">
        <f>VLOOKUP(MYRANKS_H[[#This Row],[PLAYERID]],PLAYERIDMAP[],COLUMN(PLAYERIDMAP[POS]),FALSE)</f>
        <v>2B</v>
      </c>
      <c r="H120" s="92">
        <v>647</v>
      </c>
      <c r="I120" s="66">
        <v>593</v>
      </c>
      <c r="J120" s="92">
        <v>165</v>
      </c>
      <c r="K120" s="66">
        <v>12</v>
      </c>
      <c r="L120" s="92">
        <v>76</v>
      </c>
      <c r="M120" s="66">
        <v>54</v>
      </c>
      <c r="N120" s="66">
        <v>48</v>
      </c>
      <c r="O120" s="66">
        <v>124</v>
      </c>
      <c r="P120" s="66">
        <v>6</v>
      </c>
      <c r="Q120" s="27">
        <v>0.27824620573355818</v>
      </c>
      <c r="R120" s="78">
        <v>119</v>
      </c>
      <c r="S120" s="79">
        <v>6.0388784797976935</v>
      </c>
      <c r="T120" s="28" t="s">
        <v>16278</v>
      </c>
    </row>
    <row r="121" spans="1:20" ht="15" customHeight="1" x14ac:dyDescent="0.3">
      <c r="A121" s="43" t="s">
        <v>13697</v>
      </c>
      <c r="B121" s="2" t="str">
        <f>VLOOKUP(MYRANKS_H[[#This Row],[PLAYERID]],PLAYERIDMAP[],COLUMN(PLAYERIDMAP[LASTNAME]),FALSE)</f>
        <v>Camargo</v>
      </c>
      <c r="C121" s="3" t="str">
        <f>VLOOKUP(MYRANKS_H[[#This Row],[PLAYERID]],PLAYERIDMAP[],COLUMN(PLAYERIDMAP[FIRSTNAME]),FALSE)</f>
        <v>Johan</v>
      </c>
      <c r="D121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Johan Camargo</v>
      </c>
      <c r="E121" s="3" t="str">
        <f>VLOOKUP(MYRANKS_H[[#This Row],[PLAYERID]],PLAYERIDMAP[],COLUMN(PLAYERIDMAP[TEAM]),FALSE)</f>
        <v>ATL</v>
      </c>
      <c r="F121" s="4" t="str">
        <f>VLOOKUP(MYRANKS_H[[#This Row],[PLAYERID]],PLAYERIDMAP[],COLUMN(PLAYERIDMAP[LG]),FALSE)</f>
        <v>NL</v>
      </c>
      <c r="G121" s="3" t="str">
        <f>VLOOKUP(MYRANKS_H[[#This Row],[PLAYERID]],PLAYERIDMAP[],COLUMN(PLAYERIDMAP[POS]),FALSE)</f>
        <v>SS</v>
      </c>
      <c r="H121" s="92">
        <v>524</v>
      </c>
      <c r="I121" s="66">
        <v>464</v>
      </c>
      <c r="J121" s="92">
        <v>126</v>
      </c>
      <c r="K121" s="66">
        <v>19</v>
      </c>
      <c r="L121" s="92">
        <v>63</v>
      </c>
      <c r="M121" s="66">
        <v>76</v>
      </c>
      <c r="N121" s="66">
        <v>51</v>
      </c>
      <c r="O121" s="66">
        <v>108</v>
      </c>
      <c r="P121" s="66">
        <v>1</v>
      </c>
      <c r="Q121" s="6">
        <v>0.27155172413793105</v>
      </c>
      <c r="R121" s="15">
        <v>120</v>
      </c>
      <c r="S121" s="35">
        <v>5.919412821021</v>
      </c>
      <c r="T121" s="19" t="s">
        <v>16279</v>
      </c>
    </row>
    <row r="122" spans="1:20" x14ac:dyDescent="0.3">
      <c r="A122" s="43" t="s">
        <v>2341</v>
      </c>
      <c r="B122" s="2" t="str">
        <f>VLOOKUP(MYRANKS_H[[#This Row],[PLAYERID]],PLAYERIDMAP[],COLUMN(PLAYERIDMAP[LASTNAME]),FALSE)</f>
        <v>Jones</v>
      </c>
      <c r="C122" s="3" t="str">
        <f>VLOOKUP(MYRANKS_H[[#This Row],[PLAYERID]],PLAYERIDMAP[],COLUMN(PLAYERIDMAP[FIRSTNAME]),FALSE)</f>
        <v>Adam</v>
      </c>
      <c r="D122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Adam Jones</v>
      </c>
      <c r="E122" s="3" t="str">
        <f>VLOOKUP(MYRANKS_H[[#This Row],[PLAYERID]],PLAYERIDMAP[],COLUMN(PLAYERIDMAP[TEAM]),FALSE)</f>
        <v>N/A</v>
      </c>
      <c r="F122" s="4" t="str">
        <f>VLOOKUP(MYRANKS_H[[#This Row],[PLAYERID]],PLAYERIDMAP[],COLUMN(PLAYERIDMAP[LG]),FALSE)</f>
        <v>N/A</v>
      </c>
      <c r="G122" s="3" t="str">
        <f>VLOOKUP(MYRANKS_H[[#This Row],[PLAYERID]],PLAYERIDMAP[],COLUMN(PLAYERIDMAP[POS]),FALSE)</f>
        <v>OF</v>
      </c>
      <c r="H122" s="92">
        <v>613</v>
      </c>
      <c r="I122" s="66">
        <v>580</v>
      </c>
      <c r="J122" s="92">
        <v>163</v>
      </c>
      <c r="K122" s="66">
        <v>15</v>
      </c>
      <c r="L122" s="92">
        <v>54</v>
      </c>
      <c r="M122" s="66">
        <v>63</v>
      </c>
      <c r="N122" s="66">
        <v>24</v>
      </c>
      <c r="O122" s="66">
        <v>93</v>
      </c>
      <c r="P122" s="66">
        <v>7</v>
      </c>
      <c r="Q122" s="6">
        <v>0.2810344827586207</v>
      </c>
      <c r="R122" s="15">
        <v>121</v>
      </c>
      <c r="S122" s="35">
        <v>5.9036870697879085</v>
      </c>
      <c r="T122" s="19" t="s">
        <v>16280</v>
      </c>
    </row>
    <row r="123" spans="1:20" ht="15" customHeight="1" x14ac:dyDescent="0.3">
      <c r="A123" s="43" t="s">
        <v>2158</v>
      </c>
      <c r="B123" s="2" t="str">
        <f>VLOOKUP(MYRANKS_H[[#This Row],[PLAYERID]],PLAYERIDMAP[],COLUMN(PLAYERIDMAP[LASTNAME]),FALSE)</f>
        <v>Hamilton</v>
      </c>
      <c r="C123" s="3" t="str">
        <f>VLOOKUP(MYRANKS_H[[#This Row],[PLAYERID]],PLAYERIDMAP[],COLUMN(PLAYERIDMAP[FIRSTNAME]),FALSE)</f>
        <v>Billy</v>
      </c>
      <c r="D123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Billy Hamilton</v>
      </c>
      <c r="E123" s="3" t="str">
        <f>VLOOKUP(MYRANKS_H[[#This Row],[PLAYERID]],PLAYERIDMAP[],COLUMN(PLAYERIDMAP[TEAM]),FALSE)</f>
        <v>KC</v>
      </c>
      <c r="F123" s="4" t="str">
        <f>VLOOKUP(MYRANKS_H[[#This Row],[PLAYERID]],PLAYERIDMAP[],COLUMN(PLAYERIDMAP[LG]),FALSE)</f>
        <v>AL</v>
      </c>
      <c r="G123" s="3" t="str">
        <f>VLOOKUP(MYRANKS_H[[#This Row],[PLAYERID]],PLAYERIDMAP[],COLUMN(PLAYERIDMAP[POS]),FALSE)</f>
        <v>OF</v>
      </c>
      <c r="H123" s="92">
        <v>556</v>
      </c>
      <c r="I123" s="66">
        <v>504</v>
      </c>
      <c r="J123" s="92">
        <v>119</v>
      </c>
      <c r="K123" s="66">
        <v>4</v>
      </c>
      <c r="L123" s="92">
        <v>74</v>
      </c>
      <c r="M123" s="66">
        <v>29</v>
      </c>
      <c r="N123" s="66">
        <v>46</v>
      </c>
      <c r="O123" s="66">
        <v>132</v>
      </c>
      <c r="P123" s="66">
        <v>34</v>
      </c>
      <c r="Q123" s="6">
        <v>0.2361111111111111</v>
      </c>
      <c r="R123" s="15">
        <v>122</v>
      </c>
      <c r="S123" s="35">
        <v>5.879270042128522</v>
      </c>
      <c r="T123" s="19" t="s">
        <v>16281</v>
      </c>
    </row>
    <row r="124" spans="1:20" x14ac:dyDescent="0.3">
      <c r="A124" s="57" t="s">
        <v>3301</v>
      </c>
      <c r="B124" s="2" t="str">
        <f>VLOOKUP(MYRANKS_H[[#This Row],[PLAYERID]],PLAYERIDMAP[],COLUMN(PLAYERIDMAP[LASTNAME]),FALSE)</f>
        <v>Votto</v>
      </c>
      <c r="C124" s="3" t="str">
        <f>VLOOKUP(MYRANKS_H[[#This Row],[PLAYERID]],PLAYERIDMAP[],COLUMN(PLAYERIDMAP[FIRSTNAME]),FALSE)</f>
        <v>Joey</v>
      </c>
      <c r="D124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Joey Votto</v>
      </c>
      <c r="E124" s="3" t="str">
        <f>VLOOKUP(MYRANKS_H[[#This Row],[PLAYERID]],PLAYERIDMAP[],COLUMN(PLAYERIDMAP[TEAM]),FALSE)</f>
        <v>CIN</v>
      </c>
      <c r="F124" s="4" t="str">
        <f>VLOOKUP(MYRANKS_H[[#This Row],[PLAYERID]],PLAYERIDMAP[],COLUMN(PLAYERIDMAP[LG]),FALSE)</f>
        <v>NL</v>
      </c>
      <c r="G124" s="3" t="str">
        <f>VLOOKUP(MYRANKS_H[[#This Row],[PLAYERID]],PLAYERIDMAP[],COLUMN(PLAYERIDMAP[POS]),FALSE)</f>
        <v>1B</v>
      </c>
      <c r="H124" s="92">
        <v>623</v>
      </c>
      <c r="I124" s="66">
        <v>503</v>
      </c>
      <c r="J124" s="92">
        <v>143</v>
      </c>
      <c r="K124" s="66">
        <v>12</v>
      </c>
      <c r="L124" s="92">
        <v>67</v>
      </c>
      <c r="M124" s="66">
        <v>67</v>
      </c>
      <c r="N124" s="66">
        <v>108</v>
      </c>
      <c r="O124" s="66">
        <v>101</v>
      </c>
      <c r="P124" s="66">
        <v>2</v>
      </c>
      <c r="Q124" s="46">
        <v>0.28429423459244535</v>
      </c>
      <c r="R124" s="15">
        <v>123</v>
      </c>
      <c r="S124" s="52">
        <v>5.5486710462877511</v>
      </c>
      <c r="T124" s="45" t="s">
        <v>16282</v>
      </c>
    </row>
    <row r="125" spans="1:20" ht="15" customHeight="1" x14ac:dyDescent="0.3">
      <c r="A125" s="43" t="s">
        <v>10107</v>
      </c>
      <c r="B125" s="2" t="str">
        <f>VLOOKUP(MYRANKS_H[[#This Row],[PLAYERID]],PLAYERIDMAP[],COLUMN(PLAYERIDMAP[LASTNAME]),FALSE)</f>
        <v>Sanchez</v>
      </c>
      <c r="C125" s="3" t="str">
        <f>VLOOKUP(MYRANKS_H[[#This Row],[PLAYERID]],PLAYERIDMAP[],COLUMN(PLAYERIDMAP[FIRSTNAME]),FALSE)</f>
        <v>Gary</v>
      </c>
      <c r="D125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Gary Sanchez</v>
      </c>
      <c r="E125" s="3" t="str">
        <f>VLOOKUP(MYRANKS_H[[#This Row],[PLAYERID]],PLAYERIDMAP[],COLUMN(PLAYERIDMAP[TEAM]),FALSE)</f>
        <v>NYY</v>
      </c>
      <c r="F125" s="4" t="str">
        <f>VLOOKUP(MYRANKS_H[[#This Row],[PLAYERID]],PLAYERIDMAP[],COLUMN(PLAYERIDMAP[LG]),FALSE)</f>
        <v>AL</v>
      </c>
      <c r="G125" s="3" t="str">
        <f>VLOOKUP(MYRANKS_H[[#This Row],[PLAYERID]],PLAYERIDMAP[],COLUMN(PLAYERIDMAP[POS]),FALSE)</f>
        <v>C</v>
      </c>
      <c r="H125" s="92">
        <v>374</v>
      </c>
      <c r="I125" s="66">
        <v>323</v>
      </c>
      <c r="J125" s="92">
        <v>60</v>
      </c>
      <c r="K125" s="66">
        <v>18</v>
      </c>
      <c r="L125" s="92">
        <v>51</v>
      </c>
      <c r="M125" s="66">
        <v>53</v>
      </c>
      <c r="N125" s="66">
        <v>46</v>
      </c>
      <c r="O125" s="66">
        <v>94</v>
      </c>
      <c r="P125" s="66">
        <v>1</v>
      </c>
      <c r="Q125" s="6">
        <v>0.18575851393188855</v>
      </c>
      <c r="R125" s="15">
        <v>124</v>
      </c>
      <c r="S125" s="35">
        <v>5.3705558175755774</v>
      </c>
      <c r="T125" s="19" t="s">
        <v>16283</v>
      </c>
    </row>
    <row r="126" spans="1:20" ht="15" customHeight="1" x14ac:dyDescent="0.3">
      <c r="A126" s="43" t="s">
        <v>10320</v>
      </c>
      <c r="B126" s="2" t="str">
        <f>VLOOKUP(MYRANKS_H[[#This Row],[PLAYERID]],PLAYERIDMAP[],COLUMN(PLAYERIDMAP[LASTNAME]),FALSE)</f>
        <v>Moncada</v>
      </c>
      <c r="C126" s="3" t="str">
        <f>VLOOKUP(MYRANKS_H[[#This Row],[PLAYERID]],PLAYERIDMAP[],COLUMN(PLAYERIDMAP[FIRSTNAME]),FALSE)</f>
        <v>Yoan</v>
      </c>
      <c r="D126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Yoan Moncada</v>
      </c>
      <c r="E126" s="3" t="str">
        <f>VLOOKUP(MYRANKS_H[[#This Row],[PLAYERID]],PLAYERIDMAP[],COLUMN(PLAYERIDMAP[TEAM]),FALSE)</f>
        <v>CHW</v>
      </c>
      <c r="F126" s="4" t="str">
        <f>VLOOKUP(MYRANKS_H[[#This Row],[PLAYERID]],PLAYERIDMAP[],COLUMN(PLAYERIDMAP[LG]),FALSE)</f>
        <v>AL</v>
      </c>
      <c r="G126" s="3" t="str">
        <f>VLOOKUP(MYRANKS_H[[#This Row],[PLAYERID]],PLAYERIDMAP[],COLUMN(PLAYERIDMAP[POS]),FALSE)</f>
        <v>2B</v>
      </c>
      <c r="H126" s="92">
        <v>650</v>
      </c>
      <c r="I126" s="66">
        <v>578</v>
      </c>
      <c r="J126" s="92">
        <v>136</v>
      </c>
      <c r="K126" s="66">
        <v>17</v>
      </c>
      <c r="L126" s="92">
        <v>73</v>
      </c>
      <c r="M126" s="66">
        <v>61</v>
      </c>
      <c r="N126" s="66">
        <v>67</v>
      </c>
      <c r="O126" s="66">
        <v>217</v>
      </c>
      <c r="P126" s="66">
        <v>12</v>
      </c>
      <c r="Q126" s="6">
        <v>0.23529411764705882</v>
      </c>
      <c r="R126" s="15">
        <v>125</v>
      </c>
      <c r="S126" s="35">
        <v>5.3444092666655667</v>
      </c>
      <c r="T126" s="19" t="s">
        <v>16284</v>
      </c>
    </row>
    <row r="127" spans="1:20" x14ac:dyDescent="0.3">
      <c r="A127" s="43" t="s">
        <v>11447</v>
      </c>
      <c r="B127" s="2" t="str">
        <f>VLOOKUP(MYRANKS_H[[#This Row],[PLAYERID]],PLAYERIDMAP[],COLUMN(PLAYERIDMAP[LASTNAME]),FALSE)</f>
        <v>Mazara</v>
      </c>
      <c r="C127" s="3" t="str">
        <f>VLOOKUP(MYRANKS_H[[#This Row],[PLAYERID]],PLAYERIDMAP[],COLUMN(PLAYERIDMAP[FIRSTNAME]),FALSE)</f>
        <v>Nomar</v>
      </c>
      <c r="D127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Nomar Mazara</v>
      </c>
      <c r="E127" s="3" t="str">
        <f>VLOOKUP(MYRANKS_H[[#This Row],[PLAYERID]],PLAYERIDMAP[],COLUMN(PLAYERIDMAP[TEAM]),FALSE)</f>
        <v>TEX</v>
      </c>
      <c r="F127" s="4" t="str">
        <f>VLOOKUP(MYRANKS_H[[#This Row],[PLAYERID]],PLAYERIDMAP[],COLUMN(PLAYERIDMAP[LG]),FALSE)</f>
        <v>AL</v>
      </c>
      <c r="G127" s="3" t="str">
        <f>VLOOKUP(MYRANKS_H[[#This Row],[PLAYERID]],PLAYERIDMAP[],COLUMN(PLAYERIDMAP[POS]),FALSE)</f>
        <v>OF</v>
      </c>
      <c r="H127" s="92">
        <v>536</v>
      </c>
      <c r="I127" s="59">
        <v>489</v>
      </c>
      <c r="J127" s="92">
        <v>126</v>
      </c>
      <c r="K127" s="59">
        <v>20</v>
      </c>
      <c r="L127" s="92">
        <v>61</v>
      </c>
      <c r="M127" s="59">
        <v>77</v>
      </c>
      <c r="N127" s="59">
        <v>40</v>
      </c>
      <c r="O127" s="59">
        <v>116</v>
      </c>
      <c r="P127" s="59">
        <v>1</v>
      </c>
      <c r="Q127" s="6">
        <v>0.25766871165644173</v>
      </c>
      <c r="R127" s="15">
        <v>126</v>
      </c>
      <c r="S127" s="35">
        <v>5.249811572432205</v>
      </c>
      <c r="T127" s="19" t="s">
        <v>16285</v>
      </c>
    </row>
    <row r="128" spans="1:20" x14ac:dyDescent="0.3">
      <c r="A128" s="88" t="s">
        <v>3399</v>
      </c>
      <c r="B128" s="2" t="str">
        <f>VLOOKUP(MYRANKS_H[[#This Row],[PLAYERID]],PLAYERIDMAP[],COLUMN(PLAYERIDMAP[LASTNAME]),FALSE)</f>
        <v>Zobrist</v>
      </c>
      <c r="C128" s="3" t="str">
        <f>VLOOKUP(MYRANKS_H[[#This Row],[PLAYERID]],PLAYERIDMAP[],COLUMN(PLAYERIDMAP[FIRSTNAME]),FALSE)</f>
        <v>Ben</v>
      </c>
      <c r="D128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Ben Zobrist</v>
      </c>
      <c r="E128" s="3" t="str">
        <f>VLOOKUP(MYRANKS_H[[#This Row],[PLAYERID]],PLAYERIDMAP[],COLUMN(PLAYERIDMAP[TEAM]),FALSE)</f>
        <v>CHC</v>
      </c>
      <c r="F128" s="103" t="str">
        <f>VLOOKUP(MYRANKS_H[[#This Row],[PLAYERID]],PLAYERIDMAP[],COLUMN(PLAYERIDMAP[LG]),FALSE)</f>
        <v>NL</v>
      </c>
      <c r="G128" s="3" t="str">
        <f>VLOOKUP(MYRANKS_H[[#This Row],[PLAYERID]],PLAYERIDMAP[],COLUMN(PLAYERIDMAP[POS]),FALSE)</f>
        <v>2B</v>
      </c>
      <c r="H128" s="97">
        <v>520</v>
      </c>
      <c r="I128" s="97">
        <v>455</v>
      </c>
      <c r="J128" s="97">
        <v>139</v>
      </c>
      <c r="K128" s="97">
        <v>9</v>
      </c>
      <c r="L128" s="97">
        <v>67</v>
      </c>
      <c r="M128" s="97">
        <v>58</v>
      </c>
      <c r="N128" s="97">
        <v>55</v>
      </c>
      <c r="O128" s="97">
        <v>60</v>
      </c>
      <c r="P128" s="97">
        <v>3</v>
      </c>
      <c r="Q128" s="98">
        <v>0.30549450549450552</v>
      </c>
      <c r="R128" s="100">
        <v>127</v>
      </c>
      <c r="S128" s="101">
        <v>5.1734349068318162</v>
      </c>
      <c r="T128" s="99" t="s">
        <v>16286</v>
      </c>
    </row>
    <row r="129" spans="1:20" ht="15" customHeight="1" x14ac:dyDescent="0.3">
      <c r="A129" s="57" t="s">
        <v>11058</v>
      </c>
      <c r="B129" s="2" t="str">
        <f>VLOOKUP(MYRANKS_H[[#This Row],[PLAYERID]],PLAYERIDMAP[],COLUMN(PLAYERIDMAP[LASTNAME]),FALSE)</f>
        <v>Barnhart</v>
      </c>
      <c r="C129" s="3" t="str">
        <f>VLOOKUP(MYRANKS_H[[#This Row],[PLAYERID]],PLAYERIDMAP[],COLUMN(PLAYERIDMAP[FIRSTNAME]),FALSE)</f>
        <v>Tucker</v>
      </c>
      <c r="D129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Tucker Barnhart</v>
      </c>
      <c r="E129" s="3" t="str">
        <f>VLOOKUP(MYRANKS_H[[#This Row],[PLAYERID]],PLAYERIDMAP[],COLUMN(PLAYERIDMAP[TEAM]),FALSE)</f>
        <v>CIN</v>
      </c>
      <c r="F129" s="4" t="str">
        <f>VLOOKUP(MYRANKS_H[[#This Row],[PLAYERID]],PLAYERIDMAP[],COLUMN(PLAYERIDMAP[LG]),FALSE)</f>
        <v>NL</v>
      </c>
      <c r="G129" s="3" t="str">
        <f>VLOOKUP(MYRANKS_H[[#This Row],[PLAYERID]],PLAYERIDMAP[],COLUMN(PLAYERIDMAP[POS]),FALSE)</f>
        <v>C</v>
      </c>
      <c r="H129" s="92">
        <v>522</v>
      </c>
      <c r="I129" s="59">
        <v>460</v>
      </c>
      <c r="J129" s="92">
        <v>114</v>
      </c>
      <c r="K129" s="59">
        <v>10</v>
      </c>
      <c r="L129" s="92">
        <v>50</v>
      </c>
      <c r="M129" s="59">
        <v>46</v>
      </c>
      <c r="N129" s="59">
        <v>54</v>
      </c>
      <c r="O129" s="59">
        <v>96</v>
      </c>
      <c r="P129" s="59">
        <v>0</v>
      </c>
      <c r="Q129" s="54">
        <v>0.24782608695652175</v>
      </c>
      <c r="R129" s="15">
        <v>128</v>
      </c>
      <c r="S129" s="56">
        <v>5.146498350927871</v>
      </c>
      <c r="T129" s="55" t="s">
        <v>16287</v>
      </c>
    </row>
    <row r="130" spans="1:20" ht="15" customHeight="1" x14ac:dyDescent="0.3">
      <c r="A130" s="43" t="s">
        <v>9878</v>
      </c>
      <c r="B130" s="2" t="str">
        <f>VLOOKUP(MYRANKS_H[[#This Row],[PLAYERID]],PLAYERIDMAP[],COLUMN(PLAYERIDMAP[LASTNAME]),FALSE)</f>
        <v>Schwarber</v>
      </c>
      <c r="C130" s="3" t="str">
        <f>VLOOKUP(MYRANKS_H[[#This Row],[PLAYERID]],PLAYERIDMAP[],COLUMN(PLAYERIDMAP[FIRSTNAME]),FALSE)</f>
        <v>Kyle</v>
      </c>
      <c r="D130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Kyle Schwarber</v>
      </c>
      <c r="E130" s="3" t="str">
        <f>VLOOKUP(MYRANKS_H[[#This Row],[PLAYERID]],PLAYERIDMAP[],COLUMN(PLAYERIDMAP[TEAM]),FALSE)</f>
        <v>CHC</v>
      </c>
      <c r="F130" s="4" t="str">
        <f>VLOOKUP(MYRANKS_H[[#This Row],[PLAYERID]],PLAYERIDMAP[],COLUMN(PLAYERIDMAP[LG]),FALSE)</f>
        <v>NL</v>
      </c>
      <c r="G130" s="3" t="str">
        <f>VLOOKUP(MYRANKS_H[[#This Row],[PLAYERID]],PLAYERIDMAP[],COLUMN(PLAYERIDMAP[POS]),FALSE)</f>
        <v>OF</v>
      </c>
      <c r="H130" s="92">
        <v>510</v>
      </c>
      <c r="I130" s="66">
        <v>428</v>
      </c>
      <c r="J130" s="92">
        <v>102</v>
      </c>
      <c r="K130" s="66">
        <v>26</v>
      </c>
      <c r="L130" s="92">
        <v>64</v>
      </c>
      <c r="M130" s="66">
        <v>61</v>
      </c>
      <c r="N130" s="66">
        <v>78</v>
      </c>
      <c r="O130" s="66">
        <v>140</v>
      </c>
      <c r="P130" s="66">
        <v>4</v>
      </c>
      <c r="Q130" s="6">
        <v>0.23831775700934579</v>
      </c>
      <c r="R130" s="15">
        <v>129</v>
      </c>
      <c r="S130" s="35">
        <v>4.942663737524688</v>
      </c>
      <c r="T130" s="19" t="s">
        <v>16288</v>
      </c>
    </row>
    <row r="131" spans="1:20" ht="15" customHeight="1" x14ac:dyDescent="0.3">
      <c r="A131" s="63" t="s">
        <v>3239</v>
      </c>
      <c r="B131" s="2" t="str">
        <f>VLOOKUP(MYRANKS_H[[#This Row],[PLAYERID]],PLAYERIDMAP[],COLUMN(PLAYERIDMAP[LASTNAME]),FALSE)</f>
        <v>Turner</v>
      </c>
      <c r="C131" s="3" t="str">
        <f>VLOOKUP(MYRANKS_H[[#This Row],[PLAYERID]],PLAYERIDMAP[],COLUMN(PLAYERIDMAP[FIRSTNAME]),FALSE)</f>
        <v>Justin</v>
      </c>
      <c r="D131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Justin Turner</v>
      </c>
      <c r="E131" s="3" t="str">
        <f>VLOOKUP(MYRANKS_H[[#This Row],[PLAYERID]],PLAYERIDMAP[],COLUMN(PLAYERIDMAP[TEAM]),FALSE)</f>
        <v>LAD</v>
      </c>
      <c r="F131" s="4" t="str">
        <f>VLOOKUP(MYRANKS_H[[#This Row],[PLAYERID]],PLAYERIDMAP[],COLUMN(PLAYERIDMAP[LG]),FALSE)</f>
        <v>NL</v>
      </c>
      <c r="G131" s="3" t="str">
        <f>VLOOKUP(MYRANKS_H[[#This Row],[PLAYERID]],PLAYERIDMAP[],COLUMN(PLAYERIDMAP[POS]),FALSE)</f>
        <v>3B</v>
      </c>
      <c r="H131" s="92">
        <v>426</v>
      </c>
      <c r="I131" s="66">
        <v>365</v>
      </c>
      <c r="J131" s="92">
        <v>114</v>
      </c>
      <c r="K131" s="66">
        <v>14</v>
      </c>
      <c r="L131" s="92">
        <v>62</v>
      </c>
      <c r="M131" s="66">
        <v>52</v>
      </c>
      <c r="N131" s="66">
        <v>47</v>
      </c>
      <c r="O131" s="66">
        <v>54</v>
      </c>
      <c r="P131" s="66">
        <v>2</v>
      </c>
      <c r="Q131" s="6">
        <v>0.31232876712328766</v>
      </c>
      <c r="R131" s="15">
        <v>130</v>
      </c>
      <c r="S131" s="35">
        <v>4.9049230215763622</v>
      </c>
      <c r="T131" s="19" t="s">
        <v>16289</v>
      </c>
    </row>
    <row r="132" spans="1:20" ht="15" customHeight="1" x14ac:dyDescent="0.3">
      <c r="A132" s="57" t="s">
        <v>10929</v>
      </c>
      <c r="B132" s="2" t="str">
        <f>VLOOKUP(MYRANKS_H[[#This Row],[PLAYERID]],PLAYERIDMAP[],COLUMN(PLAYERIDMAP[LASTNAME]),FALSE)</f>
        <v>Renfroe</v>
      </c>
      <c r="C132" s="3" t="str">
        <f>VLOOKUP(MYRANKS_H[[#This Row],[PLAYERID]],PLAYERIDMAP[],COLUMN(PLAYERIDMAP[FIRSTNAME]),FALSE)</f>
        <v>Hunter</v>
      </c>
      <c r="D132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Hunter Renfroe</v>
      </c>
      <c r="E132" s="3" t="str">
        <f>VLOOKUP(MYRANKS_H[[#This Row],[PLAYERID]],PLAYERIDMAP[],COLUMN(PLAYERIDMAP[TEAM]),FALSE)</f>
        <v>SD</v>
      </c>
      <c r="F132" s="4" t="str">
        <f>VLOOKUP(MYRANKS_H[[#This Row],[PLAYERID]],PLAYERIDMAP[],COLUMN(PLAYERIDMAP[LG]),FALSE)</f>
        <v>NL</v>
      </c>
      <c r="G132" s="3" t="str">
        <f>VLOOKUP(MYRANKS_H[[#This Row],[PLAYERID]],PLAYERIDMAP[],COLUMN(PLAYERIDMAP[POS]),FALSE)</f>
        <v>OF</v>
      </c>
      <c r="H132" s="92">
        <v>441</v>
      </c>
      <c r="I132" s="66">
        <v>403</v>
      </c>
      <c r="J132" s="92">
        <v>100</v>
      </c>
      <c r="K132" s="66">
        <v>26</v>
      </c>
      <c r="L132" s="92">
        <v>53</v>
      </c>
      <c r="M132" s="66">
        <v>68</v>
      </c>
      <c r="N132" s="66">
        <v>30</v>
      </c>
      <c r="O132" s="66">
        <v>109</v>
      </c>
      <c r="P132" s="66">
        <v>2</v>
      </c>
      <c r="Q132" s="46">
        <v>0.24813895781637718</v>
      </c>
      <c r="R132" s="15">
        <v>131</v>
      </c>
      <c r="S132" s="52">
        <v>4.4899444021620738</v>
      </c>
      <c r="T132" s="45" t="s">
        <v>16290</v>
      </c>
    </row>
    <row r="133" spans="1:20" x14ac:dyDescent="0.3">
      <c r="A133" s="43" t="s">
        <v>15795</v>
      </c>
      <c r="B133" s="2" t="str">
        <f>VLOOKUP(MYRANKS_H[[#This Row],[PLAYERID]],PLAYERIDMAP[],COLUMN(PLAYERIDMAP[LASTNAME]),FALSE)</f>
        <v>Palka</v>
      </c>
      <c r="C133" s="3" t="str">
        <f>VLOOKUP(MYRANKS_H[[#This Row],[PLAYERID]],PLAYERIDMAP[],COLUMN(PLAYERIDMAP[FIRSTNAME]),FALSE)</f>
        <v>Daniel</v>
      </c>
      <c r="D133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Daniel Palka</v>
      </c>
      <c r="E133" s="3" t="str">
        <f>VLOOKUP(MYRANKS_H[[#This Row],[PLAYERID]],PLAYERIDMAP[],COLUMN(PLAYERIDMAP[TEAM]),FALSE)</f>
        <v>CHW</v>
      </c>
      <c r="F133" s="4" t="str">
        <f>VLOOKUP(MYRANKS_H[[#This Row],[PLAYERID]],PLAYERIDMAP[],COLUMN(PLAYERIDMAP[LG]),FALSE)</f>
        <v>AL</v>
      </c>
      <c r="G133" s="3" t="str">
        <f>VLOOKUP(MYRANKS_H[[#This Row],[PLAYERID]],PLAYERIDMAP[],COLUMN(PLAYERIDMAP[POS]),FALSE)</f>
        <v>OF</v>
      </c>
      <c r="H133" s="92">
        <v>449</v>
      </c>
      <c r="I133" s="66">
        <v>417</v>
      </c>
      <c r="J133" s="92">
        <v>100</v>
      </c>
      <c r="K133" s="66">
        <v>27</v>
      </c>
      <c r="L133" s="92">
        <v>56</v>
      </c>
      <c r="M133" s="66">
        <v>67</v>
      </c>
      <c r="N133" s="66">
        <v>30</v>
      </c>
      <c r="O133" s="66">
        <v>153</v>
      </c>
      <c r="P133" s="66">
        <v>2</v>
      </c>
      <c r="Q133" s="6">
        <v>0.23980815347721823</v>
      </c>
      <c r="R133" s="15">
        <v>132</v>
      </c>
      <c r="S133" s="35">
        <v>4.318518658175428</v>
      </c>
      <c r="T133" s="19" t="s">
        <v>16291</v>
      </c>
    </row>
    <row r="134" spans="1:20" x14ac:dyDescent="0.3">
      <c r="A134" s="43" t="s">
        <v>5473</v>
      </c>
      <c r="B134" s="2" t="str">
        <f>VLOOKUP(MYRANKS_H[[#This Row],[PLAYERID]],PLAYERIDMAP[],COLUMN(PLAYERIDMAP[LASTNAME]),FALSE)</f>
        <v>Franco</v>
      </c>
      <c r="C134" s="3" t="str">
        <f>VLOOKUP(MYRANKS_H[[#This Row],[PLAYERID]],PLAYERIDMAP[],COLUMN(PLAYERIDMAP[FIRSTNAME]),FALSE)</f>
        <v>Maikel</v>
      </c>
      <c r="D134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Maikel Franco</v>
      </c>
      <c r="E134" s="3" t="str">
        <f>VLOOKUP(MYRANKS_H[[#This Row],[PLAYERID]],PLAYERIDMAP[],COLUMN(PLAYERIDMAP[TEAM]),FALSE)</f>
        <v>PHI</v>
      </c>
      <c r="F134" s="4" t="str">
        <f>VLOOKUP(MYRANKS_H[[#This Row],[PLAYERID]],PLAYERIDMAP[],COLUMN(PLAYERIDMAP[LG]),FALSE)</f>
        <v>NL</v>
      </c>
      <c r="G134" s="3" t="str">
        <f>VLOOKUP(MYRANKS_H[[#This Row],[PLAYERID]],PLAYERIDMAP[],COLUMN(PLAYERIDMAP[POS]),FALSE)</f>
        <v>3B</v>
      </c>
      <c r="H134" s="92">
        <v>465</v>
      </c>
      <c r="I134" s="66">
        <v>433</v>
      </c>
      <c r="J134" s="92">
        <v>117</v>
      </c>
      <c r="K134" s="66">
        <v>22</v>
      </c>
      <c r="L134" s="92">
        <v>48</v>
      </c>
      <c r="M134" s="66">
        <v>68</v>
      </c>
      <c r="N134" s="66">
        <v>29</v>
      </c>
      <c r="O134" s="66">
        <v>62</v>
      </c>
      <c r="P134" s="66">
        <v>1</v>
      </c>
      <c r="Q134" s="6">
        <v>0.2702078521939954</v>
      </c>
      <c r="R134" s="15">
        <v>133</v>
      </c>
      <c r="S134" s="35">
        <v>4.246842841605778</v>
      </c>
      <c r="T134" s="19" t="s">
        <v>16292</v>
      </c>
    </row>
    <row r="135" spans="1:20" ht="15" customHeight="1" x14ac:dyDescent="0.3">
      <c r="A135" s="57" t="s">
        <v>10808</v>
      </c>
      <c r="B135" s="2" t="str">
        <f>VLOOKUP(MYRANKS_H[[#This Row],[PLAYERID]],PLAYERIDMAP[],COLUMN(PLAYERIDMAP[LASTNAME]),FALSE)</f>
        <v>Alfaro</v>
      </c>
      <c r="C135" s="3" t="str">
        <f>VLOOKUP(MYRANKS_H[[#This Row],[PLAYERID]],PLAYERIDMAP[],COLUMN(PLAYERIDMAP[FIRSTNAME]),FALSE)</f>
        <v>Jorge</v>
      </c>
      <c r="D135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Jorge Alfaro</v>
      </c>
      <c r="E135" s="3" t="str">
        <f>VLOOKUP(MYRANKS_H[[#This Row],[PLAYERID]],PLAYERIDMAP[],COLUMN(PLAYERIDMAP[TEAM]),FALSE)</f>
        <v>PHI</v>
      </c>
      <c r="F135" s="4" t="str">
        <f>VLOOKUP(MYRANKS_H[[#This Row],[PLAYERID]],PLAYERIDMAP[],COLUMN(PLAYERIDMAP[LG]),FALSE)</f>
        <v>NL</v>
      </c>
      <c r="G135" s="3" t="str">
        <f>VLOOKUP(MYRANKS_H[[#This Row],[PLAYERID]],PLAYERIDMAP[],COLUMN(PLAYERIDMAP[POS]),FALSE)</f>
        <v>C</v>
      </c>
      <c r="H135" s="92">
        <v>377</v>
      </c>
      <c r="I135" s="66">
        <v>344</v>
      </c>
      <c r="J135" s="92">
        <v>90</v>
      </c>
      <c r="K135" s="66">
        <v>10</v>
      </c>
      <c r="L135" s="92">
        <v>35</v>
      </c>
      <c r="M135" s="66">
        <v>37</v>
      </c>
      <c r="N135" s="66">
        <v>18</v>
      </c>
      <c r="O135" s="66">
        <v>138</v>
      </c>
      <c r="P135" s="66">
        <v>3</v>
      </c>
      <c r="Q135" s="54">
        <v>0.26162790697674421</v>
      </c>
      <c r="R135" s="15">
        <v>134</v>
      </c>
      <c r="S135" s="56">
        <v>4.2383811405861316</v>
      </c>
      <c r="T135" s="55" t="s">
        <v>16293</v>
      </c>
    </row>
    <row r="136" spans="1:20" x14ac:dyDescent="0.3">
      <c r="A136" s="43" t="s">
        <v>8164</v>
      </c>
      <c r="B136" s="2" t="str">
        <f>VLOOKUP(MYRANKS_H[[#This Row],[PLAYERID]],PLAYERIDMAP[],COLUMN(PLAYERIDMAP[LASTNAME]),FALSE)</f>
        <v>Grichuk</v>
      </c>
      <c r="C136" s="3" t="str">
        <f>VLOOKUP(MYRANKS_H[[#This Row],[PLAYERID]],PLAYERIDMAP[],COLUMN(PLAYERIDMAP[FIRSTNAME]),FALSE)</f>
        <v>Randal</v>
      </c>
      <c r="D136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Randal Grichuk</v>
      </c>
      <c r="E136" s="3" t="str">
        <f>VLOOKUP(MYRANKS_H[[#This Row],[PLAYERID]],PLAYERIDMAP[],COLUMN(PLAYERIDMAP[TEAM]),FALSE)</f>
        <v>TOR</v>
      </c>
      <c r="F136" s="4" t="str">
        <f>VLOOKUP(MYRANKS_H[[#This Row],[PLAYERID]],PLAYERIDMAP[],COLUMN(PLAYERIDMAP[LG]),FALSE)</f>
        <v>AL</v>
      </c>
      <c r="G136" s="3" t="str">
        <f>VLOOKUP(MYRANKS_H[[#This Row],[PLAYERID]],PLAYERIDMAP[],COLUMN(PLAYERIDMAP[POS]),FALSE)</f>
        <v>OF</v>
      </c>
      <c r="H136" s="92">
        <v>462</v>
      </c>
      <c r="I136" s="59">
        <v>424</v>
      </c>
      <c r="J136" s="92">
        <v>104</v>
      </c>
      <c r="K136" s="59">
        <v>25</v>
      </c>
      <c r="L136" s="92">
        <v>60</v>
      </c>
      <c r="M136" s="59">
        <v>61</v>
      </c>
      <c r="N136" s="59">
        <v>27</v>
      </c>
      <c r="O136" s="59">
        <v>122</v>
      </c>
      <c r="P136" s="59">
        <v>3</v>
      </c>
      <c r="Q136" s="6">
        <v>0.24528301886792453</v>
      </c>
      <c r="R136" s="15">
        <v>135</v>
      </c>
      <c r="S136" s="35">
        <v>4.2279344628661777</v>
      </c>
      <c r="T136" s="19" t="s">
        <v>16294</v>
      </c>
    </row>
    <row r="137" spans="1:20" x14ac:dyDescent="0.3">
      <c r="A137" s="43" t="s">
        <v>2386</v>
      </c>
      <c r="B137" s="2" t="str">
        <f>VLOOKUP(MYRANKS_H[[#This Row],[PLAYERID]],PLAYERIDMAP[],COLUMN(PLAYERIDMAP[LASTNAME]),FALSE)</f>
        <v>Kipnis</v>
      </c>
      <c r="C137" s="3" t="str">
        <f>VLOOKUP(MYRANKS_H[[#This Row],[PLAYERID]],PLAYERIDMAP[],COLUMN(PLAYERIDMAP[FIRSTNAME]),FALSE)</f>
        <v>Jason</v>
      </c>
      <c r="D137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Jason Kipnis</v>
      </c>
      <c r="E137" s="3" t="str">
        <f>VLOOKUP(MYRANKS_H[[#This Row],[PLAYERID]],PLAYERIDMAP[],COLUMN(PLAYERIDMAP[TEAM]),FALSE)</f>
        <v>CLE</v>
      </c>
      <c r="F137" s="4" t="str">
        <f>VLOOKUP(MYRANKS_H[[#This Row],[PLAYERID]],PLAYERIDMAP[],COLUMN(PLAYERIDMAP[LG]),FALSE)</f>
        <v>AL</v>
      </c>
      <c r="G137" s="3" t="str">
        <f>VLOOKUP(MYRANKS_H[[#This Row],[PLAYERID]],PLAYERIDMAP[],COLUMN(PLAYERIDMAP[POS]),FALSE)</f>
        <v>2B</v>
      </c>
      <c r="H137" s="92">
        <v>601</v>
      </c>
      <c r="I137" s="59">
        <v>530</v>
      </c>
      <c r="J137" s="92">
        <v>122</v>
      </c>
      <c r="K137" s="59">
        <v>18</v>
      </c>
      <c r="L137" s="92">
        <v>65</v>
      </c>
      <c r="M137" s="59">
        <v>75</v>
      </c>
      <c r="N137" s="59">
        <v>60</v>
      </c>
      <c r="O137" s="59">
        <v>112</v>
      </c>
      <c r="P137" s="59">
        <v>7</v>
      </c>
      <c r="Q137" s="6">
        <v>0.23018867924528302</v>
      </c>
      <c r="R137" s="15">
        <v>136</v>
      </c>
      <c r="S137" s="35">
        <v>4.0321032921921738</v>
      </c>
      <c r="T137" s="19" t="s">
        <v>16295</v>
      </c>
    </row>
    <row r="138" spans="1:20" x14ac:dyDescent="0.3">
      <c r="A138" s="43" t="s">
        <v>2382</v>
      </c>
      <c r="B138" s="2" t="str">
        <f>VLOOKUP(MYRANKS_H[[#This Row],[PLAYERID]],PLAYERIDMAP[],COLUMN(PLAYERIDMAP[LASTNAME]),FALSE)</f>
        <v>Kinsler</v>
      </c>
      <c r="C138" s="3" t="str">
        <f>VLOOKUP(MYRANKS_H[[#This Row],[PLAYERID]],PLAYERIDMAP[],COLUMN(PLAYERIDMAP[FIRSTNAME]),FALSE)</f>
        <v>Ian</v>
      </c>
      <c r="D138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Ian Kinsler</v>
      </c>
      <c r="E138" s="3" t="str">
        <f>VLOOKUP(MYRANKS_H[[#This Row],[PLAYERID]],PLAYERIDMAP[],COLUMN(PLAYERIDMAP[TEAM]),FALSE)</f>
        <v>SD</v>
      </c>
      <c r="F138" s="4" t="str">
        <f>VLOOKUP(MYRANKS_H[[#This Row],[PLAYERID]],PLAYERIDMAP[],COLUMN(PLAYERIDMAP[LG]),FALSE)</f>
        <v>NL</v>
      </c>
      <c r="G138" s="3" t="str">
        <f>VLOOKUP(MYRANKS_H[[#This Row],[PLAYERID]],PLAYERIDMAP[],COLUMN(PLAYERIDMAP[POS]),FALSE)</f>
        <v>2B</v>
      </c>
      <c r="H138" s="92">
        <v>534</v>
      </c>
      <c r="I138" s="59">
        <v>487</v>
      </c>
      <c r="J138" s="92">
        <v>117</v>
      </c>
      <c r="K138" s="59">
        <v>14</v>
      </c>
      <c r="L138" s="92">
        <v>66</v>
      </c>
      <c r="M138" s="59">
        <v>48</v>
      </c>
      <c r="N138" s="59">
        <v>40</v>
      </c>
      <c r="O138" s="59">
        <v>64</v>
      </c>
      <c r="P138" s="59">
        <v>16</v>
      </c>
      <c r="Q138" s="6">
        <v>0.2402464065708419</v>
      </c>
      <c r="R138" s="15">
        <v>137</v>
      </c>
      <c r="S138" s="35">
        <v>3.9671714813186303</v>
      </c>
      <c r="T138" s="19" t="s">
        <v>16296</v>
      </c>
    </row>
    <row r="139" spans="1:20" ht="15" customHeight="1" x14ac:dyDescent="0.3">
      <c r="A139" s="43" t="s">
        <v>14119</v>
      </c>
      <c r="B139" s="2" t="str">
        <f>VLOOKUP(MYRANKS_H[[#This Row],[PLAYERID]],PLAYERIDMAP[],COLUMN(PLAYERIDMAP[LASTNAME]),FALSE)</f>
        <v>Garver</v>
      </c>
      <c r="C139" s="3" t="str">
        <f>VLOOKUP(MYRANKS_H[[#This Row],[PLAYERID]],PLAYERIDMAP[],COLUMN(PLAYERIDMAP[FIRSTNAME]),FALSE)</f>
        <v>Mitch</v>
      </c>
      <c r="D139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Mitch Garver</v>
      </c>
      <c r="E139" s="3" t="str">
        <f>VLOOKUP(MYRANKS_H[[#This Row],[PLAYERID]],PLAYERIDMAP[],COLUMN(PLAYERIDMAP[TEAM]),FALSE)</f>
        <v>MIN</v>
      </c>
      <c r="F139" s="4" t="str">
        <f>VLOOKUP(MYRANKS_H[[#This Row],[PLAYERID]],PLAYERIDMAP[],COLUMN(PLAYERIDMAP[LG]),FALSE)</f>
        <v>AL</v>
      </c>
      <c r="G139" s="3" t="str">
        <f>VLOOKUP(MYRANKS_H[[#This Row],[PLAYERID]],PLAYERIDMAP[],COLUMN(PLAYERIDMAP[POS]),FALSE)</f>
        <v>C</v>
      </c>
      <c r="H139" s="92">
        <v>335</v>
      </c>
      <c r="I139" s="59">
        <v>302</v>
      </c>
      <c r="J139" s="92">
        <v>81</v>
      </c>
      <c r="K139" s="59">
        <v>7</v>
      </c>
      <c r="L139" s="92">
        <v>38</v>
      </c>
      <c r="M139" s="59">
        <v>45</v>
      </c>
      <c r="N139" s="59">
        <v>29</v>
      </c>
      <c r="O139" s="59">
        <v>72</v>
      </c>
      <c r="P139" s="59">
        <v>0</v>
      </c>
      <c r="Q139" s="6">
        <v>0.26821192052980131</v>
      </c>
      <c r="R139" s="15">
        <v>138</v>
      </c>
      <c r="S139" s="35">
        <v>3.9175006748127044</v>
      </c>
      <c r="T139" s="19" t="s">
        <v>16297</v>
      </c>
    </row>
    <row r="140" spans="1:20" x14ac:dyDescent="0.3">
      <c r="A140" s="43" t="s">
        <v>11460</v>
      </c>
      <c r="B140" s="2" t="str">
        <f>VLOOKUP(MYRANKS_H[[#This Row],[PLAYERID]],PLAYERIDMAP[],COLUMN(PLAYERIDMAP[LASTNAME]),FALSE)</f>
        <v>Devers</v>
      </c>
      <c r="C140" s="3" t="str">
        <f>VLOOKUP(MYRANKS_H[[#This Row],[PLAYERID]],PLAYERIDMAP[],COLUMN(PLAYERIDMAP[FIRSTNAME]),FALSE)</f>
        <v>Rafael</v>
      </c>
      <c r="D140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Rafael Devers</v>
      </c>
      <c r="E140" s="3" t="str">
        <f>VLOOKUP(MYRANKS_H[[#This Row],[PLAYERID]],PLAYERIDMAP[],COLUMN(PLAYERIDMAP[TEAM]),FALSE)</f>
        <v>BOS</v>
      </c>
      <c r="F140" s="4" t="str">
        <f>VLOOKUP(MYRANKS_H[[#This Row],[PLAYERID]],PLAYERIDMAP[],COLUMN(PLAYERIDMAP[LG]),FALSE)</f>
        <v>AL</v>
      </c>
      <c r="G140" s="3" t="str">
        <f>VLOOKUP(MYRANKS_H[[#This Row],[PLAYERID]],PLAYERIDMAP[],COLUMN(PLAYERIDMAP[POS]),FALSE)</f>
        <v>3B</v>
      </c>
      <c r="H140" s="92">
        <v>490</v>
      </c>
      <c r="I140" s="66">
        <v>450</v>
      </c>
      <c r="J140" s="92">
        <v>108</v>
      </c>
      <c r="K140" s="66">
        <v>21</v>
      </c>
      <c r="L140" s="92">
        <v>59</v>
      </c>
      <c r="M140" s="66">
        <v>66</v>
      </c>
      <c r="N140" s="66">
        <v>38</v>
      </c>
      <c r="O140" s="66">
        <v>121</v>
      </c>
      <c r="P140" s="66">
        <v>5</v>
      </c>
      <c r="Q140" s="6">
        <v>0.24</v>
      </c>
      <c r="R140" s="15">
        <v>139</v>
      </c>
      <c r="S140" s="35">
        <v>3.8460813457106338</v>
      </c>
      <c r="T140" s="19" t="s">
        <v>16298</v>
      </c>
    </row>
    <row r="141" spans="1:20" x14ac:dyDescent="0.3">
      <c r="A141" s="43" t="s">
        <v>6051</v>
      </c>
      <c r="B141" s="2" t="str">
        <f>VLOOKUP(MYRANKS_H[[#This Row],[PLAYERID]],PLAYERIDMAP[],COLUMN(PLAYERIDMAP[LASTNAME]),FALSE)</f>
        <v>Pederson</v>
      </c>
      <c r="C141" s="3" t="str">
        <f>VLOOKUP(MYRANKS_H[[#This Row],[PLAYERID]],PLAYERIDMAP[],COLUMN(PLAYERIDMAP[FIRSTNAME]),FALSE)</f>
        <v>Joc</v>
      </c>
      <c r="D141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Joc Pederson</v>
      </c>
      <c r="E141" s="3" t="str">
        <f>VLOOKUP(MYRANKS_H[[#This Row],[PLAYERID]],PLAYERIDMAP[],COLUMN(PLAYERIDMAP[TEAM]),FALSE)</f>
        <v>LAD</v>
      </c>
      <c r="F141" s="4" t="str">
        <f>VLOOKUP(MYRANKS_H[[#This Row],[PLAYERID]],PLAYERIDMAP[],COLUMN(PLAYERIDMAP[LG]),FALSE)</f>
        <v>NL</v>
      </c>
      <c r="G141" s="3" t="str">
        <f>VLOOKUP(MYRANKS_H[[#This Row],[PLAYERID]],PLAYERIDMAP[],COLUMN(PLAYERIDMAP[POS]),FALSE)</f>
        <v>OF</v>
      </c>
      <c r="H141" s="92">
        <v>443</v>
      </c>
      <c r="I141" s="66">
        <v>395</v>
      </c>
      <c r="J141" s="92">
        <v>98</v>
      </c>
      <c r="K141" s="66">
        <v>25</v>
      </c>
      <c r="L141" s="92">
        <v>65</v>
      </c>
      <c r="M141" s="66">
        <v>56</v>
      </c>
      <c r="N141" s="66">
        <v>40</v>
      </c>
      <c r="O141" s="66">
        <v>85</v>
      </c>
      <c r="P141" s="66">
        <v>1</v>
      </c>
      <c r="Q141" s="6">
        <v>0.2481012658227848</v>
      </c>
      <c r="R141" s="15">
        <v>140</v>
      </c>
      <c r="S141" s="35">
        <v>3.7197703578743782</v>
      </c>
      <c r="T141" s="19" t="s">
        <v>16299</v>
      </c>
    </row>
    <row r="142" spans="1:20" x14ac:dyDescent="0.3">
      <c r="A142" s="57" t="s">
        <v>13770</v>
      </c>
      <c r="B142" s="2" t="str">
        <f>VLOOKUP(MYRANKS_H[[#This Row],[PLAYERID]],PLAYERIDMAP[],COLUMN(PLAYERIDMAP[LASTNAME]),FALSE)</f>
        <v>Hernandez</v>
      </c>
      <c r="C142" s="3" t="str">
        <f>VLOOKUP(MYRANKS_H[[#This Row],[PLAYERID]],PLAYERIDMAP[],COLUMN(PLAYERIDMAP[FIRSTNAME]),FALSE)</f>
        <v>Teoscar</v>
      </c>
      <c r="D142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Teoscar Hernandez</v>
      </c>
      <c r="E142" s="3" t="str">
        <f>VLOOKUP(MYRANKS_H[[#This Row],[PLAYERID]],PLAYERIDMAP[],COLUMN(PLAYERIDMAP[TEAM]),FALSE)</f>
        <v>TOR</v>
      </c>
      <c r="F142" s="4" t="str">
        <f>VLOOKUP(MYRANKS_H[[#This Row],[PLAYERID]],PLAYERIDMAP[],COLUMN(PLAYERIDMAP[LG]),FALSE)</f>
        <v>AL</v>
      </c>
      <c r="G142" s="3" t="str">
        <f>VLOOKUP(MYRANKS_H[[#This Row],[PLAYERID]],PLAYERIDMAP[],COLUMN(PLAYERIDMAP[POS]),FALSE)</f>
        <v>OF</v>
      </c>
      <c r="H142" s="92">
        <v>523</v>
      </c>
      <c r="I142" s="66">
        <v>476</v>
      </c>
      <c r="J142" s="92">
        <v>114</v>
      </c>
      <c r="K142" s="66">
        <v>22</v>
      </c>
      <c r="L142" s="92">
        <v>67</v>
      </c>
      <c r="M142" s="66">
        <v>57</v>
      </c>
      <c r="N142" s="66">
        <v>41</v>
      </c>
      <c r="O142" s="66">
        <v>163</v>
      </c>
      <c r="P142" s="66">
        <v>5</v>
      </c>
      <c r="Q142" s="54">
        <v>0.23949579831932774</v>
      </c>
      <c r="R142" s="67">
        <v>141</v>
      </c>
      <c r="S142" s="56">
        <v>3.6301976397377067</v>
      </c>
      <c r="T142" s="55" t="s">
        <v>16300</v>
      </c>
    </row>
    <row r="143" spans="1:20" ht="15" customHeight="1" x14ac:dyDescent="0.3">
      <c r="A143" s="43" t="s">
        <v>13734</v>
      </c>
      <c r="B143" s="2" t="str">
        <f>VLOOKUP(MYRANKS_H[[#This Row],[PLAYERID]],PLAYERIDMAP[],COLUMN(PLAYERIDMAP[LASTNAME]),FALSE)</f>
        <v>Diaz</v>
      </c>
      <c r="C143" s="3" t="str">
        <f>VLOOKUP(MYRANKS_H[[#This Row],[PLAYERID]],PLAYERIDMAP[],COLUMN(PLAYERIDMAP[FIRSTNAME]),FALSE)</f>
        <v>Elias</v>
      </c>
      <c r="D143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Elias Diaz</v>
      </c>
      <c r="E143" s="3" t="str">
        <f>VLOOKUP(MYRANKS_H[[#This Row],[PLAYERID]],PLAYERIDMAP[],COLUMN(PLAYERIDMAP[TEAM]),FALSE)</f>
        <v>PIT</v>
      </c>
      <c r="F143" s="4" t="str">
        <f>VLOOKUP(MYRANKS_H[[#This Row],[PLAYERID]],PLAYERIDMAP[],COLUMN(PLAYERIDMAP[LG]),FALSE)</f>
        <v>NL</v>
      </c>
      <c r="G143" s="3" t="str">
        <f>VLOOKUP(MYRANKS_H[[#This Row],[PLAYERID]],PLAYERIDMAP[],COLUMN(PLAYERIDMAP[POS]),FALSE)</f>
        <v>C</v>
      </c>
      <c r="H143" s="92">
        <v>277</v>
      </c>
      <c r="I143" s="66">
        <v>252</v>
      </c>
      <c r="J143" s="92">
        <v>72</v>
      </c>
      <c r="K143" s="66">
        <v>10</v>
      </c>
      <c r="L143" s="92">
        <v>33</v>
      </c>
      <c r="M143" s="66">
        <v>34</v>
      </c>
      <c r="N143" s="66">
        <v>21</v>
      </c>
      <c r="O143" s="66">
        <v>40</v>
      </c>
      <c r="P143" s="66">
        <v>0</v>
      </c>
      <c r="Q143" s="6">
        <v>0.2857142857142857</v>
      </c>
      <c r="R143" s="15">
        <v>142</v>
      </c>
      <c r="S143" s="35">
        <v>3.589183525737885</v>
      </c>
      <c r="T143" s="19" t="s">
        <v>16301</v>
      </c>
    </row>
    <row r="144" spans="1:20" ht="15" customHeight="1" x14ac:dyDescent="0.3">
      <c r="A144" s="57" t="s">
        <v>8155</v>
      </c>
      <c r="B144" s="2" t="str">
        <f>VLOOKUP(MYRANKS_H[[#This Row],[PLAYERID]],PLAYERIDMAP[],COLUMN(PLAYERIDMAP[LASTNAME]),FALSE)</f>
        <v>Duffy</v>
      </c>
      <c r="C144" s="3" t="str">
        <f>VLOOKUP(MYRANKS_H[[#This Row],[PLAYERID]],PLAYERIDMAP[],COLUMN(PLAYERIDMAP[FIRSTNAME]),FALSE)</f>
        <v>Matt</v>
      </c>
      <c r="D144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Matt Duffy</v>
      </c>
      <c r="E144" s="3" t="str">
        <f>VLOOKUP(MYRANKS_H[[#This Row],[PLAYERID]],PLAYERIDMAP[],COLUMN(PLAYERIDMAP[TEAM]),FALSE)</f>
        <v>TB</v>
      </c>
      <c r="F144" s="4" t="str">
        <f>VLOOKUP(MYRANKS_H[[#This Row],[PLAYERID]],PLAYERIDMAP[],COLUMN(PLAYERIDMAP[LG]),FALSE)</f>
        <v>AL</v>
      </c>
      <c r="G144" s="3" t="str">
        <f>VLOOKUP(MYRANKS_H[[#This Row],[PLAYERID]],PLAYERIDMAP[],COLUMN(PLAYERIDMAP[POS]),FALSE)</f>
        <v>3B</v>
      </c>
      <c r="H144" s="92">
        <v>560</v>
      </c>
      <c r="I144" s="66">
        <v>503</v>
      </c>
      <c r="J144" s="92">
        <v>148</v>
      </c>
      <c r="K144" s="66">
        <v>4</v>
      </c>
      <c r="L144" s="92">
        <v>59</v>
      </c>
      <c r="M144" s="66">
        <v>44</v>
      </c>
      <c r="N144" s="66">
        <v>47</v>
      </c>
      <c r="O144" s="66">
        <v>93</v>
      </c>
      <c r="P144" s="66">
        <v>12</v>
      </c>
      <c r="Q144" s="54">
        <v>0.29423459244532801</v>
      </c>
      <c r="R144" s="15">
        <v>143</v>
      </c>
      <c r="S144" s="56">
        <v>3.326482502338993</v>
      </c>
      <c r="T144" s="55" t="s">
        <v>16302</v>
      </c>
    </row>
    <row r="145" spans="1:20" x14ac:dyDescent="0.3">
      <c r="A145" s="49" t="s">
        <v>11406</v>
      </c>
      <c r="B145" s="2" t="str">
        <f>VLOOKUP(MYRANKS_H[[#This Row],[PLAYERID]],PLAYERIDMAP[],COLUMN(PLAYERIDMAP[LASTNAME]),FALSE)</f>
        <v>Bell</v>
      </c>
      <c r="C145" s="3" t="str">
        <f>VLOOKUP(MYRANKS_H[[#This Row],[PLAYERID]],PLAYERIDMAP[],COLUMN(PLAYERIDMAP[FIRSTNAME]),FALSE)</f>
        <v>Josh</v>
      </c>
      <c r="D145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Josh Bell</v>
      </c>
      <c r="E145" s="3" t="str">
        <f>VLOOKUP(MYRANKS_H[[#This Row],[PLAYERID]],PLAYERIDMAP[],COLUMN(PLAYERIDMAP[TEAM]),FALSE)</f>
        <v>PIT</v>
      </c>
      <c r="F145" s="4" t="str">
        <f>VLOOKUP(MYRANKS_H[[#This Row],[PLAYERID]],PLAYERIDMAP[],COLUMN(PLAYERIDMAP[LG]),FALSE)</f>
        <v>NL</v>
      </c>
      <c r="G145" s="3" t="str">
        <f>VLOOKUP(MYRANKS_H[[#This Row],[PLAYERID]],PLAYERIDMAP[],COLUMN(PLAYERIDMAP[POS]),FALSE)</f>
        <v>1B</v>
      </c>
      <c r="H145" s="92">
        <v>583</v>
      </c>
      <c r="I145" s="59">
        <v>501</v>
      </c>
      <c r="J145" s="92">
        <v>131</v>
      </c>
      <c r="K145" s="59">
        <v>12</v>
      </c>
      <c r="L145" s="92">
        <v>74</v>
      </c>
      <c r="M145" s="59">
        <v>62</v>
      </c>
      <c r="N145" s="59">
        <v>77</v>
      </c>
      <c r="O145" s="59">
        <v>104</v>
      </c>
      <c r="P145" s="59">
        <v>2</v>
      </c>
      <c r="Q145" s="6">
        <v>0.26147704590818366</v>
      </c>
      <c r="R145" s="15">
        <v>144</v>
      </c>
      <c r="S145" s="35">
        <v>3.1771302100051368</v>
      </c>
      <c r="T145" s="19" t="s">
        <v>16303</v>
      </c>
    </row>
    <row r="146" spans="1:20" ht="15" customHeight="1" x14ac:dyDescent="0.3">
      <c r="A146" s="43" t="s">
        <v>3142</v>
      </c>
      <c r="B146" s="2" t="str">
        <f>VLOOKUP(MYRANKS_H[[#This Row],[PLAYERID]],PLAYERIDMAP[],COLUMN(PLAYERIDMAP[LASTNAME]),FALSE)</f>
        <v>Span</v>
      </c>
      <c r="C146" s="3" t="str">
        <f>VLOOKUP(MYRANKS_H[[#This Row],[PLAYERID]],PLAYERIDMAP[],COLUMN(PLAYERIDMAP[FIRSTNAME]),FALSE)</f>
        <v>Denard</v>
      </c>
      <c r="D146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Denard Span</v>
      </c>
      <c r="E146" s="3" t="str">
        <f>VLOOKUP(MYRANKS_H[[#This Row],[PLAYERID]],PLAYERIDMAP[],COLUMN(PLAYERIDMAP[TEAM]),FALSE)</f>
        <v>N/A</v>
      </c>
      <c r="F146" s="4" t="str">
        <f>VLOOKUP(MYRANKS_H[[#This Row],[PLAYERID]],PLAYERIDMAP[],COLUMN(PLAYERIDMAP[LG]),FALSE)</f>
        <v>N/A</v>
      </c>
      <c r="G146" s="3" t="str">
        <f>VLOOKUP(MYRANKS_H[[#This Row],[PLAYERID]],PLAYERIDMAP[],COLUMN(PLAYERIDMAP[POS]),FALSE)</f>
        <v>OF</v>
      </c>
      <c r="H146" s="92">
        <v>501</v>
      </c>
      <c r="I146" s="66">
        <v>437</v>
      </c>
      <c r="J146" s="92">
        <v>114</v>
      </c>
      <c r="K146" s="66">
        <v>11</v>
      </c>
      <c r="L146" s="92">
        <v>63</v>
      </c>
      <c r="M146" s="66">
        <v>58</v>
      </c>
      <c r="N146" s="66">
        <v>51</v>
      </c>
      <c r="O146" s="66">
        <v>79</v>
      </c>
      <c r="P146" s="66">
        <v>9</v>
      </c>
      <c r="Q146" s="6">
        <v>0.2608695652173913</v>
      </c>
      <c r="R146" s="15">
        <v>145</v>
      </c>
      <c r="S146" s="35">
        <v>3.1444042823655667</v>
      </c>
      <c r="T146" s="19" t="s">
        <v>16304</v>
      </c>
    </row>
    <row r="147" spans="1:20" x14ac:dyDescent="0.3">
      <c r="A147" s="57" t="s">
        <v>10657</v>
      </c>
      <c r="B147" s="2" t="str">
        <f>VLOOKUP(MYRANKS_H[[#This Row],[PLAYERID]],PLAYERIDMAP[],COLUMN(PLAYERIDMAP[LASTNAME]),FALSE)</f>
        <v>Marte</v>
      </c>
      <c r="C147" s="3" t="str">
        <f>VLOOKUP(MYRANKS_H[[#This Row],[PLAYERID]],PLAYERIDMAP[],COLUMN(PLAYERIDMAP[FIRSTNAME]),FALSE)</f>
        <v>Ketel</v>
      </c>
      <c r="D147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Ketel Marte</v>
      </c>
      <c r="E147" s="3" t="str">
        <f>VLOOKUP(MYRANKS_H[[#This Row],[PLAYERID]],PLAYERIDMAP[],COLUMN(PLAYERIDMAP[TEAM]),FALSE)</f>
        <v>ARI</v>
      </c>
      <c r="F147" s="4" t="str">
        <f>VLOOKUP(MYRANKS_H[[#This Row],[PLAYERID]],PLAYERIDMAP[],COLUMN(PLAYERIDMAP[LG]),FALSE)</f>
        <v>NL</v>
      </c>
      <c r="G147" s="3" t="str">
        <f>VLOOKUP(MYRANKS_H[[#This Row],[PLAYERID]],PLAYERIDMAP[],COLUMN(PLAYERIDMAP[POS]),FALSE)</f>
        <v>SS</v>
      </c>
      <c r="H147" s="92">
        <v>580</v>
      </c>
      <c r="I147" s="66">
        <v>520</v>
      </c>
      <c r="J147" s="92">
        <v>135</v>
      </c>
      <c r="K147" s="66">
        <v>14</v>
      </c>
      <c r="L147" s="92">
        <v>68</v>
      </c>
      <c r="M147" s="66">
        <v>59</v>
      </c>
      <c r="N147" s="66">
        <v>54</v>
      </c>
      <c r="O147" s="66">
        <v>79</v>
      </c>
      <c r="P147" s="66">
        <v>6</v>
      </c>
      <c r="Q147" s="54">
        <v>0.25961538461538464</v>
      </c>
      <c r="R147" s="67">
        <v>146</v>
      </c>
      <c r="S147" s="74">
        <v>3.1148428165532458</v>
      </c>
      <c r="T147" s="55" t="s">
        <v>16305</v>
      </c>
    </row>
    <row r="148" spans="1:20" ht="15" customHeight="1" x14ac:dyDescent="0.3">
      <c r="A148" s="43" t="s">
        <v>15539</v>
      </c>
      <c r="B148" s="2" t="str">
        <f>VLOOKUP(MYRANKS_H[[#This Row],[PLAYERID]],PLAYERIDMAP[],COLUMN(PLAYERIDMAP[LASTNAME]),FALSE)</f>
        <v>Bader</v>
      </c>
      <c r="C148" s="3" t="str">
        <f>VLOOKUP(MYRANKS_H[[#This Row],[PLAYERID]],PLAYERIDMAP[],COLUMN(PLAYERIDMAP[FIRSTNAME]),FALSE)</f>
        <v>Harrison</v>
      </c>
      <c r="D148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Harrison Bader</v>
      </c>
      <c r="E148" s="3" t="str">
        <f>VLOOKUP(MYRANKS_H[[#This Row],[PLAYERID]],PLAYERIDMAP[],COLUMN(PLAYERIDMAP[TEAM]),FALSE)</f>
        <v>STL</v>
      </c>
      <c r="F148" s="4" t="str">
        <f>VLOOKUP(MYRANKS_H[[#This Row],[PLAYERID]],PLAYERIDMAP[],COLUMN(PLAYERIDMAP[LG]),FALSE)</f>
        <v>NL</v>
      </c>
      <c r="G148" s="3" t="str">
        <f>VLOOKUP(MYRANKS_H[[#This Row],[PLAYERID]],PLAYERIDMAP[],COLUMN(PLAYERIDMAP[POS]),FALSE)</f>
        <v>OF</v>
      </c>
      <c r="H148" s="92">
        <v>427</v>
      </c>
      <c r="I148" s="59">
        <v>379</v>
      </c>
      <c r="J148" s="92">
        <v>100</v>
      </c>
      <c r="K148" s="59">
        <v>12</v>
      </c>
      <c r="L148" s="92">
        <v>61</v>
      </c>
      <c r="M148" s="59">
        <v>37</v>
      </c>
      <c r="N148" s="59">
        <v>31</v>
      </c>
      <c r="O148" s="59">
        <v>125</v>
      </c>
      <c r="P148" s="59">
        <v>15</v>
      </c>
      <c r="Q148" s="6">
        <v>0.26385224274406333</v>
      </c>
      <c r="R148" s="15">
        <v>147</v>
      </c>
      <c r="S148" s="35">
        <v>2.926264262269421</v>
      </c>
      <c r="T148" s="19" t="s">
        <v>16306</v>
      </c>
    </row>
    <row r="149" spans="1:20" ht="15" customHeight="1" x14ac:dyDescent="0.3">
      <c r="A149" s="43" t="s">
        <v>9539</v>
      </c>
      <c r="B149" s="2" t="str">
        <f>VLOOKUP(MYRANKS_H[[#This Row],[PLAYERID]],PLAYERIDMAP[],COLUMN(PLAYERIDMAP[LASTNAME]),FALSE)</f>
        <v>Hernandez</v>
      </c>
      <c r="C149" s="3" t="str">
        <f>VLOOKUP(MYRANKS_H[[#This Row],[PLAYERID]],PLAYERIDMAP[],COLUMN(PLAYERIDMAP[FIRSTNAME]),FALSE)</f>
        <v>Enrique</v>
      </c>
      <c r="D149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Enrique Hernandez</v>
      </c>
      <c r="E149" s="3" t="str">
        <f>VLOOKUP(MYRANKS_H[[#This Row],[PLAYERID]],PLAYERIDMAP[],COLUMN(PLAYERIDMAP[TEAM]),FALSE)</f>
        <v>LAD</v>
      </c>
      <c r="F149" s="4" t="str">
        <f>VLOOKUP(MYRANKS_H[[#This Row],[PLAYERID]],PLAYERIDMAP[],COLUMN(PLAYERIDMAP[LG]),FALSE)</f>
        <v>NL</v>
      </c>
      <c r="G149" s="3" t="str">
        <f>VLOOKUP(MYRANKS_H[[#This Row],[PLAYERID]],PLAYERIDMAP[],COLUMN(PLAYERIDMAP[POS]),FALSE)</f>
        <v>SS</v>
      </c>
      <c r="H149" s="92">
        <v>462</v>
      </c>
      <c r="I149" s="66">
        <v>402</v>
      </c>
      <c r="J149" s="92">
        <v>103</v>
      </c>
      <c r="K149" s="66">
        <v>21</v>
      </c>
      <c r="L149" s="92">
        <v>67</v>
      </c>
      <c r="M149" s="66">
        <v>52</v>
      </c>
      <c r="N149" s="66">
        <v>50</v>
      </c>
      <c r="O149" s="66">
        <v>78</v>
      </c>
      <c r="P149" s="66">
        <v>3</v>
      </c>
      <c r="Q149" s="6">
        <v>0.25621890547263682</v>
      </c>
      <c r="R149" s="15">
        <v>148</v>
      </c>
      <c r="S149" s="35">
        <v>2.9072187771807334</v>
      </c>
      <c r="T149" s="19" t="s">
        <v>16307</v>
      </c>
    </row>
    <row r="150" spans="1:20" ht="15" customHeight="1" x14ac:dyDescent="0.3">
      <c r="A150" s="43" t="s">
        <v>15563</v>
      </c>
      <c r="B150" s="2" t="str">
        <f>VLOOKUP(MYRANKS_H[[#This Row],[PLAYERID]],PLAYERIDMAP[],COLUMN(PLAYERIDMAP[LASTNAME]),FALSE)</f>
        <v>Goodrum</v>
      </c>
      <c r="C150" s="3" t="str">
        <f>VLOOKUP(MYRANKS_H[[#This Row],[PLAYERID]],PLAYERIDMAP[],COLUMN(PLAYERIDMAP[FIRSTNAME]),FALSE)</f>
        <v>Niko</v>
      </c>
      <c r="D150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Niko Goodrum</v>
      </c>
      <c r="E150" s="3" t="str">
        <f>VLOOKUP(MYRANKS_H[[#This Row],[PLAYERID]],PLAYERIDMAP[],COLUMN(PLAYERIDMAP[TEAM]),FALSE)</f>
        <v>DET</v>
      </c>
      <c r="F150" s="4" t="str">
        <f>VLOOKUP(MYRANKS_H[[#This Row],[PLAYERID]],PLAYERIDMAP[],COLUMN(PLAYERIDMAP[LG]),FALSE)</f>
        <v>AL</v>
      </c>
      <c r="G150" s="3" t="str">
        <f>VLOOKUP(MYRANKS_H[[#This Row],[PLAYERID]],PLAYERIDMAP[],COLUMN(PLAYERIDMAP[POS]),FALSE)</f>
        <v>2B</v>
      </c>
      <c r="H150" s="92">
        <v>492</v>
      </c>
      <c r="I150" s="59">
        <v>444</v>
      </c>
      <c r="J150" s="92">
        <v>109</v>
      </c>
      <c r="K150" s="59">
        <v>16</v>
      </c>
      <c r="L150" s="92">
        <v>55</v>
      </c>
      <c r="M150" s="59">
        <v>53</v>
      </c>
      <c r="N150" s="59">
        <v>42</v>
      </c>
      <c r="O150" s="59">
        <v>132</v>
      </c>
      <c r="P150" s="59">
        <v>12</v>
      </c>
      <c r="Q150" s="6">
        <v>0.24549549549549549</v>
      </c>
      <c r="R150" s="15">
        <v>149</v>
      </c>
      <c r="S150" s="35">
        <v>2.7640576373075714</v>
      </c>
      <c r="T150" s="19" t="s">
        <v>16308</v>
      </c>
    </row>
    <row r="151" spans="1:20" x14ac:dyDescent="0.3">
      <c r="A151" s="88" t="s">
        <v>3401</v>
      </c>
      <c r="B151" s="2" t="str">
        <f>VLOOKUP(MYRANKS_H[[#This Row],[PLAYERID]],PLAYERIDMAP[],COLUMN(PLAYERIDMAP[LASTNAME]),FALSE)</f>
        <v>Zunino</v>
      </c>
      <c r="C151" s="3" t="str">
        <f>VLOOKUP(MYRANKS_H[[#This Row],[PLAYERID]],PLAYERIDMAP[],COLUMN(PLAYERIDMAP[FIRSTNAME]),FALSE)</f>
        <v>Mike</v>
      </c>
      <c r="D151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Mike Zunino</v>
      </c>
      <c r="E151" s="3" t="str">
        <f>VLOOKUP(MYRANKS_H[[#This Row],[PLAYERID]],PLAYERIDMAP[],COLUMN(PLAYERIDMAP[TEAM]),FALSE)</f>
        <v>TB</v>
      </c>
      <c r="F151" s="104" t="str">
        <f>VLOOKUP(MYRANKS_H[[#This Row],[PLAYERID]],PLAYERIDMAP[],COLUMN(PLAYERIDMAP[LG]),FALSE)</f>
        <v>AL</v>
      </c>
      <c r="G151" s="3" t="str">
        <f>VLOOKUP(MYRANKS_H[[#This Row],[PLAYERID]],PLAYERIDMAP[],COLUMN(PLAYERIDMAP[POS]),FALSE)</f>
        <v>C</v>
      </c>
      <c r="H151" s="92">
        <v>405</v>
      </c>
      <c r="I151" s="92">
        <v>373</v>
      </c>
      <c r="J151" s="92">
        <v>75</v>
      </c>
      <c r="K151" s="92">
        <v>20</v>
      </c>
      <c r="L151" s="92">
        <v>37</v>
      </c>
      <c r="M151" s="92">
        <v>44</v>
      </c>
      <c r="N151" s="92">
        <v>24</v>
      </c>
      <c r="O151" s="92">
        <v>150</v>
      </c>
      <c r="P151" s="92">
        <v>0</v>
      </c>
      <c r="Q151" s="93">
        <v>0.20107238605898123</v>
      </c>
      <c r="R151" s="95">
        <v>150</v>
      </c>
      <c r="S151" s="96">
        <v>2.6922519485733236</v>
      </c>
      <c r="T151" s="94" t="s">
        <v>16309</v>
      </c>
    </row>
    <row r="152" spans="1:20" ht="15" customHeight="1" x14ac:dyDescent="0.3">
      <c r="A152" s="57" t="s">
        <v>8167</v>
      </c>
      <c r="B152" s="2" t="str">
        <f>VLOOKUP(MYRANKS_H[[#This Row],[PLAYERID]],PLAYERIDMAP[],COLUMN(PLAYERIDMAP[LASTNAME]),FALSE)</f>
        <v>Hedges</v>
      </c>
      <c r="C152" s="3" t="str">
        <f>VLOOKUP(MYRANKS_H[[#This Row],[PLAYERID]],PLAYERIDMAP[],COLUMN(PLAYERIDMAP[FIRSTNAME]),FALSE)</f>
        <v>Austin</v>
      </c>
      <c r="D152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Austin Hedges</v>
      </c>
      <c r="E152" s="3" t="str">
        <f>VLOOKUP(MYRANKS_H[[#This Row],[PLAYERID]],PLAYERIDMAP[],COLUMN(PLAYERIDMAP[TEAM]),FALSE)</f>
        <v>SD</v>
      </c>
      <c r="F152" s="4" t="str">
        <f>VLOOKUP(MYRANKS_H[[#This Row],[PLAYERID]],PLAYERIDMAP[],COLUMN(PLAYERIDMAP[LG]),FALSE)</f>
        <v>NL</v>
      </c>
      <c r="G152" s="3" t="str">
        <f>VLOOKUP(MYRANKS_H[[#This Row],[PLAYERID]],PLAYERIDMAP[],COLUMN(PLAYERIDMAP[POS]),FALSE)</f>
        <v>C</v>
      </c>
      <c r="H152" s="92">
        <v>326</v>
      </c>
      <c r="I152" s="66">
        <v>303</v>
      </c>
      <c r="J152" s="92">
        <v>70</v>
      </c>
      <c r="K152" s="66">
        <v>14</v>
      </c>
      <c r="L152" s="92">
        <v>29</v>
      </c>
      <c r="M152" s="66">
        <v>37</v>
      </c>
      <c r="N152" s="66">
        <v>21</v>
      </c>
      <c r="O152" s="66">
        <v>90</v>
      </c>
      <c r="P152" s="66">
        <v>3</v>
      </c>
      <c r="Q152" s="54">
        <v>0.23102310231023102</v>
      </c>
      <c r="R152" s="15">
        <v>151</v>
      </c>
      <c r="S152" s="56">
        <v>2.5733925736044836</v>
      </c>
      <c r="T152" s="55" t="s">
        <v>16310</v>
      </c>
    </row>
    <row r="153" spans="1:20" ht="15" customHeight="1" x14ac:dyDescent="0.3">
      <c r="A153" s="43" t="s">
        <v>12879</v>
      </c>
      <c r="B153" s="2" t="str">
        <f>VLOOKUP(MYRANKS_H[[#This Row],[PLAYERID]],PLAYERIDMAP[],COLUMN(PLAYERIDMAP[LASTNAME]),FALSE)</f>
        <v>Mancini</v>
      </c>
      <c r="C153" s="3" t="str">
        <f>VLOOKUP(MYRANKS_H[[#This Row],[PLAYERID]],PLAYERIDMAP[],COLUMN(PLAYERIDMAP[FIRSTNAME]),FALSE)</f>
        <v>Trey</v>
      </c>
      <c r="D153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Trey Mancini</v>
      </c>
      <c r="E153" s="3" t="str">
        <f>VLOOKUP(MYRANKS_H[[#This Row],[PLAYERID]],PLAYERIDMAP[],COLUMN(PLAYERIDMAP[TEAM]),FALSE)</f>
        <v>BAL</v>
      </c>
      <c r="F153" s="4" t="str">
        <f>VLOOKUP(MYRANKS_H[[#This Row],[PLAYERID]],PLAYERIDMAP[],COLUMN(PLAYERIDMAP[LG]),FALSE)</f>
        <v>AL</v>
      </c>
      <c r="G153" s="3" t="str">
        <f>VLOOKUP(MYRANKS_H[[#This Row],[PLAYERID]],PLAYERIDMAP[],COLUMN(PLAYERIDMAP[POS]),FALSE)</f>
        <v>OF</v>
      </c>
      <c r="H153" s="92">
        <v>636</v>
      </c>
      <c r="I153" s="59">
        <v>582</v>
      </c>
      <c r="J153" s="92">
        <v>141</v>
      </c>
      <c r="K153" s="59">
        <v>24</v>
      </c>
      <c r="L153" s="92">
        <v>69</v>
      </c>
      <c r="M153" s="59">
        <v>58</v>
      </c>
      <c r="N153" s="59">
        <v>44</v>
      </c>
      <c r="O153" s="59">
        <v>153</v>
      </c>
      <c r="P153" s="59">
        <v>0</v>
      </c>
      <c r="Q153" s="6">
        <v>0.2422680412371134</v>
      </c>
      <c r="R153" s="15">
        <v>152</v>
      </c>
      <c r="S153" s="35">
        <v>2.560877874091215</v>
      </c>
      <c r="T153" s="19" t="s">
        <v>16311</v>
      </c>
    </row>
    <row r="154" spans="1:20" ht="15" customHeight="1" x14ac:dyDescent="0.3">
      <c r="A154" s="57" t="s">
        <v>11394</v>
      </c>
      <c r="B154" s="2" t="str">
        <f>VLOOKUP(MYRANKS_H[[#This Row],[PLAYERID]],PLAYERIDMAP[],COLUMN(PLAYERIDMAP[LASTNAME]),FALSE)</f>
        <v>Kepler</v>
      </c>
      <c r="C154" s="3" t="str">
        <f>VLOOKUP(MYRANKS_H[[#This Row],[PLAYERID]],PLAYERIDMAP[],COLUMN(PLAYERIDMAP[FIRSTNAME]),FALSE)</f>
        <v>Max</v>
      </c>
      <c r="D154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Max Kepler</v>
      </c>
      <c r="E154" s="3" t="str">
        <f>VLOOKUP(MYRANKS_H[[#This Row],[PLAYERID]],PLAYERIDMAP[],COLUMN(PLAYERIDMAP[TEAM]),FALSE)</f>
        <v>MIN</v>
      </c>
      <c r="F154" s="4" t="str">
        <f>VLOOKUP(MYRANKS_H[[#This Row],[PLAYERID]],PLAYERIDMAP[],COLUMN(PLAYERIDMAP[LG]),FALSE)</f>
        <v>AL</v>
      </c>
      <c r="G154" s="3" t="str">
        <f>VLOOKUP(MYRANKS_H[[#This Row],[PLAYERID]],PLAYERIDMAP[],COLUMN(PLAYERIDMAP[POS]),FALSE)</f>
        <v>OF</v>
      </c>
      <c r="H154" s="92">
        <v>611</v>
      </c>
      <c r="I154" s="59">
        <v>532</v>
      </c>
      <c r="J154" s="92">
        <v>119</v>
      </c>
      <c r="K154" s="59">
        <v>20</v>
      </c>
      <c r="L154" s="92">
        <v>80</v>
      </c>
      <c r="M154" s="59">
        <v>58</v>
      </c>
      <c r="N154" s="59">
        <v>71</v>
      </c>
      <c r="O154" s="59">
        <v>96</v>
      </c>
      <c r="P154" s="59">
        <v>4</v>
      </c>
      <c r="Q154" s="54">
        <v>0.22368421052631579</v>
      </c>
      <c r="R154" s="15">
        <v>153</v>
      </c>
      <c r="S154" s="56">
        <v>2.3759455045834263</v>
      </c>
      <c r="T154" s="55" t="s">
        <v>16312</v>
      </c>
    </row>
    <row r="155" spans="1:20" x14ac:dyDescent="0.3">
      <c r="A155" s="57" t="s">
        <v>12777</v>
      </c>
      <c r="B155" s="2" t="str">
        <f>VLOOKUP(MYRANKS_H[[#This Row],[PLAYERID]],PLAYERIDMAP[],COLUMN(PLAYERIDMAP[LASTNAME]),FALSE)</f>
        <v>Romine</v>
      </c>
      <c r="C155" s="3" t="str">
        <f>VLOOKUP(MYRANKS_H[[#This Row],[PLAYERID]],PLAYERIDMAP[],COLUMN(PLAYERIDMAP[FIRSTNAME]),FALSE)</f>
        <v>Austin</v>
      </c>
      <c r="D155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Austin Romine</v>
      </c>
      <c r="E155" s="3" t="str">
        <f>VLOOKUP(MYRANKS_H[[#This Row],[PLAYERID]],PLAYERIDMAP[],COLUMN(PLAYERIDMAP[TEAM]),FALSE)</f>
        <v>NYY</v>
      </c>
      <c r="F155" s="4" t="str">
        <f>VLOOKUP(MYRANKS_H[[#This Row],[PLAYERID]],PLAYERIDMAP[],COLUMN(PLAYERIDMAP[LG]),FALSE)</f>
        <v>AL</v>
      </c>
      <c r="G155" s="3" t="str">
        <f>VLOOKUP(MYRANKS_H[[#This Row],[PLAYERID]],PLAYERIDMAP[],COLUMN(PLAYERIDMAP[POS]),FALSE)</f>
        <v>C</v>
      </c>
      <c r="H155" s="92">
        <v>265</v>
      </c>
      <c r="I155" s="66">
        <v>242</v>
      </c>
      <c r="J155" s="92">
        <v>59</v>
      </c>
      <c r="K155" s="66">
        <v>10</v>
      </c>
      <c r="L155" s="92">
        <v>30</v>
      </c>
      <c r="M155" s="66">
        <v>42</v>
      </c>
      <c r="N155" s="66">
        <v>17</v>
      </c>
      <c r="O155" s="66">
        <v>67</v>
      </c>
      <c r="P155" s="66">
        <v>1</v>
      </c>
      <c r="Q155" s="54">
        <v>0.24380165289256198</v>
      </c>
      <c r="R155" s="67">
        <v>154</v>
      </c>
      <c r="S155" s="56">
        <v>2.2495581557047211</v>
      </c>
      <c r="T155" s="55" t="s">
        <v>16313</v>
      </c>
    </row>
    <row r="156" spans="1:20" x14ac:dyDescent="0.3">
      <c r="A156" s="43" t="s">
        <v>13725</v>
      </c>
      <c r="B156" s="2" t="str">
        <f>VLOOKUP(MYRANKS_H[[#This Row],[PLAYERID]],PLAYERIDMAP[],COLUMN(PLAYERIDMAP[LASTNAME]),FALSE)</f>
        <v>DeJong</v>
      </c>
      <c r="C156" s="3" t="str">
        <f>VLOOKUP(MYRANKS_H[[#This Row],[PLAYERID]],PLAYERIDMAP[],COLUMN(PLAYERIDMAP[FIRSTNAME]),FALSE)</f>
        <v>Paul</v>
      </c>
      <c r="D156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Paul DeJong</v>
      </c>
      <c r="E156" s="3" t="str">
        <f>VLOOKUP(MYRANKS_H[[#This Row],[PLAYERID]],PLAYERIDMAP[],COLUMN(PLAYERIDMAP[TEAM]),FALSE)</f>
        <v>STL</v>
      </c>
      <c r="F156" s="4" t="str">
        <f>VLOOKUP(MYRANKS_H[[#This Row],[PLAYERID]],PLAYERIDMAP[],COLUMN(PLAYERIDMAP[LG]),FALSE)</f>
        <v>NL</v>
      </c>
      <c r="G156" s="3" t="str">
        <f>VLOOKUP(MYRANKS_H[[#This Row],[PLAYERID]],PLAYERIDMAP[],COLUMN(PLAYERIDMAP[POS]),FALSE)</f>
        <v>SS</v>
      </c>
      <c r="H156" s="92">
        <v>490</v>
      </c>
      <c r="I156" s="59">
        <v>436</v>
      </c>
      <c r="J156" s="92">
        <v>105</v>
      </c>
      <c r="K156" s="59">
        <v>19</v>
      </c>
      <c r="L156" s="92">
        <v>68</v>
      </c>
      <c r="M156" s="59">
        <v>68</v>
      </c>
      <c r="N156" s="59">
        <v>36</v>
      </c>
      <c r="O156" s="59">
        <v>123</v>
      </c>
      <c r="P156" s="59">
        <v>1</v>
      </c>
      <c r="Q156" s="6">
        <v>0.24082568807339449</v>
      </c>
      <c r="R156" s="15">
        <v>155</v>
      </c>
      <c r="S156" s="35">
        <v>2.2331299074626809</v>
      </c>
      <c r="T156" s="19" t="s">
        <v>16314</v>
      </c>
    </row>
    <row r="157" spans="1:20" ht="15" customHeight="1" x14ac:dyDescent="0.3">
      <c r="A157" s="43" t="s">
        <v>2044</v>
      </c>
      <c r="B157" s="2" t="str">
        <f>VLOOKUP(MYRANKS_H[[#This Row],[PLAYERID]],PLAYERIDMAP[],COLUMN(PLAYERIDMAP[LASTNAME]),FALSE)</f>
        <v>Galvis</v>
      </c>
      <c r="C157" s="3" t="str">
        <f>VLOOKUP(MYRANKS_H[[#This Row],[PLAYERID]],PLAYERIDMAP[],COLUMN(PLAYERIDMAP[FIRSTNAME]),FALSE)</f>
        <v>Freddy</v>
      </c>
      <c r="D157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Freddy Galvis</v>
      </c>
      <c r="E157" s="3" t="str">
        <f>VLOOKUP(MYRANKS_H[[#This Row],[PLAYERID]],PLAYERIDMAP[],COLUMN(PLAYERIDMAP[TEAM]),FALSE)</f>
        <v>N/A</v>
      </c>
      <c r="F157" s="4" t="str">
        <f>VLOOKUP(MYRANKS_H[[#This Row],[PLAYERID]],PLAYERIDMAP[],COLUMN(PLAYERIDMAP[LG]),FALSE)</f>
        <v>N/A</v>
      </c>
      <c r="G157" s="3" t="str">
        <f>VLOOKUP(MYRANKS_H[[#This Row],[PLAYERID]],PLAYERIDMAP[],COLUMN(PLAYERIDMAP[POS]),FALSE)</f>
        <v>SS</v>
      </c>
      <c r="H157" s="92">
        <v>656</v>
      </c>
      <c r="I157" s="66">
        <v>602</v>
      </c>
      <c r="J157" s="92">
        <v>149</v>
      </c>
      <c r="K157" s="66">
        <v>13</v>
      </c>
      <c r="L157" s="92">
        <v>62</v>
      </c>
      <c r="M157" s="66">
        <v>67</v>
      </c>
      <c r="N157" s="66">
        <v>45</v>
      </c>
      <c r="O157" s="66">
        <v>147</v>
      </c>
      <c r="P157" s="66">
        <v>8</v>
      </c>
      <c r="Q157" s="6">
        <v>0.24750830564784054</v>
      </c>
      <c r="R157" s="15">
        <v>156</v>
      </c>
      <c r="S157" s="35">
        <v>2.2166056747626692</v>
      </c>
      <c r="T157" s="19" t="s">
        <v>16315</v>
      </c>
    </row>
    <row r="158" spans="1:20" ht="15" customHeight="1" x14ac:dyDescent="0.3">
      <c r="A158" s="57" t="s">
        <v>3464</v>
      </c>
      <c r="B158" s="2" t="str">
        <f>VLOOKUP(MYRANKS_H[[#This Row],[PLAYERID]],PLAYERIDMAP[],COLUMN(PLAYERIDMAP[LASTNAME]),FALSE)</f>
        <v>Dietrich</v>
      </c>
      <c r="C158" s="3" t="str">
        <f>VLOOKUP(MYRANKS_H[[#This Row],[PLAYERID]],PLAYERIDMAP[],COLUMN(PLAYERIDMAP[FIRSTNAME]),FALSE)</f>
        <v>Derek</v>
      </c>
      <c r="D158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Derek Dietrich</v>
      </c>
      <c r="E158" s="3" t="str">
        <f>VLOOKUP(MYRANKS_H[[#This Row],[PLAYERID]],PLAYERIDMAP[],COLUMN(PLAYERIDMAP[TEAM]),FALSE)</f>
        <v>N/A</v>
      </c>
      <c r="F158" s="4" t="str">
        <f>VLOOKUP(MYRANKS_H[[#This Row],[PLAYERID]],PLAYERIDMAP[],COLUMN(PLAYERIDMAP[LG]),FALSE)</f>
        <v>N/A</v>
      </c>
      <c r="G158" s="3" t="str">
        <f>VLOOKUP(MYRANKS_H[[#This Row],[PLAYERID]],PLAYERIDMAP[],COLUMN(PLAYERIDMAP[POS]),FALSE)</f>
        <v>3B</v>
      </c>
      <c r="H158" s="92">
        <v>551</v>
      </c>
      <c r="I158" s="66">
        <v>499</v>
      </c>
      <c r="J158" s="92">
        <v>132</v>
      </c>
      <c r="K158" s="66">
        <v>16</v>
      </c>
      <c r="L158" s="92">
        <v>72</v>
      </c>
      <c r="M158" s="66">
        <v>45</v>
      </c>
      <c r="N158" s="66">
        <v>29</v>
      </c>
      <c r="O158" s="66">
        <v>140</v>
      </c>
      <c r="P158" s="66">
        <v>2</v>
      </c>
      <c r="Q158" s="46">
        <v>0.26452905811623245</v>
      </c>
      <c r="R158" s="65">
        <v>157</v>
      </c>
      <c r="S158" s="73">
        <v>2.1176351789213088</v>
      </c>
      <c r="T158" s="45" t="s">
        <v>16316</v>
      </c>
    </row>
    <row r="159" spans="1:20" ht="15" customHeight="1" x14ac:dyDescent="0.3">
      <c r="A159" s="43" t="s">
        <v>3099</v>
      </c>
      <c r="B159" s="2" t="str">
        <f>VLOOKUP(MYRANKS_H[[#This Row],[PLAYERID]],PLAYERIDMAP[],COLUMN(PLAYERIDMAP[LASTNAME]),FALSE)</f>
        <v>Seager</v>
      </c>
      <c r="C159" s="3" t="str">
        <f>VLOOKUP(MYRANKS_H[[#This Row],[PLAYERID]],PLAYERIDMAP[],COLUMN(PLAYERIDMAP[FIRSTNAME]),FALSE)</f>
        <v>Kyle</v>
      </c>
      <c r="D159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Kyle Seager</v>
      </c>
      <c r="E159" s="3" t="str">
        <f>VLOOKUP(MYRANKS_H[[#This Row],[PLAYERID]],PLAYERIDMAP[],COLUMN(PLAYERIDMAP[TEAM]),FALSE)</f>
        <v>SEA</v>
      </c>
      <c r="F159" s="4" t="str">
        <f>VLOOKUP(MYRANKS_H[[#This Row],[PLAYERID]],PLAYERIDMAP[],COLUMN(PLAYERIDMAP[LG]),FALSE)</f>
        <v>AL</v>
      </c>
      <c r="G159" s="3" t="str">
        <f>VLOOKUP(MYRANKS_H[[#This Row],[PLAYERID]],PLAYERIDMAP[],COLUMN(PLAYERIDMAP[POS]),FALSE)</f>
        <v>3B</v>
      </c>
      <c r="H159" s="92">
        <v>630</v>
      </c>
      <c r="I159" s="66">
        <v>583</v>
      </c>
      <c r="J159" s="92">
        <v>129</v>
      </c>
      <c r="K159" s="66">
        <v>22</v>
      </c>
      <c r="L159" s="92">
        <v>62</v>
      </c>
      <c r="M159" s="66">
        <v>78</v>
      </c>
      <c r="N159" s="66">
        <v>38</v>
      </c>
      <c r="O159" s="66">
        <v>138</v>
      </c>
      <c r="P159" s="66">
        <v>2</v>
      </c>
      <c r="Q159" s="6">
        <v>0.22126929674099485</v>
      </c>
      <c r="R159" s="15">
        <v>158</v>
      </c>
      <c r="S159" s="35">
        <v>2.0843095364821926</v>
      </c>
      <c r="T159" s="19" t="s">
        <v>16317</v>
      </c>
    </row>
    <row r="160" spans="1:20" ht="15" customHeight="1" x14ac:dyDescent="0.3">
      <c r="A160" s="57" t="s">
        <v>2870</v>
      </c>
      <c r="B160" s="2" t="str">
        <f>VLOOKUP(MYRANKS_H[[#This Row],[PLAYERID]],PLAYERIDMAP[],COLUMN(PLAYERIDMAP[LASTNAME]),FALSE)</f>
        <v>Pina</v>
      </c>
      <c r="C160" s="3" t="str">
        <f>VLOOKUP(MYRANKS_H[[#This Row],[PLAYERID]],PLAYERIDMAP[],COLUMN(PLAYERIDMAP[FIRSTNAME]),FALSE)</f>
        <v>Manny</v>
      </c>
      <c r="D160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Manny Pina</v>
      </c>
      <c r="E160" s="3" t="str">
        <f>VLOOKUP(MYRANKS_H[[#This Row],[PLAYERID]],PLAYERIDMAP[],COLUMN(PLAYERIDMAP[TEAM]),FALSE)</f>
        <v>MIL</v>
      </c>
      <c r="F160" s="4" t="str">
        <f>VLOOKUP(MYRANKS_H[[#This Row],[PLAYERID]],PLAYERIDMAP[],COLUMN(PLAYERIDMAP[LG]),FALSE)</f>
        <v>NL</v>
      </c>
      <c r="G160" s="3" t="str">
        <f>VLOOKUP(MYRANKS_H[[#This Row],[PLAYERID]],PLAYERIDMAP[],COLUMN(PLAYERIDMAP[POS]),FALSE)</f>
        <v>C</v>
      </c>
      <c r="H160" s="92">
        <v>337</v>
      </c>
      <c r="I160" s="66">
        <v>306</v>
      </c>
      <c r="J160" s="92">
        <v>77</v>
      </c>
      <c r="K160" s="66">
        <v>9</v>
      </c>
      <c r="L160" s="92">
        <v>39</v>
      </c>
      <c r="M160" s="66">
        <v>28</v>
      </c>
      <c r="N160" s="66">
        <v>21</v>
      </c>
      <c r="O160" s="66">
        <v>62</v>
      </c>
      <c r="P160" s="66">
        <v>2</v>
      </c>
      <c r="Q160" s="54">
        <v>0.25163398692810457</v>
      </c>
      <c r="R160" s="67">
        <v>159</v>
      </c>
      <c r="S160" s="74">
        <v>1.9188924736183703</v>
      </c>
      <c r="T160" s="55" t="s">
        <v>16318</v>
      </c>
    </row>
    <row r="161" spans="1:20" ht="15" customHeight="1" x14ac:dyDescent="0.3">
      <c r="A161" s="43" t="s">
        <v>2794</v>
      </c>
      <c r="B161" s="2" t="str">
        <f>VLOOKUP(MYRANKS_H[[#This Row],[PLAYERID]],PLAYERIDMAP[],COLUMN(PLAYERIDMAP[LASTNAME]),FALSE)</f>
        <v>Parra</v>
      </c>
      <c r="C161" s="3" t="str">
        <f>VLOOKUP(MYRANKS_H[[#This Row],[PLAYERID]],PLAYERIDMAP[],COLUMN(PLAYERIDMAP[FIRSTNAME]),FALSE)</f>
        <v>Gerardo</v>
      </c>
      <c r="D161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Gerardo Parra</v>
      </c>
      <c r="E161" s="3" t="str">
        <f>VLOOKUP(MYRANKS_H[[#This Row],[PLAYERID]],PLAYERIDMAP[],COLUMN(PLAYERIDMAP[TEAM]),FALSE)</f>
        <v>N/A</v>
      </c>
      <c r="F161" s="4" t="str">
        <f>VLOOKUP(MYRANKS_H[[#This Row],[PLAYERID]],PLAYERIDMAP[],COLUMN(PLAYERIDMAP[LG]),FALSE)</f>
        <v>N/A</v>
      </c>
      <c r="G161" s="3" t="str">
        <f>VLOOKUP(MYRANKS_H[[#This Row],[PLAYERID]],PLAYERIDMAP[],COLUMN(PLAYERIDMAP[POS]),FALSE)</f>
        <v>OF</v>
      </c>
      <c r="H161" s="92">
        <v>443</v>
      </c>
      <c r="I161" s="66">
        <v>401</v>
      </c>
      <c r="J161" s="92">
        <v>114</v>
      </c>
      <c r="K161" s="66">
        <v>6</v>
      </c>
      <c r="L161" s="92">
        <v>52</v>
      </c>
      <c r="M161" s="66">
        <v>53</v>
      </c>
      <c r="N161" s="66">
        <v>32</v>
      </c>
      <c r="O161" s="66">
        <v>75</v>
      </c>
      <c r="P161" s="66">
        <v>11</v>
      </c>
      <c r="Q161" s="29">
        <v>0.28428927680798005</v>
      </c>
      <c r="R161" s="15">
        <v>160</v>
      </c>
      <c r="S161" s="34">
        <v>1.9040154315182676</v>
      </c>
      <c r="T161" s="19" t="s">
        <v>16319</v>
      </c>
    </row>
    <row r="162" spans="1:20" ht="15" customHeight="1" x14ac:dyDescent="0.3">
      <c r="A162" s="43" t="s">
        <v>12348</v>
      </c>
      <c r="B162" s="2" t="str">
        <f>VLOOKUP(MYRANKS_H[[#This Row],[PLAYERID]],PLAYERIDMAP[],COLUMN(PLAYERIDMAP[LASTNAME]),FALSE)</f>
        <v>Healy</v>
      </c>
      <c r="C162" s="3" t="str">
        <f>VLOOKUP(MYRANKS_H[[#This Row],[PLAYERID]],PLAYERIDMAP[],COLUMN(PLAYERIDMAP[FIRSTNAME]),FALSE)</f>
        <v>Ryon</v>
      </c>
      <c r="D162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Ryon Healy</v>
      </c>
      <c r="E162" s="3" t="str">
        <f>VLOOKUP(MYRANKS_H[[#This Row],[PLAYERID]],PLAYERIDMAP[],COLUMN(PLAYERIDMAP[TEAM]),FALSE)</f>
        <v>SEA</v>
      </c>
      <c r="F162" s="4" t="str">
        <f>VLOOKUP(MYRANKS_H[[#This Row],[PLAYERID]],PLAYERIDMAP[],COLUMN(PLAYERIDMAP[LG]),FALSE)</f>
        <v>AL</v>
      </c>
      <c r="G162" s="3" t="str">
        <f>VLOOKUP(MYRANKS_H[[#This Row],[PLAYERID]],PLAYERIDMAP[],COLUMN(PLAYERIDMAP[POS]),FALSE)</f>
        <v>3B</v>
      </c>
      <c r="H162" s="92">
        <v>524</v>
      </c>
      <c r="I162" s="66">
        <v>493</v>
      </c>
      <c r="J162" s="92">
        <v>116</v>
      </c>
      <c r="K162" s="66">
        <v>24</v>
      </c>
      <c r="L162" s="92">
        <v>51</v>
      </c>
      <c r="M162" s="66">
        <v>73</v>
      </c>
      <c r="N162" s="66">
        <v>27</v>
      </c>
      <c r="O162" s="66">
        <v>113</v>
      </c>
      <c r="P162" s="66">
        <v>0</v>
      </c>
      <c r="Q162" s="6">
        <v>0.23529411764705882</v>
      </c>
      <c r="R162" s="15">
        <v>161</v>
      </c>
      <c r="S162" s="35">
        <v>1.8813830609673907</v>
      </c>
      <c r="T162" s="19" t="s">
        <v>16320</v>
      </c>
    </row>
    <row r="163" spans="1:20" x14ac:dyDescent="0.3">
      <c r="A163" s="43" t="s">
        <v>2503</v>
      </c>
      <c r="B163" s="2" t="str">
        <f>VLOOKUP(MYRANKS_H[[#This Row],[PLAYERID]],PLAYERIDMAP[],COLUMN(PLAYERIDMAP[LASTNAME]),FALSE)</f>
        <v>Lucroy</v>
      </c>
      <c r="C163" s="3" t="str">
        <f>VLOOKUP(MYRANKS_H[[#This Row],[PLAYERID]],PLAYERIDMAP[],COLUMN(PLAYERIDMAP[FIRSTNAME]),FALSE)</f>
        <v>Jonathan</v>
      </c>
      <c r="D163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Jonathan Lucroy</v>
      </c>
      <c r="E163" s="3" t="str">
        <f>VLOOKUP(MYRANKS_H[[#This Row],[PLAYERID]],PLAYERIDMAP[],COLUMN(PLAYERIDMAP[TEAM]),FALSE)</f>
        <v>LAA</v>
      </c>
      <c r="F163" s="4" t="str">
        <f>VLOOKUP(MYRANKS_H[[#This Row],[PLAYERID]],PLAYERIDMAP[],COLUMN(PLAYERIDMAP[LG]),FALSE)</f>
        <v>AL</v>
      </c>
      <c r="G163" s="3" t="str">
        <f>VLOOKUP(MYRANKS_H[[#This Row],[PLAYERID]],PLAYERIDMAP[],COLUMN(PLAYERIDMAP[POS]),FALSE)</f>
        <v>C</v>
      </c>
      <c r="H163" s="92">
        <v>454</v>
      </c>
      <c r="I163" s="66">
        <v>415</v>
      </c>
      <c r="J163" s="92">
        <v>100</v>
      </c>
      <c r="K163" s="66">
        <v>4</v>
      </c>
      <c r="L163" s="92">
        <v>41</v>
      </c>
      <c r="M163" s="66">
        <v>51</v>
      </c>
      <c r="N163" s="66">
        <v>29</v>
      </c>
      <c r="O163" s="66">
        <v>65</v>
      </c>
      <c r="P163" s="66">
        <v>0</v>
      </c>
      <c r="Q163" s="30">
        <v>0.24096385542168675</v>
      </c>
      <c r="R163" s="15">
        <v>162</v>
      </c>
      <c r="S163" s="36">
        <v>1.6886778945520551</v>
      </c>
      <c r="T163" s="19" t="s">
        <v>16321</v>
      </c>
    </row>
    <row r="164" spans="1:20" ht="15" customHeight="1" x14ac:dyDescent="0.3">
      <c r="A164" s="43" t="s">
        <v>2101</v>
      </c>
      <c r="B164" s="2" t="str">
        <f>VLOOKUP(MYRANKS_H[[#This Row],[PLAYERID]],PLAYERIDMAP[],COLUMN(PLAYERIDMAP[LASTNAME]),FALSE)</f>
        <v>Gordon</v>
      </c>
      <c r="C164" s="3" t="str">
        <f>VLOOKUP(MYRANKS_H[[#This Row],[PLAYERID]],PLAYERIDMAP[],COLUMN(PLAYERIDMAP[FIRSTNAME]),FALSE)</f>
        <v>Alex</v>
      </c>
      <c r="D164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Alex Gordon</v>
      </c>
      <c r="E164" s="3" t="str">
        <f>VLOOKUP(MYRANKS_H[[#This Row],[PLAYERID]],PLAYERIDMAP[],COLUMN(PLAYERIDMAP[TEAM]),FALSE)</f>
        <v>KC</v>
      </c>
      <c r="F164" s="4" t="str">
        <f>VLOOKUP(MYRANKS_H[[#This Row],[PLAYERID]],PLAYERIDMAP[],COLUMN(PLAYERIDMAP[LG]),FALSE)</f>
        <v>AL</v>
      </c>
      <c r="G164" s="3" t="str">
        <f>VLOOKUP(MYRANKS_H[[#This Row],[PLAYERID]],PLAYERIDMAP[],COLUMN(PLAYERIDMAP[POS]),FALSE)</f>
        <v>OF</v>
      </c>
      <c r="H164" s="92">
        <v>568</v>
      </c>
      <c r="I164" s="66">
        <v>506</v>
      </c>
      <c r="J164" s="92">
        <v>124</v>
      </c>
      <c r="K164" s="66">
        <v>13</v>
      </c>
      <c r="L164" s="92">
        <v>56</v>
      </c>
      <c r="M164" s="66">
        <v>54</v>
      </c>
      <c r="N164" s="66">
        <v>50</v>
      </c>
      <c r="O164" s="66">
        <v>124</v>
      </c>
      <c r="P164" s="66">
        <v>12</v>
      </c>
      <c r="Q164" s="5">
        <v>0.24505928853754941</v>
      </c>
      <c r="R164" s="15">
        <v>163</v>
      </c>
      <c r="S164" s="32">
        <v>1.6804295890943888</v>
      </c>
      <c r="T164" s="19" t="s">
        <v>16322</v>
      </c>
    </row>
    <row r="165" spans="1:20" x14ac:dyDescent="0.3">
      <c r="A165" s="57" t="s">
        <v>12633</v>
      </c>
      <c r="B165" s="2" t="str">
        <f>VLOOKUP(MYRANKS_H[[#This Row],[PLAYERID]],PLAYERIDMAP[],COLUMN(PLAYERIDMAP[LASTNAME]),FALSE)</f>
        <v>Narvaez</v>
      </c>
      <c r="C165" s="3" t="str">
        <f>VLOOKUP(MYRANKS_H[[#This Row],[PLAYERID]],PLAYERIDMAP[],COLUMN(PLAYERIDMAP[FIRSTNAME]),FALSE)</f>
        <v>Omar</v>
      </c>
      <c r="D165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Omar Narvaez</v>
      </c>
      <c r="E165" s="3" t="str">
        <f>VLOOKUP(MYRANKS_H[[#This Row],[PLAYERID]],PLAYERIDMAP[],COLUMN(PLAYERIDMAP[TEAM]),FALSE)</f>
        <v>SEA</v>
      </c>
      <c r="F165" s="4" t="str">
        <f>VLOOKUP(MYRANKS_H[[#This Row],[PLAYERID]],PLAYERIDMAP[],COLUMN(PLAYERIDMAP[LG]),FALSE)</f>
        <v>AL</v>
      </c>
      <c r="G165" s="3" t="str">
        <f>VLOOKUP(MYRANKS_H[[#This Row],[PLAYERID]],PLAYERIDMAP[],COLUMN(PLAYERIDMAP[POS]),FALSE)</f>
        <v>C</v>
      </c>
      <c r="H165" s="92">
        <v>322</v>
      </c>
      <c r="I165" s="66">
        <v>280</v>
      </c>
      <c r="J165" s="92">
        <v>77</v>
      </c>
      <c r="K165" s="66">
        <v>9</v>
      </c>
      <c r="L165" s="92">
        <v>30</v>
      </c>
      <c r="M165" s="66">
        <v>30</v>
      </c>
      <c r="N165" s="66">
        <v>38</v>
      </c>
      <c r="O165" s="66">
        <v>65</v>
      </c>
      <c r="P165" s="66">
        <v>0</v>
      </c>
      <c r="Q165" s="54">
        <v>0.27500000000000002</v>
      </c>
      <c r="R165" s="15">
        <v>164</v>
      </c>
      <c r="S165" s="56">
        <v>1.5878139185428732</v>
      </c>
      <c r="T165" s="55" t="s">
        <v>16323</v>
      </c>
    </row>
    <row r="166" spans="1:20" ht="15" customHeight="1" x14ac:dyDescent="0.3">
      <c r="A166" s="43" t="s">
        <v>1535</v>
      </c>
      <c r="B166" s="2" t="str">
        <f>VLOOKUP(MYRANKS_H[[#This Row],[PLAYERID]],PLAYERIDMAP[],COLUMN(PLAYERIDMAP[LASTNAME]),FALSE)</f>
        <v>Beltre</v>
      </c>
      <c r="C166" s="3" t="str">
        <f>VLOOKUP(MYRANKS_H[[#This Row],[PLAYERID]],PLAYERIDMAP[],COLUMN(PLAYERIDMAP[FIRSTNAME]),FALSE)</f>
        <v>Adrian</v>
      </c>
      <c r="D166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Adrian Beltre</v>
      </c>
      <c r="E166" s="3" t="str">
        <f>VLOOKUP(MYRANKS_H[[#This Row],[PLAYERID]],PLAYERIDMAP[],COLUMN(PLAYERIDMAP[TEAM]),FALSE)</f>
        <v>N/A</v>
      </c>
      <c r="F166" s="4" t="str">
        <f>VLOOKUP(MYRANKS_H[[#This Row],[PLAYERID]],PLAYERIDMAP[],COLUMN(PLAYERIDMAP[LG]),FALSE)</f>
        <v>N/A</v>
      </c>
      <c r="G166" s="3" t="str">
        <f>VLOOKUP(MYRANKS_H[[#This Row],[PLAYERID]],PLAYERIDMAP[],COLUMN(PLAYERIDMAP[POS]),FALSE)</f>
        <v>3B</v>
      </c>
      <c r="H166" s="92">
        <v>481</v>
      </c>
      <c r="I166" s="66">
        <v>433</v>
      </c>
      <c r="J166" s="92">
        <v>118</v>
      </c>
      <c r="K166" s="66">
        <v>15</v>
      </c>
      <c r="L166" s="92">
        <v>49</v>
      </c>
      <c r="M166" s="66">
        <v>65</v>
      </c>
      <c r="N166" s="66">
        <v>34</v>
      </c>
      <c r="O166" s="66">
        <v>96</v>
      </c>
      <c r="P166" s="66">
        <v>1</v>
      </c>
      <c r="Q166" s="27">
        <v>0.27251732101616627</v>
      </c>
      <c r="R166" s="15">
        <v>165</v>
      </c>
      <c r="S166" s="37">
        <v>1.5338988153631425</v>
      </c>
      <c r="T166" s="19" t="s">
        <v>16324</v>
      </c>
    </row>
    <row r="167" spans="1:20" x14ac:dyDescent="0.3">
      <c r="A167" s="43" t="s">
        <v>2271</v>
      </c>
      <c r="B167" s="2" t="str">
        <f>VLOOKUP(MYRANKS_H[[#This Row],[PLAYERID]],PLAYERIDMAP[],COLUMN(PLAYERIDMAP[LASTNAME]),FALSE)</f>
        <v>Hundley</v>
      </c>
      <c r="C167" s="3" t="str">
        <f>VLOOKUP(MYRANKS_H[[#This Row],[PLAYERID]],PLAYERIDMAP[],COLUMN(PLAYERIDMAP[FIRSTNAME]),FALSE)</f>
        <v>Nick</v>
      </c>
      <c r="D167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Nick Hundley</v>
      </c>
      <c r="E167" s="3" t="str">
        <f>VLOOKUP(MYRANKS_H[[#This Row],[PLAYERID]],PLAYERIDMAP[],COLUMN(PLAYERIDMAP[TEAM]),FALSE)</f>
        <v>N/A</v>
      </c>
      <c r="F167" s="4" t="str">
        <f>VLOOKUP(MYRANKS_H[[#This Row],[PLAYERID]],PLAYERIDMAP[],COLUMN(PLAYERIDMAP[LG]),FALSE)</f>
        <v>N/A</v>
      </c>
      <c r="G167" s="3" t="str">
        <f>VLOOKUP(MYRANKS_H[[#This Row],[PLAYERID]],PLAYERIDMAP[],COLUMN(PLAYERIDMAP[POS]),FALSE)</f>
        <v>C</v>
      </c>
      <c r="H167" s="92">
        <v>305</v>
      </c>
      <c r="I167" s="66">
        <v>282</v>
      </c>
      <c r="J167" s="92">
        <v>68</v>
      </c>
      <c r="K167" s="66">
        <v>10</v>
      </c>
      <c r="L167" s="92">
        <v>34</v>
      </c>
      <c r="M167" s="66">
        <v>31</v>
      </c>
      <c r="N167" s="66">
        <v>22</v>
      </c>
      <c r="O167" s="66">
        <v>85</v>
      </c>
      <c r="P167" s="66">
        <v>2</v>
      </c>
      <c r="Q167" s="6">
        <v>0.24113475177304963</v>
      </c>
      <c r="R167" s="15">
        <v>166</v>
      </c>
      <c r="S167" s="35">
        <v>1.3099604935738438</v>
      </c>
      <c r="T167" s="19" t="s">
        <v>16325</v>
      </c>
    </row>
    <row r="168" spans="1:20" x14ac:dyDescent="0.3">
      <c r="A168" s="43" t="s">
        <v>12163</v>
      </c>
      <c r="B168" s="2" t="str">
        <f>VLOOKUP(MYRANKS_H[[#This Row],[PLAYERID]],PLAYERIDMAP[],COLUMN(PLAYERIDMAP[LASTNAME]),FALSE)</f>
        <v>Diaz</v>
      </c>
      <c r="C168" s="3" t="str">
        <f>VLOOKUP(MYRANKS_H[[#This Row],[PLAYERID]],PLAYERIDMAP[],COLUMN(PLAYERIDMAP[FIRSTNAME]),FALSE)</f>
        <v>Aledmys</v>
      </c>
      <c r="D168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Aledmys Diaz</v>
      </c>
      <c r="E168" s="3" t="str">
        <f>VLOOKUP(MYRANKS_H[[#This Row],[PLAYERID]],PLAYERIDMAP[],COLUMN(PLAYERIDMAP[TEAM]),FALSE)</f>
        <v>HOU</v>
      </c>
      <c r="F168" s="4" t="str">
        <f>VLOOKUP(MYRANKS_H[[#This Row],[PLAYERID]],PLAYERIDMAP[],COLUMN(PLAYERIDMAP[LG]),FALSE)</f>
        <v>AL</v>
      </c>
      <c r="G168" s="3" t="str">
        <f>VLOOKUP(MYRANKS_H[[#This Row],[PLAYERID]],PLAYERIDMAP[],COLUMN(PLAYERIDMAP[POS]),FALSE)</f>
        <v>SS</v>
      </c>
      <c r="H168" s="92">
        <v>452</v>
      </c>
      <c r="I168" s="66">
        <v>422</v>
      </c>
      <c r="J168" s="92">
        <v>111</v>
      </c>
      <c r="K168" s="66">
        <v>18</v>
      </c>
      <c r="L168" s="92">
        <v>55</v>
      </c>
      <c r="M168" s="66">
        <v>55</v>
      </c>
      <c r="N168" s="66">
        <v>23</v>
      </c>
      <c r="O168" s="66">
        <v>62</v>
      </c>
      <c r="P168" s="66">
        <v>3</v>
      </c>
      <c r="Q168" s="30">
        <v>0.26303317535545023</v>
      </c>
      <c r="R168" s="15">
        <v>167</v>
      </c>
      <c r="S168" s="36">
        <v>1.0450872052564859</v>
      </c>
      <c r="T168" s="19" t="s">
        <v>16326</v>
      </c>
    </row>
    <row r="169" spans="1:20" x14ac:dyDescent="0.3">
      <c r="A169" s="43" t="s">
        <v>2096</v>
      </c>
      <c r="B169" s="2" t="str">
        <f>VLOOKUP(MYRANKS_H[[#This Row],[PLAYERID]],PLAYERIDMAP[],COLUMN(PLAYERIDMAP[LASTNAME]),FALSE)</f>
        <v>Gonzalez</v>
      </c>
      <c r="C169" s="3" t="str">
        <f>VLOOKUP(MYRANKS_H[[#This Row],[PLAYERID]],PLAYERIDMAP[],COLUMN(PLAYERIDMAP[FIRSTNAME]),FALSE)</f>
        <v>Marwin</v>
      </c>
      <c r="D169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Marwin Gonzalez</v>
      </c>
      <c r="E169" s="3" t="str">
        <f>VLOOKUP(MYRANKS_H[[#This Row],[PLAYERID]],PLAYERIDMAP[],COLUMN(PLAYERIDMAP[TEAM]),FALSE)</f>
        <v>N/A</v>
      </c>
      <c r="F169" s="4" t="str">
        <f>VLOOKUP(MYRANKS_H[[#This Row],[PLAYERID]],PLAYERIDMAP[],COLUMN(PLAYERIDMAP[LG]),FALSE)</f>
        <v>N/A</v>
      </c>
      <c r="G169" s="3" t="str">
        <f>VLOOKUP(MYRANKS_H[[#This Row],[PLAYERID]],PLAYERIDMAP[],COLUMN(PLAYERIDMAP[POS]),FALSE)</f>
        <v>SS</v>
      </c>
      <c r="H169" s="92">
        <v>552</v>
      </c>
      <c r="I169" s="66">
        <v>489</v>
      </c>
      <c r="J169" s="92">
        <v>121</v>
      </c>
      <c r="K169" s="66">
        <v>16</v>
      </c>
      <c r="L169" s="92">
        <v>61</v>
      </c>
      <c r="M169" s="66">
        <v>68</v>
      </c>
      <c r="N169" s="66">
        <v>53</v>
      </c>
      <c r="O169" s="66">
        <v>126</v>
      </c>
      <c r="P169" s="66">
        <v>2</v>
      </c>
      <c r="Q169" s="6">
        <v>0.2474437627811861</v>
      </c>
      <c r="R169" s="15">
        <v>168</v>
      </c>
      <c r="S169" s="35">
        <v>1</v>
      </c>
      <c r="T169" s="19" t="s">
        <v>16327</v>
      </c>
    </row>
    <row r="170" spans="1:20" ht="15" customHeight="1" x14ac:dyDescent="0.3">
      <c r="A170" s="43" t="s">
        <v>6237</v>
      </c>
      <c r="B170" s="2" t="str">
        <f>VLOOKUP(MYRANKS_H[[#This Row],[PLAYERID]],PLAYERIDMAP[],COLUMN(PLAYERIDMAP[LASTNAME]),FALSE)</f>
        <v>Sanchez</v>
      </c>
      <c r="C170" s="3" t="str">
        <f>VLOOKUP(MYRANKS_H[[#This Row],[PLAYERID]],PLAYERIDMAP[],COLUMN(PLAYERIDMAP[FIRSTNAME]),FALSE)</f>
        <v>Yolmer</v>
      </c>
      <c r="D170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Yolmer Sanchez</v>
      </c>
      <c r="E170" s="3" t="str">
        <f>VLOOKUP(MYRANKS_H[[#This Row],[PLAYERID]],PLAYERIDMAP[],COLUMN(PLAYERIDMAP[TEAM]),FALSE)</f>
        <v>CHW</v>
      </c>
      <c r="F170" s="4" t="str">
        <f>VLOOKUP(MYRANKS_H[[#This Row],[PLAYERID]],PLAYERIDMAP[],COLUMN(PLAYERIDMAP[LG]),FALSE)</f>
        <v>AL</v>
      </c>
      <c r="G170" s="3" t="str">
        <f>VLOOKUP(MYRANKS_H[[#This Row],[PLAYERID]],PLAYERIDMAP[],COLUMN(PLAYERIDMAP[POS]),FALSE)</f>
        <v>2B</v>
      </c>
      <c r="H170" s="92">
        <v>662</v>
      </c>
      <c r="I170" s="66">
        <v>600</v>
      </c>
      <c r="J170" s="92">
        <v>145</v>
      </c>
      <c r="K170" s="66">
        <v>8</v>
      </c>
      <c r="L170" s="92">
        <v>62</v>
      </c>
      <c r="M170" s="66">
        <v>55</v>
      </c>
      <c r="N170" s="66">
        <v>49</v>
      </c>
      <c r="O170" s="66">
        <v>138</v>
      </c>
      <c r="P170" s="66">
        <v>14</v>
      </c>
      <c r="Q170" s="6">
        <v>0.24166666666666667</v>
      </c>
      <c r="R170" s="15">
        <v>169</v>
      </c>
      <c r="S170" s="35">
        <v>0.98574306736852901</v>
      </c>
      <c r="T170" s="19" t="s">
        <v>16330</v>
      </c>
    </row>
    <row r="171" spans="1:20" ht="15" customHeight="1" x14ac:dyDescent="0.3">
      <c r="A171" s="57" t="s">
        <v>13700</v>
      </c>
      <c r="B171" s="2" t="str">
        <f>VLOOKUP(MYRANKS_H[[#This Row],[PLAYERID]],PLAYERIDMAP[],COLUMN(PLAYERIDMAP[LASTNAME]),FALSE)</f>
        <v>Candelario</v>
      </c>
      <c r="C171" s="3" t="str">
        <f>VLOOKUP(MYRANKS_H[[#This Row],[PLAYERID]],PLAYERIDMAP[],COLUMN(PLAYERIDMAP[FIRSTNAME]),FALSE)</f>
        <v>Jeimer</v>
      </c>
      <c r="D171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Jeimer Candelario</v>
      </c>
      <c r="E171" s="3" t="str">
        <f>VLOOKUP(MYRANKS_H[[#This Row],[PLAYERID]],PLAYERIDMAP[],COLUMN(PLAYERIDMAP[TEAM]),FALSE)</f>
        <v>DET</v>
      </c>
      <c r="F171" s="53" t="str">
        <f>VLOOKUP(MYRANKS_H[[#This Row],[PLAYERID]],PLAYERIDMAP[],COLUMN(PLAYERIDMAP[LG]),FALSE)</f>
        <v>AL</v>
      </c>
      <c r="G171" s="3" t="str">
        <f>VLOOKUP(MYRANKS_H[[#This Row],[PLAYERID]],PLAYERIDMAP[],COLUMN(PLAYERIDMAP[POS]),FALSE)</f>
        <v>3B</v>
      </c>
      <c r="H171" s="92">
        <v>619</v>
      </c>
      <c r="I171" s="66">
        <v>539</v>
      </c>
      <c r="J171" s="92">
        <v>121</v>
      </c>
      <c r="K171" s="66">
        <v>19</v>
      </c>
      <c r="L171" s="92">
        <v>78</v>
      </c>
      <c r="M171" s="66">
        <v>54</v>
      </c>
      <c r="N171" s="66">
        <v>66</v>
      </c>
      <c r="O171" s="66">
        <v>160</v>
      </c>
      <c r="P171" s="66">
        <v>3</v>
      </c>
      <c r="Q171" s="54">
        <v>0.22448979591836735</v>
      </c>
      <c r="R171" s="67">
        <v>169</v>
      </c>
      <c r="S171" s="74">
        <v>0.98574306736852901</v>
      </c>
      <c r="T171" s="55" t="s">
        <v>16332</v>
      </c>
    </row>
    <row r="172" spans="1:20" ht="15" customHeight="1" x14ac:dyDescent="0.3">
      <c r="A172" s="57" t="s">
        <v>8140</v>
      </c>
      <c r="B172" s="2" t="str">
        <f>VLOOKUP(MYRANKS_H[[#This Row],[PLAYERID]],PLAYERIDMAP[],COLUMN(PLAYERIDMAP[LASTNAME]),FALSE)</f>
        <v>Ahmed</v>
      </c>
      <c r="C172" s="3" t="str">
        <f>VLOOKUP(MYRANKS_H[[#This Row],[PLAYERID]],PLAYERIDMAP[],COLUMN(PLAYERIDMAP[FIRSTNAME]),FALSE)</f>
        <v>Nick</v>
      </c>
      <c r="D172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Nick Ahmed</v>
      </c>
      <c r="E172" s="3" t="str">
        <f>VLOOKUP(MYRANKS_H[[#This Row],[PLAYERID]],PLAYERIDMAP[],COLUMN(PLAYERIDMAP[TEAM]),FALSE)</f>
        <v>ARI</v>
      </c>
      <c r="F172" s="4" t="str">
        <f>VLOOKUP(MYRANKS_H[[#This Row],[PLAYERID]],PLAYERIDMAP[],COLUMN(PLAYERIDMAP[LG]),FALSE)</f>
        <v>NL</v>
      </c>
      <c r="G172" s="3" t="str">
        <f>VLOOKUP(MYRANKS_H[[#This Row],[PLAYERID]],PLAYERIDMAP[],COLUMN(PLAYERIDMAP[POS]),FALSE)</f>
        <v>SS</v>
      </c>
      <c r="H172" s="92">
        <v>564</v>
      </c>
      <c r="I172" s="66">
        <v>516</v>
      </c>
      <c r="J172" s="92">
        <v>121</v>
      </c>
      <c r="K172" s="66">
        <v>16</v>
      </c>
      <c r="L172" s="92">
        <v>61</v>
      </c>
      <c r="M172" s="66">
        <v>70</v>
      </c>
      <c r="N172" s="66">
        <v>40</v>
      </c>
      <c r="O172" s="66">
        <v>109</v>
      </c>
      <c r="P172" s="66">
        <v>5</v>
      </c>
      <c r="Q172" s="54">
        <v>0.23449612403100775</v>
      </c>
      <c r="R172" s="15">
        <v>169</v>
      </c>
      <c r="S172" s="56">
        <v>0.98574306736852901</v>
      </c>
      <c r="T172" s="55" t="s">
        <v>16329</v>
      </c>
    </row>
    <row r="173" spans="1:20" x14ac:dyDescent="0.3">
      <c r="A173" s="57" t="s">
        <v>2937</v>
      </c>
      <c r="B173" s="2" t="str">
        <f>VLOOKUP(MYRANKS_H[[#This Row],[PLAYERID]],PLAYERIDMAP[],COLUMN(PLAYERIDMAP[LASTNAME]),FALSE)</f>
        <v>Reddick</v>
      </c>
      <c r="C173" s="3" t="str">
        <f>VLOOKUP(MYRANKS_H[[#This Row],[PLAYERID]],PLAYERIDMAP[],COLUMN(PLAYERIDMAP[FIRSTNAME]),FALSE)</f>
        <v>Josh</v>
      </c>
      <c r="D173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Josh Reddick</v>
      </c>
      <c r="E173" s="3" t="str">
        <f>VLOOKUP(MYRANKS_H[[#This Row],[PLAYERID]],PLAYERIDMAP[],COLUMN(PLAYERIDMAP[TEAM]),FALSE)</f>
        <v>HOU</v>
      </c>
      <c r="F173" s="4" t="str">
        <f>VLOOKUP(MYRANKS_H[[#This Row],[PLAYERID]],PLAYERIDMAP[],COLUMN(PLAYERIDMAP[LG]),FALSE)</f>
        <v>AL</v>
      </c>
      <c r="G173" s="3" t="str">
        <f>VLOOKUP(MYRANKS_H[[#This Row],[PLAYERID]],PLAYERIDMAP[],COLUMN(PLAYERIDMAP[POS]),FALSE)</f>
        <v>OF</v>
      </c>
      <c r="H173" s="92">
        <v>487</v>
      </c>
      <c r="I173" s="66">
        <v>433</v>
      </c>
      <c r="J173" s="92">
        <v>105</v>
      </c>
      <c r="K173" s="66">
        <v>17</v>
      </c>
      <c r="L173" s="92">
        <v>63</v>
      </c>
      <c r="M173" s="66">
        <v>47</v>
      </c>
      <c r="N173" s="66">
        <v>49</v>
      </c>
      <c r="O173" s="66">
        <v>77</v>
      </c>
      <c r="P173" s="66">
        <v>7</v>
      </c>
      <c r="Q173" s="46">
        <v>0.24249422632794457</v>
      </c>
      <c r="R173" s="65">
        <v>169</v>
      </c>
      <c r="S173" s="73">
        <v>0.98574306736852901</v>
      </c>
      <c r="T173" s="45" t="s">
        <v>16331</v>
      </c>
    </row>
    <row r="174" spans="1:20" ht="15" customHeight="1" x14ac:dyDescent="0.3">
      <c r="A174" s="43" t="s">
        <v>2670</v>
      </c>
      <c r="B174" s="2" t="str">
        <f>VLOOKUP(MYRANKS_H[[#This Row],[PLAYERID]],PLAYERIDMAP[],COLUMN(PLAYERIDMAP[LASTNAME]),FALSE)</f>
        <v>Moreland</v>
      </c>
      <c r="C174" s="3" t="str">
        <f>VLOOKUP(MYRANKS_H[[#This Row],[PLAYERID]],PLAYERIDMAP[],COLUMN(PLAYERIDMAP[FIRSTNAME]),FALSE)</f>
        <v>Mitch</v>
      </c>
      <c r="D174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Mitch Moreland</v>
      </c>
      <c r="E174" s="3" t="str">
        <f>VLOOKUP(MYRANKS_H[[#This Row],[PLAYERID]],PLAYERIDMAP[],COLUMN(PLAYERIDMAP[TEAM]),FALSE)</f>
        <v>BOS</v>
      </c>
      <c r="F174" s="4" t="str">
        <f>VLOOKUP(MYRANKS_H[[#This Row],[PLAYERID]],PLAYERIDMAP[],COLUMN(PLAYERIDMAP[LG]),FALSE)</f>
        <v>AL</v>
      </c>
      <c r="G174" s="3" t="str">
        <f>VLOOKUP(MYRANKS_H[[#This Row],[PLAYERID]],PLAYERIDMAP[],COLUMN(PLAYERIDMAP[POS]),FALSE)</f>
        <v>1B</v>
      </c>
      <c r="H174" s="92">
        <v>459</v>
      </c>
      <c r="I174" s="66">
        <v>404</v>
      </c>
      <c r="J174" s="92">
        <v>99</v>
      </c>
      <c r="K174" s="66">
        <v>15</v>
      </c>
      <c r="L174" s="92">
        <v>57</v>
      </c>
      <c r="M174" s="66">
        <v>68</v>
      </c>
      <c r="N174" s="66">
        <v>50</v>
      </c>
      <c r="O174" s="66">
        <v>102</v>
      </c>
      <c r="P174" s="66">
        <v>2</v>
      </c>
      <c r="Q174" s="6">
        <v>0.24504950495049505</v>
      </c>
      <c r="R174" s="15">
        <v>169</v>
      </c>
      <c r="S174" s="35">
        <v>0.98574306736852901</v>
      </c>
      <c r="T174" s="19" t="s">
        <v>16328</v>
      </c>
    </row>
    <row r="175" spans="1:20" ht="15" customHeight="1" x14ac:dyDescent="0.3">
      <c r="A175" s="49" t="s">
        <v>2528</v>
      </c>
      <c r="B175" s="2" t="str">
        <f>VLOOKUP(MYRANKS_H[[#This Row],[PLAYERID]],PLAYERIDMAP[],COLUMN(PLAYERIDMAP[LASTNAME]),FALSE)</f>
        <v>Maldonado</v>
      </c>
      <c r="C175" s="3" t="str">
        <f>VLOOKUP(MYRANKS_H[[#This Row],[PLAYERID]],PLAYERIDMAP[],COLUMN(PLAYERIDMAP[FIRSTNAME]),FALSE)</f>
        <v>Martin</v>
      </c>
      <c r="D175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Martin Maldonado</v>
      </c>
      <c r="E175" s="3" t="str">
        <f>VLOOKUP(MYRANKS_H[[#This Row],[PLAYERID]],PLAYERIDMAP[],COLUMN(PLAYERIDMAP[TEAM]),FALSE)</f>
        <v>N/A</v>
      </c>
      <c r="F175" s="4" t="str">
        <f>VLOOKUP(MYRANKS_H[[#This Row],[PLAYERID]],PLAYERIDMAP[],COLUMN(PLAYERIDMAP[LG]),FALSE)</f>
        <v>N/A</v>
      </c>
      <c r="G175" s="3" t="str">
        <f>VLOOKUP(MYRANKS_H[[#This Row],[PLAYERID]],PLAYERIDMAP[],COLUMN(PLAYERIDMAP[POS]),FALSE)</f>
        <v>C</v>
      </c>
      <c r="H175" s="92">
        <v>404</v>
      </c>
      <c r="I175" s="66">
        <v>373</v>
      </c>
      <c r="J175" s="92">
        <v>84</v>
      </c>
      <c r="K175" s="66">
        <v>9</v>
      </c>
      <c r="L175" s="92">
        <v>39</v>
      </c>
      <c r="M175" s="66">
        <v>44</v>
      </c>
      <c r="N175" s="66">
        <v>16</v>
      </c>
      <c r="O175" s="66">
        <v>98</v>
      </c>
      <c r="P175" s="66">
        <v>0</v>
      </c>
      <c r="Q175" s="6">
        <v>0.22520107238605899</v>
      </c>
      <c r="R175" s="15">
        <v>169</v>
      </c>
      <c r="S175" s="35">
        <v>0.98574306736852901</v>
      </c>
      <c r="T175" s="19" t="s">
        <v>16333</v>
      </c>
    </row>
    <row r="176" spans="1:20" x14ac:dyDescent="0.3">
      <c r="A176" s="88" t="s">
        <v>3691</v>
      </c>
      <c r="B176" s="2" t="str">
        <f>VLOOKUP(MYRANKS_H[[#This Row],[PLAYERID]],PLAYERIDMAP[],COLUMN(PLAYERIDMAP[LASTNAME]),FALSE)</f>
        <v>Bryant</v>
      </c>
      <c r="C176" s="3" t="str">
        <f>VLOOKUP(MYRANKS_H[[#This Row],[PLAYERID]],PLAYERIDMAP[],COLUMN(PLAYERIDMAP[FIRSTNAME]),FALSE)</f>
        <v>Kris</v>
      </c>
      <c r="D176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Kris Bryant</v>
      </c>
      <c r="E176" s="3" t="str">
        <f>VLOOKUP(MYRANKS_H[[#This Row],[PLAYERID]],PLAYERIDMAP[],COLUMN(PLAYERIDMAP[TEAM]),FALSE)</f>
        <v>CHC</v>
      </c>
      <c r="F176" s="4" t="str">
        <f>VLOOKUP(MYRANKS_H[[#This Row],[PLAYERID]],PLAYERIDMAP[],COLUMN(PLAYERIDMAP[LG]),FALSE)</f>
        <v>NL</v>
      </c>
      <c r="G176" s="3" t="str">
        <f>VLOOKUP(MYRANKS_H[[#This Row],[PLAYERID]],PLAYERIDMAP[],COLUMN(PLAYERIDMAP[POS]),FALSE)</f>
        <v>3B</v>
      </c>
      <c r="H176" s="97">
        <v>457</v>
      </c>
      <c r="I176" s="97">
        <v>389</v>
      </c>
      <c r="J176" s="97">
        <v>106</v>
      </c>
      <c r="K176" s="97">
        <v>13</v>
      </c>
      <c r="L176" s="97">
        <v>59</v>
      </c>
      <c r="M176" s="97">
        <v>52</v>
      </c>
      <c r="N176" s="97">
        <v>48</v>
      </c>
      <c r="O176" s="97">
        <v>107</v>
      </c>
      <c r="P176" s="97">
        <v>2</v>
      </c>
      <c r="Q176" s="98">
        <v>0.27249357326478146</v>
      </c>
      <c r="R176" s="100">
        <v>175</v>
      </c>
      <c r="S176" s="101">
        <v>0.65859708252334537</v>
      </c>
      <c r="T176" s="99" t="s">
        <v>16334</v>
      </c>
    </row>
    <row r="177" spans="1:20" ht="15" customHeight="1" x14ac:dyDescent="0.3">
      <c r="A177" s="43" t="s">
        <v>2278</v>
      </c>
      <c r="B177" s="2" t="str">
        <f>VLOOKUP(MYRANKS_H[[#This Row],[PLAYERID]],PLAYERIDMAP[],COLUMN(PLAYERIDMAP[LASTNAME]),FALSE)</f>
        <v>Iannetta</v>
      </c>
      <c r="C177" s="3" t="str">
        <f>VLOOKUP(MYRANKS_H[[#This Row],[PLAYERID]],PLAYERIDMAP[],COLUMN(PLAYERIDMAP[FIRSTNAME]),FALSE)</f>
        <v>Chris</v>
      </c>
      <c r="D177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Chris Iannetta</v>
      </c>
      <c r="E177" s="3" t="str">
        <f>VLOOKUP(MYRANKS_H[[#This Row],[PLAYERID]],PLAYERIDMAP[],COLUMN(PLAYERIDMAP[TEAM]),FALSE)</f>
        <v>COL</v>
      </c>
      <c r="F177" s="4" t="str">
        <f>VLOOKUP(MYRANKS_H[[#This Row],[PLAYERID]],PLAYERIDMAP[],COLUMN(PLAYERIDMAP[LG]),FALSE)</f>
        <v>NL</v>
      </c>
      <c r="G177" s="3" t="str">
        <f>VLOOKUP(MYRANKS_H[[#This Row],[PLAYERID]],PLAYERIDMAP[],COLUMN(PLAYERIDMAP[POS]),FALSE)</f>
        <v>C</v>
      </c>
      <c r="H177" s="92">
        <v>360</v>
      </c>
      <c r="I177" s="66">
        <v>299</v>
      </c>
      <c r="J177" s="92">
        <v>67</v>
      </c>
      <c r="K177" s="66">
        <v>11</v>
      </c>
      <c r="L177" s="92">
        <v>36</v>
      </c>
      <c r="M177" s="66">
        <v>36</v>
      </c>
      <c r="N177" s="66">
        <v>50</v>
      </c>
      <c r="O177" s="66">
        <v>87</v>
      </c>
      <c r="P177" s="66">
        <v>0</v>
      </c>
      <c r="Q177" s="30">
        <v>0.22408026755852842</v>
      </c>
      <c r="R177" s="15">
        <v>176</v>
      </c>
      <c r="S177" s="36">
        <v>0.5711290349861935</v>
      </c>
      <c r="T177" s="19" t="s">
        <v>16335</v>
      </c>
    </row>
    <row r="178" spans="1:20" x14ac:dyDescent="0.3">
      <c r="A178" s="57" t="s">
        <v>3504</v>
      </c>
      <c r="B178" s="2" t="str">
        <f>VLOOKUP(MYRANKS_H[[#This Row],[PLAYERID]],PLAYERIDMAP[],COLUMN(PLAYERIDMAP[LASTNAME]),FALSE)</f>
        <v>Schoop</v>
      </c>
      <c r="C178" s="3" t="str">
        <f>VLOOKUP(MYRANKS_H[[#This Row],[PLAYERID]],PLAYERIDMAP[],COLUMN(PLAYERIDMAP[FIRSTNAME]),FALSE)</f>
        <v>Jonathan</v>
      </c>
      <c r="D178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Jonathan Schoop</v>
      </c>
      <c r="E178" s="3" t="str">
        <f>VLOOKUP(MYRANKS_H[[#This Row],[PLAYERID]],PLAYERIDMAP[],COLUMN(PLAYERIDMAP[TEAM]),FALSE)</f>
        <v>MIN</v>
      </c>
      <c r="F178" s="4" t="str">
        <f>VLOOKUP(MYRANKS_H[[#This Row],[PLAYERID]],PLAYERIDMAP[],COLUMN(PLAYERIDMAP[LG]),FALSE)</f>
        <v>AL</v>
      </c>
      <c r="G178" s="3" t="str">
        <f>VLOOKUP(MYRANKS_H[[#This Row],[PLAYERID]],PLAYERIDMAP[],COLUMN(PLAYERIDMAP[POS]),FALSE)</f>
        <v>2B</v>
      </c>
      <c r="H178" s="92">
        <v>501</v>
      </c>
      <c r="I178" s="66">
        <v>473</v>
      </c>
      <c r="J178" s="92">
        <v>110</v>
      </c>
      <c r="K178" s="66">
        <v>21</v>
      </c>
      <c r="L178" s="92">
        <v>61</v>
      </c>
      <c r="M178" s="66">
        <v>61</v>
      </c>
      <c r="N178" s="66">
        <v>19</v>
      </c>
      <c r="O178" s="66">
        <v>115</v>
      </c>
      <c r="P178" s="66">
        <v>1</v>
      </c>
      <c r="Q178" s="46">
        <v>0.23255813953488372</v>
      </c>
      <c r="R178" s="65">
        <v>177</v>
      </c>
      <c r="S178" s="52">
        <v>0.42502884139612029</v>
      </c>
      <c r="T178" s="45" t="s">
        <v>16336</v>
      </c>
    </row>
    <row r="179" spans="1:20" ht="15" customHeight="1" x14ac:dyDescent="0.3">
      <c r="A179" s="57" t="s">
        <v>2024</v>
      </c>
      <c r="B179" s="2" t="str">
        <f>VLOOKUP(MYRANKS_H[[#This Row],[PLAYERID]],PLAYERIDMAP[],COLUMN(PLAYERIDMAP[LASTNAME]),FALSE)</f>
        <v>Frazier</v>
      </c>
      <c r="C179" s="3" t="str">
        <f>VLOOKUP(MYRANKS_H[[#This Row],[PLAYERID]],PLAYERIDMAP[],COLUMN(PLAYERIDMAP[FIRSTNAME]),FALSE)</f>
        <v>Todd</v>
      </c>
      <c r="D179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Todd Frazier</v>
      </c>
      <c r="E179" s="3" t="str">
        <f>VLOOKUP(MYRANKS_H[[#This Row],[PLAYERID]],PLAYERIDMAP[],COLUMN(PLAYERIDMAP[TEAM]),FALSE)</f>
        <v>NYM</v>
      </c>
      <c r="F179" s="4" t="str">
        <f>VLOOKUP(MYRANKS_H[[#This Row],[PLAYERID]],PLAYERIDMAP[],COLUMN(PLAYERIDMAP[LG]),FALSE)</f>
        <v>NL</v>
      </c>
      <c r="G179" s="3" t="str">
        <f>VLOOKUP(MYRANKS_H[[#This Row],[PLAYERID]],PLAYERIDMAP[],COLUMN(PLAYERIDMAP[POS]),FALSE)</f>
        <v>3B</v>
      </c>
      <c r="H179" s="92">
        <v>472</v>
      </c>
      <c r="I179" s="66">
        <v>408</v>
      </c>
      <c r="J179" s="92">
        <v>87</v>
      </c>
      <c r="K179" s="66">
        <v>18</v>
      </c>
      <c r="L179" s="92">
        <v>54</v>
      </c>
      <c r="M179" s="66">
        <v>59</v>
      </c>
      <c r="N179" s="66">
        <v>48</v>
      </c>
      <c r="O179" s="66">
        <v>112</v>
      </c>
      <c r="P179" s="66">
        <v>9</v>
      </c>
      <c r="Q179" s="54">
        <v>0.21323529411764705</v>
      </c>
      <c r="R179" s="15">
        <v>178</v>
      </c>
      <c r="S179" s="56">
        <v>0.22788872472603539</v>
      </c>
      <c r="T179" s="55" t="s">
        <v>16337</v>
      </c>
    </row>
    <row r="180" spans="1:20" x14ac:dyDescent="0.3">
      <c r="A180" s="43" t="s">
        <v>2899</v>
      </c>
      <c r="B180" s="2" t="str">
        <f>VLOOKUP(MYRANKS_H[[#This Row],[PLAYERID]],PLAYERIDMAP[],COLUMN(PLAYERIDMAP[LASTNAME]),FALSE)</f>
        <v>Pujols</v>
      </c>
      <c r="C180" s="3" t="str">
        <f>VLOOKUP(MYRANKS_H[[#This Row],[PLAYERID]],PLAYERIDMAP[],COLUMN(PLAYERIDMAP[FIRSTNAME]),FALSE)</f>
        <v>Albert</v>
      </c>
      <c r="D180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Albert Pujols</v>
      </c>
      <c r="E180" s="3" t="str">
        <f>VLOOKUP(MYRANKS_H[[#This Row],[PLAYERID]],PLAYERIDMAP[],COLUMN(PLAYERIDMAP[TEAM]),FALSE)</f>
        <v>LAA</v>
      </c>
      <c r="F180" s="4" t="str">
        <f>VLOOKUP(MYRANKS_H[[#This Row],[PLAYERID]],PLAYERIDMAP[],COLUMN(PLAYERIDMAP[LG]),FALSE)</f>
        <v>AL</v>
      </c>
      <c r="G180" s="3" t="str">
        <f>VLOOKUP(MYRANKS_H[[#This Row],[PLAYERID]],PLAYERIDMAP[],COLUMN(PLAYERIDMAP[POS]),FALSE)</f>
        <v>1B</v>
      </c>
      <c r="H180" s="92">
        <v>498</v>
      </c>
      <c r="I180" s="66">
        <v>465</v>
      </c>
      <c r="J180" s="92">
        <v>114</v>
      </c>
      <c r="K180" s="66">
        <v>19</v>
      </c>
      <c r="L180" s="92">
        <v>50</v>
      </c>
      <c r="M180" s="66">
        <v>64</v>
      </c>
      <c r="N180" s="66">
        <v>28</v>
      </c>
      <c r="O180" s="66">
        <v>65</v>
      </c>
      <c r="P180" s="66">
        <v>1</v>
      </c>
      <c r="Q180" s="6">
        <v>0.24516129032258063</v>
      </c>
      <c r="R180" s="15">
        <v>179</v>
      </c>
      <c r="S180" s="35">
        <v>0.19143451622067309</v>
      </c>
      <c r="T180" s="19" t="s">
        <v>16338</v>
      </c>
    </row>
    <row r="181" spans="1:20" ht="15" customHeight="1" x14ac:dyDescent="0.3">
      <c r="A181" s="57" t="s">
        <v>11396</v>
      </c>
      <c r="B181" s="2" t="str">
        <f>VLOOKUP(MYRANKS_H[[#This Row],[PLAYERID]],PLAYERIDMAP[],COLUMN(PLAYERIDMAP[LASTNAME]),FALSE)</f>
        <v>Schebler</v>
      </c>
      <c r="C181" s="3" t="str">
        <f>VLOOKUP(MYRANKS_H[[#This Row],[PLAYERID]],PLAYERIDMAP[],COLUMN(PLAYERIDMAP[FIRSTNAME]),FALSE)</f>
        <v>Scott</v>
      </c>
      <c r="D181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Scott Schebler</v>
      </c>
      <c r="E181" s="3" t="str">
        <f>VLOOKUP(MYRANKS_H[[#This Row],[PLAYERID]],PLAYERIDMAP[],COLUMN(PLAYERIDMAP[TEAM]),FALSE)</f>
        <v>CIN</v>
      </c>
      <c r="F181" s="4" t="str">
        <f>VLOOKUP(MYRANKS_H[[#This Row],[PLAYERID]],PLAYERIDMAP[],COLUMN(PLAYERIDMAP[LG]),FALSE)</f>
        <v>NL</v>
      </c>
      <c r="G181" s="3" t="str">
        <f>VLOOKUP(MYRANKS_H[[#This Row],[PLAYERID]],PLAYERIDMAP[],COLUMN(PLAYERIDMAP[POS]),FALSE)</f>
        <v>OF</v>
      </c>
      <c r="H181" s="92">
        <v>430</v>
      </c>
      <c r="I181" s="66">
        <v>380</v>
      </c>
      <c r="J181" s="92">
        <v>97</v>
      </c>
      <c r="K181" s="66">
        <v>17</v>
      </c>
      <c r="L181" s="92">
        <v>55</v>
      </c>
      <c r="M181" s="66">
        <v>49</v>
      </c>
      <c r="N181" s="66">
        <v>39</v>
      </c>
      <c r="O181" s="66">
        <v>99</v>
      </c>
      <c r="P181" s="66">
        <v>4</v>
      </c>
      <c r="Q181" s="54">
        <v>0.25526315789473686</v>
      </c>
      <c r="R181" s="67">
        <v>180</v>
      </c>
      <c r="S181" s="56">
        <v>9.909615472454314E-2</v>
      </c>
      <c r="T181" s="55" t="s">
        <v>16339</v>
      </c>
    </row>
    <row r="182" spans="1:20" ht="15" customHeight="1" x14ac:dyDescent="0.3">
      <c r="A182" s="43" t="s">
        <v>1807</v>
      </c>
      <c r="B182" s="2" t="str">
        <f>VLOOKUP(MYRANKS_H[[#This Row],[PLAYERID]],PLAYERIDMAP[],COLUMN(PLAYERIDMAP[LASTNAME]),FALSE)</f>
        <v>Crawford</v>
      </c>
      <c r="C182" s="3" t="str">
        <f>VLOOKUP(MYRANKS_H[[#This Row],[PLAYERID]],PLAYERIDMAP[],COLUMN(PLAYERIDMAP[FIRSTNAME]),FALSE)</f>
        <v>Brandon</v>
      </c>
      <c r="D182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Brandon Crawford</v>
      </c>
      <c r="E182" s="3" t="str">
        <f>VLOOKUP(MYRANKS_H[[#This Row],[PLAYERID]],PLAYERIDMAP[],COLUMN(PLAYERIDMAP[TEAM]),FALSE)</f>
        <v>SF</v>
      </c>
      <c r="F182" s="4" t="str">
        <f>VLOOKUP(MYRANKS_H[[#This Row],[PLAYERID]],PLAYERIDMAP[],COLUMN(PLAYERIDMAP[LG]),FALSE)</f>
        <v>NL</v>
      </c>
      <c r="G182" s="3" t="str">
        <f>VLOOKUP(MYRANKS_H[[#This Row],[PLAYERID]],PLAYERIDMAP[],COLUMN(PLAYERIDMAP[POS]),FALSE)</f>
        <v>SS</v>
      </c>
      <c r="H182" s="92">
        <v>594</v>
      </c>
      <c r="I182" s="66">
        <v>531</v>
      </c>
      <c r="J182" s="92">
        <v>135</v>
      </c>
      <c r="K182" s="66">
        <v>14</v>
      </c>
      <c r="L182" s="92">
        <v>63</v>
      </c>
      <c r="M182" s="66">
        <v>54</v>
      </c>
      <c r="N182" s="66">
        <v>50</v>
      </c>
      <c r="O182" s="66">
        <v>122</v>
      </c>
      <c r="P182" s="66">
        <v>4</v>
      </c>
      <c r="Q182" s="6">
        <v>0.25423728813559321</v>
      </c>
      <c r="R182" s="15">
        <v>181</v>
      </c>
      <c r="S182" s="35">
        <v>4.1776263170085204E-2</v>
      </c>
      <c r="T182" s="19" t="s">
        <v>16340</v>
      </c>
    </row>
    <row r="183" spans="1:20" x14ac:dyDescent="0.3">
      <c r="A183" s="43" t="s">
        <v>2224</v>
      </c>
      <c r="B183" s="2" t="str">
        <f>VLOOKUP(MYRANKS_H[[#This Row],[PLAYERID]],PLAYERIDMAP[],COLUMN(PLAYERIDMAP[LASTNAME]),FALSE)</f>
        <v>Heyward</v>
      </c>
      <c r="C183" s="3" t="str">
        <f>VLOOKUP(MYRANKS_H[[#This Row],[PLAYERID]],PLAYERIDMAP[],COLUMN(PLAYERIDMAP[FIRSTNAME]),FALSE)</f>
        <v>Jason</v>
      </c>
      <c r="D183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Jason Heyward</v>
      </c>
      <c r="E183" s="3" t="str">
        <f>VLOOKUP(MYRANKS_H[[#This Row],[PLAYERID]],PLAYERIDMAP[],COLUMN(PLAYERIDMAP[TEAM]),FALSE)</f>
        <v>CHC</v>
      </c>
      <c r="F183" s="4" t="str">
        <f>VLOOKUP(MYRANKS_H[[#This Row],[PLAYERID]],PLAYERIDMAP[],COLUMN(PLAYERIDMAP[LG]),FALSE)</f>
        <v>NL</v>
      </c>
      <c r="G183" s="3" t="str">
        <f>VLOOKUP(MYRANKS_H[[#This Row],[PLAYERID]],PLAYERIDMAP[],COLUMN(PLAYERIDMAP[POS]),FALSE)</f>
        <v>OF</v>
      </c>
      <c r="H183" s="92">
        <v>489</v>
      </c>
      <c r="I183" s="59">
        <v>440</v>
      </c>
      <c r="J183" s="92">
        <v>119</v>
      </c>
      <c r="K183" s="59">
        <v>8</v>
      </c>
      <c r="L183" s="92">
        <v>67</v>
      </c>
      <c r="M183" s="59">
        <v>57</v>
      </c>
      <c r="N183" s="59">
        <v>42</v>
      </c>
      <c r="O183" s="59">
        <v>60</v>
      </c>
      <c r="P183" s="59">
        <v>1</v>
      </c>
      <c r="Q183" s="6">
        <v>0.27045454545454545</v>
      </c>
      <c r="R183" s="15">
        <v>182</v>
      </c>
      <c r="S183" s="35">
        <v>-4.4509087980976858E-2</v>
      </c>
      <c r="T183" s="19" t="s">
        <v>16341</v>
      </c>
    </row>
    <row r="184" spans="1:20" ht="15" customHeight="1" x14ac:dyDescent="0.3">
      <c r="A184" s="57" t="s">
        <v>11408</v>
      </c>
      <c r="B184" s="2" t="str">
        <f>VLOOKUP(MYRANKS_H[[#This Row],[PLAYERID]],PLAYERIDMAP[],COLUMN(PLAYERIDMAP[LASTNAME]),FALSE)</f>
        <v>Swanson</v>
      </c>
      <c r="C184" s="3" t="str">
        <f>VLOOKUP(MYRANKS_H[[#This Row],[PLAYERID]],PLAYERIDMAP[],COLUMN(PLAYERIDMAP[FIRSTNAME]),FALSE)</f>
        <v>Dansby</v>
      </c>
      <c r="D184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Dansby Swanson</v>
      </c>
      <c r="E184" s="3" t="str">
        <f>VLOOKUP(MYRANKS_H[[#This Row],[PLAYERID]],PLAYERIDMAP[],COLUMN(PLAYERIDMAP[TEAM]),FALSE)</f>
        <v>ATL</v>
      </c>
      <c r="F184" s="4" t="str">
        <f>VLOOKUP(MYRANKS_H[[#This Row],[PLAYERID]],PLAYERIDMAP[],COLUMN(PLAYERIDMAP[LG]),FALSE)</f>
        <v>NL</v>
      </c>
      <c r="G184" s="3" t="str">
        <f>VLOOKUP(MYRANKS_H[[#This Row],[PLAYERID]],PLAYERIDMAP[],COLUMN(PLAYERIDMAP[POS]),FALSE)</f>
        <v>SS</v>
      </c>
      <c r="H184" s="92">
        <v>533</v>
      </c>
      <c r="I184" s="66">
        <v>478</v>
      </c>
      <c r="J184" s="92">
        <v>114</v>
      </c>
      <c r="K184" s="66">
        <v>14</v>
      </c>
      <c r="L184" s="92">
        <v>51</v>
      </c>
      <c r="M184" s="66">
        <v>59</v>
      </c>
      <c r="N184" s="66">
        <v>44</v>
      </c>
      <c r="O184" s="66">
        <v>122</v>
      </c>
      <c r="P184" s="66">
        <v>10</v>
      </c>
      <c r="Q184" s="54">
        <v>0.2384937238493724</v>
      </c>
      <c r="R184" s="67">
        <v>183</v>
      </c>
      <c r="S184" s="56">
        <v>-0.12022303353995079</v>
      </c>
      <c r="T184" s="55" t="s">
        <v>16342</v>
      </c>
    </row>
    <row r="185" spans="1:20" ht="15" customHeight="1" x14ac:dyDescent="0.3">
      <c r="A185" s="57" t="s">
        <v>3817</v>
      </c>
      <c r="B185" s="2" t="str">
        <f>VLOOKUP(MYRANKS_H[[#This Row],[PLAYERID]],PLAYERIDMAP[],COLUMN(PLAYERIDMAP[LASTNAME]),FALSE)</f>
        <v>Correa</v>
      </c>
      <c r="C185" s="3" t="str">
        <f>VLOOKUP(MYRANKS_H[[#This Row],[PLAYERID]],PLAYERIDMAP[],COLUMN(PLAYERIDMAP[FIRSTNAME]),FALSE)</f>
        <v>Carlos</v>
      </c>
      <c r="D185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Carlos Correa</v>
      </c>
      <c r="E185" s="3" t="str">
        <f>VLOOKUP(MYRANKS_H[[#This Row],[PLAYERID]],PLAYERIDMAP[],COLUMN(PLAYERIDMAP[TEAM]),FALSE)</f>
        <v>HOU</v>
      </c>
      <c r="F185" s="4" t="str">
        <f>VLOOKUP(MYRANKS_H[[#This Row],[PLAYERID]],PLAYERIDMAP[],COLUMN(PLAYERIDMAP[LG]),FALSE)</f>
        <v>AL</v>
      </c>
      <c r="G185" s="3" t="str">
        <f>VLOOKUP(MYRANKS_H[[#This Row],[PLAYERID]],PLAYERIDMAP[],COLUMN(PLAYERIDMAP[POS]),FALSE)</f>
        <v>SS</v>
      </c>
      <c r="H185" s="92">
        <v>468</v>
      </c>
      <c r="I185" s="66">
        <v>402</v>
      </c>
      <c r="J185" s="92">
        <v>96</v>
      </c>
      <c r="K185" s="66">
        <v>15</v>
      </c>
      <c r="L185" s="92">
        <v>60</v>
      </c>
      <c r="M185" s="66">
        <v>65</v>
      </c>
      <c r="N185" s="66">
        <v>53</v>
      </c>
      <c r="O185" s="66">
        <v>111</v>
      </c>
      <c r="P185" s="66">
        <v>3</v>
      </c>
      <c r="Q185" s="46">
        <v>0.23880597014925373</v>
      </c>
      <c r="R185" s="65">
        <v>184</v>
      </c>
      <c r="S185" s="52">
        <v>-0.13807066695841863</v>
      </c>
      <c r="T185" s="45" t="s">
        <v>16343</v>
      </c>
    </row>
    <row r="186" spans="1:20" ht="15" customHeight="1" x14ac:dyDescent="0.3">
      <c r="A186" s="43" t="s">
        <v>1661</v>
      </c>
      <c r="B186" s="2" t="str">
        <f>VLOOKUP(MYRANKS_H[[#This Row],[PLAYERID]],PLAYERIDMAP[],COLUMN(PLAYERIDMAP[LASTNAME]),FALSE)</f>
        <v>Calhoun</v>
      </c>
      <c r="C186" s="3" t="str">
        <f>VLOOKUP(MYRANKS_H[[#This Row],[PLAYERID]],PLAYERIDMAP[],COLUMN(PLAYERIDMAP[FIRSTNAME]),FALSE)</f>
        <v>Kole</v>
      </c>
      <c r="D186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Kole Calhoun</v>
      </c>
      <c r="E186" s="3" t="str">
        <f>VLOOKUP(MYRANKS_H[[#This Row],[PLAYERID]],PLAYERIDMAP[],COLUMN(PLAYERIDMAP[TEAM]),FALSE)</f>
        <v>LAA</v>
      </c>
      <c r="F186" s="4" t="str">
        <f>VLOOKUP(MYRANKS_H[[#This Row],[PLAYERID]],PLAYERIDMAP[],COLUMN(PLAYERIDMAP[LG]),FALSE)</f>
        <v>AL</v>
      </c>
      <c r="G186" s="3" t="str">
        <f>VLOOKUP(MYRANKS_H[[#This Row],[PLAYERID]],PLAYERIDMAP[],COLUMN(PLAYERIDMAP[POS]),FALSE)</f>
        <v>OF</v>
      </c>
      <c r="H186" s="92">
        <v>552</v>
      </c>
      <c r="I186" s="66">
        <v>491</v>
      </c>
      <c r="J186" s="92">
        <v>102</v>
      </c>
      <c r="K186" s="66">
        <v>19</v>
      </c>
      <c r="L186" s="92">
        <v>71</v>
      </c>
      <c r="M186" s="66">
        <v>57</v>
      </c>
      <c r="N186" s="66">
        <v>53</v>
      </c>
      <c r="O186" s="66">
        <v>133</v>
      </c>
      <c r="P186" s="66">
        <v>6</v>
      </c>
      <c r="Q186" s="6">
        <v>0.20773930753564154</v>
      </c>
      <c r="R186" s="15">
        <v>185</v>
      </c>
      <c r="S186" s="35">
        <v>-0.17876330221621184</v>
      </c>
      <c r="T186" s="19" t="s">
        <v>16344</v>
      </c>
    </row>
    <row r="187" spans="1:20" ht="15" customHeight="1" x14ac:dyDescent="0.3">
      <c r="A187" s="88" t="s">
        <v>11414</v>
      </c>
      <c r="B187" s="2" t="str">
        <f>VLOOKUP(MYRANKS_H[[#This Row],[PLAYERID]],PLAYERIDMAP[],COLUMN(PLAYERIDMAP[LASTNAME]),FALSE)</f>
        <v>Williams</v>
      </c>
      <c r="C187" s="3" t="str">
        <f>VLOOKUP(MYRANKS_H[[#This Row],[PLAYERID]],PLAYERIDMAP[],COLUMN(PLAYERIDMAP[FIRSTNAME]),FALSE)</f>
        <v>Nick</v>
      </c>
      <c r="D187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Nick Williams</v>
      </c>
      <c r="E187" s="3" t="str">
        <f>VLOOKUP(MYRANKS_H[[#This Row],[PLAYERID]],PLAYERIDMAP[],COLUMN(PLAYERIDMAP[TEAM]),FALSE)</f>
        <v>PHI</v>
      </c>
      <c r="F187" s="103" t="str">
        <f>VLOOKUP(MYRANKS_H[[#This Row],[PLAYERID]],PLAYERIDMAP[],COLUMN(PLAYERIDMAP[LG]),FALSE)</f>
        <v>NL</v>
      </c>
      <c r="G187" s="3" t="str">
        <f>VLOOKUP(MYRANKS_H[[#This Row],[PLAYERID]],PLAYERIDMAP[],COLUMN(PLAYERIDMAP[POS]),FALSE)</f>
        <v>OF</v>
      </c>
      <c r="H187" s="92">
        <v>448</v>
      </c>
      <c r="I187" s="92">
        <v>407</v>
      </c>
      <c r="J187" s="92">
        <v>104</v>
      </c>
      <c r="K187" s="92">
        <v>17</v>
      </c>
      <c r="L187" s="92">
        <v>53</v>
      </c>
      <c r="M187" s="92">
        <v>50</v>
      </c>
      <c r="N187" s="92">
        <v>32</v>
      </c>
      <c r="O187" s="92">
        <v>111</v>
      </c>
      <c r="P187" s="92">
        <v>3</v>
      </c>
      <c r="Q187" s="93">
        <v>0.25552825552825553</v>
      </c>
      <c r="R187" s="95">
        <v>186</v>
      </c>
      <c r="S187" s="96">
        <v>-0.49778389064150108</v>
      </c>
      <c r="T187" s="94" t="s">
        <v>16345</v>
      </c>
    </row>
    <row r="188" spans="1:20" x14ac:dyDescent="0.3">
      <c r="A188" s="43" t="s">
        <v>8146</v>
      </c>
      <c r="B188" s="2" t="str">
        <f>VLOOKUP(MYRANKS_H[[#This Row],[PLAYERID]],PLAYERIDMAP[],COLUMN(PLAYERIDMAP[LASTNAME]),FALSE)</f>
        <v>Canha</v>
      </c>
      <c r="C188" s="3" t="str">
        <f>VLOOKUP(MYRANKS_H[[#This Row],[PLAYERID]],PLAYERIDMAP[],COLUMN(PLAYERIDMAP[FIRSTNAME]),FALSE)</f>
        <v>Mark</v>
      </c>
      <c r="D188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Mark Canha</v>
      </c>
      <c r="E188" s="3" t="str">
        <f>VLOOKUP(MYRANKS_H[[#This Row],[PLAYERID]],PLAYERIDMAP[],COLUMN(PLAYERIDMAP[TEAM]),FALSE)</f>
        <v>OAK</v>
      </c>
      <c r="F188" s="4" t="str">
        <f>VLOOKUP(MYRANKS_H[[#This Row],[PLAYERID]],PLAYERIDMAP[],COLUMN(PLAYERIDMAP[LG]),FALSE)</f>
        <v>AL</v>
      </c>
      <c r="G188" s="3" t="str">
        <f>VLOOKUP(MYRANKS_H[[#This Row],[PLAYERID]],PLAYERIDMAP[],COLUMN(PLAYERIDMAP[POS]),FALSE)</f>
        <v>OF</v>
      </c>
      <c r="H188" s="92">
        <v>411</v>
      </c>
      <c r="I188" s="66">
        <v>365</v>
      </c>
      <c r="J188" s="92">
        <v>91</v>
      </c>
      <c r="K188" s="66">
        <v>17</v>
      </c>
      <c r="L188" s="92">
        <v>60</v>
      </c>
      <c r="M188" s="66">
        <v>52</v>
      </c>
      <c r="N188" s="66">
        <v>34</v>
      </c>
      <c r="O188" s="66">
        <v>88</v>
      </c>
      <c r="P188" s="66">
        <v>1</v>
      </c>
      <c r="Q188" s="5">
        <v>0.24931506849315069</v>
      </c>
      <c r="R188" s="15">
        <v>187</v>
      </c>
      <c r="S188" s="32">
        <v>-0.49973938217514569</v>
      </c>
      <c r="T188" s="19" t="s">
        <v>16346</v>
      </c>
    </row>
    <row r="189" spans="1:20" ht="15" customHeight="1" x14ac:dyDescent="0.3">
      <c r="A189" s="57" t="s">
        <v>2668</v>
      </c>
      <c r="B189" s="2" t="str">
        <f>VLOOKUP(MYRANKS_H[[#This Row],[PLAYERID]],PLAYERIDMAP[],COLUMN(PLAYERIDMAP[LASTNAME]),FALSE)</f>
        <v>Morales</v>
      </c>
      <c r="C189" s="3" t="str">
        <f>VLOOKUP(MYRANKS_H[[#This Row],[PLAYERID]],PLAYERIDMAP[],COLUMN(PLAYERIDMAP[FIRSTNAME]),FALSE)</f>
        <v>Kendrys</v>
      </c>
      <c r="D189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Kendrys Morales</v>
      </c>
      <c r="E189" s="3" t="str">
        <f>VLOOKUP(MYRANKS_H[[#This Row],[PLAYERID]],PLAYERIDMAP[],COLUMN(PLAYERIDMAP[TEAM]),FALSE)</f>
        <v>TOR</v>
      </c>
      <c r="F189" s="4" t="str">
        <f>VLOOKUP(MYRANKS_H[[#This Row],[PLAYERID]],PLAYERIDMAP[],COLUMN(PLAYERIDMAP[LG]),FALSE)</f>
        <v>AL</v>
      </c>
      <c r="G189" s="3" t="str">
        <f>VLOOKUP(MYRANKS_H[[#This Row],[PLAYERID]],PLAYERIDMAP[],COLUMN(PLAYERIDMAP[POS]),FALSE)</f>
        <v>DH</v>
      </c>
      <c r="H189" s="92">
        <v>471</v>
      </c>
      <c r="I189" s="66">
        <v>413</v>
      </c>
      <c r="J189" s="92">
        <v>103</v>
      </c>
      <c r="K189" s="66">
        <v>21</v>
      </c>
      <c r="L189" s="92">
        <v>47</v>
      </c>
      <c r="M189" s="66">
        <v>57</v>
      </c>
      <c r="N189" s="66">
        <v>50</v>
      </c>
      <c r="O189" s="66">
        <v>95</v>
      </c>
      <c r="P189" s="66">
        <v>2</v>
      </c>
      <c r="Q189" s="46">
        <v>0.24939467312348668</v>
      </c>
      <c r="R189" s="15">
        <v>188</v>
      </c>
      <c r="S189" s="52">
        <v>-0.53226811656330275</v>
      </c>
      <c r="T189" s="45" t="s">
        <v>16347</v>
      </c>
    </row>
    <row r="190" spans="1:20" x14ac:dyDescent="0.3">
      <c r="A190" s="57" t="s">
        <v>2748</v>
      </c>
      <c r="B190" s="2" t="str">
        <f>VLOOKUP(MYRANKS_H[[#This Row],[PLAYERID]],PLAYERIDMAP[],COLUMN(PLAYERIDMAP[LASTNAME]),FALSE)</f>
        <v>Nunez</v>
      </c>
      <c r="C190" s="3" t="str">
        <f>VLOOKUP(MYRANKS_H[[#This Row],[PLAYERID]],PLAYERIDMAP[],COLUMN(PLAYERIDMAP[FIRSTNAME]),FALSE)</f>
        <v>Eduardo</v>
      </c>
      <c r="D190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Eduardo Nunez</v>
      </c>
      <c r="E190" s="3" t="str">
        <f>VLOOKUP(MYRANKS_H[[#This Row],[PLAYERID]],PLAYERIDMAP[],COLUMN(PLAYERIDMAP[TEAM]),FALSE)</f>
        <v>BOS</v>
      </c>
      <c r="F190" s="4" t="str">
        <f>VLOOKUP(MYRANKS_H[[#This Row],[PLAYERID]],PLAYERIDMAP[],COLUMN(PLAYERIDMAP[LG]),FALSE)</f>
        <v>AL</v>
      </c>
      <c r="G190" s="3" t="str">
        <f>VLOOKUP(MYRANKS_H[[#This Row],[PLAYERID]],PLAYERIDMAP[],COLUMN(PLAYERIDMAP[POS]),FALSE)</f>
        <v>2B</v>
      </c>
      <c r="H190" s="92">
        <v>502</v>
      </c>
      <c r="I190" s="66">
        <v>480</v>
      </c>
      <c r="J190" s="92">
        <v>127</v>
      </c>
      <c r="K190" s="66">
        <v>10</v>
      </c>
      <c r="L190" s="92">
        <v>56</v>
      </c>
      <c r="M190" s="66">
        <v>44</v>
      </c>
      <c r="N190" s="66">
        <v>16</v>
      </c>
      <c r="O190" s="66">
        <v>69</v>
      </c>
      <c r="P190" s="66">
        <v>7</v>
      </c>
      <c r="Q190" s="54">
        <v>0.26458333333333334</v>
      </c>
      <c r="R190" s="15">
        <v>189</v>
      </c>
      <c r="S190" s="56">
        <v>-0.87008662466365383</v>
      </c>
      <c r="T190" s="55" t="s">
        <v>16348</v>
      </c>
    </row>
    <row r="191" spans="1:20" x14ac:dyDescent="0.3">
      <c r="A191" s="43" t="s">
        <v>2284</v>
      </c>
      <c r="B191" s="2" t="str">
        <f>VLOOKUP(MYRANKS_H[[#This Row],[PLAYERID]],PLAYERIDMAP[],COLUMN(PLAYERIDMAP[LASTNAME]),FALSE)</f>
        <v>Iglesias</v>
      </c>
      <c r="C191" s="3" t="str">
        <f>VLOOKUP(MYRANKS_H[[#This Row],[PLAYERID]],PLAYERIDMAP[],COLUMN(PLAYERIDMAP[FIRSTNAME]),FALSE)</f>
        <v>Jose</v>
      </c>
      <c r="D191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Jose Iglesias</v>
      </c>
      <c r="E191" s="3" t="str">
        <f>VLOOKUP(MYRANKS_H[[#This Row],[PLAYERID]],PLAYERIDMAP[],COLUMN(PLAYERIDMAP[TEAM]),FALSE)</f>
        <v>N/A</v>
      </c>
      <c r="F191" s="4" t="str">
        <f>VLOOKUP(MYRANKS_H[[#This Row],[PLAYERID]],PLAYERIDMAP[],COLUMN(PLAYERIDMAP[LG]),FALSE)</f>
        <v>N/A</v>
      </c>
      <c r="G191" s="3" t="str">
        <f>VLOOKUP(MYRANKS_H[[#This Row],[PLAYERID]],PLAYERIDMAP[],COLUMN(PLAYERIDMAP[POS]),FALSE)</f>
        <v>SS</v>
      </c>
      <c r="H191" s="92">
        <v>464</v>
      </c>
      <c r="I191" s="59">
        <v>432</v>
      </c>
      <c r="J191" s="92">
        <v>116</v>
      </c>
      <c r="K191" s="59">
        <v>5</v>
      </c>
      <c r="L191" s="92">
        <v>43</v>
      </c>
      <c r="M191" s="59">
        <v>48</v>
      </c>
      <c r="N191" s="59">
        <v>19</v>
      </c>
      <c r="O191" s="59">
        <v>47</v>
      </c>
      <c r="P191" s="59">
        <v>15</v>
      </c>
      <c r="Q191" s="6">
        <v>0.26851851851851855</v>
      </c>
      <c r="R191" s="15">
        <v>190</v>
      </c>
      <c r="S191" s="35">
        <v>-0.93941064606105007</v>
      </c>
      <c r="T191" s="19" t="s">
        <v>16349</v>
      </c>
    </row>
    <row r="192" spans="1:20" ht="15" customHeight="1" x14ac:dyDescent="0.3">
      <c r="A192" s="43" t="s">
        <v>12764</v>
      </c>
      <c r="B192" s="2" t="str">
        <f>VLOOKUP(MYRANKS_H[[#This Row],[PLAYERID]],PLAYERIDMAP[],COLUMN(PLAYERIDMAP[LASTNAME]),FALSE)</f>
        <v>Moran</v>
      </c>
      <c r="C192" s="3" t="str">
        <f>VLOOKUP(MYRANKS_H[[#This Row],[PLAYERID]],PLAYERIDMAP[],COLUMN(PLAYERIDMAP[FIRSTNAME]),FALSE)</f>
        <v>Colin</v>
      </c>
      <c r="D192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Colin Moran</v>
      </c>
      <c r="E192" s="3" t="str">
        <f>VLOOKUP(MYRANKS_H[[#This Row],[PLAYERID]],PLAYERIDMAP[],COLUMN(PLAYERIDMAP[TEAM]),FALSE)</f>
        <v>PIT</v>
      </c>
      <c r="F192" s="4" t="str">
        <f>VLOOKUP(MYRANKS_H[[#This Row],[PLAYERID]],PLAYERIDMAP[],COLUMN(PLAYERIDMAP[LG]),FALSE)</f>
        <v>NL</v>
      </c>
      <c r="G192" s="3" t="str">
        <f>VLOOKUP(MYRANKS_H[[#This Row],[PLAYERID]],PLAYERIDMAP[],COLUMN(PLAYERIDMAP[POS]),FALSE)</f>
        <v>1B</v>
      </c>
      <c r="H192" s="92">
        <v>465</v>
      </c>
      <c r="I192" s="66">
        <v>415</v>
      </c>
      <c r="J192" s="92">
        <v>115</v>
      </c>
      <c r="K192" s="66">
        <v>11</v>
      </c>
      <c r="L192" s="92">
        <v>49</v>
      </c>
      <c r="M192" s="66">
        <v>58</v>
      </c>
      <c r="N192" s="66">
        <v>39</v>
      </c>
      <c r="O192" s="66">
        <v>82</v>
      </c>
      <c r="P192" s="66">
        <v>0</v>
      </c>
      <c r="Q192" s="6">
        <v>0.27710843373493976</v>
      </c>
      <c r="R192" s="15">
        <v>191</v>
      </c>
      <c r="S192" s="35">
        <v>-1.0306733611334815</v>
      </c>
      <c r="T192" s="19" t="s">
        <v>16350</v>
      </c>
    </row>
    <row r="193" spans="1:20" ht="15" customHeight="1" x14ac:dyDescent="0.3">
      <c r="A193" s="43" t="s">
        <v>1933</v>
      </c>
      <c r="B193" s="2" t="str">
        <f>VLOOKUP(MYRANKS_H[[#This Row],[PLAYERID]],PLAYERIDMAP[],COLUMN(PLAYERIDMAP[LASTNAME]),FALSE)</f>
        <v>Eaton</v>
      </c>
      <c r="C193" s="3" t="str">
        <f>VLOOKUP(MYRANKS_H[[#This Row],[PLAYERID]],PLAYERIDMAP[],COLUMN(PLAYERIDMAP[FIRSTNAME]),FALSE)</f>
        <v>Adam</v>
      </c>
      <c r="D193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Adam Eaton</v>
      </c>
      <c r="E193" s="3" t="str">
        <f>VLOOKUP(MYRANKS_H[[#This Row],[PLAYERID]],PLAYERIDMAP[],COLUMN(PLAYERIDMAP[TEAM]),FALSE)</f>
        <v>WAS</v>
      </c>
      <c r="F193" s="4" t="str">
        <f>VLOOKUP(MYRANKS_H[[#This Row],[PLAYERID]],PLAYERIDMAP[],COLUMN(PLAYERIDMAP[LG]),FALSE)</f>
        <v>NL</v>
      </c>
      <c r="G193" s="3" t="str">
        <f>VLOOKUP(MYRANKS_H[[#This Row],[PLAYERID]],PLAYERIDMAP[],COLUMN(PLAYERIDMAP[POS]),FALSE)</f>
        <v>OF</v>
      </c>
      <c r="H193" s="92">
        <v>370</v>
      </c>
      <c r="I193" s="59">
        <v>319</v>
      </c>
      <c r="J193" s="92">
        <v>96</v>
      </c>
      <c r="K193" s="59">
        <v>5</v>
      </c>
      <c r="L193" s="92">
        <v>55</v>
      </c>
      <c r="M193" s="59">
        <v>33</v>
      </c>
      <c r="N193" s="59">
        <v>38</v>
      </c>
      <c r="O193" s="59">
        <v>64</v>
      </c>
      <c r="P193" s="59">
        <v>9</v>
      </c>
      <c r="Q193" s="6">
        <v>0.30094043887147337</v>
      </c>
      <c r="R193" s="15">
        <v>192</v>
      </c>
      <c r="S193" s="35">
        <v>-1.1012023727471743</v>
      </c>
      <c r="T193" s="19" t="s">
        <v>16351</v>
      </c>
    </row>
    <row r="194" spans="1:20" ht="15" customHeight="1" x14ac:dyDescent="0.3">
      <c r="A194" s="43" t="s">
        <v>1999</v>
      </c>
      <c r="B194" s="2" t="str">
        <f>VLOOKUP(MYRANKS_H[[#This Row],[PLAYERID]],PLAYERIDMAP[],COLUMN(PLAYERIDMAP[LASTNAME]),FALSE)</f>
        <v>Flowers</v>
      </c>
      <c r="C194" s="3" t="str">
        <f>VLOOKUP(MYRANKS_H[[#This Row],[PLAYERID]],PLAYERIDMAP[],COLUMN(PLAYERIDMAP[FIRSTNAME]),FALSE)</f>
        <v>Tyler</v>
      </c>
      <c r="D194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Tyler Flowers</v>
      </c>
      <c r="E194" s="3" t="str">
        <f>VLOOKUP(MYRANKS_H[[#This Row],[PLAYERID]],PLAYERIDMAP[],COLUMN(PLAYERIDMAP[TEAM]),FALSE)</f>
        <v>ATL</v>
      </c>
      <c r="F194" s="4" t="str">
        <f>VLOOKUP(MYRANKS_H[[#This Row],[PLAYERID]],PLAYERIDMAP[],COLUMN(PLAYERIDMAP[LG]),FALSE)</f>
        <v>NL</v>
      </c>
      <c r="G194" s="3" t="str">
        <f>VLOOKUP(MYRANKS_H[[#This Row],[PLAYERID]],PLAYERIDMAP[],COLUMN(PLAYERIDMAP[POS]),FALSE)</f>
        <v>C</v>
      </c>
      <c r="H194" s="92">
        <v>296</v>
      </c>
      <c r="I194" s="66">
        <v>251</v>
      </c>
      <c r="J194" s="92">
        <v>57</v>
      </c>
      <c r="K194" s="66">
        <v>8</v>
      </c>
      <c r="L194" s="92">
        <v>34</v>
      </c>
      <c r="M194" s="66">
        <v>30</v>
      </c>
      <c r="N194" s="66">
        <v>35</v>
      </c>
      <c r="O194" s="66">
        <v>76</v>
      </c>
      <c r="P194" s="66">
        <v>0</v>
      </c>
      <c r="Q194" s="6">
        <v>0.22709163346613545</v>
      </c>
      <c r="R194" s="15">
        <v>193</v>
      </c>
      <c r="S194" s="35">
        <v>-1.2002516445600189</v>
      </c>
      <c r="T194" s="19" t="s">
        <v>16352</v>
      </c>
    </row>
    <row r="195" spans="1:20" ht="15" customHeight="1" x14ac:dyDescent="0.3">
      <c r="A195" s="43" t="s">
        <v>2578</v>
      </c>
      <c r="B195" s="2" t="str">
        <f>VLOOKUP(MYRANKS_H[[#This Row],[PLAYERID]],PLAYERIDMAP[],COLUMN(PLAYERIDMAP[LASTNAME]),FALSE)</f>
        <v>Mauer</v>
      </c>
      <c r="C195" s="3" t="str">
        <f>VLOOKUP(MYRANKS_H[[#This Row],[PLAYERID]],PLAYERIDMAP[],COLUMN(PLAYERIDMAP[FIRSTNAME]),FALSE)</f>
        <v>Joe</v>
      </c>
      <c r="D195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Joe Mauer</v>
      </c>
      <c r="E195" s="3" t="str">
        <f>VLOOKUP(MYRANKS_H[[#This Row],[PLAYERID]],PLAYERIDMAP[],COLUMN(PLAYERIDMAP[TEAM]),FALSE)</f>
        <v>N/A</v>
      </c>
      <c r="F195" s="4" t="str">
        <f>VLOOKUP(MYRANKS_H[[#This Row],[PLAYERID]],PLAYERIDMAP[],COLUMN(PLAYERIDMAP[LG]),FALSE)</f>
        <v>N/A</v>
      </c>
      <c r="G195" s="3" t="str">
        <f>VLOOKUP(MYRANKS_H[[#This Row],[PLAYERID]],PLAYERIDMAP[],COLUMN(PLAYERIDMAP[POS]),FALSE)</f>
        <v>1B</v>
      </c>
      <c r="H195" s="92">
        <v>543</v>
      </c>
      <c r="I195" s="59">
        <v>486</v>
      </c>
      <c r="J195" s="92">
        <v>137</v>
      </c>
      <c r="K195" s="59">
        <v>6</v>
      </c>
      <c r="L195" s="92">
        <v>64</v>
      </c>
      <c r="M195" s="59">
        <v>48</v>
      </c>
      <c r="N195" s="59">
        <v>51</v>
      </c>
      <c r="O195" s="59">
        <v>86</v>
      </c>
      <c r="P195" s="59">
        <v>0</v>
      </c>
      <c r="Q195" s="29">
        <v>0.28189300411522633</v>
      </c>
      <c r="R195" s="15">
        <v>194</v>
      </c>
      <c r="S195" s="34">
        <v>-1.3060343282104783</v>
      </c>
      <c r="T195" s="19" t="s">
        <v>16353</v>
      </c>
    </row>
    <row r="196" spans="1:20" ht="15" customHeight="1" x14ac:dyDescent="0.3">
      <c r="A196" s="43" t="s">
        <v>2632</v>
      </c>
      <c r="B196" s="2" t="str">
        <f>VLOOKUP(MYRANKS_H[[#This Row],[PLAYERID]],PLAYERIDMAP[],COLUMN(PLAYERIDMAP[LASTNAME]),FALSE)</f>
        <v>Mesoraco</v>
      </c>
      <c r="C196" s="3" t="str">
        <f>VLOOKUP(MYRANKS_H[[#This Row],[PLAYERID]],PLAYERIDMAP[],COLUMN(PLAYERIDMAP[FIRSTNAME]),FALSE)</f>
        <v>Devin</v>
      </c>
      <c r="D196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Devin Mesoraco</v>
      </c>
      <c r="E196" s="3" t="str">
        <f>VLOOKUP(MYRANKS_H[[#This Row],[PLAYERID]],PLAYERIDMAP[],COLUMN(PLAYERIDMAP[TEAM]),FALSE)</f>
        <v>N/A</v>
      </c>
      <c r="F196" s="4" t="str">
        <f>VLOOKUP(MYRANKS_H[[#This Row],[PLAYERID]],PLAYERIDMAP[],COLUMN(PLAYERIDMAP[LG]),FALSE)</f>
        <v>N/A</v>
      </c>
      <c r="G196" s="3" t="str">
        <f>VLOOKUP(MYRANKS_H[[#This Row],[PLAYERID]],PLAYERIDMAP[],COLUMN(PLAYERIDMAP[POS]),FALSE)</f>
        <v>C</v>
      </c>
      <c r="H196" s="92">
        <v>274</v>
      </c>
      <c r="I196" s="66">
        <v>244</v>
      </c>
      <c r="J196" s="92">
        <v>54</v>
      </c>
      <c r="K196" s="66">
        <v>11</v>
      </c>
      <c r="L196" s="92">
        <v>24</v>
      </c>
      <c r="M196" s="66">
        <v>33</v>
      </c>
      <c r="N196" s="66">
        <v>25</v>
      </c>
      <c r="O196" s="66">
        <v>52</v>
      </c>
      <c r="P196" s="66">
        <v>0</v>
      </c>
      <c r="Q196" s="6">
        <v>0.22131147540983606</v>
      </c>
      <c r="R196" s="15">
        <v>195</v>
      </c>
      <c r="S196" s="35">
        <v>-1.4398050418262183</v>
      </c>
      <c r="T196" s="19" t="s">
        <v>16354</v>
      </c>
    </row>
    <row r="197" spans="1:20" x14ac:dyDescent="0.3">
      <c r="A197" s="43" t="s">
        <v>8143</v>
      </c>
      <c r="B197" s="2" t="str">
        <f>VLOOKUP(MYRANKS_H[[#This Row],[PLAYERID]],PLAYERIDMAP[],COLUMN(PLAYERIDMAP[LASTNAME]),FALSE)</f>
        <v>Bour</v>
      </c>
      <c r="C197" s="3" t="str">
        <f>VLOOKUP(MYRANKS_H[[#This Row],[PLAYERID]],PLAYERIDMAP[],COLUMN(PLAYERIDMAP[FIRSTNAME]),FALSE)</f>
        <v>Justin</v>
      </c>
      <c r="D197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Justin Bour</v>
      </c>
      <c r="E197" s="3" t="str">
        <f>VLOOKUP(MYRANKS_H[[#This Row],[PLAYERID]],PLAYERIDMAP[],COLUMN(PLAYERIDMAP[TEAM]),FALSE)</f>
        <v>LAA</v>
      </c>
      <c r="F197" s="4" t="str">
        <f>VLOOKUP(MYRANKS_H[[#This Row],[PLAYERID]],PLAYERIDMAP[],COLUMN(PLAYERIDMAP[LG]),FALSE)</f>
        <v>AL</v>
      </c>
      <c r="G197" s="3" t="str">
        <f>VLOOKUP(MYRANKS_H[[#This Row],[PLAYERID]],PLAYERIDMAP[],COLUMN(PLAYERIDMAP[POS]),FALSE)</f>
        <v>1B</v>
      </c>
      <c r="H197" s="92">
        <v>501</v>
      </c>
      <c r="I197" s="58">
        <v>423</v>
      </c>
      <c r="J197" s="92">
        <v>96</v>
      </c>
      <c r="K197" s="58">
        <v>20</v>
      </c>
      <c r="L197" s="92">
        <v>49</v>
      </c>
      <c r="M197" s="58">
        <v>59</v>
      </c>
      <c r="N197" s="58">
        <v>73</v>
      </c>
      <c r="O197" s="58">
        <v>124</v>
      </c>
      <c r="P197" s="58">
        <v>2</v>
      </c>
      <c r="Q197" s="5">
        <v>0.22695035460992907</v>
      </c>
      <c r="R197" s="76">
        <v>196</v>
      </c>
      <c r="S197" s="77">
        <v>-1.5934065269854751</v>
      </c>
      <c r="T197" s="19" t="s">
        <v>16355</v>
      </c>
    </row>
    <row r="198" spans="1:20" ht="15" customHeight="1" x14ac:dyDescent="0.3">
      <c r="A198" s="43" t="s">
        <v>11407</v>
      </c>
      <c r="B198" s="2" t="str">
        <f>VLOOKUP(MYRANKS_H[[#This Row],[PLAYERID]],PLAYERIDMAP[],COLUMN(PLAYERIDMAP[LASTNAME]),FALSE)</f>
        <v>Happ</v>
      </c>
      <c r="C198" s="3" t="str">
        <f>VLOOKUP(MYRANKS_H[[#This Row],[PLAYERID]],PLAYERIDMAP[],COLUMN(PLAYERIDMAP[FIRSTNAME]),FALSE)</f>
        <v>Ian</v>
      </c>
      <c r="D198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Ian Happ</v>
      </c>
      <c r="E198" s="3" t="str">
        <f>VLOOKUP(MYRANKS_H[[#This Row],[PLAYERID]],PLAYERIDMAP[],COLUMN(PLAYERIDMAP[TEAM]),FALSE)</f>
        <v>CHC</v>
      </c>
      <c r="F198" s="4" t="str">
        <f>VLOOKUP(MYRANKS_H[[#This Row],[PLAYERID]],PLAYERIDMAP[],COLUMN(PLAYERIDMAP[LG]),FALSE)</f>
        <v>NL</v>
      </c>
      <c r="G198" s="3" t="str">
        <f>VLOOKUP(MYRANKS_H[[#This Row],[PLAYERID]],PLAYERIDMAP[],COLUMN(PLAYERIDMAP[POS]),FALSE)</f>
        <v>2B</v>
      </c>
      <c r="H198" s="92">
        <v>462</v>
      </c>
      <c r="I198" s="66">
        <v>387</v>
      </c>
      <c r="J198" s="92">
        <v>90</v>
      </c>
      <c r="K198" s="66">
        <v>15</v>
      </c>
      <c r="L198" s="92">
        <v>56</v>
      </c>
      <c r="M198" s="66">
        <v>44</v>
      </c>
      <c r="N198" s="66">
        <v>70</v>
      </c>
      <c r="O198" s="66">
        <v>167</v>
      </c>
      <c r="P198" s="66">
        <v>8</v>
      </c>
      <c r="Q198" s="6">
        <v>0.23255813953488372</v>
      </c>
      <c r="R198" s="15">
        <v>197</v>
      </c>
      <c r="S198" s="35">
        <v>-1.5944845690539253</v>
      </c>
      <c r="T198" s="19" t="s">
        <v>16356</v>
      </c>
    </row>
    <row r="199" spans="1:20" ht="15" customHeight="1" x14ac:dyDescent="0.3">
      <c r="A199" s="43" t="s">
        <v>2487</v>
      </c>
      <c r="B199" s="2" t="str">
        <f>VLOOKUP(MYRANKS_H[[#This Row],[PLAYERID]],PLAYERIDMAP[],COLUMN(PLAYERIDMAP[LASTNAME]),FALSE)</f>
        <v>Longoria</v>
      </c>
      <c r="C199" s="3" t="str">
        <f>VLOOKUP(MYRANKS_H[[#This Row],[PLAYERID]],PLAYERIDMAP[],COLUMN(PLAYERIDMAP[FIRSTNAME]),FALSE)</f>
        <v>Evan</v>
      </c>
      <c r="D199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Evan Longoria</v>
      </c>
      <c r="E199" s="3" t="str">
        <f>VLOOKUP(MYRANKS_H[[#This Row],[PLAYERID]],PLAYERIDMAP[],COLUMN(PLAYERIDMAP[TEAM]),FALSE)</f>
        <v>SF</v>
      </c>
      <c r="F199" s="4" t="str">
        <f>VLOOKUP(MYRANKS_H[[#This Row],[PLAYERID]],PLAYERIDMAP[],COLUMN(PLAYERIDMAP[LG]),FALSE)</f>
        <v>NL</v>
      </c>
      <c r="G199" s="3" t="str">
        <f>VLOOKUP(MYRANKS_H[[#This Row],[PLAYERID]],PLAYERIDMAP[],COLUMN(PLAYERIDMAP[POS]),FALSE)</f>
        <v>3B</v>
      </c>
      <c r="H199" s="92">
        <v>512</v>
      </c>
      <c r="I199" s="59">
        <v>480</v>
      </c>
      <c r="J199" s="92">
        <v>117</v>
      </c>
      <c r="K199" s="59">
        <v>16</v>
      </c>
      <c r="L199" s="92">
        <v>51</v>
      </c>
      <c r="M199" s="59">
        <v>54</v>
      </c>
      <c r="N199" s="59">
        <v>22</v>
      </c>
      <c r="O199" s="59">
        <v>101</v>
      </c>
      <c r="P199" s="59">
        <v>3</v>
      </c>
      <c r="Q199" s="6">
        <v>0.24374999999999999</v>
      </c>
      <c r="R199" s="15">
        <v>198</v>
      </c>
      <c r="S199" s="35">
        <v>-1.6803884907798046</v>
      </c>
      <c r="T199" s="19" t="s">
        <v>16357</v>
      </c>
    </row>
    <row r="200" spans="1:20" ht="15" customHeight="1" x14ac:dyDescent="0.3">
      <c r="A200" s="43" t="s">
        <v>3461</v>
      </c>
      <c r="B200" s="2" t="str">
        <f>VLOOKUP(MYRANKS_H[[#This Row],[PLAYERID]],PLAYERIDMAP[],COLUMN(PLAYERIDMAP[LASTNAME]),FALSE)</f>
        <v>Davidson</v>
      </c>
      <c r="C200" s="3" t="str">
        <f>VLOOKUP(MYRANKS_H[[#This Row],[PLAYERID]],PLAYERIDMAP[],COLUMN(PLAYERIDMAP[FIRSTNAME]),FALSE)</f>
        <v>Matt</v>
      </c>
      <c r="D200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Matt Davidson</v>
      </c>
      <c r="E200" s="3" t="str">
        <f>VLOOKUP(MYRANKS_H[[#This Row],[PLAYERID]],PLAYERIDMAP[],COLUMN(PLAYERIDMAP[TEAM]),FALSE)</f>
        <v>N/A</v>
      </c>
      <c r="F200" s="4" t="str">
        <f>VLOOKUP(MYRANKS_H[[#This Row],[PLAYERID]],PLAYERIDMAP[],COLUMN(PLAYERIDMAP[LG]),FALSE)</f>
        <v>N/A</v>
      </c>
      <c r="G200" s="3" t="str">
        <f>VLOOKUP(MYRANKS_H[[#This Row],[PLAYERID]],PLAYERIDMAP[],COLUMN(PLAYERIDMAP[POS]),FALSE)</f>
        <v>3B</v>
      </c>
      <c r="H200" s="92">
        <v>496</v>
      </c>
      <c r="I200" s="66">
        <v>434</v>
      </c>
      <c r="J200" s="92">
        <v>99</v>
      </c>
      <c r="K200" s="66">
        <v>20</v>
      </c>
      <c r="L200" s="92">
        <v>51</v>
      </c>
      <c r="M200" s="66">
        <v>62</v>
      </c>
      <c r="N200" s="66">
        <v>52</v>
      </c>
      <c r="O200" s="66">
        <v>165</v>
      </c>
      <c r="P200" s="66">
        <v>0</v>
      </c>
      <c r="Q200" s="29">
        <v>0.22811059907834103</v>
      </c>
      <c r="R200" s="15">
        <v>199</v>
      </c>
      <c r="S200" s="34">
        <v>-1.7195073437595867</v>
      </c>
      <c r="T200" s="19" t="s">
        <v>16358</v>
      </c>
    </row>
    <row r="201" spans="1:20" x14ac:dyDescent="0.3">
      <c r="A201" s="43" t="s">
        <v>1392</v>
      </c>
      <c r="B201" s="2" t="str">
        <f>VLOOKUP(MYRANKS_H[[#This Row],[PLAYERID]],PLAYERIDMAP[],COLUMN(PLAYERIDMAP[LASTNAME]),FALSE)</f>
        <v>Adams</v>
      </c>
      <c r="C201" s="3" t="str">
        <f>VLOOKUP(MYRANKS_H[[#This Row],[PLAYERID]],PLAYERIDMAP[],COLUMN(PLAYERIDMAP[FIRSTNAME]),FALSE)</f>
        <v>Matt</v>
      </c>
      <c r="D201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Matt Adams</v>
      </c>
      <c r="E201" s="3" t="str">
        <f>VLOOKUP(MYRANKS_H[[#This Row],[PLAYERID]],PLAYERIDMAP[],COLUMN(PLAYERIDMAP[TEAM]),FALSE)</f>
        <v>WAS</v>
      </c>
      <c r="F201" s="4" t="str">
        <f>VLOOKUP(MYRANKS_H[[#This Row],[PLAYERID]],PLAYERIDMAP[],COLUMN(PLAYERIDMAP[LG]),FALSE)</f>
        <v>NL</v>
      </c>
      <c r="G201" s="3" t="str">
        <f>VLOOKUP(MYRANKS_H[[#This Row],[PLAYERID]],PLAYERIDMAP[],COLUMN(PLAYERIDMAP[POS]),FALSE)</f>
        <v>1B</v>
      </c>
      <c r="H201" s="92">
        <v>337</v>
      </c>
      <c r="I201" s="66">
        <v>306</v>
      </c>
      <c r="J201" s="92">
        <v>73</v>
      </c>
      <c r="K201" s="66">
        <v>21</v>
      </c>
      <c r="L201" s="92">
        <v>42</v>
      </c>
      <c r="M201" s="66">
        <v>57</v>
      </c>
      <c r="N201" s="66">
        <v>27</v>
      </c>
      <c r="O201" s="66">
        <v>73</v>
      </c>
      <c r="P201" s="66">
        <v>0</v>
      </c>
      <c r="Q201" s="6">
        <v>0.23856209150326799</v>
      </c>
      <c r="R201" s="15">
        <v>200</v>
      </c>
      <c r="S201" s="35">
        <v>-1.7510831900394761</v>
      </c>
      <c r="T201" s="19" t="s">
        <v>16359</v>
      </c>
    </row>
    <row r="202" spans="1:20" x14ac:dyDescent="0.3">
      <c r="A202" s="49" t="s">
        <v>11403</v>
      </c>
      <c r="B202" s="2" t="str">
        <f>VLOOKUP(MYRANKS_H[[#This Row],[PLAYERID]],PLAYERIDMAP[],COLUMN(PLAYERIDMAP[LASTNAME]),FALSE)</f>
        <v>Margot</v>
      </c>
      <c r="C202" s="3" t="str">
        <f>VLOOKUP(MYRANKS_H[[#This Row],[PLAYERID]],PLAYERIDMAP[],COLUMN(PLAYERIDMAP[FIRSTNAME]),FALSE)</f>
        <v>Manuel</v>
      </c>
      <c r="D202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Manuel Margot</v>
      </c>
      <c r="E202" s="3" t="str">
        <f>VLOOKUP(MYRANKS_H[[#This Row],[PLAYERID]],PLAYERIDMAP[],COLUMN(PLAYERIDMAP[TEAM]),FALSE)</f>
        <v>SD</v>
      </c>
      <c r="F202" s="4" t="str">
        <f>VLOOKUP(MYRANKS_H[[#This Row],[PLAYERID]],PLAYERIDMAP[],COLUMN(PLAYERIDMAP[LG]),FALSE)</f>
        <v>NL</v>
      </c>
      <c r="G202" s="3" t="str">
        <f>VLOOKUP(MYRANKS_H[[#This Row],[PLAYERID]],PLAYERIDMAP[],COLUMN(PLAYERIDMAP[POS]),FALSE)</f>
        <v>OF</v>
      </c>
      <c r="H202" s="92">
        <v>519</v>
      </c>
      <c r="I202" s="59">
        <v>477</v>
      </c>
      <c r="J202" s="92">
        <v>117</v>
      </c>
      <c r="K202" s="59">
        <v>8</v>
      </c>
      <c r="L202" s="92">
        <v>50</v>
      </c>
      <c r="M202" s="59">
        <v>51</v>
      </c>
      <c r="N202" s="59">
        <v>32</v>
      </c>
      <c r="O202" s="59">
        <v>88</v>
      </c>
      <c r="P202" s="59">
        <v>11</v>
      </c>
      <c r="Q202" s="5">
        <v>0.24528301886792453</v>
      </c>
      <c r="R202" s="15">
        <v>201</v>
      </c>
      <c r="S202" s="32">
        <v>-1.9120722135983059</v>
      </c>
      <c r="T202" s="19" t="s">
        <v>16360</v>
      </c>
    </row>
    <row r="203" spans="1:20" ht="15" customHeight="1" x14ac:dyDescent="0.3">
      <c r="A203" s="43" t="s">
        <v>2703</v>
      </c>
      <c r="B203" s="2" t="str">
        <f>VLOOKUP(MYRANKS_H[[#This Row],[PLAYERID]],PLAYERIDMAP[],COLUMN(PLAYERIDMAP[LASTNAME]),FALSE)</f>
        <v>Myers</v>
      </c>
      <c r="C203" s="3" t="str">
        <f>VLOOKUP(MYRANKS_H[[#This Row],[PLAYERID]],PLAYERIDMAP[],COLUMN(PLAYERIDMAP[FIRSTNAME]),FALSE)</f>
        <v>Wil</v>
      </c>
      <c r="D203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Wil Myers</v>
      </c>
      <c r="E203" s="3" t="str">
        <f>VLOOKUP(MYRANKS_H[[#This Row],[PLAYERID]],PLAYERIDMAP[],COLUMN(PLAYERIDMAP[TEAM]),FALSE)</f>
        <v>SD</v>
      </c>
      <c r="F203" s="4" t="str">
        <f>VLOOKUP(MYRANKS_H[[#This Row],[PLAYERID]],PLAYERIDMAP[],COLUMN(PLAYERIDMAP[LG]),FALSE)</f>
        <v>NL</v>
      </c>
      <c r="G203" s="3" t="str">
        <f>VLOOKUP(MYRANKS_H[[#This Row],[PLAYERID]],PLAYERIDMAP[],COLUMN(PLAYERIDMAP[POS]),FALSE)</f>
        <v>1B</v>
      </c>
      <c r="H203" s="92">
        <v>343</v>
      </c>
      <c r="I203" s="66">
        <v>312</v>
      </c>
      <c r="J203" s="92">
        <v>79</v>
      </c>
      <c r="K203" s="66">
        <v>11</v>
      </c>
      <c r="L203" s="92">
        <v>39</v>
      </c>
      <c r="M203" s="66">
        <v>39</v>
      </c>
      <c r="N203" s="66">
        <v>30</v>
      </c>
      <c r="O203" s="66">
        <v>94</v>
      </c>
      <c r="P203" s="66">
        <v>13</v>
      </c>
      <c r="Q203" s="6">
        <v>0.25320512820512819</v>
      </c>
      <c r="R203" s="15">
        <v>202</v>
      </c>
      <c r="S203" s="35">
        <v>-1.9378312168774268</v>
      </c>
      <c r="T203" s="19" t="s">
        <v>16361</v>
      </c>
    </row>
    <row r="204" spans="1:20" ht="15" customHeight="1" x14ac:dyDescent="0.3">
      <c r="A204" s="88" t="s">
        <v>3344</v>
      </c>
      <c r="B204" s="2" t="str">
        <f>VLOOKUP(MYRANKS_H[[#This Row],[PLAYERID]],PLAYERIDMAP[],COLUMN(PLAYERIDMAP[LASTNAME]),FALSE)</f>
        <v>Wieters</v>
      </c>
      <c r="C204" s="3" t="str">
        <f>VLOOKUP(MYRANKS_H[[#This Row],[PLAYERID]],PLAYERIDMAP[],COLUMN(PLAYERIDMAP[FIRSTNAME]),FALSE)</f>
        <v>Matt</v>
      </c>
      <c r="D204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Matt Wieters</v>
      </c>
      <c r="E204" s="3" t="str">
        <f>VLOOKUP(MYRANKS_H[[#This Row],[PLAYERID]],PLAYERIDMAP[],COLUMN(PLAYERIDMAP[TEAM]),FALSE)</f>
        <v>N/A</v>
      </c>
      <c r="F204" s="4" t="str">
        <f>VLOOKUP(MYRANKS_H[[#This Row],[PLAYERID]],PLAYERIDMAP[],COLUMN(PLAYERIDMAP[LG]),FALSE)</f>
        <v>N/A</v>
      </c>
      <c r="G204" s="3" t="str">
        <f>VLOOKUP(MYRANKS_H[[#This Row],[PLAYERID]],PLAYERIDMAP[],COLUMN(PLAYERIDMAP[POS]),FALSE)</f>
        <v>C</v>
      </c>
      <c r="H204" s="97">
        <v>271</v>
      </c>
      <c r="I204" s="97">
        <v>235</v>
      </c>
      <c r="J204" s="97">
        <v>56</v>
      </c>
      <c r="K204" s="97">
        <v>8</v>
      </c>
      <c r="L204" s="97">
        <v>24</v>
      </c>
      <c r="M204" s="97">
        <v>30</v>
      </c>
      <c r="N204" s="97">
        <v>30</v>
      </c>
      <c r="O204" s="97">
        <v>45</v>
      </c>
      <c r="P204" s="97">
        <v>0</v>
      </c>
      <c r="Q204" s="98">
        <v>0.23829787234042554</v>
      </c>
      <c r="R204" s="100">
        <v>203</v>
      </c>
      <c r="S204" s="101">
        <v>-1.9765029240882837</v>
      </c>
      <c r="T204" s="99" t="s">
        <v>16362</v>
      </c>
    </row>
    <row r="205" spans="1:20" ht="15" customHeight="1" x14ac:dyDescent="0.3">
      <c r="A205" s="43" t="s">
        <v>12447</v>
      </c>
      <c r="B205" s="2" t="str">
        <f>VLOOKUP(MYRANKS_H[[#This Row],[PLAYERID]],PLAYERIDMAP[],COLUMN(PLAYERIDMAP[LASTNAME]),FALSE)</f>
        <v>Jankowski</v>
      </c>
      <c r="C205" s="3" t="str">
        <f>VLOOKUP(MYRANKS_H[[#This Row],[PLAYERID]],PLAYERIDMAP[],COLUMN(PLAYERIDMAP[FIRSTNAME]),FALSE)</f>
        <v>Travis</v>
      </c>
      <c r="D205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Travis Jankowski</v>
      </c>
      <c r="E205" s="3" t="str">
        <f>VLOOKUP(MYRANKS_H[[#This Row],[PLAYERID]],PLAYERIDMAP[],COLUMN(PLAYERIDMAP[TEAM]),FALSE)</f>
        <v>SD</v>
      </c>
      <c r="F205" s="4" t="str">
        <f>VLOOKUP(MYRANKS_H[[#This Row],[PLAYERID]],PLAYERIDMAP[],COLUMN(PLAYERIDMAP[LG]),FALSE)</f>
        <v>NL</v>
      </c>
      <c r="G205" s="3" t="str">
        <f>VLOOKUP(MYRANKS_H[[#This Row],[PLAYERID]],PLAYERIDMAP[],COLUMN(PLAYERIDMAP[POS]),FALSE)</f>
        <v>OF</v>
      </c>
      <c r="H205" s="92">
        <v>387</v>
      </c>
      <c r="I205" s="66">
        <v>347</v>
      </c>
      <c r="J205" s="92">
        <v>90</v>
      </c>
      <c r="K205" s="66">
        <v>4</v>
      </c>
      <c r="L205" s="92">
        <v>45</v>
      </c>
      <c r="M205" s="66">
        <v>17</v>
      </c>
      <c r="N205" s="66">
        <v>37</v>
      </c>
      <c r="O205" s="66">
        <v>73</v>
      </c>
      <c r="P205" s="66">
        <v>24</v>
      </c>
      <c r="Q205" s="6">
        <v>0.25936599423631124</v>
      </c>
      <c r="R205" s="15">
        <v>204</v>
      </c>
      <c r="S205" s="35">
        <v>-2.0411133101141017</v>
      </c>
      <c r="T205" s="19" t="s">
        <v>16363</v>
      </c>
    </row>
    <row r="206" spans="1:20" ht="15" customHeight="1" x14ac:dyDescent="0.3">
      <c r="A206" s="43" t="s">
        <v>2698</v>
      </c>
      <c r="B206" s="2" t="str">
        <f>VLOOKUP(MYRANKS_H[[#This Row],[PLAYERID]],PLAYERIDMAP[],COLUMN(PLAYERIDMAP[LASTNAME]),FALSE)</f>
        <v>Murphy</v>
      </c>
      <c r="C206" s="3" t="str">
        <f>VLOOKUP(MYRANKS_H[[#This Row],[PLAYERID]],PLAYERIDMAP[],COLUMN(PLAYERIDMAP[FIRSTNAME]),FALSE)</f>
        <v>Daniel</v>
      </c>
      <c r="D206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Daniel Murphy</v>
      </c>
      <c r="E206" s="3" t="str">
        <f>VLOOKUP(MYRANKS_H[[#This Row],[PLAYERID]],PLAYERIDMAP[],COLUMN(PLAYERIDMAP[TEAM]),FALSE)</f>
        <v>COL</v>
      </c>
      <c r="F206" s="4" t="str">
        <f>VLOOKUP(MYRANKS_H[[#This Row],[PLAYERID]],PLAYERIDMAP[],COLUMN(PLAYERIDMAP[LG]),FALSE)</f>
        <v>NL</v>
      </c>
      <c r="G206" s="3" t="str">
        <f>VLOOKUP(MYRANKS_H[[#This Row],[PLAYERID]],PLAYERIDMAP[],COLUMN(PLAYERIDMAP[POS]),FALSE)</f>
        <v>2B</v>
      </c>
      <c r="H206" s="92">
        <v>351</v>
      </c>
      <c r="I206" s="66">
        <v>328</v>
      </c>
      <c r="J206" s="92">
        <v>98</v>
      </c>
      <c r="K206" s="66">
        <v>12</v>
      </c>
      <c r="L206" s="92">
        <v>40</v>
      </c>
      <c r="M206" s="66">
        <v>42</v>
      </c>
      <c r="N206" s="66">
        <v>20</v>
      </c>
      <c r="O206" s="66">
        <v>40</v>
      </c>
      <c r="P206" s="66">
        <v>3</v>
      </c>
      <c r="Q206" s="6">
        <v>0.29878048780487804</v>
      </c>
      <c r="R206" s="15">
        <v>205</v>
      </c>
      <c r="S206" s="35">
        <v>-2.1115957513310413</v>
      </c>
      <c r="T206" s="19" t="s">
        <v>16364</v>
      </c>
    </row>
    <row r="207" spans="1:20" ht="15" customHeight="1" x14ac:dyDescent="0.3">
      <c r="A207" s="57" t="s">
        <v>1533</v>
      </c>
      <c r="B207" s="2" t="str">
        <f>VLOOKUP(MYRANKS_H[[#This Row],[PLAYERID]],PLAYERIDMAP[],COLUMN(PLAYERIDMAP[LASTNAME]),FALSE)</f>
        <v>Belt</v>
      </c>
      <c r="C207" s="3" t="str">
        <f>VLOOKUP(MYRANKS_H[[#This Row],[PLAYERID]],PLAYERIDMAP[],COLUMN(PLAYERIDMAP[FIRSTNAME]),FALSE)</f>
        <v>Brandon</v>
      </c>
      <c r="D207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Brandon Belt</v>
      </c>
      <c r="E207" s="3" t="str">
        <f>VLOOKUP(MYRANKS_H[[#This Row],[PLAYERID]],PLAYERIDMAP[],COLUMN(PLAYERIDMAP[TEAM]),FALSE)</f>
        <v>SF</v>
      </c>
      <c r="F207" s="4" t="str">
        <f>VLOOKUP(MYRANKS_H[[#This Row],[PLAYERID]],PLAYERIDMAP[],COLUMN(PLAYERIDMAP[LG]),FALSE)</f>
        <v>NL</v>
      </c>
      <c r="G207" s="3" t="str">
        <f>VLOOKUP(MYRANKS_H[[#This Row],[PLAYERID]],PLAYERIDMAP[],COLUMN(PLAYERIDMAP[POS]),FALSE)</f>
        <v>1B</v>
      </c>
      <c r="H207" s="92">
        <v>456</v>
      </c>
      <c r="I207" s="66">
        <v>399</v>
      </c>
      <c r="J207" s="92">
        <v>101</v>
      </c>
      <c r="K207" s="66">
        <v>14</v>
      </c>
      <c r="L207" s="92">
        <v>50</v>
      </c>
      <c r="M207" s="66">
        <v>46</v>
      </c>
      <c r="N207" s="66">
        <v>49</v>
      </c>
      <c r="O207" s="66">
        <v>107</v>
      </c>
      <c r="P207" s="66">
        <v>4</v>
      </c>
      <c r="Q207" s="46">
        <v>0.25313283208020049</v>
      </c>
      <c r="R207" s="65">
        <v>206</v>
      </c>
      <c r="S207" s="52">
        <v>-2.1385337089451419</v>
      </c>
      <c r="T207" s="45" t="s">
        <v>16365</v>
      </c>
    </row>
    <row r="208" spans="1:20" x14ac:dyDescent="0.3">
      <c r="A208" s="43" t="s">
        <v>1668</v>
      </c>
      <c r="B208" s="2" t="str">
        <f>VLOOKUP(MYRANKS_H[[#This Row],[PLAYERID]],PLAYERIDMAP[],COLUMN(PLAYERIDMAP[LASTNAME]),FALSE)</f>
        <v>Cano</v>
      </c>
      <c r="C208" s="3" t="str">
        <f>VLOOKUP(MYRANKS_H[[#This Row],[PLAYERID]],PLAYERIDMAP[],COLUMN(PLAYERIDMAP[FIRSTNAME]),FALSE)</f>
        <v>Robinson</v>
      </c>
      <c r="D208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Robinson Cano</v>
      </c>
      <c r="E208" s="3" t="str">
        <f>VLOOKUP(MYRANKS_H[[#This Row],[PLAYERID]],PLAYERIDMAP[],COLUMN(PLAYERIDMAP[TEAM]),FALSE)</f>
        <v>NYM</v>
      </c>
      <c r="F208" s="4" t="str">
        <f>VLOOKUP(MYRANKS_H[[#This Row],[PLAYERID]],PLAYERIDMAP[],COLUMN(PLAYERIDMAP[LG]),FALSE)</f>
        <v>NL</v>
      </c>
      <c r="G208" s="3" t="str">
        <f>VLOOKUP(MYRANKS_H[[#This Row],[PLAYERID]],PLAYERIDMAP[],COLUMN(PLAYERIDMAP[POS]),FALSE)</f>
        <v>2B</v>
      </c>
      <c r="H208" s="92">
        <v>348</v>
      </c>
      <c r="I208" s="66">
        <v>310</v>
      </c>
      <c r="J208" s="92">
        <v>94</v>
      </c>
      <c r="K208" s="66">
        <v>10</v>
      </c>
      <c r="L208" s="92">
        <v>44</v>
      </c>
      <c r="M208" s="66">
        <v>50</v>
      </c>
      <c r="N208" s="66">
        <v>32</v>
      </c>
      <c r="O208" s="66">
        <v>47</v>
      </c>
      <c r="P208" s="66">
        <v>0</v>
      </c>
      <c r="Q208" s="6">
        <v>0.3032258064516129</v>
      </c>
      <c r="R208" s="15">
        <v>207</v>
      </c>
      <c r="S208" s="35">
        <v>-2.1901648285586974</v>
      </c>
      <c r="T208" s="19" t="s">
        <v>16366</v>
      </c>
    </row>
    <row r="209" spans="1:20" x14ac:dyDescent="0.3">
      <c r="A209" s="43" t="s">
        <v>8219</v>
      </c>
      <c r="B209" s="2" t="str">
        <f>VLOOKUP(MYRANKS_H[[#This Row],[PLAYERID]],PLAYERIDMAP[],COLUMN(PLAYERIDMAP[LASTNAME]),FALSE)</f>
        <v>Taylor</v>
      </c>
      <c r="C209" s="3" t="str">
        <f>VLOOKUP(MYRANKS_H[[#This Row],[PLAYERID]],PLAYERIDMAP[],COLUMN(PLAYERIDMAP[FIRSTNAME]),FALSE)</f>
        <v>Michael</v>
      </c>
      <c r="D209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Michael Taylor</v>
      </c>
      <c r="E209" s="3" t="str">
        <f>VLOOKUP(MYRANKS_H[[#This Row],[PLAYERID]],PLAYERIDMAP[],COLUMN(PLAYERIDMAP[TEAM]),FALSE)</f>
        <v>WAS</v>
      </c>
      <c r="F209" s="4" t="str">
        <f>VLOOKUP(MYRANKS_H[[#This Row],[PLAYERID]],PLAYERIDMAP[],COLUMN(PLAYERIDMAP[LG]),FALSE)</f>
        <v>NL</v>
      </c>
      <c r="G209" s="3" t="str">
        <f>VLOOKUP(MYRANKS_H[[#This Row],[PLAYERID]],PLAYERIDMAP[],COLUMN(PLAYERIDMAP[POS]),FALSE)</f>
        <v>OF</v>
      </c>
      <c r="H209" s="92">
        <v>385</v>
      </c>
      <c r="I209" s="66">
        <v>353</v>
      </c>
      <c r="J209" s="92">
        <v>80</v>
      </c>
      <c r="K209" s="66">
        <v>6</v>
      </c>
      <c r="L209" s="92">
        <v>46</v>
      </c>
      <c r="M209" s="66">
        <v>28</v>
      </c>
      <c r="N209" s="66">
        <v>29</v>
      </c>
      <c r="O209" s="66">
        <v>116</v>
      </c>
      <c r="P209" s="66">
        <v>24</v>
      </c>
      <c r="Q209" s="30">
        <v>0.22662889518413598</v>
      </c>
      <c r="R209" s="15">
        <v>208</v>
      </c>
      <c r="S209" s="36">
        <v>-2.2322878256380312</v>
      </c>
      <c r="T209" s="19" t="s">
        <v>16367</v>
      </c>
    </row>
    <row r="210" spans="1:20" x14ac:dyDescent="0.3">
      <c r="A210" s="43" t="s">
        <v>2313</v>
      </c>
      <c r="B210" s="2" t="str">
        <f>VLOOKUP(MYRANKS_H[[#This Row],[PLAYERID]],PLAYERIDMAP[],COLUMN(PLAYERIDMAP[LASTNAME]),FALSE)</f>
        <v>Jay</v>
      </c>
      <c r="C210" s="3" t="str">
        <f>VLOOKUP(MYRANKS_H[[#This Row],[PLAYERID]],PLAYERIDMAP[],COLUMN(PLAYERIDMAP[FIRSTNAME]),FALSE)</f>
        <v>Jon</v>
      </c>
      <c r="D210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Jon Jay</v>
      </c>
      <c r="E210" s="3" t="str">
        <f>VLOOKUP(MYRANKS_H[[#This Row],[PLAYERID]],PLAYERIDMAP[],COLUMN(PLAYERIDMAP[TEAM]),FALSE)</f>
        <v>N/A</v>
      </c>
      <c r="F210" s="4" t="str">
        <f>VLOOKUP(MYRANKS_H[[#This Row],[PLAYERID]],PLAYERIDMAP[],COLUMN(PLAYERIDMAP[LG]),FALSE)</f>
        <v>N/A</v>
      </c>
      <c r="G210" s="3" t="str">
        <f>VLOOKUP(MYRANKS_H[[#This Row],[PLAYERID]],PLAYERIDMAP[],COLUMN(PLAYERIDMAP[POS]),FALSE)</f>
        <v>OF</v>
      </c>
      <c r="H210" s="92">
        <v>586</v>
      </c>
      <c r="I210" s="66">
        <v>527</v>
      </c>
      <c r="J210" s="92">
        <v>141</v>
      </c>
      <c r="K210" s="66">
        <v>3</v>
      </c>
      <c r="L210" s="92">
        <v>74</v>
      </c>
      <c r="M210" s="66">
        <v>40</v>
      </c>
      <c r="N210" s="66">
        <v>33</v>
      </c>
      <c r="O210" s="66">
        <v>95</v>
      </c>
      <c r="P210" s="66">
        <v>4</v>
      </c>
      <c r="Q210" s="6">
        <v>0.26755218216318788</v>
      </c>
      <c r="R210" s="15">
        <v>209</v>
      </c>
      <c r="S210" s="35">
        <v>-2.2649698756793017</v>
      </c>
      <c r="T210" s="19" t="s">
        <v>16368</v>
      </c>
    </row>
    <row r="211" spans="1:20" x14ac:dyDescent="0.3">
      <c r="A211" s="43" t="s">
        <v>11159</v>
      </c>
      <c r="B211" s="2" t="str">
        <f>VLOOKUP(MYRANKS_H[[#This Row],[PLAYERID]],PLAYERIDMAP[],COLUMN(PLAYERIDMAP[LASTNAME]),FALSE)</f>
        <v>Cave</v>
      </c>
      <c r="C211" s="3" t="str">
        <f>VLOOKUP(MYRANKS_H[[#This Row],[PLAYERID]],PLAYERIDMAP[],COLUMN(PLAYERIDMAP[FIRSTNAME]),FALSE)</f>
        <v>Jake</v>
      </c>
      <c r="D211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Jake Cave</v>
      </c>
      <c r="E211" s="3" t="str">
        <f>VLOOKUP(MYRANKS_H[[#This Row],[PLAYERID]],PLAYERIDMAP[],COLUMN(PLAYERIDMAP[TEAM]),FALSE)</f>
        <v>MIN</v>
      </c>
      <c r="F211" s="4" t="str">
        <f>VLOOKUP(MYRANKS_H[[#This Row],[PLAYERID]],PLAYERIDMAP[],COLUMN(PLAYERIDMAP[LG]),FALSE)</f>
        <v>AL</v>
      </c>
      <c r="G211" s="3" t="str">
        <f>VLOOKUP(MYRANKS_H[[#This Row],[PLAYERID]],PLAYERIDMAP[],COLUMN(PLAYERIDMAP[POS]),FALSE)</f>
        <v>OF</v>
      </c>
      <c r="H211" s="92">
        <v>309</v>
      </c>
      <c r="I211" s="66">
        <v>283</v>
      </c>
      <c r="J211" s="92">
        <v>75</v>
      </c>
      <c r="K211" s="66">
        <v>13</v>
      </c>
      <c r="L211" s="92">
        <v>54</v>
      </c>
      <c r="M211" s="66">
        <v>45</v>
      </c>
      <c r="N211" s="66">
        <v>18</v>
      </c>
      <c r="O211" s="66">
        <v>102</v>
      </c>
      <c r="P211" s="66">
        <v>2</v>
      </c>
      <c r="Q211" s="29">
        <v>0.26501766784452296</v>
      </c>
      <c r="R211" s="15">
        <v>210</v>
      </c>
      <c r="S211" s="34">
        <v>-2.2893136965703951</v>
      </c>
      <c r="T211" s="19" t="s">
        <v>16369</v>
      </c>
    </row>
    <row r="212" spans="1:20" ht="15" customHeight="1" x14ac:dyDescent="0.3">
      <c r="A212" s="43" t="s">
        <v>8182</v>
      </c>
      <c r="B212" s="2" t="str">
        <f>VLOOKUP(MYRANKS_H[[#This Row],[PLAYERID]],PLAYERIDMAP[],COLUMN(PLAYERIDMAP[LASTNAME]),FALSE)</f>
        <v>McCann</v>
      </c>
      <c r="C212" s="3" t="str">
        <f>VLOOKUP(MYRANKS_H[[#This Row],[PLAYERID]],PLAYERIDMAP[],COLUMN(PLAYERIDMAP[FIRSTNAME]),FALSE)</f>
        <v>James</v>
      </c>
      <c r="D212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James McCann</v>
      </c>
      <c r="E212" s="3" t="str">
        <f>VLOOKUP(MYRANKS_H[[#This Row],[PLAYERID]],PLAYERIDMAP[],COLUMN(PLAYERIDMAP[TEAM]),FALSE)</f>
        <v>N/A</v>
      </c>
      <c r="F212" s="4" t="str">
        <f>VLOOKUP(MYRANKS_H[[#This Row],[PLAYERID]],PLAYERIDMAP[],COLUMN(PLAYERIDMAP[LG]),FALSE)</f>
        <v>N/A</v>
      </c>
      <c r="G212" s="3" t="str">
        <f>VLOOKUP(MYRANKS_H[[#This Row],[PLAYERID]],PLAYERIDMAP[],COLUMN(PLAYERIDMAP[POS]),FALSE)</f>
        <v>C</v>
      </c>
      <c r="H212" s="92">
        <v>457</v>
      </c>
      <c r="I212" s="59">
        <v>427</v>
      </c>
      <c r="J212" s="92">
        <v>94</v>
      </c>
      <c r="K212" s="59">
        <v>8</v>
      </c>
      <c r="L212" s="92">
        <v>31</v>
      </c>
      <c r="M212" s="59">
        <v>39</v>
      </c>
      <c r="N212" s="59">
        <v>26</v>
      </c>
      <c r="O212" s="59">
        <v>116</v>
      </c>
      <c r="P212" s="59">
        <v>0</v>
      </c>
      <c r="Q212" s="6">
        <v>0.22014051522248243</v>
      </c>
      <c r="R212" s="15">
        <v>211</v>
      </c>
      <c r="S212" s="35">
        <v>-2.3109779731931517</v>
      </c>
      <c r="T212" s="19" t="s">
        <v>16370</v>
      </c>
    </row>
    <row r="213" spans="1:20" x14ac:dyDescent="0.3">
      <c r="A213" s="43" t="s">
        <v>11457</v>
      </c>
      <c r="B213" s="2" t="str">
        <f>VLOOKUP(MYRANKS_H[[#This Row],[PLAYERID]],PLAYERIDMAP[],COLUMN(PLAYERIDMAP[LASTNAME]),FALSE)</f>
        <v>Stassi</v>
      </c>
      <c r="C213" s="3" t="str">
        <f>VLOOKUP(MYRANKS_H[[#This Row],[PLAYERID]],PLAYERIDMAP[],COLUMN(PLAYERIDMAP[FIRSTNAME]),FALSE)</f>
        <v>Max</v>
      </c>
      <c r="D213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Max Stassi</v>
      </c>
      <c r="E213" s="3" t="str">
        <f>VLOOKUP(MYRANKS_H[[#This Row],[PLAYERID]],PLAYERIDMAP[],COLUMN(PLAYERIDMAP[TEAM]),FALSE)</f>
        <v>HOU</v>
      </c>
      <c r="F213" s="4" t="str">
        <f>VLOOKUP(MYRANKS_H[[#This Row],[PLAYERID]],PLAYERIDMAP[],COLUMN(PLAYERIDMAP[LG]),FALSE)</f>
        <v>AL</v>
      </c>
      <c r="G213" s="3" t="str">
        <f>VLOOKUP(MYRANKS_H[[#This Row],[PLAYERID]],PLAYERIDMAP[],COLUMN(PLAYERIDMAP[POS]),FALSE)</f>
        <v>C</v>
      </c>
      <c r="H213" s="92">
        <v>250</v>
      </c>
      <c r="I213" s="66">
        <v>221</v>
      </c>
      <c r="J213" s="92">
        <v>50</v>
      </c>
      <c r="K213" s="66">
        <v>8</v>
      </c>
      <c r="L213" s="92">
        <v>28</v>
      </c>
      <c r="M213" s="66">
        <v>27</v>
      </c>
      <c r="N213" s="66">
        <v>23</v>
      </c>
      <c r="O213" s="66">
        <v>74</v>
      </c>
      <c r="P213" s="66">
        <v>0</v>
      </c>
      <c r="Q213" s="6">
        <v>0.22624434389140272</v>
      </c>
      <c r="R213" s="15">
        <v>212</v>
      </c>
      <c r="S213" s="35">
        <v>-2.3944004506165246</v>
      </c>
      <c r="T213" s="19" t="s">
        <v>16371</v>
      </c>
    </row>
    <row r="214" spans="1:20" ht="15" customHeight="1" x14ac:dyDescent="0.3">
      <c r="A214" s="43" t="s">
        <v>2047</v>
      </c>
      <c r="B214" s="2" t="str">
        <f>VLOOKUP(MYRANKS_H[[#This Row],[PLAYERID]],PLAYERIDMAP[],COLUMN(PLAYERIDMAP[LASTNAME]),FALSE)</f>
        <v>Garcia</v>
      </c>
      <c r="C214" s="3" t="str">
        <f>VLOOKUP(MYRANKS_H[[#This Row],[PLAYERID]],PLAYERIDMAP[],COLUMN(PLAYERIDMAP[FIRSTNAME]),FALSE)</f>
        <v>Avisail</v>
      </c>
      <c r="D214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Avisail Garcia</v>
      </c>
      <c r="E214" s="3" t="str">
        <f>VLOOKUP(MYRANKS_H[[#This Row],[PLAYERID]],PLAYERIDMAP[],COLUMN(PLAYERIDMAP[TEAM]),FALSE)</f>
        <v>N/A</v>
      </c>
      <c r="F214" s="4" t="str">
        <f>VLOOKUP(MYRANKS_H[[#This Row],[PLAYERID]],PLAYERIDMAP[],COLUMN(PLAYERIDMAP[LG]),FALSE)</f>
        <v>N/A</v>
      </c>
      <c r="G214" s="3" t="str">
        <f>VLOOKUP(MYRANKS_H[[#This Row],[PLAYERID]],PLAYERIDMAP[],COLUMN(PLAYERIDMAP[POS]),FALSE)</f>
        <v>OF</v>
      </c>
      <c r="H214" s="92">
        <v>385</v>
      </c>
      <c r="I214" s="66">
        <v>356</v>
      </c>
      <c r="J214" s="92">
        <v>84</v>
      </c>
      <c r="K214" s="66">
        <v>19</v>
      </c>
      <c r="L214" s="92">
        <v>47</v>
      </c>
      <c r="M214" s="66">
        <v>49</v>
      </c>
      <c r="N214" s="66">
        <v>20</v>
      </c>
      <c r="O214" s="66">
        <v>102</v>
      </c>
      <c r="P214" s="66">
        <v>3</v>
      </c>
      <c r="Q214" s="5">
        <v>0.23595505617977527</v>
      </c>
      <c r="R214" s="76">
        <v>213</v>
      </c>
      <c r="S214" s="77">
        <v>-2.4367633723970914</v>
      </c>
      <c r="T214" s="19" t="s">
        <v>16372</v>
      </c>
    </row>
    <row r="215" spans="1:20" x14ac:dyDescent="0.3">
      <c r="A215" s="43" t="s">
        <v>10881</v>
      </c>
      <c r="B215" s="2" t="str">
        <f>VLOOKUP(MYRANKS_H[[#This Row],[PLAYERID]],PLAYERIDMAP[],COLUMN(PLAYERIDMAP[LASTNAME]),FALSE)</f>
        <v>Dahl</v>
      </c>
      <c r="C215" s="3" t="str">
        <f>VLOOKUP(MYRANKS_H[[#This Row],[PLAYERID]],PLAYERIDMAP[],COLUMN(PLAYERIDMAP[FIRSTNAME]),FALSE)</f>
        <v>David</v>
      </c>
      <c r="D215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David Dahl</v>
      </c>
      <c r="E215" s="3" t="str">
        <f>VLOOKUP(MYRANKS_H[[#This Row],[PLAYERID]],PLAYERIDMAP[],COLUMN(PLAYERIDMAP[TEAM]),FALSE)</f>
        <v>COL</v>
      </c>
      <c r="F215" s="4" t="str">
        <f>VLOOKUP(MYRANKS_H[[#This Row],[PLAYERID]],PLAYERIDMAP[],COLUMN(PLAYERIDMAP[LG]),FALSE)</f>
        <v>NL</v>
      </c>
      <c r="G215" s="3" t="str">
        <f>VLOOKUP(MYRANKS_H[[#This Row],[PLAYERID]],PLAYERIDMAP[],COLUMN(PLAYERIDMAP[POS]),FALSE)</f>
        <v>OF</v>
      </c>
      <c r="H215" s="92">
        <v>271</v>
      </c>
      <c r="I215" s="66">
        <v>249</v>
      </c>
      <c r="J215" s="92">
        <v>68</v>
      </c>
      <c r="K215" s="66">
        <v>16</v>
      </c>
      <c r="L215" s="92">
        <v>31</v>
      </c>
      <c r="M215" s="66">
        <v>48</v>
      </c>
      <c r="N215" s="66">
        <v>19</v>
      </c>
      <c r="O215" s="66">
        <v>68</v>
      </c>
      <c r="P215" s="66">
        <v>5</v>
      </c>
      <c r="Q215" s="6">
        <v>0.27309236947791166</v>
      </c>
      <c r="R215" s="15">
        <v>214</v>
      </c>
      <c r="S215" s="35">
        <v>-2.4764368168195054</v>
      </c>
      <c r="T215" s="19" t="s">
        <v>16373</v>
      </c>
    </row>
    <row r="216" spans="1:20" ht="15" customHeight="1" x14ac:dyDescent="0.3">
      <c r="A216" s="43" t="s">
        <v>8202</v>
      </c>
      <c r="B216" s="2" t="str">
        <f>VLOOKUP(MYRANKS_H[[#This Row],[PLAYERID]],PLAYERIDMAP[],COLUMN(PLAYERIDMAP[LASTNAME]),FALSE)</f>
        <v>Plawecki</v>
      </c>
      <c r="C216" s="3" t="str">
        <f>VLOOKUP(MYRANKS_H[[#This Row],[PLAYERID]],PLAYERIDMAP[],COLUMN(PLAYERIDMAP[FIRSTNAME]),FALSE)</f>
        <v>Kevin</v>
      </c>
      <c r="D216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Kevin Plawecki</v>
      </c>
      <c r="E216" s="3" t="str">
        <f>VLOOKUP(MYRANKS_H[[#This Row],[PLAYERID]],PLAYERIDMAP[],COLUMN(PLAYERIDMAP[TEAM]),FALSE)</f>
        <v>CLE</v>
      </c>
      <c r="F216" s="4" t="str">
        <f>VLOOKUP(MYRANKS_H[[#This Row],[PLAYERID]],PLAYERIDMAP[],COLUMN(PLAYERIDMAP[LG]),FALSE)</f>
        <v>AL</v>
      </c>
      <c r="G216" s="3" t="str">
        <f>VLOOKUP(MYRANKS_H[[#This Row],[PLAYERID]],PLAYERIDMAP[],COLUMN(PLAYERIDMAP[POS]),FALSE)</f>
        <v>C</v>
      </c>
      <c r="H216" s="92">
        <v>277</v>
      </c>
      <c r="I216" s="66">
        <v>238</v>
      </c>
      <c r="J216" s="92">
        <v>50</v>
      </c>
      <c r="K216" s="66">
        <v>7</v>
      </c>
      <c r="L216" s="92">
        <v>33</v>
      </c>
      <c r="M216" s="66">
        <v>30</v>
      </c>
      <c r="N216" s="66">
        <v>28</v>
      </c>
      <c r="O216" s="66">
        <v>65</v>
      </c>
      <c r="P216" s="66">
        <v>0</v>
      </c>
      <c r="Q216" s="6">
        <v>0.21008403361344538</v>
      </c>
      <c r="R216" s="15">
        <v>215</v>
      </c>
      <c r="S216" s="35">
        <v>-2.6186956863076913</v>
      </c>
      <c r="T216" s="19" t="s">
        <v>16374</v>
      </c>
    </row>
    <row r="217" spans="1:20" x14ac:dyDescent="0.3">
      <c r="A217" s="43" t="s">
        <v>8217</v>
      </c>
      <c r="B217" s="2" t="str">
        <f>VLOOKUP(MYRANKS_H[[#This Row],[PLAYERID]],PLAYERIDMAP[],COLUMN(PLAYERIDMAP[LASTNAME]),FALSE)</f>
        <v>Swihart</v>
      </c>
      <c r="C217" s="3" t="str">
        <f>VLOOKUP(MYRANKS_H[[#This Row],[PLAYERID]],PLAYERIDMAP[],COLUMN(PLAYERIDMAP[FIRSTNAME]),FALSE)</f>
        <v>Blake</v>
      </c>
      <c r="D217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Blake Swihart</v>
      </c>
      <c r="E217" s="3" t="str">
        <f>VLOOKUP(MYRANKS_H[[#This Row],[PLAYERID]],PLAYERIDMAP[],COLUMN(PLAYERIDMAP[TEAM]),FALSE)</f>
        <v>BOS</v>
      </c>
      <c r="F217" s="4" t="str">
        <f>VLOOKUP(MYRANKS_H[[#This Row],[PLAYERID]],PLAYERIDMAP[],COLUMN(PLAYERIDMAP[LG]),FALSE)</f>
        <v>AL</v>
      </c>
      <c r="G217" s="3" t="str">
        <f>VLOOKUP(MYRANKS_H[[#This Row],[PLAYERID]],PLAYERIDMAP[],COLUMN(PLAYERIDMAP[POS]),FALSE)</f>
        <v>C</v>
      </c>
      <c r="H217" s="92">
        <v>207</v>
      </c>
      <c r="I217" s="66">
        <v>192</v>
      </c>
      <c r="J217" s="92">
        <v>44</v>
      </c>
      <c r="K217" s="66">
        <v>3</v>
      </c>
      <c r="L217" s="92">
        <v>28</v>
      </c>
      <c r="M217" s="66">
        <v>18</v>
      </c>
      <c r="N217" s="66">
        <v>15</v>
      </c>
      <c r="O217" s="66">
        <v>57</v>
      </c>
      <c r="P217" s="66">
        <v>6</v>
      </c>
      <c r="Q217" s="6">
        <v>0.22916666666666666</v>
      </c>
      <c r="R217" s="15">
        <v>216</v>
      </c>
      <c r="S217" s="35">
        <v>-2.6451469264652108</v>
      </c>
      <c r="T217" s="19" t="s">
        <v>16375</v>
      </c>
    </row>
    <row r="218" spans="1:20" x14ac:dyDescent="0.3">
      <c r="A218" s="43" t="s">
        <v>13900</v>
      </c>
      <c r="B218" s="2" t="str">
        <f>VLOOKUP(MYRANKS_H[[#This Row],[PLAYERID]],PLAYERIDMAP[],COLUMN(PLAYERIDMAP[LASTNAME]),FALSE)</f>
        <v>Smith</v>
      </c>
      <c r="C218" s="3" t="str">
        <f>VLOOKUP(MYRANKS_H[[#This Row],[PLAYERID]],PLAYERIDMAP[],COLUMN(PLAYERIDMAP[FIRSTNAME]),FALSE)</f>
        <v>Kevan</v>
      </c>
      <c r="D218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Kevan Smith</v>
      </c>
      <c r="E218" s="3" t="str">
        <f>VLOOKUP(MYRANKS_H[[#This Row],[PLAYERID]],PLAYERIDMAP[],COLUMN(PLAYERIDMAP[TEAM]),FALSE)</f>
        <v>LAA</v>
      </c>
      <c r="F218" s="4" t="str">
        <f>VLOOKUP(MYRANKS_H[[#This Row],[PLAYERID]],PLAYERIDMAP[],COLUMN(PLAYERIDMAP[LG]),FALSE)</f>
        <v>AL</v>
      </c>
      <c r="G218" s="3" t="str">
        <f>VLOOKUP(MYRANKS_H[[#This Row],[PLAYERID]],PLAYERIDMAP[],COLUMN(PLAYERIDMAP[POS]),FALSE)</f>
        <v>C</v>
      </c>
      <c r="H218" s="92">
        <v>187</v>
      </c>
      <c r="I218" s="66">
        <v>171</v>
      </c>
      <c r="J218" s="92">
        <v>50</v>
      </c>
      <c r="K218" s="66">
        <v>3</v>
      </c>
      <c r="L218" s="92">
        <v>21</v>
      </c>
      <c r="M218" s="66">
        <v>21</v>
      </c>
      <c r="N218" s="66">
        <v>10</v>
      </c>
      <c r="O218" s="66">
        <v>18</v>
      </c>
      <c r="P218" s="66">
        <v>1</v>
      </c>
      <c r="Q218" s="6">
        <v>0.29239766081871343</v>
      </c>
      <c r="R218" s="15">
        <v>217</v>
      </c>
      <c r="S218" s="35">
        <v>-2.6565526761378475</v>
      </c>
      <c r="T218" s="19" t="s">
        <v>16376</v>
      </c>
    </row>
    <row r="219" spans="1:20" ht="15" customHeight="1" x14ac:dyDescent="0.3">
      <c r="A219" s="43" t="s">
        <v>10885</v>
      </c>
      <c r="B219" s="2" t="str">
        <f>VLOOKUP(MYRANKS_H[[#This Row],[PLAYERID]],PLAYERIDMAP[],COLUMN(PLAYERIDMAP[LASTNAME]),FALSE)</f>
        <v>Almora</v>
      </c>
      <c r="C219" s="3" t="str">
        <f>VLOOKUP(MYRANKS_H[[#This Row],[PLAYERID]],PLAYERIDMAP[],COLUMN(PLAYERIDMAP[FIRSTNAME]),FALSE)</f>
        <v>Albert</v>
      </c>
      <c r="D219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Albert Almora</v>
      </c>
      <c r="E219" s="3" t="str">
        <f>VLOOKUP(MYRANKS_H[[#This Row],[PLAYERID]],PLAYERIDMAP[],COLUMN(PLAYERIDMAP[TEAM]),FALSE)</f>
        <v>CHC</v>
      </c>
      <c r="F219" s="4" t="str">
        <f>VLOOKUP(MYRANKS_H[[#This Row],[PLAYERID]],PLAYERIDMAP[],COLUMN(PLAYERIDMAP[LG]),FALSE)</f>
        <v>NL</v>
      </c>
      <c r="G219" s="3" t="str">
        <f>VLOOKUP(MYRANKS_H[[#This Row],[PLAYERID]],PLAYERIDMAP[],COLUMN(PLAYERIDMAP[POS]),FALSE)</f>
        <v>OF</v>
      </c>
      <c r="H219" s="92">
        <v>479</v>
      </c>
      <c r="I219" s="66">
        <v>444</v>
      </c>
      <c r="J219" s="92">
        <v>127</v>
      </c>
      <c r="K219" s="66">
        <v>5</v>
      </c>
      <c r="L219" s="92">
        <v>62</v>
      </c>
      <c r="M219" s="66">
        <v>41</v>
      </c>
      <c r="N219" s="66">
        <v>24</v>
      </c>
      <c r="O219" s="66">
        <v>83</v>
      </c>
      <c r="P219" s="66">
        <v>1</v>
      </c>
      <c r="Q219" s="6">
        <v>0.28603603603603606</v>
      </c>
      <c r="R219" s="15">
        <v>218</v>
      </c>
      <c r="S219" s="35">
        <v>-2.7269443092818517</v>
      </c>
      <c r="T219" s="19" t="s">
        <v>16377</v>
      </c>
    </row>
    <row r="220" spans="1:20" x14ac:dyDescent="0.3">
      <c r="A220" s="43" t="s">
        <v>2212</v>
      </c>
      <c r="B220" s="2" t="str">
        <f>VLOOKUP(MYRANKS_H[[#This Row],[PLAYERID]],PLAYERIDMAP[],COLUMN(PLAYERIDMAP[LASTNAME]),FALSE)</f>
        <v>Hernandez</v>
      </c>
      <c r="C220" s="3" t="str">
        <f>VLOOKUP(MYRANKS_H[[#This Row],[PLAYERID]],PLAYERIDMAP[],COLUMN(PLAYERIDMAP[FIRSTNAME]),FALSE)</f>
        <v>Gorkys</v>
      </c>
      <c r="D220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Gorkys Hernandez</v>
      </c>
      <c r="E220" s="3" t="str">
        <f>VLOOKUP(MYRANKS_H[[#This Row],[PLAYERID]],PLAYERIDMAP[],COLUMN(PLAYERIDMAP[TEAM]),FALSE)</f>
        <v>BOS</v>
      </c>
      <c r="F220" s="4" t="str">
        <f>VLOOKUP(MYRANKS_H[[#This Row],[PLAYERID]],PLAYERIDMAP[],COLUMN(PLAYERIDMAP[LG]),FALSE)</f>
        <v>AL</v>
      </c>
      <c r="G220" s="3" t="str">
        <f>VLOOKUP(MYRANKS_H[[#This Row],[PLAYERID]],PLAYERIDMAP[],COLUMN(PLAYERIDMAP[POS]),FALSE)</f>
        <v>OF</v>
      </c>
      <c r="H220" s="92">
        <v>451</v>
      </c>
      <c r="I220" s="66">
        <v>414</v>
      </c>
      <c r="J220" s="92">
        <v>97</v>
      </c>
      <c r="K220" s="66">
        <v>15</v>
      </c>
      <c r="L220" s="92">
        <v>52</v>
      </c>
      <c r="M220" s="66">
        <v>40</v>
      </c>
      <c r="N220" s="66">
        <v>27</v>
      </c>
      <c r="O220" s="66">
        <v>113</v>
      </c>
      <c r="P220" s="66">
        <v>8</v>
      </c>
      <c r="Q220" s="5">
        <v>0.23429951690821257</v>
      </c>
      <c r="R220" s="76">
        <v>219</v>
      </c>
      <c r="S220" s="77">
        <v>-2.818028617088058</v>
      </c>
      <c r="T220" s="19" t="s">
        <v>16378</v>
      </c>
    </row>
    <row r="221" spans="1:20" ht="15" customHeight="1" x14ac:dyDescent="0.3">
      <c r="A221" s="43" t="s">
        <v>15654</v>
      </c>
      <c r="B221" s="2" t="str">
        <f>VLOOKUP(MYRANKS_H[[#This Row],[PLAYERID]],PLAYERIDMAP[],COLUMN(PLAYERIDMAP[LASTNAME]),FALSE)</f>
        <v>Villanueva</v>
      </c>
      <c r="C221" s="3" t="str">
        <f>VLOOKUP(MYRANKS_H[[#This Row],[PLAYERID]],PLAYERIDMAP[],COLUMN(PLAYERIDMAP[FIRSTNAME]),FALSE)</f>
        <v>Christian</v>
      </c>
      <c r="D221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Christian Villanueva</v>
      </c>
      <c r="E221" s="3" t="str">
        <f>VLOOKUP(MYRANKS_H[[#This Row],[PLAYERID]],PLAYERIDMAP[],COLUMN(PLAYERIDMAP[TEAM]),FALSE)</f>
        <v>N/A</v>
      </c>
      <c r="F221" s="4" t="str">
        <f>VLOOKUP(MYRANKS_H[[#This Row],[PLAYERID]],PLAYERIDMAP[],COLUMN(PLAYERIDMAP[LG]),FALSE)</f>
        <v>N/A</v>
      </c>
      <c r="G221" s="3" t="str">
        <f>VLOOKUP(MYRANKS_H[[#This Row],[PLAYERID]],PLAYERIDMAP[],COLUMN(PLAYERIDMAP[POS]),FALSE)</f>
        <v>3B</v>
      </c>
      <c r="H221" s="92">
        <v>384</v>
      </c>
      <c r="I221" s="66">
        <v>351</v>
      </c>
      <c r="J221" s="92">
        <v>83</v>
      </c>
      <c r="K221" s="66">
        <v>20</v>
      </c>
      <c r="L221" s="92">
        <v>42</v>
      </c>
      <c r="M221" s="66">
        <v>46</v>
      </c>
      <c r="N221" s="66">
        <v>23</v>
      </c>
      <c r="O221" s="66">
        <v>104</v>
      </c>
      <c r="P221" s="66">
        <v>3</v>
      </c>
      <c r="Q221" s="29">
        <v>0.23646723646723647</v>
      </c>
      <c r="R221" s="15">
        <v>220</v>
      </c>
      <c r="S221" s="34">
        <v>-2.9178499977704466</v>
      </c>
      <c r="T221" s="19" t="s">
        <v>16379</v>
      </c>
    </row>
    <row r="222" spans="1:20" ht="15" customHeight="1" x14ac:dyDescent="0.3">
      <c r="A222" s="43" t="s">
        <v>2029</v>
      </c>
      <c r="B222" s="2" t="str">
        <f>VLOOKUP(MYRANKS_H[[#This Row],[PLAYERID]],PLAYERIDMAP[],COLUMN(PLAYERIDMAP[LASTNAME]),FALSE)</f>
        <v>Freese</v>
      </c>
      <c r="C222" s="3" t="str">
        <f>VLOOKUP(MYRANKS_H[[#This Row],[PLAYERID]],PLAYERIDMAP[],COLUMN(PLAYERIDMAP[FIRSTNAME]),FALSE)</f>
        <v>David</v>
      </c>
      <c r="D222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David Freese</v>
      </c>
      <c r="E222" s="3" t="str">
        <f>VLOOKUP(MYRANKS_H[[#This Row],[PLAYERID]],PLAYERIDMAP[],COLUMN(PLAYERIDMAP[TEAM]),FALSE)</f>
        <v>LAD</v>
      </c>
      <c r="F222" s="4" t="str">
        <f>VLOOKUP(MYRANKS_H[[#This Row],[PLAYERID]],PLAYERIDMAP[],COLUMN(PLAYERIDMAP[LG]),FALSE)</f>
        <v>NL</v>
      </c>
      <c r="G222" s="3" t="str">
        <f>VLOOKUP(MYRANKS_H[[#This Row],[PLAYERID]],PLAYERIDMAP[],COLUMN(PLAYERIDMAP[POS]),FALSE)</f>
        <v>3B</v>
      </c>
      <c r="H222" s="92">
        <v>312</v>
      </c>
      <c r="I222" s="59">
        <v>280</v>
      </c>
      <c r="J222" s="92">
        <v>83</v>
      </c>
      <c r="K222" s="59">
        <v>11</v>
      </c>
      <c r="L222" s="92">
        <v>38</v>
      </c>
      <c r="M222" s="59">
        <v>51</v>
      </c>
      <c r="N222" s="59">
        <v>24</v>
      </c>
      <c r="O222" s="59">
        <v>72</v>
      </c>
      <c r="P222" s="59">
        <v>0</v>
      </c>
      <c r="Q222" s="29">
        <v>0.29642857142857143</v>
      </c>
      <c r="R222" s="15">
        <v>221</v>
      </c>
      <c r="S222" s="34">
        <v>-3.0619011678663064</v>
      </c>
      <c r="T222" s="19" t="s">
        <v>16380</v>
      </c>
    </row>
    <row r="223" spans="1:20" ht="15" customHeight="1" x14ac:dyDescent="0.3">
      <c r="A223" s="43" t="s">
        <v>8149</v>
      </c>
      <c r="B223" s="2" t="str">
        <f>VLOOKUP(MYRANKS_H[[#This Row],[PLAYERID]],PLAYERIDMAP[],COLUMN(PLAYERIDMAP[LASTNAME]),FALSE)</f>
        <v>Culberson</v>
      </c>
      <c r="C223" s="3" t="str">
        <f>VLOOKUP(MYRANKS_H[[#This Row],[PLAYERID]],PLAYERIDMAP[],COLUMN(PLAYERIDMAP[FIRSTNAME]),FALSE)</f>
        <v>Charlie</v>
      </c>
      <c r="D223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Charlie Culberson</v>
      </c>
      <c r="E223" s="3" t="str">
        <f>VLOOKUP(MYRANKS_H[[#This Row],[PLAYERID]],PLAYERIDMAP[],COLUMN(PLAYERIDMAP[TEAM]),FALSE)</f>
        <v>ATL</v>
      </c>
      <c r="F223" s="4" t="str">
        <f>VLOOKUP(MYRANKS_H[[#This Row],[PLAYERID]],PLAYERIDMAP[],COLUMN(PLAYERIDMAP[LG]),FALSE)</f>
        <v>NL</v>
      </c>
      <c r="G223" s="3" t="str">
        <f>VLOOKUP(MYRANKS_H[[#This Row],[PLAYERID]],PLAYERIDMAP[],COLUMN(PLAYERIDMAP[POS]),FALSE)</f>
        <v>SS</v>
      </c>
      <c r="H223" s="92">
        <v>322</v>
      </c>
      <c r="I223" s="66">
        <v>296</v>
      </c>
      <c r="J223" s="92">
        <v>80</v>
      </c>
      <c r="K223" s="66">
        <v>12</v>
      </c>
      <c r="L223" s="92">
        <v>47</v>
      </c>
      <c r="M223" s="66">
        <v>45</v>
      </c>
      <c r="N223" s="66">
        <v>21</v>
      </c>
      <c r="O223" s="66">
        <v>85</v>
      </c>
      <c r="P223" s="66">
        <v>4</v>
      </c>
      <c r="Q223" s="5">
        <v>0.27027027027027029</v>
      </c>
      <c r="R223" s="15">
        <v>222</v>
      </c>
      <c r="S223" s="32">
        <v>-3.1128407311037076</v>
      </c>
      <c r="T223" s="19" t="s">
        <v>16381</v>
      </c>
    </row>
    <row r="224" spans="1:20" ht="15" customHeight="1" x14ac:dyDescent="0.3">
      <c r="A224" s="57" t="s">
        <v>12893</v>
      </c>
      <c r="B224" s="2" t="str">
        <f>VLOOKUP(MYRANKS_H[[#This Row],[PLAYERID]],PLAYERIDMAP[],COLUMN(PLAYERIDMAP[LASTNAME]),FALSE)</f>
        <v>Maile</v>
      </c>
      <c r="C224" s="3" t="str">
        <f>VLOOKUP(MYRANKS_H[[#This Row],[PLAYERID]],PLAYERIDMAP[],COLUMN(PLAYERIDMAP[FIRSTNAME]),FALSE)</f>
        <v>Luke</v>
      </c>
      <c r="D224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Luke Maile</v>
      </c>
      <c r="E224" s="3" t="str">
        <f>VLOOKUP(MYRANKS_H[[#This Row],[PLAYERID]],PLAYERIDMAP[],COLUMN(PLAYERIDMAP[TEAM]),FALSE)</f>
        <v>TOR</v>
      </c>
      <c r="F224" s="4" t="str">
        <f>VLOOKUP(MYRANKS_H[[#This Row],[PLAYERID]],PLAYERIDMAP[],COLUMN(PLAYERIDMAP[LG]),FALSE)</f>
        <v>AL</v>
      </c>
      <c r="G224" s="3" t="str">
        <f>VLOOKUP(MYRANKS_H[[#This Row],[PLAYERID]],PLAYERIDMAP[],COLUMN(PLAYERIDMAP[POS]),FALSE)</f>
        <v>C</v>
      </c>
      <c r="H224" s="92">
        <v>231</v>
      </c>
      <c r="I224" s="66">
        <v>202</v>
      </c>
      <c r="J224" s="92">
        <v>50</v>
      </c>
      <c r="K224" s="66">
        <v>3</v>
      </c>
      <c r="L224" s="92">
        <v>22</v>
      </c>
      <c r="M224" s="66">
        <v>27</v>
      </c>
      <c r="N224" s="66">
        <v>25</v>
      </c>
      <c r="O224" s="66">
        <v>67</v>
      </c>
      <c r="P224" s="66">
        <v>2</v>
      </c>
      <c r="Q224" s="54">
        <v>0.24752475247524752</v>
      </c>
      <c r="R224" s="67">
        <v>223</v>
      </c>
      <c r="S224" s="56">
        <v>-3.1297309104952289</v>
      </c>
      <c r="T224" s="55" t="s">
        <v>16382</v>
      </c>
    </row>
    <row r="225" spans="1:20" ht="15" customHeight="1" x14ac:dyDescent="0.3">
      <c r="A225" s="43" t="s">
        <v>15571</v>
      </c>
      <c r="B225" s="2" t="str">
        <f>VLOOKUP(MYRANKS_H[[#This Row],[PLAYERID]],PLAYERIDMAP[],COLUMN(PLAYERIDMAP[LASTNAME]),FALSE)</f>
        <v>Guzman</v>
      </c>
      <c r="C225" s="3" t="str">
        <f>VLOOKUP(MYRANKS_H[[#This Row],[PLAYERID]],PLAYERIDMAP[],COLUMN(PLAYERIDMAP[FIRSTNAME]),FALSE)</f>
        <v>Ronald</v>
      </c>
      <c r="D225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Ronald Guzman</v>
      </c>
      <c r="E225" s="3" t="str">
        <f>VLOOKUP(MYRANKS_H[[#This Row],[PLAYERID]],PLAYERIDMAP[],COLUMN(PLAYERIDMAP[TEAM]),FALSE)</f>
        <v>TEX</v>
      </c>
      <c r="F225" s="4" t="str">
        <f>VLOOKUP(MYRANKS_H[[#This Row],[PLAYERID]],PLAYERIDMAP[],COLUMN(PLAYERIDMAP[LG]),FALSE)</f>
        <v>AL</v>
      </c>
      <c r="G225" s="3" t="str">
        <f>VLOOKUP(MYRANKS_H[[#This Row],[PLAYERID]],PLAYERIDMAP[],COLUMN(PLAYERIDMAP[POS]),FALSE)</f>
        <v>1B</v>
      </c>
      <c r="H225" s="92">
        <v>428</v>
      </c>
      <c r="I225" s="66">
        <v>387</v>
      </c>
      <c r="J225" s="92">
        <v>91</v>
      </c>
      <c r="K225" s="66">
        <v>16</v>
      </c>
      <c r="L225" s="92">
        <v>46</v>
      </c>
      <c r="M225" s="66">
        <v>58</v>
      </c>
      <c r="N225" s="66">
        <v>33</v>
      </c>
      <c r="O225" s="66">
        <v>121</v>
      </c>
      <c r="P225" s="66">
        <v>1</v>
      </c>
      <c r="Q225" s="6">
        <v>0.23514211886304909</v>
      </c>
      <c r="R225" s="15">
        <v>224</v>
      </c>
      <c r="S225" s="35">
        <v>-3.1409969148069683</v>
      </c>
      <c r="T225" s="19" t="s">
        <v>16383</v>
      </c>
    </row>
    <row r="226" spans="1:20" ht="15" customHeight="1" x14ac:dyDescent="0.3">
      <c r="A226" s="57" t="s">
        <v>2246</v>
      </c>
      <c r="B226" s="2" t="str">
        <f>VLOOKUP(MYRANKS_H[[#This Row],[PLAYERID]],PLAYERIDMAP[],COLUMN(PLAYERIDMAP[LASTNAME]),FALSE)</f>
        <v>Holt</v>
      </c>
      <c r="C226" s="3" t="str">
        <f>VLOOKUP(MYRANKS_H[[#This Row],[PLAYERID]],PLAYERIDMAP[],COLUMN(PLAYERIDMAP[FIRSTNAME]),FALSE)</f>
        <v>Brock</v>
      </c>
      <c r="D226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Brock Holt</v>
      </c>
      <c r="E226" s="3" t="str">
        <f>VLOOKUP(MYRANKS_H[[#This Row],[PLAYERID]],PLAYERIDMAP[],COLUMN(PLAYERIDMAP[TEAM]),FALSE)</f>
        <v>BOS</v>
      </c>
      <c r="F226" s="4" t="str">
        <f>VLOOKUP(MYRANKS_H[[#This Row],[PLAYERID]],PLAYERIDMAP[],COLUMN(PLAYERIDMAP[LG]),FALSE)</f>
        <v>AL</v>
      </c>
      <c r="G226" s="3" t="str">
        <f>VLOOKUP(MYRANKS_H[[#This Row],[PLAYERID]],PLAYERIDMAP[],COLUMN(PLAYERIDMAP[POS]),FALSE)</f>
        <v>2B</v>
      </c>
      <c r="H226" s="92">
        <v>367</v>
      </c>
      <c r="I226" s="66">
        <v>321</v>
      </c>
      <c r="J226" s="92">
        <v>89</v>
      </c>
      <c r="K226" s="66">
        <v>7</v>
      </c>
      <c r="L226" s="92">
        <v>41</v>
      </c>
      <c r="M226" s="66">
        <v>46</v>
      </c>
      <c r="N226" s="66">
        <v>37</v>
      </c>
      <c r="O226" s="66">
        <v>73</v>
      </c>
      <c r="P226" s="66">
        <v>7</v>
      </c>
      <c r="Q226" s="46">
        <v>0.27725856697819312</v>
      </c>
      <c r="R226" s="65">
        <v>225</v>
      </c>
      <c r="S226" s="73">
        <v>-3.2109964981276322</v>
      </c>
      <c r="T226" s="45" t="s">
        <v>16384</v>
      </c>
    </row>
    <row r="227" spans="1:20" x14ac:dyDescent="0.3">
      <c r="A227" s="43" t="s">
        <v>2561</v>
      </c>
      <c r="B227" s="2" t="str">
        <f>VLOOKUP(MYRANKS_H[[#This Row],[PLAYERID]],PLAYERIDMAP[],COLUMN(PLAYERIDMAP[LASTNAME]),FALSE)</f>
        <v>Martin</v>
      </c>
      <c r="C227" s="3" t="str">
        <f>VLOOKUP(MYRANKS_H[[#This Row],[PLAYERID]],PLAYERIDMAP[],COLUMN(PLAYERIDMAP[FIRSTNAME]),FALSE)</f>
        <v>Russell</v>
      </c>
      <c r="D227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Russell Martin</v>
      </c>
      <c r="E227" s="3" t="str">
        <f>VLOOKUP(MYRANKS_H[[#This Row],[PLAYERID]],PLAYERIDMAP[],COLUMN(PLAYERIDMAP[TEAM]),FALSE)</f>
        <v>TOR</v>
      </c>
      <c r="F227" s="4" t="str">
        <f>VLOOKUP(MYRANKS_H[[#This Row],[PLAYERID]],PLAYERIDMAP[],COLUMN(PLAYERIDMAP[LG]),FALSE)</f>
        <v>AL</v>
      </c>
      <c r="G227" s="3" t="str">
        <f>VLOOKUP(MYRANKS_H[[#This Row],[PLAYERID]],PLAYERIDMAP[],COLUMN(PLAYERIDMAP[POS]),FALSE)</f>
        <v>C</v>
      </c>
      <c r="H227" s="92">
        <v>352</v>
      </c>
      <c r="I227" s="59">
        <v>289</v>
      </c>
      <c r="J227" s="92">
        <v>56</v>
      </c>
      <c r="K227" s="59">
        <v>10</v>
      </c>
      <c r="L227" s="92">
        <v>37</v>
      </c>
      <c r="M227" s="59">
        <v>25</v>
      </c>
      <c r="N227" s="59">
        <v>56</v>
      </c>
      <c r="O227" s="59">
        <v>82</v>
      </c>
      <c r="P227" s="59">
        <v>0</v>
      </c>
      <c r="Q227" s="30">
        <v>0.19377162629757785</v>
      </c>
      <c r="R227" s="15">
        <v>226</v>
      </c>
      <c r="S227" s="36">
        <v>-3.353067421139591</v>
      </c>
      <c r="T227" s="19" t="s">
        <v>16385</v>
      </c>
    </row>
    <row r="228" spans="1:20" x14ac:dyDescent="0.3">
      <c r="A228" s="43" t="s">
        <v>2143</v>
      </c>
      <c r="B228" s="2" t="str">
        <f>VLOOKUP(MYRANKS_H[[#This Row],[PLAYERID]],PLAYERIDMAP[],COLUMN(PLAYERIDMAP[LASTNAME]),FALSE)</f>
        <v>Gyorko</v>
      </c>
      <c r="C228" s="3" t="str">
        <f>VLOOKUP(MYRANKS_H[[#This Row],[PLAYERID]],PLAYERIDMAP[],COLUMN(PLAYERIDMAP[FIRSTNAME]),FALSE)</f>
        <v>Jedd</v>
      </c>
      <c r="D228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Jedd Gyorko</v>
      </c>
      <c r="E228" s="3" t="str">
        <f>VLOOKUP(MYRANKS_H[[#This Row],[PLAYERID]],PLAYERIDMAP[],COLUMN(PLAYERIDMAP[TEAM]),FALSE)</f>
        <v>STL</v>
      </c>
      <c r="F228" s="4" t="str">
        <f>VLOOKUP(MYRANKS_H[[#This Row],[PLAYERID]],PLAYERIDMAP[],COLUMN(PLAYERIDMAP[LG]),FALSE)</f>
        <v>NL</v>
      </c>
      <c r="G228" s="3" t="str">
        <f>VLOOKUP(MYRANKS_H[[#This Row],[PLAYERID]],PLAYERIDMAP[],COLUMN(PLAYERIDMAP[POS]),FALSE)</f>
        <v>3B</v>
      </c>
      <c r="H228" s="92">
        <v>402</v>
      </c>
      <c r="I228" s="66">
        <v>351</v>
      </c>
      <c r="J228" s="92">
        <v>92</v>
      </c>
      <c r="K228" s="66">
        <v>11</v>
      </c>
      <c r="L228" s="92">
        <v>49</v>
      </c>
      <c r="M228" s="66">
        <v>47</v>
      </c>
      <c r="N228" s="66">
        <v>44</v>
      </c>
      <c r="O228" s="66">
        <v>77</v>
      </c>
      <c r="P228" s="66">
        <v>2</v>
      </c>
      <c r="Q228" s="5">
        <v>0.2621082621082621</v>
      </c>
      <c r="R228" s="15">
        <v>227</v>
      </c>
      <c r="S228" s="32">
        <v>-3.3790266920907257</v>
      </c>
      <c r="T228" s="19" t="s">
        <v>16386</v>
      </c>
    </row>
    <row r="229" spans="1:20" ht="15" customHeight="1" x14ac:dyDescent="0.3">
      <c r="A229" s="43" t="s">
        <v>12291</v>
      </c>
      <c r="B229" s="2" t="str">
        <f>VLOOKUP(MYRANKS_H[[#This Row],[PLAYERID]],PLAYERIDMAP[],COLUMN(PLAYERIDMAP[LASTNAME]),FALSE)</f>
        <v>Rojas</v>
      </c>
      <c r="C229" s="3" t="str">
        <f>VLOOKUP(MYRANKS_H[[#This Row],[PLAYERID]],PLAYERIDMAP[],COLUMN(PLAYERIDMAP[FIRSTNAME]),FALSE)</f>
        <v>Miguel</v>
      </c>
      <c r="D229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Miguel Rojas</v>
      </c>
      <c r="E229" s="3" t="str">
        <f>VLOOKUP(MYRANKS_H[[#This Row],[PLAYERID]],PLAYERIDMAP[],COLUMN(PLAYERIDMAP[TEAM]),FALSE)</f>
        <v>MIA</v>
      </c>
      <c r="F229" s="4" t="str">
        <f>VLOOKUP(MYRANKS_H[[#This Row],[PLAYERID]],PLAYERIDMAP[],COLUMN(PLAYERIDMAP[LG]),FALSE)</f>
        <v>NL</v>
      </c>
      <c r="G229" s="3" t="str">
        <f>VLOOKUP(MYRANKS_H[[#This Row],[PLAYERID]],PLAYERIDMAP[],COLUMN(PLAYERIDMAP[POS]),FALSE)</f>
        <v>SS</v>
      </c>
      <c r="H229" s="92">
        <v>528</v>
      </c>
      <c r="I229" s="66">
        <v>488</v>
      </c>
      <c r="J229" s="92">
        <v>123</v>
      </c>
      <c r="K229" s="66">
        <v>11</v>
      </c>
      <c r="L229" s="92">
        <v>44</v>
      </c>
      <c r="M229" s="66">
        <v>53</v>
      </c>
      <c r="N229" s="66">
        <v>24</v>
      </c>
      <c r="O229" s="66">
        <v>69</v>
      </c>
      <c r="P229" s="66">
        <v>6</v>
      </c>
      <c r="Q229" s="6">
        <v>0.25204918032786883</v>
      </c>
      <c r="R229" s="15">
        <v>228</v>
      </c>
      <c r="S229" s="35">
        <v>-3.4919275727673789</v>
      </c>
      <c r="T229" s="19" t="s">
        <v>16387</v>
      </c>
    </row>
    <row r="230" spans="1:20" ht="15" customHeight="1" x14ac:dyDescent="0.3">
      <c r="A230" s="43" t="s">
        <v>1870</v>
      </c>
      <c r="B230" s="2" t="str">
        <f>VLOOKUP(MYRANKS_H[[#This Row],[PLAYERID]],PLAYERIDMAP[],COLUMN(PLAYERIDMAP[LASTNAME]),FALSE)</f>
        <v>Descalso</v>
      </c>
      <c r="C230" s="3" t="str">
        <f>VLOOKUP(MYRANKS_H[[#This Row],[PLAYERID]],PLAYERIDMAP[],COLUMN(PLAYERIDMAP[FIRSTNAME]),FALSE)</f>
        <v>Daniel</v>
      </c>
      <c r="D230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Daniel Descalso</v>
      </c>
      <c r="E230" s="3" t="str">
        <f>VLOOKUP(MYRANKS_H[[#This Row],[PLAYERID]],PLAYERIDMAP[],COLUMN(PLAYERIDMAP[TEAM]),FALSE)</f>
        <v>CHC</v>
      </c>
      <c r="F230" s="4" t="str">
        <f>VLOOKUP(MYRANKS_H[[#This Row],[PLAYERID]],PLAYERIDMAP[],COLUMN(PLAYERIDMAP[LG]),FALSE)</f>
        <v>NL</v>
      </c>
      <c r="G230" s="3" t="str">
        <f>VLOOKUP(MYRANKS_H[[#This Row],[PLAYERID]],PLAYERIDMAP[],COLUMN(PLAYERIDMAP[POS]),FALSE)</f>
        <v>2B</v>
      </c>
      <c r="H230" s="92">
        <v>423</v>
      </c>
      <c r="I230" s="66">
        <v>349</v>
      </c>
      <c r="J230" s="92">
        <v>83</v>
      </c>
      <c r="K230" s="66">
        <v>13</v>
      </c>
      <c r="L230" s="92">
        <v>54</v>
      </c>
      <c r="M230" s="66">
        <v>57</v>
      </c>
      <c r="N230" s="66">
        <v>64</v>
      </c>
      <c r="O230" s="66">
        <v>110</v>
      </c>
      <c r="P230" s="66">
        <v>0</v>
      </c>
      <c r="Q230" s="6">
        <v>0.23782234957020057</v>
      </c>
      <c r="R230" s="15">
        <v>229</v>
      </c>
      <c r="S230" s="35">
        <v>-3.5344255415051302</v>
      </c>
      <c r="T230" s="19" t="s">
        <v>16388</v>
      </c>
    </row>
    <row r="231" spans="1:20" x14ac:dyDescent="0.3">
      <c r="A231" s="43" t="s">
        <v>3233</v>
      </c>
      <c r="B231" s="2" t="str">
        <f>VLOOKUP(MYRANKS_H[[#This Row],[PLAYERID]],PLAYERIDMAP[],COLUMN(PLAYERIDMAP[LASTNAME]),FALSE)</f>
        <v>Trumbo</v>
      </c>
      <c r="C231" s="3" t="str">
        <f>VLOOKUP(MYRANKS_H[[#This Row],[PLAYERID]],PLAYERIDMAP[],COLUMN(PLAYERIDMAP[FIRSTNAME]),FALSE)</f>
        <v>Mark</v>
      </c>
      <c r="D231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Mark Trumbo</v>
      </c>
      <c r="E231" s="3" t="str">
        <f>VLOOKUP(MYRANKS_H[[#This Row],[PLAYERID]],PLAYERIDMAP[],COLUMN(PLAYERIDMAP[TEAM]),FALSE)</f>
        <v>BAL</v>
      </c>
      <c r="F231" s="4" t="str">
        <f>VLOOKUP(MYRANKS_H[[#This Row],[PLAYERID]],PLAYERIDMAP[],COLUMN(PLAYERIDMAP[LG]),FALSE)</f>
        <v>AL</v>
      </c>
      <c r="G231" s="3" t="str">
        <f>VLOOKUP(MYRANKS_H[[#This Row],[PLAYERID]],PLAYERIDMAP[],COLUMN(PLAYERIDMAP[POS]),FALSE)</f>
        <v>OF</v>
      </c>
      <c r="H231" s="92">
        <v>358</v>
      </c>
      <c r="I231" s="66">
        <v>330</v>
      </c>
      <c r="J231" s="92">
        <v>86</v>
      </c>
      <c r="K231" s="66">
        <v>17</v>
      </c>
      <c r="L231" s="92">
        <v>41</v>
      </c>
      <c r="M231" s="66">
        <v>44</v>
      </c>
      <c r="N231" s="66">
        <v>24</v>
      </c>
      <c r="O231" s="66">
        <v>87</v>
      </c>
      <c r="P231" s="66">
        <v>0</v>
      </c>
      <c r="Q231" s="5">
        <v>0.26060606060606062</v>
      </c>
      <c r="R231" s="15">
        <v>230</v>
      </c>
      <c r="S231" s="32">
        <v>-4.0985639008086041</v>
      </c>
      <c r="T231" s="19" t="s">
        <v>16389</v>
      </c>
    </row>
    <row r="232" spans="1:20" ht="15" customHeight="1" x14ac:dyDescent="0.3">
      <c r="A232" s="43" t="s">
        <v>15707</v>
      </c>
      <c r="B232" s="2" t="str">
        <f>VLOOKUP(MYRANKS_H[[#This Row],[PLAYERID]],PLAYERIDMAP[],COLUMN(PLAYERIDMAP[LASTNAME]),FALSE)</f>
        <v>Astudillo</v>
      </c>
      <c r="C232" s="3" t="str">
        <f>VLOOKUP(MYRANKS_H[[#This Row],[PLAYERID]],PLAYERIDMAP[],COLUMN(PLAYERIDMAP[FIRSTNAME]),FALSE)</f>
        <v>Willians</v>
      </c>
      <c r="D232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Willians Astudillo</v>
      </c>
      <c r="E232" s="3" t="str">
        <f>VLOOKUP(MYRANKS_H[[#This Row],[PLAYERID]],PLAYERIDMAP[],COLUMN(PLAYERIDMAP[TEAM]),FALSE)</f>
        <v>MIN</v>
      </c>
      <c r="F232" s="4" t="str">
        <f>VLOOKUP(MYRANKS_H[[#This Row],[PLAYERID]],PLAYERIDMAP[],COLUMN(PLAYERIDMAP[LG]),FALSE)</f>
        <v>AL</v>
      </c>
      <c r="G232" s="3" t="str">
        <f>VLOOKUP(MYRANKS_H[[#This Row],[PLAYERID]],PLAYERIDMAP[],COLUMN(PLAYERIDMAP[POS]),FALSE)</f>
        <v>C</v>
      </c>
      <c r="H232" s="92">
        <v>97</v>
      </c>
      <c r="I232" s="66">
        <v>93</v>
      </c>
      <c r="J232" s="92">
        <v>33</v>
      </c>
      <c r="K232" s="66">
        <v>3</v>
      </c>
      <c r="L232" s="92">
        <v>9</v>
      </c>
      <c r="M232" s="66">
        <v>21</v>
      </c>
      <c r="N232" s="66">
        <v>2</v>
      </c>
      <c r="O232" s="66">
        <v>3</v>
      </c>
      <c r="P232" s="66">
        <v>0</v>
      </c>
      <c r="Q232" s="6">
        <v>0.35483870967741937</v>
      </c>
      <c r="R232" s="15">
        <v>231</v>
      </c>
      <c r="S232" s="35">
        <v>-4.1202587885940236</v>
      </c>
      <c r="T232" s="19" t="s">
        <v>16390</v>
      </c>
    </row>
    <row r="233" spans="1:20" ht="15" customHeight="1" x14ac:dyDescent="0.3">
      <c r="A233" s="43" t="s">
        <v>1996</v>
      </c>
      <c r="B233" s="2" t="str">
        <f>VLOOKUP(MYRANKS_H[[#This Row],[PLAYERID]],PLAYERIDMAP[],COLUMN(PLAYERIDMAP[LASTNAME]),FALSE)</f>
        <v>Flores</v>
      </c>
      <c r="C233" s="3" t="str">
        <f>VLOOKUP(MYRANKS_H[[#This Row],[PLAYERID]],PLAYERIDMAP[],COLUMN(PLAYERIDMAP[FIRSTNAME]),FALSE)</f>
        <v>Wilmer</v>
      </c>
      <c r="D233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Wilmer Flores</v>
      </c>
      <c r="E233" s="3" t="str">
        <f>VLOOKUP(MYRANKS_H[[#This Row],[PLAYERID]],PLAYERIDMAP[],COLUMN(PLAYERIDMAP[TEAM]),FALSE)</f>
        <v>N/A</v>
      </c>
      <c r="F233" s="4" t="str">
        <f>VLOOKUP(MYRANKS_H[[#This Row],[PLAYERID]],PLAYERIDMAP[],COLUMN(PLAYERIDMAP[LG]),FALSE)</f>
        <v>N/A</v>
      </c>
      <c r="G233" s="3" t="str">
        <f>VLOOKUP(MYRANKS_H[[#This Row],[PLAYERID]],PLAYERIDMAP[],COLUMN(PLAYERIDMAP[POS]),FALSE)</f>
        <v>3B</v>
      </c>
      <c r="H233" s="92">
        <v>429</v>
      </c>
      <c r="I233" s="66">
        <v>386</v>
      </c>
      <c r="J233" s="92">
        <v>103</v>
      </c>
      <c r="K233" s="66">
        <v>11</v>
      </c>
      <c r="L233" s="92">
        <v>43</v>
      </c>
      <c r="M233" s="66">
        <v>51</v>
      </c>
      <c r="N233" s="66">
        <v>29</v>
      </c>
      <c r="O233" s="66">
        <v>42</v>
      </c>
      <c r="P233" s="66">
        <v>0</v>
      </c>
      <c r="Q233" s="29">
        <v>0.26683937823834197</v>
      </c>
      <c r="R233" s="15">
        <v>232</v>
      </c>
      <c r="S233" s="34">
        <v>-4.1212735599964008</v>
      </c>
      <c r="T233" s="19" t="s">
        <v>16391</v>
      </c>
    </row>
    <row r="234" spans="1:20" ht="15" customHeight="1" x14ac:dyDescent="0.3">
      <c r="A234" s="43" t="s">
        <v>2407</v>
      </c>
      <c r="B234" s="2" t="str">
        <f>VLOOKUP(MYRANKS_H[[#This Row],[PLAYERID]],PLAYERIDMAP[],COLUMN(PLAYERIDMAP[LASTNAME]),FALSE)</f>
        <v>Kratz</v>
      </c>
      <c r="C234" s="3" t="str">
        <f>VLOOKUP(MYRANKS_H[[#This Row],[PLAYERID]],PLAYERIDMAP[],COLUMN(PLAYERIDMAP[FIRSTNAME]),FALSE)</f>
        <v>Erik</v>
      </c>
      <c r="D234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Erik Kratz</v>
      </c>
      <c r="E234" s="3" t="str">
        <f>VLOOKUP(MYRANKS_H[[#This Row],[PLAYERID]],PLAYERIDMAP[],COLUMN(PLAYERIDMAP[TEAM]),FALSE)</f>
        <v>MIL</v>
      </c>
      <c r="F234" s="4" t="str">
        <f>VLOOKUP(MYRANKS_H[[#This Row],[PLAYERID]],PLAYERIDMAP[],COLUMN(PLAYERIDMAP[LG]),FALSE)</f>
        <v>NL</v>
      </c>
      <c r="G234" s="3" t="str">
        <f>VLOOKUP(MYRANKS_H[[#This Row],[PLAYERID]],PLAYERIDMAP[],COLUMN(PLAYERIDMAP[POS]),FALSE)</f>
        <v>C</v>
      </c>
      <c r="H234" s="92">
        <v>219</v>
      </c>
      <c r="I234" s="59">
        <v>203</v>
      </c>
      <c r="J234" s="92">
        <v>48</v>
      </c>
      <c r="K234" s="59">
        <v>6</v>
      </c>
      <c r="L234" s="92">
        <v>18</v>
      </c>
      <c r="M234" s="59">
        <v>23</v>
      </c>
      <c r="N234" s="59">
        <v>6</v>
      </c>
      <c r="O234" s="59">
        <v>40</v>
      </c>
      <c r="P234" s="59">
        <v>1</v>
      </c>
      <c r="Q234" s="6">
        <v>0.23645320197044334</v>
      </c>
      <c r="R234" s="15">
        <v>233</v>
      </c>
      <c r="S234" s="35">
        <v>-4.2078934619153543</v>
      </c>
      <c r="T234" s="19" t="s">
        <v>16392</v>
      </c>
    </row>
    <row r="235" spans="1:20" ht="15" customHeight="1" x14ac:dyDescent="0.3">
      <c r="A235" s="43" t="s">
        <v>2108</v>
      </c>
      <c r="B235" s="2" t="str">
        <f>VLOOKUP(MYRANKS_H[[#This Row],[PLAYERID]],PLAYERIDMAP[],COLUMN(PLAYERIDMAP[LASTNAME]),FALSE)</f>
        <v>Granderson</v>
      </c>
      <c r="C235" s="3" t="str">
        <f>VLOOKUP(MYRANKS_H[[#This Row],[PLAYERID]],PLAYERIDMAP[],COLUMN(PLAYERIDMAP[FIRSTNAME]),FALSE)</f>
        <v>Curtis</v>
      </c>
      <c r="D235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Curtis Granderson</v>
      </c>
      <c r="E235" s="3" t="str">
        <f>VLOOKUP(MYRANKS_H[[#This Row],[PLAYERID]],PLAYERIDMAP[],COLUMN(PLAYERIDMAP[TEAM]),FALSE)</f>
        <v>N/A</v>
      </c>
      <c r="F235" s="4" t="str">
        <f>VLOOKUP(MYRANKS_H[[#This Row],[PLAYERID]],PLAYERIDMAP[],COLUMN(PLAYERIDMAP[LG]),FALSE)</f>
        <v>N/A</v>
      </c>
      <c r="G235" s="3" t="str">
        <f>VLOOKUP(MYRANKS_H[[#This Row],[PLAYERID]],PLAYERIDMAP[],COLUMN(PLAYERIDMAP[POS]),FALSE)</f>
        <v>OF</v>
      </c>
      <c r="H235" s="92">
        <v>403</v>
      </c>
      <c r="I235" s="66">
        <v>343</v>
      </c>
      <c r="J235" s="92">
        <v>83</v>
      </c>
      <c r="K235" s="66">
        <v>13</v>
      </c>
      <c r="L235" s="92">
        <v>60</v>
      </c>
      <c r="M235" s="66">
        <v>38</v>
      </c>
      <c r="N235" s="66">
        <v>54</v>
      </c>
      <c r="O235" s="66">
        <v>106</v>
      </c>
      <c r="P235" s="66">
        <v>2</v>
      </c>
      <c r="Q235" s="6">
        <v>0.24198250728862974</v>
      </c>
      <c r="R235" s="15">
        <v>234</v>
      </c>
      <c r="S235" s="35">
        <v>-4.2453357518658645</v>
      </c>
      <c r="T235" s="19" t="s">
        <v>16393</v>
      </c>
    </row>
    <row r="236" spans="1:20" ht="15" customHeight="1" x14ac:dyDescent="0.3">
      <c r="A236" s="43" t="s">
        <v>2555</v>
      </c>
      <c r="B236" s="2" t="str">
        <f>VLOOKUP(MYRANKS_H[[#This Row],[PLAYERID]],PLAYERIDMAP[],COLUMN(PLAYERIDMAP[LASTNAME]),FALSE)</f>
        <v>Martin</v>
      </c>
      <c r="C236" s="3" t="str">
        <f>VLOOKUP(MYRANKS_H[[#This Row],[PLAYERID]],PLAYERIDMAP[],COLUMN(PLAYERIDMAP[FIRSTNAME]),FALSE)</f>
        <v>Leonys</v>
      </c>
      <c r="D236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Leonys Martin</v>
      </c>
      <c r="E236" s="3" t="str">
        <f>VLOOKUP(MYRANKS_H[[#This Row],[PLAYERID]],PLAYERIDMAP[],COLUMN(PLAYERIDMAP[TEAM]),FALSE)</f>
        <v>CLE</v>
      </c>
      <c r="F236" s="4" t="str">
        <f>VLOOKUP(MYRANKS_H[[#This Row],[PLAYERID]],PLAYERIDMAP[],COLUMN(PLAYERIDMAP[LG]),FALSE)</f>
        <v>AL</v>
      </c>
      <c r="G236" s="3" t="str">
        <f>VLOOKUP(MYRANKS_H[[#This Row],[PLAYERID]],PLAYERIDMAP[],COLUMN(PLAYERIDMAP[POS]),FALSE)</f>
        <v>OF</v>
      </c>
      <c r="H236" s="92">
        <v>353</v>
      </c>
      <c r="I236" s="59">
        <v>318</v>
      </c>
      <c r="J236" s="92">
        <v>81</v>
      </c>
      <c r="K236" s="59">
        <v>11</v>
      </c>
      <c r="L236" s="92">
        <v>48</v>
      </c>
      <c r="M236" s="59">
        <v>33</v>
      </c>
      <c r="N236" s="59">
        <v>30</v>
      </c>
      <c r="O236" s="59">
        <v>77</v>
      </c>
      <c r="P236" s="59">
        <v>7</v>
      </c>
      <c r="Q236" s="29">
        <v>0.25471698113207547</v>
      </c>
      <c r="R236" s="15">
        <v>235</v>
      </c>
      <c r="S236" s="34">
        <v>-4.3337434409573481</v>
      </c>
      <c r="T236" s="19" t="s">
        <v>16394</v>
      </c>
    </row>
    <row r="237" spans="1:20" ht="15" customHeight="1" x14ac:dyDescent="0.3">
      <c r="A237" s="43" t="s">
        <v>12897</v>
      </c>
      <c r="B237" s="2" t="str">
        <f>VLOOKUP(MYRANKS_H[[#This Row],[PLAYERID]],PLAYERIDMAP[],COLUMN(PLAYERIDMAP[LASTNAME]),FALSE)</f>
        <v>Barnes</v>
      </c>
      <c r="C237" s="3" t="str">
        <f>VLOOKUP(MYRANKS_H[[#This Row],[PLAYERID]],PLAYERIDMAP[],COLUMN(PLAYERIDMAP[FIRSTNAME]),FALSE)</f>
        <v>Austin</v>
      </c>
      <c r="D237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Austin Barnes</v>
      </c>
      <c r="E237" s="3" t="str">
        <f>VLOOKUP(MYRANKS_H[[#This Row],[PLAYERID]],PLAYERIDMAP[],COLUMN(PLAYERIDMAP[TEAM]),FALSE)</f>
        <v>LAD</v>
      </c>
      <c r="F237" s="4" t="str">
        <f>VLOOKUP(MYRANKS_H[[#This Row],[PLAYERID]],PLAYERIDMAP[],COLUMN(PLAYERIDMAP[LG]),FALSE)</f>
        <v>NL</v>
      </c>
      <c r="G237" s="3" t="str">
        <f>VLOOKUP(MYRANKS_H[[#This Row],[PLAYERID]],PLAYERIDMAP[],COLUMN(PLAYERIDMAP[POS]),FALSE)</f>
        <v>C</v>
      </c>
      <c r="H237" s="92">
        <v>238</v>
      </c>
      <c r="I237" s="66">
        <v>200</v>
      </c>
      <c r="J237" s="92">
        <v>41</v>
      </c>
      <c r="K237" s="66">
        <v>4</v>
      </c>
      <c r="L237" s="92">
        <v>32</v>
      </c>
      <c r="M237" s="66">
        <v>14</v>
      </c>
      <c r="N237" s="66">
        <v>31</v>
      </c>
      <c r="O237" s="66">
        <v>67</v>
      </c>
      <c r="P237" s="66">
        <v>4</v>
      </c>
      <c r="Q237" s="6">
        <v>0.20499999999999999</v>
      </c>
      <c r="R237" s="15">
        <v>236</v>
      </c>
      <c r="S237" s="35">
        <v>-4.3762585077342306</v>
      </c>
      <c r="T237" s="19" t="s">
        <v>16395</v>
      </c>
    </row>
    <row r="238" spans="1:20" ht="15" customHeight="1" x14ac:dyDescent="0.3">
      <c r="A238" s="43" t="s">
        <v>1711</v>
      </c>
      <c r="B238" s="2" t="str">
        <f>VLOOKUP(MYRANKS_H[[#This Row],[PLAYERID]],PLAYERIDMAP[],COLUMN(PLAYERIDMAP[LASTNAME]),FALSE)</f>
        <v>Castillo</v>
      </c>
      <c r="C238" s="3" t="str">
        <f>VLOOKUP(MYRANKS_H[[#This Row],[PLAYERID]],PLAYERIDMAP[],COLUMN(PLAYERIDMAP[FIRSTNAME]),FALSE)</f>
        <v>Welington</v>
      </c>
      <c r="D238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Welington Castillo</v>
      </c>
      <c r="E238" s="3" t="str">
        <f>VLOOKUP(MYRANKS_H[[#This Row],[PLAYERID]],PLAYERIDMAP[],COLUMN(PLAYERIDMAP[TEAM]),FALSE)</f>
        <v>CHW</v>
      </c>
      <c r="F238" s="4" t="str">
        <f>VLOOKUP(MYRANKS_H[[#This Row],[PLAYERID]],PLAYERIDMAP[],COLUMN(PLAYERIDMAP[LG]),FALSE)</f>
        <v>AL</v>
      </c>
      <c r="G238" s="3" t="str">
        <f>VLOOKUP(MYRANKS_H[[#This Row],[PLAYERID]],PLAYERIDMAP[],COLUMN(PLAYERIDMAP[POS]),FALSE)</f>
        <v>C</v>
      </c>
      <c r="H238" s="92">
        <v>181</v>
      </c>
      <c r="I238" s="66">
        <v>170</v>
      </c>
      <c r="J238" s="92">
        <v>44</v>
      </c>
      <c r="K238" s="66">
        <v>6</v>
      </c>
      <c r="L238" s="92">
        <v>17</v>
      </c>
      <c r="M238" s="66">
        <v>15</v>
      </c>
      <c r="N238" s="66">
        <v>9</v>
      </c>
      <c r="O238" s="66">
        <v>46</v>
      </c>
      <c r="P238" s="66">
        <v>1</v>
      </c>
      <c r="Q238" s="6">
        <v>0.25882352941176473</v>
      </c>
      <c r="R238" s="15">
        <v>237</v>
      </c>
      <c r="S238" s="35">
        <v>-4.4559874410109721</v>
      </c>
      <c r="T238" s="19" t="s">
        <v>16396</v>
      </c>
    </row>
    <row r="239" spans="1:20" ht="15" customHeight="1" x14ac:dyDescent="0.3">
      <c r="A239" s="43" t="s">
        <v>11865</v>
      </c>
      <c r="B239" s="2" t="str">
        <f>VLOOKUP(MYRANKS_H[[#This Row],[PLAYERID]],PLAYERIDMAP[],COLUMN(PLAYERIDMAP[LASTNAME]),FALSE)</f>
        <v>Polanco</v>
      </c>
      <c r="C239" s="3" t="str">
        <f>VLOOKUP(MYRANKS_H[[#This Row],[PLAYERID]],PLAYERIDMAP[],COLUMN(PLAYERIDMAP[FIRSTNAME]),FALSE)</f>
        <v>Jorge</v>
      </c>
      <c r="D239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Jorge Polanco</v>
      </c>
      <c r="E239" s="3" t="str">
        <f>VLOOKUP(MYRANKS_H[[#This Row],[PLAYERID]],PLAYERIDMAP[],COLUMN(PLAYERIDMAP[TEAM]),FALSE)</f>
        <v>MIN</v>
      </c>
      <c r="F239" s="4" t="str">
        <f>VLOOKUP(MYRANKS_H[[#This Row],[PLAYERID]],PLAYERIDMAP[],COLUMN(PLAYERIDMAP[LG]),FALSE)</f>
        <v>AL</v>
      </c>
      <c r="G239" s="3" t="str">
        <f>VLOOKUP(MYRANKS_H[[#This Row],[PLAYERID]],PLAYERIDMAP[],COLUMN(PLAYERIDMAP[POS]),FALSE)</f>
        <v>SS</v>
      </c>
      <c r="H239" s="92">
        <v>333</v>
      </c>
      <c r="I239" s="66">
        <v>302</v>
      </c>
      <c r="J239" s="92">
        <v>87</v>
      </c>
      <c r="K239" s="66">
        <v>6</v>
      </c>
      <c r="L239" s="92">
        <v>38</v>
      </c>
      <c r="M239" s="66">
        <v>42</v>
      </c>
      <c r="N239" s="66">
        <v>25</v>
      </c>
      <c r="O239" s="66">
        <v>62</v>
      </c>
      <c r="P239" s="66">
        <v>7</v>
      </c>
      <c r="Q239" s="6">
        <v>0.28807947019867547</v>
      </c>
      <c r="R239" s="15">
        <v>238</v>
      </c>
      <c r="S239" s="35">
        <v>-4.5931346971447615</v>
      </c>
      <c r="T239" s="19" t="s">
        <v>16397</v>
      </c>
    </row>
    <row r="240" spans="1:20" ht="15" customHeight="1" x14ac:dyDescent="0.3">
      <c r="A240" s="43" t="s">
        <v>10826</v>
      </c>
      <c r="B240" s="2" t="str">
        <f>VLOOKUP(MYRANKS_H[[#This Row],[PLAYERID]],PLAYERIDMAP[],COLUMN(PLAYERIDMAP[LASTNAME]),FALSE)</f>
        <v>Casali</v>
      </c>
      <c r="C240" s="3" t="str">
        <f>VLOOKUP(MYRANKS_H[[#This Row],[PLAYERID]],PLAYERIDMAP[],COLUMN(PLAYERIDMAP[FIRSTNAME]),FALSE)</f>
        <v>Curt</v>
      </c>
      <c r="D240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Curt Casali</v>
      </c>
      <c r="E240" s="3" t="str">
        <f>VLOOKUP(MYRANKS_H[[#This Row],[PLAYERID]],PLAYERIDMAP[],COLUMN(PLAYERIDMAP[TEAM]),FALSE)</f>
        <v>CIN</v>
      </c>
      <c r="F240" s="4" t="str">
        <f>VLOOKUP(MYRANKS_H[[#This Row],[PLAYERID]],PLAYERIDMAP[],COLUMN(PLAYERIDMAP[LG]),FALSE)</f>
        <v>NL</v>
      </c>
      <c r="G240" s="3" t="str">
        <f>VLOOKUP(MYRANKS_H[[#This Row],[PLAYERID]],PLAYERIDMAP[],COLUMN(PLAYERIDMAP[POS]),FALSE)</f>
        <v>C</v>
      </c>
      <c r="H240" s="92">
        <v>156</v>
      </c>
      <c r="I240" s="66">
        <v>140</v>
      </c>
      <c r="J240" s="92">
        <v>41</v>
      </c>
      <c r="K240" s="66">
        <v>4</v>
      </c>
      <c r="L240" s="92">
        <v>15</v>
      </c>
      <c r="M240" s="66">
        <v>16</v>
      </c>
      <c r="N240" s="66">
        <v>12</v>
      </c>
      <c r="O240" s="66">
        <v>32</v>
      </c>
      <c r="P240" s="66">
        <v>0</v>
      </c>
      <c r="Q240" s="6">
        <v>0.29285714285714287</v>
      </c>
      <c r="R240" s="15">
        <v>239</v>
      </c>
      <c r="S240" s="35">
        <v>-4.6271907405573494</v>
      </c>
      <c r="T240" s="19" t="s">
        <v>16398</v>
      </c>
    </row>
    <row r="241" spans="1:20" ht="15" customHeight="1" x14ac:dyDescent="0.3">
      <c r="A241" s="43" t="s">
        <v>2590</v>
      </c>
      <c r="B241" s="2" t="str">
        <f>VLOOKUP(MYRANKS_H[[#This Row],[PLAYERID]],PLAYERIDMAP[],COLUMN(PLAYERIDMAP[LASTNAME]),FALSE)</f>
        <v>McCann</v>
      </c>
      <c r="C241" s="3" t="str">
        <f>VLOOKUP(MYRANKS_H[[#This Row],[PLAYERID]],PLAYERIDMAP[],COLUMN(PLAYERIDMAP[FIRSTNAME]),FALSE)</f>
        <v>Brian</v>
      </c>
      <c r="D241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Brian McCann</v>
      </c>
      <c r="E241" s="3" t="str">
        <f>VLOOKUP(MYRANKS_H[[#This Row],[PLAYERID]],PLAYERIDMAP[],COLUMN(PLAYERIDMAP[TEAM]),FALSE)</f>
        <v>CWS</v>
      </c>
      <c r="F241" s="4" t="str">
        <f>VLOOKUP(MYRANKS_H[[#This Row],[PLAYERID]],PLAYERIDMAP[],COLUMN(PLAYERIDMAP[LG]),FALSE)</f>
        <v>NL</v>
      </c>
      <c r="G241" s="3" t="str">
        <f>VLOOKUP(MYRANKS_H[[#This Row],[PLAYERID]],PLAYERIDMAP[],COLUMN(PLAYERIDMAP[POS]),FALSE)</f>
        <v>C</v>
      </c>
      <c r="H241" s="92">
        <v>216</v>
      </c>
      <c r="I241" s="66">
        <v>189</v>
      </c>
      <c r="J241" s="92">
        <v>40</v>
      </c>
      <c r="K241" s="66">
        <v>7</v>
      </c>
      <c r="L241" s="92">
        <v>22</v>
      </c>
      <c r="M241" s="66">
        <v>23</v>
      </c>
      <c r="N241" s="66">
        <v>19</v>
      </c>
      <c r="O241" s="66">
        <v>40</v>
      </c>
      <c r="P241" s="66">
        <v>0</v>
      </c>
      <c r="Q241" s="6">
        <v>0.21164021164021163</v>
      </c>
      <c r="R241" s="15">
        <v>240</v>
      </c>
      <c r="S241" s="35">
        <v>-4.725382425299685</v>
      </c>
      <c r="T241" s="19" t="s">
        <v>16399</v>
      </c>
    </row>
    <row r="242" spans="1:20" ht="15" customHeight="1" x14ac:dyDescent="0.3">
      <c r="A242" s="43" t="s">
        <v>12148</v>
      </c>
      <c r="B242" s="2" t="str">
        <f>VLOOKUP(MYRANKS_H[[#This Row],[PLAYERID]],PLAYERIDMAP[],COLUMN(PLAYERIDMAP[LASTNAME]),FALSE)</f>
        <v>Frazier</v>
      </c>
      <c r="C242" s="3" t="str">
        <f>VLOOKUP(MYRANKS_H[[#This Row],[PLAYERID]],PLAYERIDMAP[],COLUMN(PLAYERIDMAP[FIRSTNAME]),FALSE)</f>
        <v>Adam</v>
      </c>
      <c r="D242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Adam Frazier</v>
      </c>
      <c r="E242" s="3" t="str">
        <f>VLOOKUP(MYRANKS_H[[#This Row],[PLAYERID]],PLAYERIDMAP[],COLUMN(PLAYERIDMAP[TEAM]),FALSE)</f>
        <v>PIT</v>
      </c>
      <c r="F242" s="4" t="str">
        <f>VLOOKUP(MYRANKS_H[[#This Row],[PLAYERID]],PLAYERIDMAP[],COLUMN(PLAYERIDMAP[LG]),FALSE)</f>
        <v>NL</v>
      </c>
      <c r="G242" s="3" t="str">
        <f>VLOOKUP(MYRANKS_H[[#This Row],[PLAYERID]],PLAYERIDMAP[],COLUMN(PLAYERIDMAP[POS]),FALSE)</f>
        <v>2B</v>
      </c>
      <c r="H242" s="92">
        <v>352</v>
      </c>
      <c r="I242" s="66">
        <v>318</v>
      </c>
      <c r="J242" s="92">
        <v>88</v>
      </c>
      <c r="K242" s="66">
        <v>10</v>
      </c>
      <c r="L242" s="92">
        <v>52</v>
      </c>
      <c r="M242" s="66">
        <v>35</v>
      </c>
      <c r="N242" s="66">
        <v>29</v>
      </c>
      <c r="O242" s="66">
        <v>53</v>
      </c>
      <c r="P242" s="66">
        <v>1</v>
      </c>
      <c r="Q242" s="27">
        <v>0.27672955974842767</v>
      </c>
      <c r="R242" s="15">
        <v>241</v>
      </c>
      <c r="S242" s="37">
        <v>-4.7372023659477902</v>
      </c>
      <c r="T242" s="28" t="s">
        <v>16400</v>
      </c>
    </row>
    <row r="243" spans="1:20" x14ac:dyDescent="0.3">
      <c r="A243" s="43" t="s">
        <v>12733</v>
      </c>
      <c r="B243" s="2" t="str">
        <f>VLOOKUP(MYRANKS_H[[#This Row],[PLAYERID]],PLAYERIDMAP[],COLUMN(PLAYERIDMAP[LASTNAME]),FALSE)</f>
        <v>Adames</v>
      </c>
      <c r="C243" s="3" t="str">
        <f>VLOOKUP(MYRANKS_H[[#This Row],[PLAYERID]],PLAYERIDMAP[],COLUMN(PLAYERIDMAP[FIRSTNAME]),FALSE)</f>
        <v>Willy</v>
      </c>
      <c r="D243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Willy Adames</v>
      </c>
      <c r="E243" s="3" t="str">
        <f>VLOOKUP(MYRANKS_H[[#This Row],[PLAYERID]],PLAYERIDMAP[],COLUMN(PLAYERIDMAP[TEAM]),FALSE)</f>
        <v>TB</v>
      </c>
      <c r="F243" s="4" t="str">
        <f>VLOOKUP(MYRANKS_H[[#This Row],[PLAYERID]],PLAYERIDMAP[],COLUMN(PLAYERIDMAP[LG]),FALSE)</f>
        <v>AL</v>
      </c>
      <c r="G243" s="3" t="str">
        <f>VLOOKUP(MYRANKS_H[[#This Row],[PLAYERID]],PLAYERIDMAP[],COLUMN(PLAYERIDMAP[POS]),FALSE)</f>
        <v>SS</v>
      </c>
      <c r="H243" s="92">
        <v>323</v>
      </c>
      <c r="I243" s="59">
        <v>288</v>
      </c>
      <c r="J243" s="92">
        <v>80</v>
      </c>
      <c r="K243" s="59">
        <v>10</v>
      </c>
      <c r="L243" s="92">
        <v>43</v>
      </c>
      <c r="M243" s="59">
        <v>34</v>
      </c>
      <c r="N243" s="59">
        <v>31</v>
      </c>
      <c r="O243" s="59">
        <v>95</v>
      </c>
      <c r="P243" s="59">
        <v>6</v>
      </c>
      <c r="Q243" s="6">
        <v>0.27777777777777779</v>
      </c>
      <c r="R243" s="15">
        <v>242</v>
      </c>
      <c r="S243" s="35">
        <v>-4.7692277933609279</v>
      </c>
      <c r="T243" s="19" t="s">
        <v>16401</v>
      </c>
    </row>
    <row r="244" spans="1:20" ht="15" customHeight="1" x14ac:dyDescent="0.3">
      <c r="A244" s="88" t="s">
        <v>3395</v>
      </c>
      <c r="B244" s="2" t="str">
        <f>VLOOKUP(MYRANKS_H[[#This Row],[PLAYERID]],PLAYERIDMAP[],COLUMN(PLAYERIDMAP[LASTNAME]),FALSE)</f>
        <v>Zimmerman</v>
      </c>
      <c r="C244" s="3" t="str">
        <f>VLOOKUP(MYRANKS_H[[#This Row],[PLAYERID]],PLAYERIDMAP[],COLUMN(PLAYERIDMAP[FIRSTNAME]),FALSE)</f>
        <v>Ryan</v>
      </c>
      <c r="D244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Ryan Zimmerman</v>
      </c>
      <c r="E244" s="3" t="str">
        <f>VLOOKUP(MYRANKS_H[[#This Row],[PLAYERID]],PLAYERIDMAP[],COLUMN(PLAYERIDMAP[TEAM]),FALSE)</f>
        <v>WAS</v>
      </c>
      <c r="F244" s="104" t="str">
        <f>VLOOKUP(MYRANKS_H[[#This Row],[PLAYERID]],PLAYERIDMAP[],COLUMN(PLAYERIDMAP[LG]),FALSE)</f>
        <v>NL</v>
      </c>
      <c r="G244" s="3" t="str">
        <f>VLOOKUP(MYRANKS_H[[#This Row],[PLAYERID]],PLAYERIDMAP[],COLUMN(PLAYERIDMAP[POS]),FALSE)</f>
        <v>1B</v>
      </c>
      <c r="H244" s="92">
        <v>323</v>
      </c>
      <c r="I244" s="92">
        <v>288</v>
      </c>
      <c r="J244" s="92">
        <v>76</v>
      </c>
      <c r="K244" s="92">
        <v>13</v>
      </c>
      <c r="L244" s="92">
        <v>33</v>
      </c>
      <c r="M244" s="92">
        <v>51</v>
      </c>
      <c r="N244" s="92">
        <v>30</v>
      </c>
      <c r="O244" s="92">
        <v>55</v>
      </c>
      <c r="P244" s="92">
        <v>1</v>
      </c>
      <c r="Q244" s="93">
        <v>0.2638888888888889</v>
      </c>
      <c r="R244" s="95">
        <v>243</v>
      </c>
      <c r="S244" s="96">
        <v>-4.78329011875016</v>
      </c>
      <c r="T244" s="94" t="s">
        <v>16402</v>
      </c>
    </row>
    <row r="245" spans="1:20" ht="15" customHeight="1" x14ac:dyDescent="0.3">
      <c r="A245" s="43" t="s">
        <v>13459</v>
      </c>
      <c r="B245" s="2" t="str">
        <f>VLOOKUP(MYRANKS_H[[#This Row],[PLAYERID]],PLAYERIDMAP[],COLUMN(PLAYERIDMAP[LASTNAME]),FALSE)</f>
        <v>Engel</v>
      </c>
      <c r="C245" s="3" t="str">
        <f>VLOOKUP(MYRANKS_H[[#This Row],[PLAYERID]],PLAYERIDMAP[],COLUMN(PLAYERIDMAP[FIRSTNAME]),FALSE)</f>
        <v>Adam</v>
      </c>
      <c r="D245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Adam Engel</v>
      </c>
      <c r="E245" s="3" t="str">
        <f>VLOOKUP(MYRANKS_H[[#This Row],[PLAYERID]],PLAYERIDMAP[],COLUMN(PLAYERIDMAP[TEAM]),FALSE)</f>
        <v>CHW</v>
      </c>
      <c r="F245" s="4" t="str">
        <f>VLOOKUP(MYRANKS_H[[#This Row],[PLAYERID]],PLAYERIDMAP[],COLUMN(PLAYERIDMAP[LG]),FALSE)</f>
        <v>AL</v>
      </c>
      <c r="G245" s="3" t="str">
        <f>VLOOKUP(MYRANKS_H[[#This Row],[PLAYERID]],PLAYERIDMAP[],COLUMN(PLAYERIDMAP[POS]),FALSE)</f>
        <v>OF</v>
      </c>
      <c r="H245" s="92">
        <v>463</v>
      </c>
      <c r="I245" s="66">
        <v>429</v>
      </c>
      <c r="J245" s="92">
        <v>101</v>
      </c>
      <c r="K245" s="66">
        <v>6</v>
      </c>
      <c r="L245" s="92">
        <v>49</v>
      </c>
      <c r="M245" s="66">
        <v>29</v>
      </c>
      <c r="N245" s="66">
        <v>18</v>
      </c>
      <c r="O245" s="66">
        <v>129</v>
      </c>
      <c r="P245" s="66">
        <v>16</v>
      </c>
      <c r="Q245" s="6">
        <v>0.23543123543123542</v>
      </c>
      <c r="R245" s="15">
        <v>244</v>
      </c>
      <c r="S245" s="35">
        <v>-4.8051906097713362</v>
      </c>
      <c r="T245" s="19" t="s">
        <v>16403</v>
      </c>
    </row>
    <row r="246" spans="1:20" ht="15" customHeight="1" x14ac:dyDescent="0.3">
      <c r="A246" s="43" t="s">
        <v>9565</v>
      </c>
      <c r="B246" s="2" t="str">
        <f>VLOOKUP(MYRANKS_H[[#This Row],[PLAYERID]],PLAYERIDMAP[],COLUMN(PLAYERIDMAP[LASTNAME]),FALSE)</f>
        <v>Murphy</v>
      </c>
      <c r="C246" s="3" t="str">
        <f>VLOOKUP(MYRANKS_H[[#This Row],[PLAYERID]],PLAYERIDMAP[],COLUMN(PLAYERIDMAP[FIRSTNAME]),FALSE)</f>
        <v>John Ryan</v>
      </c>
      <c r="D246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John Ryan Murphy</v>
      </c>
      <c r="E246" s="3" t="str">
        <f>VLOOKUP(MYRANKS_H[[#This Row],[PLAYERID]],PLAYERIDMAP[],COLUMN(PLAYERIDMAP[TEAM]),FALSE)</f>
        <v>ARI</v>
      </c>
      <c r="F246" s="4" t="str">
        <f>VLOOKUP(MYRANKS_H[[#This Row],[PLAYERID]],PLAYERIDMAP[],COLUMN(PLAYERIDMAP[LG]),FALSE)</f>
        <v>NL</v>
      </c>
      <c r="G246" s="3" t="str">
        <f>VLOOKUP(MYRANKS_H[[#This Row],[PLAYERID]],PLAYERIDMAP[],COLUMN(PLAYERIDMAP[POS]),FALSE)</f>
        <v>C</v>
      </c>
      <c r="H246" s="92">
        <v>223</v>
      </c>
      <c r="I246" s="66">
        <v>208</v>
      </c>
      <c r="J246" s="92">
        <v>42</v>
      </c>
      <c r="K246" s="66">
        <v>9</v>
      </c>
      <c r="L246" s="92">
        <v>19</v>
      </c>
      <c r="M246" s="66">
        <v>24</v>
      </c>
      <c r="N246" s="66">
        <v>11</v>
      </c>
      <c r="O246" s="66">
        <v>71</v>
      </c>
      <c r="P246" s="66">
        <v>0</v>
      </c>
      <c r="Q246" s="5">
        <v>0.20192307692307693</v>
      </c>
      <c r="R246" s="76">
        <v>245</v>
      </c>
      <c r="S246" s="77">
        <v>-4.9896848801850187</v>
      </c>
      <c r="T246" s="19" t="s">
        <v>16404</v>
      </c>
    </row>
    <row r="247" spans="1:20" x14ac:dyDescent="0.3">
      <c r="A247" s="43" t="s">
        <v>3204</v>
      </c>
      <c r="B247" s="2" t="str">
        <f>VLOOKUP(MYRANKS_H[[#This Row],[PLAYERID]],PLAYERIDMAP[],COLUMN(PLAYERIDMAP[LASTNAME]),FALSE)</f>
        <v>Thames</v>
      </c>
      <c r="C247" s="3" t="str">
        <f>VLOOKUP(MYRANKS_H[[#This Row],[PLAYERID]],PLAYERIDMAP[],COLUMN(PLAYERIDMAP[FIRSTNAME]),FALSE)</f>
        <v>Eric</v>
      </c>
      <c r="D247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Eric Thames</v>
      </c>
      <c r="E247" s="3" t="str">
        <f>VLOOKUP(MYRANKS_H[[#This Row],[PLAYERID]],PLAYERIDMAP[],COLUMN(PLAYERIDMAP[TEAM]),FALSE)</f>
        <v>MIL</v>
      </c>
      <c r="F247" s="4" t="str">
        <f>VLOOKUP(MYRANKS_H[[#This Row],[PLAYERID]],PLAYERIDMAP[],COLUMN(PLAYERIDMAP[LG]),FALSE)</f>
        <v>NL</v>
      </c>
      <c r="G247" s="3" t="str">
        <f>VLOOKUP(MYRANKS_H[[#This Row],[PLAYERID]],PLAYERIDMAP[],COLUMN(PLAYERIDMAP[POS]),FALSE)</f>
        <v>OF</v>
      </c>
      <c r="H247" s="92">
        <v>278</v>
      </c>
      <c r="I247" s="66">
        <v>247</v>
      </c>
      <c r="J247" s="92">
        <v>54</v>
      </c>
      <c r="K247" s="66">
        <v>16</v>
      </c>
      <c r="L247" s="92">
        <v>41</v>
      </c>
      <c r="M247" s="66">
        <v>37</v>
      </c>
      <c r="N247" s="66">
        <v>29</v>
      </c>
      <c r="O247" s="66">
        <v>97</v>
      </c>
      <c r="P247" s="66">
        <v>7</v>
      </c>
      <c r="Q247" s="6">
        <v>0.21862348178137653</v>
      </c>
      <c r="R247" s="15">
        <v>246</v>
      </c>
      <c r="S247" s="35">
        <v>-4.999732052216749</v>
      </c>
      <c r="T247" s="19" t="s">
        <v>16405</v>
      </c>
    </row>
    <row r="248" spans="1:20" ht="15" customHeight="1" x14ac:dyDescent="0.3">
      <c r="A248" s="57" t="s">
        <v>4844</v>
      </c>
      <c r="B248" s="2" t="str">
        <f>VLOOKUP(MYRANKS_H[[#This Row],[PLAYERID]],PLAYERIDMAP[],COLUMN(PLAYERIDMAP[LASTNAME]),FALSE)</f>
        <v>Solarte</v>
      </c>
      <c r="C248" s="3" t="str">
        <f>VLOOKUP(MYRANKS_H[[#This Row],[PLAYERID]],PLAYERIDMAP[],COLUMN(PLAYERIDMAP[FIRSTNAME]),FALSE)</f>
        <v>Yangervis</v>
      </c>
      <c r="D248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Yangervis Solarte</v>
      </c>
      <c r="E248" s="3" t="str">
        <f>VLOOKUP(MYRANKS_H[[#This Row],[PLAYERID]],PLAYERIDMAP[],COLUMN(PLAYERIDMAP[TEAM]),FALSE)</f>
        <v>N/A</v>
      </c>
      <c r="F248" s="4" t="str">
        <f>VLOOKUP(MYRANKS_H[[#This Row],[PLAYERID]],PLAYERIDMAP[],COLUMN(PLAYERIDMAP[LG]),FALSE)</f>
        <v>N/A</v>
      </c>
      <c r="G248" s="3" t="str">
        <f>VLOOKUP(MYRANKS_H[[#This Row],[PLAYERID]],PLAYERIDMAP[],COLUMN(PLAYERIDMAP[POS]),FALSE)</f>
        <v>SS</v>
      </c>
      <c r="H248" s="92">
        <v>506</v>
      </c>
      <c r="I248" s="66">
        <v>468</v>
      </c>
      <c r="J248" s="92">
        <v>106</v>
      </c>
      <c r="K248" s="66">
        <v>17</v>
      </c>
      <c r="L248" s="92">
        <v>50</v>
      </c>
      <c r="M248" s="66">
        <v>54</v>
      </c>
      <c r="N248" s="66">
        <v>31</v>
      </c>
      <c r="O248" s="66">
        <v>72</v>
      </c>
      <c r="P248" s="66">
        <v>1</v>
      </c>
      <c r="Q248" s="46">
        <v>0.2264957264957265</v>
      </c>
      <c r="R248" s="65">
        <v>247</v>
      </c>
      <c r="S248" s="52">
        <v>-5.1283121148379633</v>
      </c>
      <c r="T248" s="45" t="s">
        <v>16406</v>
      </c>
    </row>
    <row r="249" spans="1:20" ht="15" customHeight="1" x14ac:dyDescent="0.3">
      <c r="A249" s="57" t="s">
        <v>12387</v>
      </c>
      <c r="B249" s="2" t="str">
        <f>VLOOKUP(MYRANKS_H[[#This Row],[PLAYERID]],PLAYERIDMAP[],COLUMN(PLAYERIDMAP[LASTNAME]),FALSE)</f>
        <v>Difo</v>
      </c>
      <c r="C249" s="3" t="str">
        <f>VLOOKUP(MYRANKS_H[[#This Row],[PLAYERID]],PLAYERIDMAP[],COLUMN(PLAYERIDMAP[FIRSTNAME]),FALSE)</f>
        <v>Wilmer</v>
      </c>
      <c r="D249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Wilmer Difo</v>
      </c>
      <c r="E249" s="3" t="str">
        <f>VLOOKUP(MYRANKS_H[[#This Row],[PLAYERID]],PLAYERIDMAP[],COLUMN(PLAYERIDMAP[TEAM]),FALSE)</f>
        <v>WAS</v>
      </c>
      <c r="F249" s="4" t="str">
        <f>VLOOKUP(MYRANKS_H[[#This Row],[PLAYERID]],PLAYERIDMAP[],COLUMN(PLAYERIDMAP[LG]),FALSE)</f>
        <v>NL</v>
      </c>
      <c r="G249" s="3" t="str">
        <f>VLOOKUP(MYRANKS_H[[#This Row],[PLAYERID]],PLAYERIDMAP[],COLUMN(PLAYERIDMAP[POS]),FALSE)</f>
        <v>SS</v>
      </c>
      <c r="H249" s="92">
        <v>456</v>
      </c>
      <c r="I249" s="66">
        <v>408</v>
      </c>
      <c r="J249" s="92">
        <v>94</v>
      </c>
      <c r="K249" s="66">
        <v>7</v>
      </c>
      <c r="L249" s="92">
        <v>55</v>
      </c>
      <c r="M249" s="66">
        <v>42</v>
      </c>
      <c r="N249" s="66">
        <v>39</v>
      </c>
      <c r="O249" s="66">
        <v>82</v>
      </c>
      <c r="P249" s="66">
        <v>10</v>
      </c>
      <c r="Q249" s="54">
        <v>0.23039215686274508</v>
      </c>
      <c r="R249" s="67">
        <v>248</v>
      </c>
      <c r="S249" s="56">
        <v>-5.1849762935990649</v>
      </c>
      <c r="T249" s="55" t="s">
        <v>16407</v>
      </c>
    </row>
    <row r="250" spans="1:20" ht="15" customHeight="1" x14ac:dyDescent="0.3">
      <c r="A250" s="43" t="s">
        <v>12923</v>
      </c>
      <c r="B250" s="2" t="str">
        <f>VLOOKUP(MYRANKS_H[[#This Row],[PLAYERID]],PLAYERIDMAP[],COLUMN(PLAYERIDMAP[LASTNAME]),FALSE)</f>
        <v>Allen</v>
      </c>
      <c r="C250" s="3" t="str">
        <f>VLOOKUP(MYRANKS_H[[#This Row],[PLAYERID]],PLAYERIDMAP[],COLUMN(PLAYERIDMAP[FIRSTNAME]),FALSE)</f>
        <v>Greg</v>
      </c>
      <c r="D250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Greg Allen</v>
      </c>
      <c r="E250" s="3" t="str">
        <f>VLOOKUP(MYRANKS_H[[#This Row],[PLAYERID]],PLAYERIDMAP[],COLUMN(PLAYERIDMAP[TEAM]),FALSE)</f>
        <v>CLE</v>
      </c>
      <c r="F250" s="4" t="str">
        <f>VLOOKUP(MYRANKS_H[[#This Row],[PLAYERID]],PLAYERIDMAP[],COLUMN(PLAYERIDMAP[LG]),FALSE)</f>
        <v>AL</v>
      </c>
      <c r="G250" s="3" t="str">
        <f>VLOOKUP(MYRANKS_H[[#This Row],[PLAYERID]],PLAYERIDMAP[],COLUMN(PLAYERIDMAP[POS]),FALSE)</f>
        <v>OF</v>
      </c>
      <c r="H250" s="92">
        <v>291</v>
      </c>
      <c r="I250" s="66">
        <v>265</v>
      </c>
      <c r="J250" s="92">
        <v>68</v>
      </c>
      <c r="K250" s="66">
        <v>2</v>
      </c>
      <c r="L250" s="92">
        <v>36</v>
      </c>
      <c r="M250" s="66">
        <v>20</v>
      </c>
      <c r="N250" s="66">
        <v>14</v>
      </c>
      <c r="O250" s="66">
        <v>58</v>
      </c>
      <c r="P250" s="66">
        <v>21</v>
      </c>
      <c r="Q250" s="30">
        <v>0.25660377358490566</v>
      </c>
      <c r="R250" s="15">
        <v>249</v>
      </c>
      <c r="S250" s="36">
        <v>-5.2210152294480858</v>
      </c>
      <c r="T250" s="19" t="s">
        <v>16408</v>
      </c>
    </row>
    <row r="251" spans="1:20" ht="15" customHeight="1" x14ac:dyDescent="0.3">
      <c r="A251" s="57" t="s">
        <v>13937</v>
      </c>
      <c r="B251" s="2" t="str">
        <f>VLOOKUP(MYRANKS_H[[#This Row],[PLAYERID]],PLAYERIDMAP[],COLUMN(PLAYERIDMAP[LASTNAME]),FALSE)</f>
        <v>Voit</v>
      </c>
      <c r="C251" s="3" t="str">
        <f>VLOOKUP(MYRANKS_H[[#This Row],[PLAYERID]],PLAYERIDMAP[],COLUMN(PLAYERIDMAP[FIRSTNAME]),FALSE)</f>
        <v>Luke</v>
      </c>
      <c r="D251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Luke Voit</v>
      </c>
      <c r="E251" s="3" t="str">
        <f>VLOOKUP(MYRANKS_H[[#This Row],[PLAYERID]],PLAYERIDMAP[],COLUMN(PLAYERIDMAP[TEAM]),FALSE)</f>
        <v>NYY</v>
      </c>
      <c r="F251" s="4" t="str">
        <f>VLOOKUP(MYRANKS_H[[#This Row],[PLAYERID]],PLAYERIDMAP[],COLUMN(PLAYERIDMAP[LG]),FALSE)</f>
        <v>AL</v>
      </c>
      <c r="G251" s="3" t="str">
        <f>VLOOKUP(MYRANKS_H[[#This Row],[PLAYERID]],PLAYERIDMAP[],COLUMN(PLAYERIDMAP[POS]),FALSE)</f>
        <v>1B</v>
      </c>
      <c r="H251" s="92">
        <v>161</v>
      </c>
      <c r="I251" s="66">
        <v>143</v>
      </c>
      <c r="J251" s="92">
        <v>46</v>
      </c>
      <c r="K251" s="66">
        <v>15</v>
      </c>
      <c r="L251" s="92">
        <v>30</v>
      </c>
      <c r="M251" s="66">
        <v>36</v>
      </c>
      <c r="N251" s="66">
        <v>17</v>
      </c>
      <c r="O251" s="66">
        <v>43</v>
      </c>
      <c r="P251" s="66">
        <v>0</v>
      </c>
      <c r="Q251" s="54">
        <v>0.32167832167832167</v>
      </c>
      <c r="R251" s="67">
        <v>250</v>
      </c>
      <c r="S251" s="56">
        <v>-5.3063479862261458</v>
      </c>
      <c r="T251" s="55" t="s">
        <v>16409</v>
      </c>
    </row>
    <row r="252" spans="1:20" ht="15" customHeight="1" x14ac:dyDescent="0.3">
      <c r="A252" s="57" t="s">
        <v>14154</v>
      </c>
      <c r="B252" s="2" t="str">
        <f>VLOOKUP(MYRANKS_H[[#This Row],[PLAYERID]],PLAYERIDMAP[],COLUMN(PLAYERIDMAP[LASTNAME]),FALSE)</f>
        <v>Munoz</v>
      </c>
      <c r="C252" s="3" t="str">
        <f>VLOOKUP(MYRANKS_H[[#This Row],[PLAYERID]],PLAYERIDMAP[],COLUMN(PLAYERIDMAP[FIRSTNAME]),FALSE)</f>
        <v>Yairo</v>
      </c>
      <c r="D252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Yairo Munoz</v>
      </c>
      <c r="E252" s="3" t="str">
        <f>VLOOKUP(MYRANKS_H[[#This Row],[PLAYERID]],PLAYERIDMAP[],COLUMN(PLAYERIDMAP[TEAM]),FALSE)</f>
        <v>STL</v>
      </c>
      <c r="F252" s="4" t="str">
        <f>VLOOKUP(MYRANKS_H[[#This Row],[PLAYERID]],PLAYERIDMAP[],COLUMN(PLAYERIDMAP[LG]),FALSE)</f>
        <v>NL</v>
      </c>
      <c r="G252" s="3" t="str">
        <f>VLOOKUP(MYRANKS_H[[#This Row],[PLAYERID]],PLAYERIDMAP[],COLUMN(PLAYERIDMAP[POS]),FALSE)</f>
        <v>SS</v>
      </c>
      <c r="H252" s="92">
        <v>329</v>
      </c>
      <c r="I252" s="66">
        <v>293</v>
      </c>
      <c r="J252" s="92">
        <v>81</v>
      </c>
      <c r="K252" s="66">
        <v>8</v>
      </c>
      <c r="L252" s="92">
        <v>39</v>
      </c>
      <c r="M252" s="66">
        <v>42</v>
      </c>
      <c r="N252" s="66">
        <v>30</v>
      </c>
      <c r="O252" s="66">
        <v>71</v>
      </c>
      <c r="P252" s="66">
        <v>5</v>
      </c>
      <c r="Q252" s="54">
        <v>0.2764505119453925</v>
      </c>
      <c r="R252" s="67">
        <v>251</v>
      </c>
      <c r="S252" s="56">
        <v>-5.4433209151317099</v>
      </c>
      <c r="T252" s="55" t="s">
        <v>16410</v>
      </c>
    </row>
    <row r="253" spans="1:20" ht="15" customHeight="1" x14ac:dyDescent="0.3">
      <c r="A253" s="57" t="s">
        <v>2128</v>
      </c>
      <c r="B253" s="2" t="str">
        <f>VLOOKUP(MYRANKS_H[[#This Row],[PLAYERID]],PLAYERIDMAP[],COLUMN(PLAYERIDMAP[LASTNAME]),FALSE)</f>
        <v>Grossman</v>
      </c>
      <c r="C253" s="3" t="str">
        <f>VLOOKUP(MYRANKS_H[[#This Row],[PLAYERID]],PLAYERIDMAP[],COLUMN(PLAYERIDMAP[FIRSTNAME]),FALSE)</f>
        <v>Robbie</v>
      </c>
      <c r="D253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Robbie Grossman</v>
      </c>
      <c r="E253" s="3" t="str">
        <f>VLOOKUP(MYRANKS_H[[#This Row],[PLAYERID]],PLAYERIDMAP[],COLUMN(PLAYERIDMAP[TEAM]),FALSE)</f>
        <v>N/A</v>
      </c>
      <c r="F253" s="4" t="str">
        <f>VLOOKUP(MYRANKS_H[[#This Row],[PLAYERID]],PLAYERIDMAP[],COLUMN(PLAYERIDMAP[LG]),FALSE)</f>
        <v>N/A</v>
      </c>
      <c r="G253" s="3" t="str">
        <f>VLOOKUP(MYRANKS_H[[#This Row],[PLAYERID]],PLAYERIDMAP[],COLUMN(PLAYERIDMAP[POS]),FALSE)</f>
        <v>OF</v>
      </c>
      <c r="H253" s="92">
        <v>465</v>
      </c>
      <c r="I253" s="66">
        <v>396</v>
      </c>
      <c r="J253" s="92">
        <v>108</v>
      </c>
      <c r="K253" s="66">
        <v>5</v>
      </c>
      <c r="L253" s="92">
        <v>50</v>
      </c>
      <c r="M253" s="66">
        <v>48</v>
      </c>
      <c r="N253" s="66">
        <v>60</v>
      </c>
      <c r="O253" s="66">
        <v>83</v>
      </c>
      <c r="P253" s="66">
        <v>0</v>
      </c>
      <c r="Q253" s="54">
        <v>0.27272727272727271</v>
      </c>
      <c r="R253" s="15">
        <v>252</v>
      </c>
      <c r="S253" s="56">
        <v>-5.4919503139744172</v>
      </c>
      <c r="T253" s="55" t="s">
        <v>16411</v>
      </c>
    </row>
    <row r="254" spans="1:20" ht="15" customHeight="1" x14ac:dyDescent="0.3">
      <c r="A254" s="43" t="s">
        <v>12432</v>
      </c>
      <c r="B254" s="2" t="str">
        <f>VLOOKUP(MYRANKS_H[[#This Row],[PLAYERID]],PLAYERIDMAP[],COLUMN(PLAYERIDMAP[LASTNAME]),FALSE)</f>
        <v>Jones</v>
      </c>
      <c r="C254" s="3" t="str">
        <f>VLOOKUP(MYRANKS_H[[#This Row],[PLAYERID]],PLAYERIDMAP[],COLUMN(PLAYERIDMAP[FIRSTNAME]),FALSE)</f>
        <v>Jacoby</v>
      </c>
      <c r="D254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Jacoby Jones</v>
      </c>
      <c r="E254" s="3" t="str">
        <f>VLOOKUP(MYRANKS_H[[#This Row],[PLAYERID]],PLAYERIDMAP[],COLUMN(PLAYERIDMAP[TEAM]),FALSE)</f>
        <v>DET</v>
      </c>
      <c r="F254" s="4" t="str">
        <f>VLOOKUP(MYRANKS_H[[#This Row],[PLAYERID]],PLAYERIDMAP[],COLUMN(PLAYERIDMAP[LG]),FALSE)</f>
        <v>AL</v>
      </c>
      <c r="G254" s="3" t="str">
        <f>VLOOKUP(MYRANKS_H[[#This Row],[PLAYERID]],PLAYERIDMAP[],COLUMN(PLAYERIDMAP[POS]),FALSE)</f>
        <v>OF</v>
      </c>
      <c r="H254" s="92">
        <v>467</v>
      </c>
      <c r="I254" s="59">
        <v>429</v>
      </c>
      <c r="J254" s="92">
        <v>89</v>
      </c>
      <c r="K254" s="59">
        <v>11</v>
      </c>
      <c r="L254" s="92">
        <v>54</v>
      </c>
      <c r="M254" s="59">
        <v>34</v>
      </c>
      <c r="N254" s="59">
        <v>24</v>
      </c>
      <c r="O254" s="59">
        <v>142</v>
      </c>
      <c r="P254" s="59">
        <v>13</v>
      </c>
      <c r="Q254" s="6">
        <v>0.20745920745920746</v>
      </c>
      <c r="R254" s="15">
        <v>253</v>
      </c>
      <c r="S254" s="35">
        <v>-5.5475996558531602</v>
      </c>
      <c r="T254" s="19" t="s">
        <v>16412</v>
      </c>
    </row>
    <row r="255" spans="1:20" ht="15" customHeight="1" x14ac:dyDescent="0.3">
      <c r="A255" s="57" t="s">
        <v>2843</v>
      </c>
      <c r="B255" s="2" t="str">
        <f>VLOOKUP(MYRANKS_H[[#This Row],[PLAYERID]],PLAYERIDMAP[],COLUMN(PLAYERIDMAP[LASTNAME]),FALSE)</f>
        <v>Perez</v>
      </c>
      <c r="C255" s="3" t="str">
        <f>VLOOKUP(MYRANKS_H[[#This Row],[PLAYERID]],PLAYERIDMAP[],COLUMN(PLAYERIDMAP[FIRSTNAME]),FALSE)</f>
        <v>Hernan</v>
      </c>
      <c r="D255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Hernan Perez</v>
      </c>
      <c r="E255" s="3" t="str">
        <f>VLOOKUP(MYRANKS_H[[#This Row],[PLAYERID]],PLAYERIDMAP[],COLUMN(PLAYERIDMAP[TEAM]),FALSE)</f>
        <v>MIL</v>
      </c>
      <c r="F255" s="4" t="str">
        <f>VLOOKUP(MYRANKS_H[[#This Row],[PLAYERID]],PLAYERIDMAP[],COLUMN(PLAYERIDMAP[LG]),FALSE)</f>
        <v>NL</v>
      </c>
      <c r="G255" s="3" t="str">
        <f>VLOOKUP(MYRANKS_H[[#This Row],[PLAYERID]],PLAYERIDMAP[],COLUMN(PLAYERIDMAP[POS]),FALSE)</f>
        <v>3B</v>
      </c>
      <c r="H255" s="92">
        <v>334</v>
      </c>
      <c r="I255" s="66">
        <v>316</v>
      </c>
      <c r="J255" s="92">
        <v>80</v>
      </c>
      <c r="K255" s="66">
        <v>9</v>
      </c>
      <c r="L255" s="92">
        <v>36</v>
      </c>
      <c r="M255" s="66">
        <v>29</v>
      </c>
      <c r="N255" s="66">
        <v>17</v>
      </c>
      <c r="O255" s="66">
        <v>71</v>
      </c>
      <c r="P255" s="66">
        <v>11</v>
      </c>
      <c r="Q255" s="46">
        <v>0.25316455696202533</v>
      </c>
      <c r="R255" s="15">
        <v>254</v>
      </c>
      <c r="S255" s="52">
        <v>-5.6071097850999028</v>
      </c>
      <c r="T255" s="45" t="s">
        <v>16413</v>
      </c>
    </row>
    <row r="256" spans="1:20" x14ac:dyDescent="0.3">
      <c r="A256" s="43" t="s">
        <v>15705</v>
      </c>
      <c r="B256" s="2" t="str">
        <f>VLOOKUP(MYRANKS_H[[#This Row],[PLAYERID]],PLAYERIDMAP[],COLUMN(PLAYERIDMAP[LASTNAME]),FALSE)</f>
        <v>Arcia</v>
      </c>
      <c r="C256" s="3" t="str">
        <f>VLOOKUP(MYRANKS_H[[#This Row],[PLAYERID]],PLAYERIDMAP[],COLUMN(PLAYERIDMAP[FIRSTNAME]),FALSE)</f>
        <v>Francisco</v>
      </c>
      <c r="D256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Francisco Arcia</v>
      </c>
      <c r="E256" s="3" t="str">
        <f>VLOOKUP(MYRANKS_H[[#This Row],[PLAYERID]],PLAYERIDMAP[],COLUMN(PLAYERIDMAP[TEAM]),FALSE)</f>
        <v>N/A</v>
      </c>
      <c r="F256" s="4" t="str">
        <f>VLOOKUP(MYRANKS_H[[#This Row],[PLAYERID]],PLAYERIDMAP[],COLUMN(PLAYERIDMAP[LG]),FALSE)</f>
        <v>AL</v>
      </c>
      <c r="G256" s="3" t="str">
        <f>VLOOKUP(MYRANKS_H[[#This Row],[PLAYERID]],PLAYERIDMAP[],COLUMN(PLAYERIDMAP[POS]),FALSE)</f>
        <v>C</v>
      </c>
      <c r="H256" s="92">
        <v>106</v>
      </c>
      <c r="I256" s="66">
        <v>103</v>
      </c>
      <c r="J256" s="92">
        <v>21</v>
      </c>
      <c r="K256" s="66">
        <v>6</v>
      </c>
      <c r="L256" s="92">
        <v>10</v>
      </c>
      <c r="M256" s="66">
        <v>23</v>
      </c>
      <c r="N256" s="66">
        <v>1</v>
      </c>
      <c r="O256" s="66">
        <v>27</v>
      </c>
      <c r="P256" s="66">
        <v>1</v>
      </c>
      <c r="Q256" s="6">
        <v>0.20388349514563106</v>
      </c>
      <c r="R256" s="15">
        <v>255</v>
      </c>
      <c r="S256" s="35">
        <v>-5.7141066486446634</v>
      </c>
      <c r="T256" s="19" t="s">
        <v>16414</v>
      </c>
    </row>
    <row r="257" spans="1:20" x14ac:dyDescent="0.3">
      <c r="A257" s="57" t="s">
        <v>5725</v>
      </c>
      <c r="B257" s="2" t="str">
        <f>VLOOKUP(MYRANKS_H[[#This Row],[PLAYERID]],PLAYERIDMAP[],COLUMN(PLAYERIDMAP[LASTNAME]),FALSE)</f>
        <v>Joseph</v>
      </c>
      <c r="C257" s="3" t="str">
        <f>VLOOKUP(MYRANKS_H[[#This Row],[PLAYERID]],PLAYERIDMAP[],COLUMN(PLAYERIDMAP[FIRSTNAME]),FALSE)</f>
        <v>Caleb</v>
      </c>
      <c r="D257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Caleb Joseph</v>
      </c>
      <c r="E257" s="3" t="str">
        <f>VLOOKUP(MYRANKS_H[[#This Row],[PLAYERID]],PLAYERIDMAP[],COLUMN(PLAYERIDMAP[TEAM]),FALSE)</f>
        <v>N/A</v>
      </c>
      <c r="F257" s="53" t="str">
        <f>VLOOKUP(MYRANKS_H[[#This Row],[PLAYERID]],PLAYERIDMAP[],COLUMN(PLAYERIDMAP[LG]),FALSE)</f>
        <v>N/A</v>
      </c>
      <c r="G257" s="3" t="str">
        <f>VLOOKUP(MYRANKS_H[[#This Row],[PLAYERID]],PLAYERIDMAP[],COLUMN(PLAYERIDMAP[POS]),FALSE)</f>
        <v>C</v>
      </c>
      <c r="H257" s="92">
        <v>280</v>
      </c>
      <c r="I257" s="66">
        <v>265</v>
      </c>
      <c r="J257" s="92">
        <v>58</v>
      </c>
      <c r="K257" s="66">
        <v>3</v>
      </c>
      <c r="L257" s="92">
        <v>28</v>
      </c>
      <c r="M257" s="66">
        <v>17</v>
      </c>
      <c r="N257" s="66">
        <v>10</v>
      </c>
      <c r="O257" s="66">
        <v>68</v>
      </c>
      <c r="P257" s="66">
        <v>2</v>
      </c>
      <c r="Q257" s="54">
        <v>0.21886792452830189</v>
      </c>
      <c r="R257" s="67">
        <v>256</v>
      </c>
      <c r="S257" s="74">
        <v>-5.740480929387954</v>
      </c>
      <c r="T257" s="55" t="s">
        <v>16415</v>
      </c>
    </row>
    <row r="258" spans="1:20" x14ac:dyDescent="0.3">
      <c r="A258" s="43" t="s">
        <v>1505</v>
      </c>
      <c r="B258" s="2" t="str">
        <f>VLOOKUP(MYRANKS_H[[#This Row],[PLAYERID]],PLAYERIDMAP[],COLUMN(PLAYERIDMAP[LASTNAME]),FALSE)</f>
        <v>Bautista</v>
      </c>
      <c r="C258" s="3" t="str">
        <f>VLOOKUP(MYRANKS_H[[#This Row],[PLAYERID]],PLAYERIDMAP[],COLUMN(PLAYERIDMAP[FIRSTNAME]),FALSE)</f>
        <v>Jose</v>
      </c>
      <c r="D258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Jose Bautista</v>
      </c>
      <c r="E258" s="3" t="str">
        <f>VLOOKUP(MYRANKS_H[[#This Row],[PLAYERID]],PLAYERIDMAP[],COLUMN(PLAYERIDMAP[TEAM]),FALSE)</f>
        <v>N/A</v>
      </c>
      <c r="F258" s="4" t="str">
        <f>VLOOKUP(MYRANKS_H[[#This Row],[PLAYERID]],PLAYERIDMAP[],COLUMN(PLAYERIDMAP[LG]),FALSE)</f>
        <v>N/A</v>
      </c>
      <c r="G258" s="3" t="str">
        <f>VLOOKUP(MYRANKS_H[[#This Row],[PLAYERID]],PLAYERIDMAP[],COLUMN(PLAYERIDMAP[POS]),FALSE)</f>
        <v>3B</v>
      </c>
      <c r="H258" s="92">
        <v>399</v>
      </c>
      <c r="I258" s="66">
        <v>325</v>
      </c>
      <c r="J258" s="92">
        <v>66</v>
      </c>
      <c r="K258" s="66">
        <v>13</v>
      </c>
      <c r="L258" s="92">
        <v>52</v>
      </c>
      <c r="M258" s="66">
        <v>48</v>
      </c>
      <c r="N258" s="66">
        <v>67</v>
      </c>
      <c r="O258" s="66">
        <v>111</v>
      </c>
      <c r="P258" s="66">
        <v>4</v>
      </c>
      <c r="Q258" s="6">
        <v>0.20307692307692307</v>
      </c>
      <c r="R258" s="15">
        <v>257</v>
      </c>
      <c r="S258" s="35">
        <v>-5.756608465135435</v>
      </c>
      <c r="T258" s="19" t="s">
        <v>16416</v>
      </c>
    </row>
    <row r="259" spans="1:20" x14ac:dyDescent="0.3">
      <c r="A259" s="43" t="s">
        <v>12874</v>
      </c>
      <c r="B259" s="2" t="str">
        <f>VLOOKUP(MYRANKS_H[[#This Row],[PLAYERID]],PLAYERIDMAP[],COLUMN(PLAYERIDMAP[LASTNAME]),FALSE)</f>
        <v>Austin</v>
      </c>
      <c r="C259" s="3" t="str">
        <f>VLOOKUP(MYRANKS_H[[#This Row],[PLAYERID]],PLAYERIDMAP[],COLUMN(PLAYERIDMAP[FIRSTNAME]),FALSE)</f>
        <v>Tyler</v>
      </c>
      <c r="D259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Tyler Austin</v>
      </c>
      <c r="E259" s="3" t="str">
        <f>VLOOKUP(MYRANKS_H[[#This Row],[PLAYERID]],PLAYERIDMAP[],COLUMN(PLAYERIDMAP[TEAM]),FALSE)</f>
        <v>MIN</v>
      </c>
      <c r="F259" s="4" t="str">
        <f>VLOOKUP(MYRANKS_H[[#This Row],[PLAYERID]],PLAYERIDMAP[],COLUMN(PLAYERIDMAP[LG]),FALSE)</f>
        <v>AL</v>
      </c>
      <c r="G259" s="3" t="str">
        <f>VLOOKUP(MYRANKS_H[[#This Row],[PLAYERID]],PLAYERIDMAP[],COLUMN(PLAYERIDMAP[POS]),FALSE)</f>
        <v>1B</v>
      </c>
      <c r="H259" s="92">
        <v>268</v>
      </c>
      <c r="I259" s="66">
        <v>244</v>
      </c>
      <c r="J259" s="92">
        <v>56</v>
      </c>
      <c r="K259" s="66">
        <v>17</v>
      </c>
      <c r="L259" s="92">
        <v>34</v>
      </c>
      <c r="M259" s="66">
        <v>47</v>
      </c>
      <c r="N259" s="66">
        <v>19</v>
      </c>
      <c r="O259" s="66">
        <v>95</v>
      </c>
      <c r="P259" s="66">
        <v>1</v>
      </c>
      <c r="Q259" s="6">
        <v>0.22950819672131148</v>
      </c>
      <c r="R259" s="15">
        <v>258</v>
      </c>
      <c r="S259" s="35">
        <v>-5.8048138910259057</v>
      </c>
      <c r="T259" s="19" t="s">
        <v>16417</v>
      </c>
    </row>
    <row r="260" spans="1:20" x14ac:dyDescent="0.3">
      <c r="A260" s="88" t="s">
        <v>9384</v>
      </c>
      <c r="B260" s="2" t="str">
        <f>VLOOKUP(MYRANKS_H[[#This Row],[PLAYERID]],PLAYERIDMAP[],COLUMN(PLAYERIDMAP[LASTNAME]),FALSE)</f>
        <v>Winker</v>
      </c>
      <c r="C260" s="3" t="str">
        <f>VLOOKUP(MYRANKS_H[[#This Row],[PLAYERID]],PLAYERIDMAP[],COLUMN(PLAYERIDMAP[FIRSTNAME]),FALSE)</f>
        <v>Jesse</v>
      </c>
      <c r="D260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Jesse Winker</v>
      </c>
      <c r="E260" s="3" t="str">
        <f>VLOOKUP(MYRANKS_H[[#This Row],[PLAYERID]],PLAYERIDMAP[],COLUMN(PLAYERIDMAP[TEAM]),FALSE)</f>
        <v>CIN</v>
      </c>
      <c r="F260" s="103" t="str">
        <f>VLOOKUP(MYRANKS_H[[#This Row],[PLAYERID]],PLAYERIDMAP[],COLUMN(PLAYERIDMAP[LG]),FALSE)</f>
        <v>NL</v>
      </c>
      <c r="G260" s="3" t="str">
        <f>VLOOKUP(MYRANKS_H[[#This Row],[PLAYERID]],PLAYERIDMAP[],COLUMN(PLAYERIDMAP[POS]),FALSE)</f>
        <v>OF</v>
      </c>
      <c r="H260" s="97">
        <v>334</v>
      </c>
      <c r="I260" s="97">
        <v>281</v>
      </c>
      <c r="J260" s="97">
        <v>84</v>
      </c>
      <c r="K260" s="97">
        <v>7</v>
      </c>
      <c r="L260" s="97">
        <v>38</v>
      </c>
      <c r="M260" s="97">
        <v>43</v>
      </c>
      <c r="N260" s="97">
        <v>49</v>
      </c>
      <c r="O260" s="97">
        <v>46</v>
      </c>
      <c r="P260" s="97">
        <v>0</v>
      </c>
      <c r="Q260" s="98">
        <v>0.29893238434163699</v>
      </c>
      <c r="R260" s="100">
        <v>259</v>
      </c>
      <c r="S260" s="101">
        <v>-5.9028215413956078</v>
      </c>
      <c r="T260" s="99" t="s">
        <v>16418</v>
      </c>
    </row>
    <row r="261" spans="1:20" ht="15" customHeight="1" x14ac:dyDescent="0.3">
      <c r="A261" s="43" t="s">
        <v>1937</v>
      </c>
      <c r="B261" s="2" t="str">
        <f>VLOOKUP(MYRANKS_H[[#This Row],[PLAYERID]],PLAYERIDMAP[],COLUMN(PLAYERIDMAP[LASTNAME]),FALSE)</f>
        <v>Ellis</v>
      </c>
      <c r="C261" s="3" t="str">
        <f>VLOOKUP(MYRANKS_H[[#This Row],[PLAYERID]],PLAYERIDMAP[],COLUMN(PLAYERIDMAP[FIRSTNAME]),FALSE)</f>
        <v>A.J.</v>
      </c>
      <c r="D261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A.J. Ellis</v>
      </c>
      <c r="E261" s="3" t="str">
        <f>VLOOKUP(MYRANKS_H[[#This Row],[PLAYERID]],PLAYERIDMAP[],COLUMN(PLAYERIDMAP[TEAM]),FALSE)</f>
        <v>N/A</v>
      </c>
      <c r="F261" s="4" t="str">
        <f>VLOOKUP(MYRANKS_H[[#This Row],[PLAYERID]],PLAYERIDMAP[],COLUMN(PLAYERIDMAP[LG]),FALSE)</f>
        <v>N/A</v>
      </c>
      <c r="G261" s="3" t="str">
        <f>VLOOKUP(MYRANKS_H[[#This Row],[PLAYERID]],PLAYERIDMAP[],COLUMN(PLAYERIDMAP[POS]),FALSE)</f>
        <v>C</v>
      </c>
      <c r="H261" s="92">
        <v>183</v>
      </c>
      <c r="I261" s="66">
        <v>151</v>
      </c>
      <c r="J261" s="92">
        <v>41</v>
      </c>
      <c r="K261" s="66">
        <v>1</v>
      </c>
      <c r="L261" s="92">
        <v>19</v>
      </c>
      <c r="M261" s="66">
        <v>15</v>
      </c>
      <c r="N261" s="66">
        <v>26</v>
      </c>
      <c r="O261" s="66">
        <v>37</v>
      </c>
      <c r="P261" s="66">
        <v>0</v>
      </c>
      <c r="Q261" s="6">
        <v>0.27152317880794702</v>
      </c>
      <c r="R261" s="15">
        <v>260</v>
      </c>
      <c r="S261" s="35">
        <v>-6.0038746658298265</v>
      </c>
      <c r="T261" s="19" t="s">
        <v>16419</v>
      </c>
    </row>
    <row r="262" spans="1:20" ht="15" customHeight="1" x14ac:dyDescent="0.3">
      <c r="A262" s="43" t="s">
        <v>14221</v>
      </c>
      <c r="B262" s="2" t="str">
        <f>VLOOKUP(MYRANKS_H[[#This Row],[PLAYERID]],PLAYERIDMAP[],COLUMN(PLAYERIDMAP[LASTNAME]),FALSE)</f>
        <v>Kingery</v>
      </c>
      <c r="C262" s="3" t="str">
        <f>VLOOKUP(MYRANKS_H[[#This Row],[PLAYERID]],PLAYERIDMAP[],COLUMN(PLAYERIDMAP[FIRSTNAME]),FALSE)</f>
        <v>Scott</v>
      </c>
      <c r="D262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Scott Kingery</v>
      </c>
      <c r="E262" s="3" t="str">
        <f>VLOOKUP(MYRANKS_H[[#This Row],[PLAYERID]],PLAYERIDMAP[],COLUMN(PLAYERIDMAP[TEAM]),FALSE)</f>
        <v>PHI</v>
      </c>
      <c r="F262" s="4" t="str">
        <f>VLOOKUP(MYRANKS_H[[#This Row],[PLAYERID]],PLAYERIDMAP[],COLUMN(PLAYERIDMAP[LG]),FALSE)</f>
        <v>NL</v>
      </c>
      <c r="G262" s="3" t="str">
        <f>VLOOKUP(MYRANKS_H[[#This Row],[PLAYERID]],PLAYERIDMAP[],COLUMN(PLAYERIDMAP[POS]),FALSE)</f>
        <v>2B</v>
      </c>
      <c r="H262" s="92">
        <v>484</v>
      </c>
      <c r="I262" s="59">
        <v>452</v>
      </c>
      <c r="J262" s="92">
        <v>102</v>
      </c>
      <c r="K262" s="59">
        <v>8</v>
      </c>
      <c r="L262" s="92">
        <v>55</v>
      </c>
      <c r="M262" s="59">
        <v>35</v>
      </c>
      <c r="N262" s="59">
        <v>24</v>
      </c>
      <c r="O262" s="59">
        <v>126</v>
      </c>
      <c r="P262" s="59">
        <v>10</v>
      </c>
      <c r="Q262" s="6">
        <v>0.22566371681415928</v>
      </c>
      <c r="R262" s="15">
        <v>261</v>
      </c>
      <c r="S262" s="35">
        <v>-6.0102909415579759</v>
      </c>
      <c r="T262" s="19" t="s">
        <v>16420</v>
      </c>
    </row>
    <row r="263" spans="1:20" x14ac:dyDescent="0.3">
      <c r="A263" s="43" t="s">
        <v>15808</v>
      </c>
      <c r="B263" s="2" t="str">
        <f>VLOOKUP(MYRANKS_H[[#This Row],[PLAYERID]],PLAYERIDMAP[],COLUMN(PLAYERIDMAP[LASTNAME]),FALSE)</f>
        <v>Reyes</v>
      </c>
      <c r="C263" s="3" t="str">
        <f>VLOOKUP(MYRANKS_H[[#This Row],[PLAYERID]],PLAYERIDMAP[],COLUMN(PLAYERIDMAP[FIRSTNAME]),FALSE)</f>
        <v>Franmil</v>
      </c>
      <c r="D263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Franmil Reyes</v>
      </c>
      <c r="E263" s="3" t="str">
        <f>VLOOKUP(MYRANKS_H[[#This Row],[PLAYERID]],PLAYERIDMAP[],COLUMN(PLAYERIDMAP[TEAM]),FALSE)</f>
        <v>SD</v>
      </c>
      <c r="F263" s="4" t="str">
        <f>VLOOKUP(MYRANKS_H[[#This Row],[PLAYERID]],PLAYERIDMAP[],COLUMN(PLAYERIDMAP[LG]),FALSE)</f>
        <v>AL</v>
      </c>
      <c r="G263" s="3" t="str">
        <f>VLOOKUP(MYRANKS_H[[#This Row],[PLAYERID]],PLAYERIDMAP[],COLUMN(PLAYERIDMAP[POS]),FALSE)</f>
        <v>OF</v>
      </c>
      <c r="H263" s="92">
        <v>285</v>
      </c>
      <c r="I263" s="66">
        <v>261</v>
      </c>
      <c r="J263" s="92">
        <v>73</v>
      </c>
      <c r="K263" s="66">
        <v>16</v>
      </c>
      <c r="L263" s="92">
        <v>36</v>
      </c>
      <c r="M263" s="66">
        <v>31</v>
      </c>
      <c r="N263" s="66">
        <v>24</v>
      </c>
      <c r="O263" s="66">
        <v>80</v>
      </c>
      <c r="P263" s="66">
        <v>0</v>
      </c>
      <c r="Q263" s="6">
        <v>0.27969348659003829</v>
      </c>
      <c r="R263" s="15">
        <v>262</v>
      </c>
      <c r="S263" s="35">
        <v>-6.0223500272268327</v>
      </c>
      <c r="T263" s="19" t="s">
        <v>16421</v>
      </c>
    </row>
    <row r="264" spans="1:20" x14ac:dyDescent="0.3">
      <c r="A264" s="43" t="s">
        <v>1916</v>
      </c>
      <c r="B264" s="2" t="str">
        <f>VLOOKUP(MYRANKS_H[[#This Row],[PLAYERID]],PLAYERIDMAP[],COLUMN(PLAYERIDMAP[LASTNAME]),FALSE)</f>
        <v>Duda</v>
      </c>
      <c r="C264" s="3" t="str">
        <f>VLOOKUP(MYRANKS_H[[#This Row],[PLAYERID]],PLAYERIDMAP[],COLUMN(PLAYERIDMAP[FIRSTNAME]),FALSE)</f>
        <v>Lucas</v>
      </c>
      <c r="D264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Lucas Duda</v>
      </c>
      <c r="E264" s="3" t="str">
        <f>VLOOKUP(MYRANKS_H[[#This Row],[PLAYERID]],PLAYERIDMAP[],COLUMN(PLAYERIDMAP[TEAM]),FALSE)</f>
        <v>N/A</v>
      </c>
      <c r="F264" s="4" t="str">
        <f>VLOOKUP(MYRANKS_H[[#This Row],[PLAYERID]],PLAYERIDMAP[],COLUMN(PLAYERIDMAP[LG]),FALSE)</f>
        <v>N/A</v>
      </c>
      <c r="G264" s="3" t="str">
        <f>VLOOKUP(MYRANKS_H[[#This Row],[PLAYERID]],PLAYERIDMAP[],COLUMN(PLAYERIDMAP[POS]),FALSE)</f>
        <v>1B</v>
      </c>
      <c r="H264" s="92">
        <v>367</v>
      </c>
      <c r="I264" s="59">
        <v>328</v>
      </c>
      <c r="J264" s="92">
        <v>79</v>
      </c>
      <c r="K264" s="59">
        <v>14</v>
      </c>
      <c r="L264" s="92">
        <v>35</v>
      </c>
      <c r="M264" s="59">
        <v>50</v>
      </c>
      <c r="N264" s="59">
        <v>28</v>
      </c>
      <c r="O264" s="59">
        <v>102</v>
      </c>
      <c r="P264" s="59">
        <v>1</v>
      </c>
      <c r="Q264" s="6">
        <v>0.24085365853658536</v>
      </c>
      <c r="R264" s="15">
        <v>263</v>
      </c>
      <c r="S264" s="35">
        <v>-6.0244645593730306</v>
      </c>
      <c r="T264" s="19" t="s">
        <v>16422</v>
      </c>
    </row>
    <row r="265" spans="1:20" ht="15" customHeight="1" x14ac:dyDescent="0.3">
      <c r="A265" s="43" t="s">
        <v>2811</v>
      </c>
      <c r="B265" s="2" t="str">
        <f>VLOOKUP(MYRANKS_H[[#This Row],[PLAYERID]],PLAYERIDMAP[],COLUMN(PLAYERIDMAP[LASTNAME]),FALSE)</f>
        <v>Pearce</v>
      </c>
      <c r="C265" s="3" t="str">
        <f>VLOOKUP(MYRANKS_H[[#This Row],[PLAYERID]],PLAYERIDMAP[],COLUMN(PLAYERIDMAP[FIRSTNAME]),FALSE)</f>
        <v>Steve</v>
      </c>
      <c r="D265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Steve Pearce</v>
      </c>
      <c r="E265" s="3" t="str">
        <f>VLOOKUP(MYRANKS_H[[#This Row],[PLAYERID]],PLAYERIDMAP[],COLUMN(PLAYERIDMAP[TEAM]),FALSE)</f>
        <v>BOS</v>
      </c>
      <c r="F265" s="4" t="str">
        <f>VLOOKUP(MYRANKS_H[[#This Row],[PLAYERID]],PLAYERIDMAP[],COLUMN(PLAYERIDMAP[LG]),FALSE)</f>
        <v>AL</v>
      </c>
      <c r="G265" s="3" t="str">
        <f>VLOOKUP(MYRANKS_H[[#This Row],[PLAYERID]],PLAYERIDMAP[],COLUMN(PLAYERIDMAP[POS]),FALSE)</f>
        <v>1B</v>
      </c>
      <c r="H265" s="92">
        <v>251</v>
      </c>
      <c r="I265" s="66">
        <v>215</v>
      </c>
      <c r="J265" s="92">
        <v>61</v>
      </c>
      <c r="K265" s="66">
        <v>11</v>
      </c>
      <c r="L265" s="92">
        <v>35</v>
      </c>
      <c r="M265" s="66">
        <v>42</v>
      </c>
      <c r="N265" s="66">
        <v>29</v>
      </c>
      <c r="O265" s="66">
        <v>41</v>
      </c>
      <c r="P265" s="66">
        <v>0</v>
      </c>
      <c r="Q265" s="6">
        <v>0.28372093023255812</v>
      </c>
      <c r="R265" s="15">
        <v>264</v>
      </c>
      <c r="S265" s="35">
        <v>-6.0663606092497986</v>
      </c>
      <c r="T265" s="19" t="s">
        <v>16423</v>
      </c>
    </row>
    <row r="266" spans="1:20" x14ac:dyDescent="0.3">
      <c r="A266" s="43" t="s">
        <v>15547</v>
      </c>
      <c r="B266" s="2" t="str">
        <f>VLOOKUP(MYRANKS_H[[#This Row],[PLAYERID]],PLAYERIDMAP[],COLUMN(PLAYERIDMAP[LASTNAME]),FALSE)</f>
        <v>Caratini</v>
      </c>
      <c r="C266" s="3" t="str">
        <f>VLOOKUP(MYRANKS_H[[#This Row],[PLAYERID]],PLAYERIDMAP[],COLUMN(PLAYERIDMAP[FIRSTNAME]),FALSE)</f>
        <v>Victor</v>
      </c>
      <c r="D266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Victor Caratini</v>
      </c>
      <c r="E266" s="3" t="str">
        <f>VLOOKUP(MYRANKS_H[[#This Row],[PLAYERID]],PLAYERIDMAP[],COLUMN(PLAYERIDMAP[TEAM]),FALSE)</f>
        <v>CHC</v>
      </c>
      <c r="F266" s="4" t="str">
        <f>VLOOKUP(MYRANKS_H[[#This Row],[PLAYERID]],PLAYERIDMAP[],COLUMN(PLAYERIDMAP[LG]),FALSE)</f>
        <v>NL</v>
      </c>
      <c r="G266" s="3" t="str">
        <f>VLOOKUP(MYRANKS_H[[#This Row],[PLAYERID]],PLAYERIDMAP[],COLUMN(PLAYERIDMAP[POS]),FALSE)</f>
        <v>C</v>
      </c>
      <c r="H266" s="92">
        <v>200</v>
      </c>
      <c r="I266" s="66">
        <v>181</v>
      </c>
      <c r="J266" s="92">
        <v>42</v>
      </c>
      <c r="K266" s="66">
        <v>2</v>
      </c>
      <c r="L266" s="92">
        <v>21</v>
      </c>
      <c r="M266" s="66">
        <v>21</v>
      </c>
      <c r="N266" s="66">
        <v>12</v>
      </c>
      <c r="O266" s="66">
        <v>42</v>
      </c>
      <c r="P266" s="66">
        <v>0</v>
      </c>
      <c r="Q266" s="6">
        <v>0.23204419889502761</v>
      </c>
      <c r="R266" s="15">
        <v>265</v>
      </c>
      <c r="S266" s="35">
        <v>-6.0767765055417549</v>
      </c>
      <c r="T266" s="19" t="s">
        <v>16424</v>
      </c>
    </row>
    <row r="267" spans="1:20" ht="15" customHeight="1" x14ac:dyDescent="0.3">
      <c r="A267" s="43" t="s">
        <v>8225</v>
      </c>
      <c r="B267" s="2" t="str">
        <f>VLOOKUP(MYRANKS_H[[#This Row],[PLAYERID]],PLAYERIDMAP[],COLUMN(PLAYERIDMAP[LASTNAME]),FALSE)</f>
        <v>Vazquez</v>
      </c>
      <c r="C267" s="3" t="str">
        <f>VLOOKUP(MYRANKS_H[[#This Row],[PLAYERID]],PLAYERIDMAP[],COLUMN(PLAYERIDMAP[FIRSTNAME]),FALSE)</f>
        <v>Christian</v>
      </c>
      <c r="D267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Christian Vazquez</v>
      </c>
      <c r="E267" s="3" t="str">
        <f>VLOOKUP(MYRANKS_H[[#This Row],[PLAYERID]],PLAYERIDMAP[],COLUMN(PLAYERIDMAP[TEAM]),FALSE)</f>
        <v>BOS</v>
      </c>
      <c r="F267" s="4" t="str">
        <f>VLOOKUP(MYRANKS_H[[#This Row],[PLAYERID]],PLAYERIDMAP[],COLUMN(PLAYERIDMAP[LG]),FALSE)</f>
        <v>AL</v>
      </c>
      <c r="G267" s="3" t="str">
        <f>VLOOKUP(MYRANKS_H[[#This Row],[PLAYERID]],PLAYERIDMAP[],COLUMN(PLAYERIDMAP[POS]),FALSE)</f>
        <v>C</v>
      </c>
      <c r="H267" s="92">
        <v>269</v>
      </c>
      <c r="I267" s="66">
        <v>251</v>
      </c>
      <c r="J267" s="92">
        <v>52</v>
      </c>
      <c r="K267" s="66">
        <v>3</v>
      </c>
      <c r="L267" s="92">
        <v>24</v>
      </c>
      <c r="M267" s="66">
        <v>16</v>
      </c>
      <c r="N267" s="66">
        <v>13</v>
      </c>
      <c r="O267" s="66">
        <v>41</v>
      </c>
      <c r="P267" s="66">
        <v>4</v>
      </c>
      <c r="Q267" s="6">
        <v>0.20717131474103587</v>
      </c>
      <c r="R267" s="15">
        <v>266</v>
      </c>
      <c r="S267" s="35">
        <v>-6.2085226928213144</v>
      </c>
      <c r="T267" s="19" t="s">
        <v>16425</v>
      </c>
    </row>
    <row r="268" spans="1:20" x14ac:dyDescent="0.3">
      <c r="A268" s="88" t="s">
        <v>8490</v>
      </c>
      <c r="B268" s="2" t="str">
        <f>VLOOKUP(MYRANKS_H[[#This Row],[PLAYERID]],PLAYERIDMAP[],COLUMN(PLAYERIDMAP[LASTNAME]),FALSE)</f>
        <v>Deshields Jr.</v>
      </c>
      <c r="C268" s="3" t="str">
        <f>VLOOKUP(MYRANKS_H[[#This Row],[PLAYERID]],PLAYERIDMAP[],COLUMN(PLAYERIDMAP[FIRSTNAME]),FALSE)</f>
        <v>Delino</v>
      </c>
      <c r="D268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Delino Deshields Jr.</v>
      </c>
      <c r="E268" s="3" t="str">
        <f>VLOOKUP(MYRANKS_H[[#This Row],[PLAYERID]],PLAYERIDMAP[],COLUMN(PLAYERIDMAP[TEAM]),FALSE)</f>
        <v>TEX</v>
      </c>
      <c r="F268" s="4" t="str">
        <f>VLOOKUP(MYRANKS_H[[#This Row],[PLAYERID]],PLAYERIDMAP[],COLUMN(PLAYERIDMAP[LG]),FALSE)</f>
        <v>AL</v>
      </c>
      <c r="G268" s="3" t="str">
        <f>VLOOKUP(MYRANKS_H[[#This Row],[PLAYERID]],PLAYERIDMAP[],COLUMN(PLAYERIDMAP[POS]),FALSE)</f>
        <v>OF</v>
      </c>
      <c r="H268" s="97">
        <v>393</v>
      </c>
      <c r="I268" s="97">
        <v>334</v>
      </c>
      <c r="J268" s="97">
        <v>72</v>
      </c>
      <c r="K268" s="97">
        <v>2</v>
      </c>
      <c r="L268" s="97">
        <v>52</v>
      </c>
      <c r="M268" s="97">
        <v>22</v>
      </c>
      <c r="N268" s="97">
        <v>43</v>
      </c>
      <c r="O268" s="97">
        <v>83</v>
      </c>
      <c r="P268" s="97">
        <v>20</v>
      </c>
      <c r="Q268" s="98">
        <v>0.21556886227544911</v>
      </c>
      <c r="R268" s="100">
        <v>267</v>
      </c>
      <c r="S268" s="101">
        <v>-6.2330090506510967</v>
      </c>
      <c r="T268" s="99" t="s">
        <v>16426</v>
      </c>
    </row>
    <row r="269" spans="1:20" x14ac:dyDescent="0.3">
      <c r="A269" s="43" t="s">
        <v>10494</v>
      </c>
      <c r="B269" s="2" t="str">
        <f>VLOOKUP(MYRANKS_H[[#This Row],[PLAYERID]],PLAYERIDMAP[],COLUMN(PLAYERIDMAP[LASTNAME]),FALSE)</f>
        <v>Duvall</v>
      </c>
      <c r="C269" s="3" t="str">
        <f>VLOOKUP(MYRANKS_H[[#This Row],[PLAYERID]],PLAYERIDMAP[],COLUMN(PLAYERIDMAP[FIRSTNAME]),FALSE)</f>
        <v>Adam</v>
      </c>
      <c r="D269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Adam Duvall</v>
      </c>
      <c r="E269" s="3" t="str">
        <f>VLOOKUP(MYRANKS_H[[#This Row],[PLAYERID]],PLAYERIDMAP[],COLUMN(PLAYERIDMAP[TEAM]),FALSE)</f>
        <v>ATL</v>
      </c>
      <c r="F269" s="4" t="str">
        <f>VLOOKUP(MYRANKS_H[[#This Row],[PLAYERID]],PLAYERIDMAP[],COLUMN(PLAYERIDMAP[LG]),FALSE)</f>
        <v>NL</v>
      </c>
      <c r="G269" s="3" t="str">
        <f>VLOOKUP(MYRANKS_H[[#This Row],[PLAYERID]],PLAYERIDMAP[],COLUMN(PLAYERIDMAP[POS]),FALSE)</f>
        <v>OF</v>
      </c>
      <c r="H269" s="92">
        <v>427</v>
      </c>
      <c r="I269" s="59">
        <v>384</v>
      </c>
      <c r="J269" s="92">
        <v>75</v>
      </c>
      <c r="K269" s="59">
        <v>15</v>
      </c>
      <c r="L269" s="92">
        <v>48</v>
      </c>
      <c r="M269" s="59">
        <v>61</v>
      </c>
      <c r="N269" s="59">
        <v>37</v>
      </c>
      <c r="O269" s="59">
        <v>117</v>
      </c>
      <c r="P269" s="59">
        <v>2</v>
      </c>
      <c r="Q269" s="6">
        <v>0.1953125</v>
      </c>
      <c r="R269" s="15">
        <v>268</v>
      </c>
      <c r="S269" s="35">
        <v>-6.2905066333374977</v>
      </c>
      <c r="T269" s="19" t="s">
        <v>16427</v>
      </c>
    </row>
    <row r="270" spans="1:20" ht="15" customHeight="1" x14ac:dyDescent="0.3">
      <c r="A270" s="43" t="s">
        <v>13516</v>
      </c>
      <c r="B270" s="2" t="str">
        <f>VLOOKUP(MYRANKS_H[[#This Row],[PLAYERID]],PLAYERIDMAP[],COLUMN(PLAYERIDMAP[LASTNAME]),FALSE)</f>
        <v>Bauers</v>
      </c>
      <c r="C270" s="3" t="str">
        <f>VLOOKUP(MYRANKS_H[[#This Row],[PLAYERID]],PLAYERIDMAP[],COLUMN(PLAYERIDMAP[FIRSTNAME]),FALSE)</f>
        <v>Jake</v>
      </c>
      <c r="D270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Jake Bauers</v>
      </c>
      <c r="E270" s="3" t="str">
        <f>VLOOKUP(MYRANKS_H[[#This Row],[PLAYERID]],PLAYERIDMAP[],COLUMN(PLAYERIDMAP[TEAM]),FALSE)</f>
        <v>CLE</v>
      </c>
      <c r="F270" s="4" t="str">
        <f>VLOOKUP(MYRANKS_H[[#This Row],[PLAYERID]],PLAYERIDMAP[],COLUMN(PLAYERIDMAP[LG]),FALSE)</f>
        <v>AL</v>
      </c>
      <c r="G270" s="3" t="str">
        <f>VLOOKUP(MYRANKS_H[[#This Row],[PLAYERID]],PLAYERIDMAP[],COLUMN(PLAYERIDMAP[POS]),FALSE)</f>
        <v>1B</v>
      </c>
      <c r="H270" s="92">
        <v>388</v>
      </c>
      <c r="I270" s="66">
        <v>323</v>
      </c>
      <c r="J270" s="92">
        <v>65</v>
      </c>
      <c r="K270" s="66">
        <v>11</v>
      </c>
      <c r="L270" s="92">
        <v>48</v>
      </c>
      <c r="M270" s="66">
        <v>48</v>
      </c>
      <c r="N270" s="66">
        <v>54</v>
      </c>
      <c r="O270" s="66">
        <v>104</v>
      </c>
      <c r="P270" s="66">
        <v>6</v>
      </c>
      <c r="Q270" s="6">
        <v>0.20123839009287925</v>
      </c>
      <c r="R270" s="15">
        <v>269</v>
      </c>
      <c r="S270" s="35">
        <v>-6.3189407165630262</v>
      </c>
      <c r="T270" s="19" t="s">
        <v>16428</v>
      </c>
    </row>
    <row r="271" spans="1:20" x14ac:dyDescent="0.3">
      <c r="A271" s="88" t="s">
        <v>3363</v>
      </c>
      <c r="B271" s="2" t="str">
        <f>VLOOKUP(MYRANKS_H[[#This Row],[PLAYERID]],PLAYERIDMAP[],COLUMN(PLAYERIDMAP[LASTNAME]),FALSE)</f>
        <v>Wong</v>
      </c>
      <c r="C271" s="3" t="str">
        <f>VLOOKUP(MYRANKS_H[[#This Row],[PLAYERID]],PLAYERIDMAP[],COLUMN(PLAYERIDMAP[FIRSTNAME]),FALSE)</f>
        <v>Kolten</v>
      </c>
      <c r="D271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Kolten Wong</v>
      </c>
      <c r="E271" s="3" t="str">
        <f>VLOOKUP(MYRANKS_H[[#This Row],[PLAYERID]],PLAYERIDMAP[],COLUMN(PLAYERIDMAP[TEAM]),FALSE)</f>
        <v>STL</v>
      </c>
      <c r="F271" s="104" t="str">
        <f>VLOOKUP(MYRANKS_H[[#This Row],[PLAYERID]],PLAYERIDMAP[],COLUMN(PLAYERIDMAP[LG]),FALSE)</f>
        <v>NL</v>
      </c>
      <c r="G271" s="3" t="str">
        <f>VLOOKUP(MYRANKS_H[[#This Row],[PLAYERID]],PLAYERIDMAP[],COLUMN(PLAYERIDMAP[POS]),FALSE)</f>
        <v>2B</v>
      </c>
      <c r="H271" s="92">
        <v>407</v>
      </c>
      <c r="I271" s="92">
        <v>353</v>
      </c>
      <c r="J271" s="92">
        <v>88</v>
      </c>
      <c r="K271" s="92">
        <v>9</v>
      </c>
      <c r="L271" s="92">
        <v>41</v>
      </c>
      <c r="M271" s="92">
        <v>38</v>
      </c>
      <c r="N271" s="92">
        <v>31</v>
      </c>
      <c r="O271" s="92">
        <v>60</v>
      </c>
      <c r="P271" s="92">
        <v>6</v>
      </c>
      <c r="Q271" s="93">
        <v>0.24929178470254956</v>
      </c>
      <c r="R271" s="95">
        <v>270</v>
      </c>
      <c r="S271" s="96">
        <v>-6.3396588655843447</v>
      </c>
      <c r="T271" s="94" t="s">
        <v>16429</v>
      </c>
    </row>
    <row r="272" spans="1:20" ht="15" customHeight="1" x14ac:dyDescent="0.3">
      <c r="A272" s="43" t="s">
        <v>10991</v>
      </c>
      <c r="B272" s="2" t="str">
        <f>VLOOKUP(MYRANKS_H[[#This Row],[PLAYERID]],PLAYERIDMAP[],COLUMN(PLAYERIDMAP[LASTNAME]),FALSE)</f>
        <v>Hanson</v>
      </c>
      <c r="C272" s="3" t="str">
        <f>VLOOKUP(MYRANKS_H[[#This Row],[PLAYERID]],PLAYERIDMAP[],COLUMN(PLAYERIDMAP[FIRSTNAME]),FALSE)</f>
        <v>Alen</v>
      </c>
      <c r="D272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Alen Hanson</v>
      </c>
      <c r="E272" s="3" t="str">
        <f>VLOOKUP(MYRANKS_H[[#This Row],[PLAYERID]],PLAYERIDMAP[],COLUMN(PLAYERIDMAP[TEAM]),FALSE)</f>
        <v>SF</v>
      </c>
      <c r="F272" s="4" t="str">
        <f>VLOOKUP(MYRANKS_H[[#This Row],[PLAYERID]],PLAYERIDMAP[],COLUMN(PLAYERIDMAP[LG]),FALSE)</f>
        <v>NL</v>
      </c>
      <c r="G272" s="3" t="str">
        <f>VLOOKUP(MYRANKS_H[[#This Row],[PLAYERID]],PLAYERIDMAP[],COLUMN(PLAYERIDMAP[POS]),FALSE)</f>
        <v>2B</v>
      </c>
      <c r="H272" s="92">
        <v>310</v>
      </c>
      <c r="I272" s="66">
        <v>294</v>
      </c>
      <c r="J272" s="92">
        <v>74</v>
      </c>
      <c r="K272" s="66">
        <v>8</v>
      </c>
      <c r="L272" s="92">
        <v>36</v>
      </c>
      <c r="M272" s="66">
        <v>39</v>
      </c>
      <c r="N272" s="66">
        <v>9</v>
      </c>
      <c r="O272" s="66">
        <v>71</v>
      </c>
      <c r="P272" s="66">
        <v>7</v>
      </c>
      <c r="Q272" s="6">
        <v>0.25170068027210885</v>
      </c>
      <c r="R272" s="15">
        <v>271</v>
      </c>
      <c r="S272" s="35">
        <v>-6.5862645229100467</v>
      </c>
      <c r="T272" s="19" t="s">
        <v>16430</v>
      </c>
    </row>
    <row r="273" spans="1:20" ht="15" customHeight="1" x14ac:dyDescent="0.3">
      <c r="A273" s="43" t="s">
        <v>15762</v>
      </c>
      <c r="B273" s="2" t="str">
        <f>VLOOKUP(MYRANKS_H[[#This Row],[PLAYERID]],PLAYERIDMAP[],COLUMN(PLAYERIDMAP[LASTNAME]),FALSE)</f>
        <v>Kemp</v>
      </c>
      <c r="C273" s="3" t="str">
        <f>VLOOKUP(MYRANKS_H[[#This Row],[PLAYERID]],PLAYERIDMAP[],COLUMN(PLAYERIDMAP[FIRSTNAME]),FALSE)</f>
        <v>Tony</v>
      </c>
      <c r="D273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Tony Kemp</v>
      </c>
      <c r="E273" s="3" t="str">
        <f>VLOOKUP(MYRANKS_H[[#This Row],[PLAYERID]],PLAYERIDMAP[],COLUMN(PLAYERIDMAP[TEAM]),FALSE)</f>
        <v>HOU</v>
      </c>
      <c r="F273" s="4" t="str">
        <f>VLOOKUP(MYRANKS_H[[#This Row],[PLAYERID]],PLAYERIDMAP[],COLUMN(PLAYERIDMAP[LG]),FALSE)</f>
        <v>AL</v>
      </c>
      <c r="G273" s="3" t="str">
        <f>VLOOKUP(MYRANKS_H[[#This Row],[PLAYERID]],PLAYERIDMAP[],COLUMN(PLAYERIDMAP[POS]),FALSE)</f>
        <v>OF</v>
      </c>
      <c r="H273" s="92">
        <v>295</v>
      </c>
      <c r="I273" s="59">
        <v>255</v>
      </c>
      <c r="J273" s="92">
        <v>67</v>
      </c>
      <c r="K273" s="59">
        <v>6</v>
      </c>
      <c r="L273" s="92">
        <v>37</v>
      </c>
      <c r="M273" s="59">
        <v>30</v>
      </c>
      <c r="N273" s="59">
        <v>32</v>
      </c>
      <c r="O273" s="59">
        <v>44</v>
      </c>
      <c r="P273" s="59">
        <v>9</v>
      </c>
      <c r="Q273" s="6">
        <v>0.2627450980392157</v>
      </c>
      <c r="R273" s="15">
        <v>272</v>
      </c>
      <c r="S273" s="35">
        <v>-6.9263594207953911</v>
      </c>
      <c r="T273" s="19" t="s">
        <v>16431</v>
      </c>
    </row>
    <row r="274" spans="1:20" ht="15" customHeight="1" x14ac:dyDescent="0.3">
      <c r="A274" s="43" t="s">
        <v>1427</v>
      </c>
      <c r="B274" s="2" t="str">
        <f>VLOOKUP(MYRANKS_H[[#This Row],[PLAYERID]],PLAYERIDMAP[],COLUMN(PLAYERIDMAP[LASTNAME]),FALSE)</f>
        <v>Andrus</v>
      </c>
      <c r="C274" s="3" t="str">
        <f>VLOOKUP(MYRANKS_H[[#This Row],[PLAYERID]],PLAYERIDMAP[],COLUMN(PLAYERIDMAP[FIRSTNAME]),FALSE)</f>
        <v>Elvis</v>
      </c>
      <c r="D274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Elvis Andrus</v>
      </c>
      <c r="E274" s="3" t="str">
        <f>VLOOKUP(MYRANKS_H[[#This Row],[PLAYERID]],PLAYERIDMAP[],COLUMN(PLAYERIDMAP[TEAM]),FALSE)</f>
        <v>TEX</v>
      </c>
      <c r="F274" s="4" t="str">
        <f>VLOOKUP(MYRANKS_H[[#This Row],[PLAYERID]],PLAYERIDMAP[],COLUMN(PLAYERIDMAP[LG]),FALSE)</f>
        <v>AL</v>
      </c>
      <c r="G274" s="3" t="str">
        <f>VLOOKUP(MYRANKS_H[[#This Row],[PLAYERID]],PLAYERIDMAP[],COLUMN(PLAYERIDMAP[POS]),FALSE)</f>
        <v>SS</v>
      </c>
      <c r="H274" s="92">
        <v>428</v>
      </c>
      <c r="I274" s="66">
        <v>395</v>
      </c>
      <c r="J274" s="92">
        <v>101</v>
      </c>
      <c r="K274" s="66">
        <v>6</v>
      </c>
      <c r="L274" s="92">
        <v>53</v>
      </c>
      <c r="M274" s="66">
        <v>33</v>
      </c>
      <c r="N274" s="66">
        <v>28</v>
      </c>
      <c r="O274" s="66">
        <v>66</v>
      </c>
      <c r="P274" s="66">
        <v>5</v>
      </c>
      <c r="Q274" s="6">
        <v>0.25569620253164554</v>
      </c>
      <c r="R274" s="15">
        <v>273</v>
      </c>
      <c r="S274" s="35">
        <v>-6.9671278599003772</v>
      </c>
      <c r="T274" s="19" t="s">
        <v>16432</v>
      </c>
    </row>
    <row r="275" spans="1:20" ht="15" customHeight="1" x14ac:dyDescent="0.3">
      <c r="A275" s="88" t="s">
        <v>12094</v>
      </c>
      <c r="B275" s="2" t="str">
        <f>VLOOKUP(MYRANKS_H[[#This Row],[PLAYERID]],PLAYERIDMAP[],COLUMN(PLAYERIDMAP[LASTNAME]),FALSE)</f>
        <v>Wolters</v>
      </c>
      <c r="C275" s="3" t="str">
        <f>VLOOKUP(MYRANKS_H[[#This Row],[PLAYERID]],PLAYERIDMAP[],COLUMN(PLAYERIDMAP[FIRSTNAME]),FALSE)</f>
        <v>Tony</v>
      </c>
      <c r="D275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Tony Wolters</v>
      </c>
      <c r="E275" s="3" t="str">
        <f>VLOOKUP(MYRANKS_H[[#This Row],[PLAYERID]],PLAYERIDMAP[],COLUMN(PLAYERIDMAP[TEAM]),FALSE)</f>
        <v>COL</v>
      </c>
      <c r="F275" s="103" t="str">
        <f>VLOOKUP(MYRANKS_H[[#This Row],[PLAYERID]],PLAYERIDMAP[],COLUMN(PLAYERIDMAP[LG]),FALSE)</f>
        <v>NL</v>
      </c>
      <c r="G275" s="3" t="str">
        <f>VLOOKUP(MYRANKS_H[[#This Row],[PLAYERID]],PLAYERIDMAP[],COLUMN(PLAYERIDMAP[POS]),FALSE)</f>
        <v>C</v>
      </c>
      <c r="H275" s="97">
        <v>216</v>
      </c>
      <c r="I275" s="97">
        <v>182</v>
      </c>
      <c r="J275" s="97">
        <v>31</v>
      </c>
      <c r="K275" s="97">
        <v>3</v>
      </c>
      <c r="L275" s="97">
        <v>19</v>
      </c>
      <c r="M275" s="97">
        <v>27</v>
      </c>
      <c r="N275" s="97">
        <v>26</v>
      </c>
      <c r="O275" s="97">
        <v>33</v>
      </c>
      <c r="P275" s="97">
        <v>2</v>
      </c>
      <c r="Q275" s="98">
        <v>0.17032967032967034</v>
      </c>
      <c r="R275" s="100">
        <v>274</v>
      </c>
      <c r="S275" s="101">
        <v>-6.9811322594248111</v>
      </c>
      <c r="T275" s="99" t="s">
        <v>16433</v>
      </c>
    </row>
    <row r="276" spans="1:20" x14ac:dyDescent="0.3">
      <c r="A276" s="57" t="s">
        <v>8200</v>
      </c>
      <c r="B276" s="2" t="str">
        <f>VLOOKUP(MYRANKS_H[[#This Row],[PLAYERID]],PLAYERIDMAP[],COLUMN(PLAYERIDMAP[LASTNAME]),FALSE)</f>
        <v>Pirela</v>
      </c>
      <c r="C276" s="3" t="str">
        <f>VLOOKUP(MYRANKS_H[[#This Row],[PLAYERID]],PLAYERIDMAP[],COLUMN(PLAYERIDMAP[FIRSTNAME]),FALSE)</f>
        <v>Jose</v>
      </c>
      <c r="D276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Jose Pirela</v>
      </c>
      <c r="E276" s="3" t="str">
        <f>VLOOKUP(MYRANKS_H[[#This Row],[PLAYERID]],PLAYERIDMAP[],COLUMN(PLAYERIDMAP[TEAM]),FALSE)</f>
        <v>SD</v>
      </c>
      <c r="F276" s="4" t="str">
        <f>VLOOKUP(MYRANKS_H[[#This Row],[PLAYERID]],PLAYERIDMAP[],COLUMN(PLAYERIDMAP[LG]),FALSE)</f>
        <v>NL</v>
      </c>
      <c r="G276" s="3" t="str">
        <f>VLOOKUP(MYRANKS_H[[#This Row],[PLAYERID]],PLAYERIDMAP[],COLUMN(PLAYERIDMAP[POS]),FALSE)</f>
        <v>OF</v>
      </c>
      <c r="H276" s="92">
        <v>473</v>
      </c>
      <c r="I276" s="66">
        <v>438</v>
      </c>
      <c r="J276" s="92">
        <v>109</v>
      </c>
      <c r="K276" s="66">
        <v>5</v>
      </c>
      <c r="L276" s="92">
        <v>54</v>
      </c>
      <c r="M276" s="66">
        <v>32</v>
      </c>
      <c r="N276" s="66">
        <v>30</v>
      </c>
      <c r="O276" s="66">
        <v>89</v>
      </c>
      <c r="P276" s="66">
        <v>6</v>
      </c>
      <c r="Q276" s="46">
        <v>0.24885844748858446</v>
      </c>
      <c r="R276" s="65">
        <v>275</v>
      </c>
      <c r="S276" s="52">
        <v>-7.0119379370482324</v>
      </c>
      <c r="T276" s="45" t="s">
        <v>16434</v>
      </c>
    </row>
    <row r="277" spans="1:20" ht="15" customHeight="1" x14ac:dyDescent="0.3">
      <c r="A277" s="43" t="s">
        <v>2450</v>
      </c>
      <c r="B277" s="2" t="str">
        <f>VLOOKUP(MYRANKS_H[[#This Row],[PLAYERID]],PLAYERIDMAP[],COLUMN(PLAYERIDMAP[LASTNAME]),FALSE)</f>
        <v>Leon</v>
      </c>
      <c r="C277" s="3" t="str">
        <f>VLOOKUP(MYRANKS_H[[#This Row],[PLAYERID]],PLAYERIDMAP[],COLUMN(PLAYERIDMAP[FIRSTNAME]),FALSE)</f>
        <v>Sandy</v>
      </c>
      <c r="D277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Sandy Leon</v>
      </c>
      <c r="E277" s="3" t="str">
        <f>VLOOKUP(MYRANKS_H[[#This Row],[PLAYERID]],PLAYERIDMAP[],COLUMN(PLAYERIDMAP[TEAM]),FALSE)</f>
        <v>BOS</v>
      </c>
      <c r="F277" s="4" t="str">
        <f>VLOOKUP(MYRANKS_H[[#This Row],[PLAYERID]],PLAYERIDMAP[],COLUMN(PLAYERIDMAP[LG]),FALSE)</f>
        <v>AL</v>
      </c>
      <c r="G277" s="3" t="str">
        <f>VLOOKUP(MYRANKS_H[[#This Row],[PLAYERID]],PLAYERIDMAP[],COLUMN(PLAYERIDMAP[POS]),FALSE)</f>
        <v>C</v>
      </c>
      <c r="H277" s="92">
        <v>288</v>
      </c>
      <c r="I277" s="59">
        <v>265</v>
      </c>
      <c r="J277" s="92">
        <v>47</v>
      </c>
      <c r="K277" s="59">
        <v>5</v>
      </c>
      <c r="L277" s="92">
        <v>30</v>
      </c>
      <c r="M277" s="59">
        <v>22</v>
      </c>
      <c r="N277" s="59">
        <v>15</v>
      </c>
      <c r="O277" s="59">
        <v>75</v>
      </c>
      <c r="P277" s="59">
        <v>1</v>
      </c>
      <c r="Q277" s="6">
        <v>0.17735849056603772</v>
      </c>
      <c r="R277" s="15">
        <v>276</v>
      </c>
      <c r="S277" s="35">
        <v>-7.0251091355001023</v>
      </c>
      <c r="T277" s="19" t="s">
        <v>16435</v>
      </c>
    </row>
    <row r="278" spans="1:20" ht="15" customHeight="1" x14ac:dyDescent="0.3">
      <c r="A278" s="43" t="s">
        <v>15578</v>
      </c>
      <c r="B278" s="2" t="str">
        <f>VLOOKUP(MYRANKS_H[[#This Row],[PLAYERID]],PLAYERIDMAP[],COLUMN(PLAYERIDMAP[LASTNAME]),FALSE)</f>
        <v>Kiner-Falefa</v>
      </c>
      <c r="C278" s="3" t="str">
        <f>VLOOKUP(MYRANKS_H[[#This Row],[PLAYERID]],PLAYERIDMAP[],COLUMN(PLAYERIDMAP[FIRSTNAME]),FALSE)</f>
        <v>Isiah</v>
      </c>
      <c r="D278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Isiah Kiner-Falefa</v>
      </c>
      <c r="E278" s="3" t="str">
        <f>VLOOKUP(MYRANKS_H[[#This Row],[PLAYERID]],PLAYERIDMAP[],COLUMN(PLAYERIDMAP[TEAM]),FALSE)</f>
        <v>TEX</v>
      </c>
      <c r="F278" s="4" t="str">
        <f>VLOOKUP(MYRANKS_H[[#This Row],[PLAYERID]],PLAYERIDMAP[],COLUMN(PLAYERIDMAP[LG]),FALSE)</f>
        <v>AL</v>
      </c>
      <c r="G278" s="3" t="str">
        <f>VLOOKUP(MYRANKS_H[[#This Row],[PLAYERID]],PLAYERIDMAP[],COLUMN(PLAYERIDMAP[POS]),FALSE)</f>
        <v>2B</v>
      </c>
      <c r="H278" s="92">
        <v>396</v>
      </c>
      <c r="I278" s="59">
        <v>356</v>
      </c>
      <c r="J278" s="92">
        <v>93</v>
      </c>
      <c r="K278" s="59">
        <v>4</v>
      </c>
      <c r="L278" s="92">
        <v>43</v>
      </c>
      <c r="M278" s="59">
        <v>34</v>
      </c>
      <c r="N278" s="59">
        <v>28</v>
      </c>
      <c r="O278" s="59">
        <v>62</v>
      </c>
      <c r="P278" s="59">
        <v>7</v>
      </c>
      <c r="Q278" s="6">
        <v>0.2612359550561798</v>
      </c>
      <c r="R278" s="15">
        <v>277</v>
      </c>
      <c r="S278" s="35">
        <v>-7.0795569894387214</v>
      </c>
      <c r="T278" s="19" t="s">
        <v>16436</v>
      </c>
    </row>
    <row r="279" spans="1:20" ht="15" customHeight="1" x14ac:dyDescent="0.3">
      <c r="A279" s="43" t="s">
        <v>15777</v>
      </c>
      <c r="B279" s="2" t="str">
        <f>VLOOKUP(MYRANKS_H[[#This Row],[PLAYERID]],PLAYERIDMAP[],COLUMN(PLAYERIDMAP[LASTNAME]),FALSE)</f>
        <v>McNeil</v>
      </c>
      <c r="C279" s="3" t="str">
        <f>VLOOKUP(MYRANKS_H[[#This Row],[PLAYERID]],PLAYERIDMAP[],COLUMN(PLAYERIDMAP[FIRSTNAME]),FALSE)</f>
        <v>Jeff</v>
      </c>
      <c r="D279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Jeff McNeil</v>
      </c>
      <c r="E279" s="3" t="str">
        <f>VLOOKUP(MYRANKS_H[[#This Row],[PLAYERID]],PLAYERIDMAP[],COLUMN(PLAYERIDMAP[TEAM]),FALSE)</f>
        <v>NYM</v>
      </c>
      <c r="F279" s="4" t="str">
        <f>VLOOKUP(MYRANKS_H[[#This Row],[PLAYERID]],PLAYERIDMAP[],COLUMN(PLAYERIDMAP[LG]),FALSE)</f>
        <v>NL</v>
      </c>
      <c r="G279" s="3" t="str">
        <f>VLOOKUP(MYRANKS_H[[#This Row],[PLAYERID]],PLAYERIDMAP[],COLUMN(PLAYERIDMAP[POS]),FALSE)</f>
        <v>2B</v>
      </c>
      <c r="H279" s="92">
        <v>248</v>
      </c>
      <c r="I279" s="66">
        <v>225</v>
      </c>
      <c r="J279" s="92">
        <v>74</v>
      </c>
      <c r="K279" s="66">
        <v>3</v>
      </c>
      <c r="L279" s="92">
        <v>35</v>
      </c>
      <c r="M279" s="66">
        <v>19</v>
      </c>
      <c r="N279" s="66">
        <v>14</v>
      </c>
      <c r="O279" s="66">
        <v>24</v>
      </c>
      <c r="P279" s="66">
        <v>7</v>
      </c>
      <c r="Q279" s="6">
        <v>0.3288888888888889</v>
      </c>
      <c r="R279" s="15">
        <v>278</v>
      </c>
      <c r="S279" s="35">
        <v>-7.2981923146751271</v>
      </c>
      <c r="T279" s="19" t="s">
        <v>16437</v>
      </c>
    </row>
    <row r="280" spans="1:20" x14ac:dyDescent="0.3">
      <c r="A280" s="88" t="s">
        <v>12709</v>
      </c>
      <c r="B280" s="2" t="str">
        <f>VLOOKUP(MYRANKS_H[[#This Row],[PLAYERID]],PLAYERIDMAP[],COLUMN(PLAYERIDMAP[LASTNAME]),FALSE)</f>
        <v>White</v>
      </c>
      <c r="C280" s="3" t="str">
        <f>VLOOKUP(MYRANKS_H[[#This Row],[PLAYERID]],PLAYERIDMAP[],COLUMN(PLAYERIDMAP[FIRSTNAME]),FALSE)</f>
        <v>Tyler</v>
      </c>
      <c r="D280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Tyler White</v>
      </c>
      <c r="E280" s="3" t="str">
        <f>VLOOKUP(MYRANKS_H[[#This Row],[PLAYERID]],PLAYERIDMAP[],COLUMN(PLAYERIDMAP[TEAM]),FALSE)</f>
        <v>HOU</v>
      </c>
      <c r="F280" s="4" t="str">
        <f>VLOOKUP(MYRANKS_H[[#This Row],[PLAYERID]],PLAYERIDMAP[],COLUMN(PLAYERIDMAP[LG]),FALSE)</f>
        <v>AL</v>
      </c>
      <c r="G280" s="3" t="str">
        <f>VLOOKUP(MYRANKS_H[[#This Row],[PLAYERID]],PLAYERIDMAP[],COLUMN(PLAYERIDMAP[POS]),FALSE)</f>
        <v>1B</v>
      </c>
      <c r="H280" s="92">
        <v>237</v>
      </c>
      <c r="I280" s="92">
        <v>210</v>
      </c>
      <c r="J280" s="92">
        <v>58</v>
      </c>
      <c r="K280" s="92">
        <v>12</v>
      </c>
      <c r="L280" s="92">
        <v>27</v>
      </c>
      <c r="M280" s="92">
        <v>42</v>
      </c>
      <c r="N280" s="92">
        <v>24</v>
      </c>
      <c r="O280" s="92">
        <v>49</v>
      </c>
      <c r="P280" s="92">
        <v>0</v>
      </c>
      <c r="Q280" s="93">
        <v>0.27619047619047621</v>
      </c>
      <c r="R280" s="95">
        <v>279</v>
      </c>
      <c r="S280" s="96">
        <v>-7.3345796443499793</v>
      </c>
      <c r="T280" s="94" t="s">
        <v>16438</v>
      </c>
    </row>
    <row r="281" spans="1:20" ht="15" customHeight="1" x14ac:dyDescent="0.3">
      <c r="A281" s="43" t="s">
        <v>15721</v>
      </c>
      <c r="B281" s="2" t="str">
        <f>VLOOKUP(MYRANKS_H[[#This Row],[PLAYERID]],PLAYERIDMAP[],COLUMN(PLAYERIDMAP[LASTNAME]),FALSE)</f>
        <v>Briceno</v>
      </c>
      <c r="C281" s="3" t="str">
        <f>VLOOKUP(MYRANKS_H[[#This Row],[PLAYERID]],PLAYERIDMAP[],COLUMN(PLAYERIDMAP[FIRSTNAME]),FALSE)</f>
        <v>Jose</v>
      </c>
      <c r="D281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Jose Briceno</v>
      </c>
      <c r="E281" s="3" t="str">
        <f>VLOOKUP(MYRANKS_H[[#This Row],[PLAYERID]],PLAYERIDMAP[],COLUMN(PLAYERIDMAP[TEAM]),FALSE)</f>
        <v>LAA</v>
      </c>
      <c r="F281" s="4" t="str">
        <f>VLOOKUP(MYRANKS_H[[#This Row],[PLAYERID]],PLAYERIDMAP[],COLUMN(PLAYERIDMAP[LG]),FALSE)</f>
        <v>AL</v>
      </c>
      <c r="G281" s="3" t="str">
        <f>VLOOKUP(MYRANKS_H[[#This Row],[PLAYERID]],PLAYERIDMAP[],COLUMN(PLAYERIDMAP[POS]),FALSE)</f>
        <v>C</v>
      </c>
      <c r="H281" s="92">
        <v>128</v>
      </c>
      <c r="I281" s="66">
        <v>117</v>
      </c>
      <c r="J281" s="92">
        <v>28</v>
      </c>
      <c r="K281" s="66">
        <v>5</v>
      </c>
      <c r="L281" s="92">
        <v>12</v>
      </c>
      <c r="M281" s="66">
        <v>10</v>
      </c>
      <c r="N281" s="66">
        <v>8</v>
      </c>
      <c r="O281" s="66">
        <v>35</v>
      </c>
      <c r="P281" s="66">
        <v>0</v>
      </c>
      <c r="Q281" s="6">
        <v>0.23931623931623933</v>
      </c>
      <c r="R281" s="15">
        <v>280</v>
      </c>
      <c r="S281" s="35">
        <v>-7.3560080461131232</v>
      </c>
      <c r="T281" s="19" t="s">
        <v>16439</v>
      </c>
    </row>
    <row r="282" spans="1:20" ht="15" customHeight="1" x14ac:dyDescent="0.3">
      <c r="A282" s="57" t="s">
        <v>8220</v>
      </c>
      <c r="B282" s="2" t="str">
        <f>VLOOKUP(MYRANKS_H[[#This Row],[PLAYERID]],PLAYERIDMAP[],COLUMN(PLAYERIDMAP[LASTNAME]),FALSE)</f>
        <v>Travis</v>
      </c>
      <c r="C282" s="3" t="str">
        <f>VLOOKUP(MYRANKS_H[[#This Row],[PLAYERID]],PLAYERIDMAP[],COLUMN(PLAYERIDMAP[FIRSTNAME]),FALSE)</f>
        <v>Devon</v>
      </c>
      <c r="D282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Devon Travis</v>
      </c>
      <c r="E282" s="3" t="str">
        <f>VLOOKUP(MYRANKS_H[[#This Row],[PLAYERID]],PLAYERIDMAP[],COLUMN(PLAYERIDMAP[TEAM]),FALSE)</f>
        <v>TOR</v>
      </c>
      <c r="F282" s="4" t="str">
        <f>VLOOKUP(MYRANKS_H[[#This Row],[PLAYERID]],PLAYERIDMAP[],COLUMN(PLAYERIDMAP[LG]),FALSE)</f>
        <v>AL</v>
      </c>
      <c r="G282" s="3" t="str">
        <f>VLOOKUP(MYRANKS_H[[#This Row],[PLAYERID]],PLAYERIDMAP[],COLUMN(PLAYERIDMAP[POS]),FALSE)</f>
        <v>2B</v>
      </c>
      <c r="H282" s="92">
        <v>378</v>
      </c>
      <c r="I282" s="66">
        <v>357</v>
      </c>
      <c r="J282" s="92">
        <v>83</v>
      </c>
      <c r="K282" s="66">
        <v>11</v>
      </c>
      <c r="L282" s="92">
        <v>41</v>
      </c>
      <c r="M282" s="66">
        <v>44</v>
      </c>
      <c r="N282" s="66">
        <v>16</v>
      </c>
      <c r="O282" s="66">
        <v>64</v>
      </c>
      <c r="P282" s="66">
        <v>3</v>
      </c>
      <c r="Q282" s="54">
        <v>0.23249299719887956</v>
      </c>
      <c r="R282" s="67">
        <v>281</v>
      </c>
      <c r="S282" s="56">
        <v>-7.4375474543371141</v>
      </c>
      <c r="T282" s="55" t="s">
        <v>16440</v>
      </c>
    </row>
    <row r="283" spans="1:20" ht="15" customHeight="1" x14ac:dyDescent="0.3">
      <c r="A283" s="43" t="s">
        <v>12029</v>
      </c>
      <c r="B283" s="2" t="str">
        <f>VLOOKUP(MYRANKS_H[[#This Row],[PLAYERID]],PLAYERIDMAP[],COLUMN(PLAYERIDMAP[LASTNAME]),FALSE)</f>
        <v>Gourriel</v>
      </c>
      <c r="C283" s="3" t="str">
        <f>VLOOKUP(MYRANKS_H[[#This Row],[PLAYERID]],PLAYERIDMAP[],COLUMN(PLAYERIDMAP[FIRSTNAME]),FALSE)</f>
        <v>Lourdes</v>
      </c>
      <c r="D283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Lourdes Gourriel</v>
      </c>
      <c r="E283" s="3" t="str">
        <f>VLOOKUP(MYRANKS_H[[#This Row],[PLAYERID]],PLAYERIDMAP[],COLUMN(PLAYERIDMAP[TEAM]),FALSE)</f>
        <v>TOR</v>
      </c>
      <c r="F283" s="4" t="str">
        <f>VLOOKUP(MYRANKS_H[[#This Row],[PLAYERID]],PLAYERIDMAP[],COLUMN(PLAYERIDMAP[LG]),FALSE)</f>
        <v>AL</v>
      </c>
      <c r="G283" s="3" t="str">
        <f>VLOOKUP(MYRANKS_H[[#This Row],[PLAYERID]],PLAYERIDMAP[],COLUMN(PLAYERIDMAP[POS]),FALSE)</f>
        <v>3B</v>
      </c>
      <c r="H283" s="92">
        <v>263</v>
      </c>
      <c r="I283" s="66">
        <v>249</v>
      </c>
      <c r="J283" s="92">
        <v>70</v>
      </c>
      <c r="K283" s="66">
        <v>11</v>
      </c>
      <c r="L283" s="92">
        <v>30</v>
      </c>
      <c r="M283" s="66">
        <v>35</v>
      </c>
      <c r="N283" s="66">
        <v>9</v>
      </c>
      <c r="O283" s="66">
        <v>59</v>
      </c>
      <c r="P283" s="66">
        <v>1</v>
      </c>
      <c r="Q283" s="6">
        <v>0.28112449799196787</v>
      </c>
      <c r="R283" s="15">
        <v>282</v>
      </c>
      <c r="S283" s="35">
        <v>-7.4688180988298125</v>
      </c>
      <c r="T283" s="19" t="s">
        <v>16441</v>
      </c>
    </row>
    <row r="284" spans="1:20" ht="15" customHeight="1" x14ac:dyDescent="0.3">
      <c r="A284" s="43" t="s">
        <v>13880</v>
      </c>
      <c r="B284" s="2" t="str">
        <f>VLOOKUP(MYRANKS_H[[#This Row],[PLAYERID]],PLAYERIDMAP[],COLUMN(PLAYERIDMAP[LASTNAME]),FALSE)</f>
        <v>Robertson</v>
      </c>
      <c r="C284" s="3" t="str">
        <f>VLOOKUP(MYRANKS_H[[#This Row],[PLAYERID]],PLAYERIDMAP[],COLUMN(PLAYERIDMAP[FIRSTNAME]),FALSE)</f>
        <v>Daniel</v>
      </c>
      <c r="D284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Daniel Robertson</v>
      </c>
      <c r="E284" s="3" t="str">
        <f>VLOOKUP(MYRANKS_H[[#This Row],[PLAYERID]],PLAYERIDMAP[],COLUMN(PLAYERIDMAP[TEAM]),FALSE)</f>
        <v>TB</v>
      </c>
      <c r="F284" s="4" t="str">
        <f>VLOOKUP(MYRANKS_H[[#This Row],[PLAYERID]],PLAYERIDMAP[],COLUMN(PLAYERIDMAP[LG]),FALSE)</f>
        <v>AL</v>
      </c>
      <c r="G284" s="3" t="str">
        <f>VLOOKUP(MYRANKS_H[[#This Row],[PLAYERID]],PLAYERIDMAP[],COLUMN(PLAYERIDMAP[POS]),FALSE)</f>
        <v>SS</v>
      </c>
      <c r="H284" s="92">
        <v>340</v>
      </c>
      <c r="I284" s="66">
        <v>282</v>
      </c>
      <c r="J284" s="92">
        <v>74</v>
      </c>
      <c r="K284" s="66">
        <v>9</v>
      </c>
      <c r="L284" s="92">
        <v>46</v>
      </c>
      <c r="M284" s="66">
        <v>34</v>
      </c>
      <c r="N284" s="66">
        <v>43</v>
      </c>
      <c r="O284" s="66">
        <v>77</v>
      </c>
      <c r="P284" s="66">
        <v>2</v>
      </c>
      <c r="Q284" s="30">
        <v>0.26241134751773049</v>
      </c>
      <c r="R284" s="15">
        <v>283</v>
      </c>
      <c r="S284" s="36">
        <v>-7.5174107556011656</v>
      </c>
      <c r="T284" s="19" t="s">
        <v>16442</v>
      </c>
    </row>
    <row r="285" spans="1:20" ht="15" customHeight="1" x14ac:dyDescent="0.3">
      <c r="A285" s="57" t="s">
        <v>13193</v>
      </c>
      <c r="B285" s="2" t="str">
        <f>VLOOKUP(MYRANKS_H[[#This Row],[PLAYERID]],PLAYERIDMAP[],COLUMN(PLAYERIDMAP[LASTNAME]),FALSE)</f>
        <v>Garcia</v>
      </c>
      <c r="C285" s="3" t="str">
        <f>VLOOKUP(MYRANKS_H[[#This Row],[PLAYERID]],PLAYERIDMAP[],COLUMN(PLAYERIDMAP[FIRSTNAME]),FALSE)</f>
        <v>Leury</v>
      </c>
      <c r="D285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Leury Garcia</v>
      </c>
      <c r="E285" s="3" t="str">
        <f>VLOOKUP(MYRANKS_H[[#This Row],[PLAYERID]],PLAYERIDMAP[],COLUMN(PLAYERIDMAP[TEAM]),FALSE)</f>
        <v>CHW</v>
      </c>
      <c r="F285" s="4" t="str">
        <f>VLOOKUP(MYRANKS_H[[#This Row],[PLAYERID]],PLAYERIDMAP[],COLUMN(PLAYERIDMAP[LG]),FALSE)</f>
        <v>AL</v>
      </c>
      <c r="G285" s="3" t="str">
        <f>VLOOKUP(MYRANKS_H[[#This Row],[PLAYERID]],PLAYERIDMAP[],COLUMN(PLAYERIDMAP[POS]),FALSE)</f>
        <v>OF</v>
      </c>
      <c r="H285" s="92">
        <v>275</v>
      </c>
      <c r="I285" s="66">
        <v>258</v>
      </c>
      <c r="J285" s="92">
        <v>70</v>
      </c>
      <c r="K285" s="66">
        <v>4</v>
      </c>
      <c r="L285" s="92">
        <v>23</v>
      </c>
      <c r="M285" s="66">
        <v>32</v>
      </c>
      <c r="N285" s="66">
        <v>9</v>
      </c>
      <c r="O285" s="66">
        <v>69</v>
      </c>
      <c r="P285" s="66">
        <v>12</v>
      </c>
      <c r="Q285" s="46">
        <v>0.27131782945736432</v>
      </c>
      <c r="R285" s="15">
        <v>284</v>
      </c>
      <c r="S285" s="52">
        <v>-7.6784551527252685</v>
      </c>
      <c r="T285" s="45" t="s">
        <v>16443</v>
      </c>
    </row>
    <row r="286" spans="1:20" x14ac:dyDescent="0.3">
      <c r="A286" s="57" t="s">
        <v>13800</v>
      </c>
      <c r="B286" s="2" t="str">
        <f>VLOOKUP(MYRANKS_H[[#This Row],[PLAYERID]],PLAYERIDMAP[],COLUMN(PLAYERIDMAP[LASTNAME]),FALSE)</f>
        <v>Knapp</v>
      </c>
      <c r="C286" s="3" t="str">
        <f>VLOOKUP(MYRANKS_H[[#This Row],[PLAYERID]],PLAYERIDMAP[],COLUMN(PLAYERIDMAP[FIRSTNAME]),FALSE)</f>
        <v>Andrew</v>
      </c>
      <c r="D286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Andrew Knapp</v>
      </c>
      <c r="E286" s="3" t="str">
        <f>VLOOKUP(MYRANKS_H[[#This Row],[PLAYERID]],PLAYERIDMAP[],COLUMN(PLAYERIDMAP[TEAM]),FALSE)</f>
        <v>PHI</v>
      </c>
      <c r="F286" s="4" t="str">
        <f>VLOOKUP(MYRANKS_H[[#This Row],[PLAYERID]],PLAYERIDMAP[],COLUMN(PLAYERIDMAP[LG]),FALSE)</f>
        <v>NL</v>
      </c>
      <c r="G286" s="3" t="str">
        <f>VLOOKUP(MYRANKS_H[[#This Row],[PLAYERID]],PLAYERIDMAP[],COLUMN(PLAYERIDMAP[POS]),FALSE)</f>
        <v>C</v>
      </c>
      <c r="H286" s="92">
        <v>215</v>
      </c>
      <c r="I286" s="66">
        <v>187</v>
      </c>
      <c r="J286" s="92">
        <v>37</v>
      </c>
      <c r="K286" s="66">
        <v>4</v>
      </c>
      <c r="L286" s="92">
        <v>19</v>
      </c>
      <c r="M286" s="66">
        <v>15</v>
      </c>
      <c r="N286" s="66">
        <v>24</v>
      </c>
      <c r="O286" s="66">
        <v>75</v>
      </c>
      <c r="P286" s="66">
        <v>1</v>
      </c>
      <c r="Q286" s="54">
        <v>0.19786096256684493</v>
      </c>
      <c r="R286" s="67">
        <v>285</v>
      </c>
      <c r="S286" s="56">
        <v>-7.7033047770352141</v>
      </c>
      <c r="T286" s="55" t="s">
        <v>16444</v>
      </c>
    </row>
    <row r="287" spans="1:20" x14ac:dyDescent="0.3">
      <c r="A287" s="43" t="s">
        <v>8937</v>
      </c>
      <c r="B287" s="2" t="str">
        <f>VLOOKUP(MYRANKS_H[[#This Row],[PLAYERID]],PLAYERIDMAP[],COLUMN(PLAYERIDMAP[LASTNAME]),FALSE)</f>
        <v>Russell</v>
      </c>
      <c r="C287" s="3" t="str">
        <f>VLOOKUP(MYRANKS_H[[#This Row],[PLAYERID]],PLAYERIDMAP[],COLUMN(PLAYERIDMAP[FIRSTNAME]),FALSE)</f>
        <v>Addison</v>
      </c>
      <c r="D287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Addison Russell</v>
      </c>
      <c r="E287" s="3" t="str">
        <f>VLOOKUP(MYRANKS_H[[#This Row],[PLAYERID]],PLAYERIDMAP[],COLUMN(PLAYERIDMAP[TEAM]),FALSE)</f>
        <v>CHC</v>
      </c>
      <c r="F287" s="4" t="str">
        <f>VLOOKUP(MYRANKS_H[[#This Row],[PLAYERID]],PLAYERIDMAP[],COLUMN(PLAYERIDMAP[LG]),FALSE)</f>
        <v>NL</v>
      </c>
      <c r="G287" s="3" t="str">
        <f>VLOOKUP(MYRANKS_H[[#This Row],[PLAYERID]],PLAYERIDMAP[],COLUMN(PLAYERIDMAP[POS]),FALSE)</f>
        <v>SS</v>
      </c>
      <c r="H287" s="92">
        <v>465</v>
      </c>
      <c r="I287" s="66">
        <v>420</v>
      </c>
      <c r="J287" s="92">
        <v>105</v>
      </c>
      <c r="K287" s="66">
        <v>5</v>
      </c>
      <c r="L287" s="92">
        <v>52</v>
      </c>
      <c r="M287" s="66">
        <v>38</v>
      </c>
      <c r="N287" s="66">
        <v>40</v>
      </c>
      <c r="O287" s="66">
        <v>99</v>
      </c>
      <c r="P287" s="66">
        <v>4</v>
      </c>
      <c r="Q287" s="30">
        <v>0.25</v>
      </c>
      <c r="R287" s="15">
        <v>286</v>
      </c>
      <c r="S287" s="36">
        <v>-7.7716326891679177</v>
      </c>
      <c r="T287" s="19" t="s">
        <v>16445</v>
      </c>
    </row>
    <row r="288" spans="1:20" ht="15" customHeight="1" x14ac:dyDescent="0.3">
      <c r="A288" s="57" t="s">
        <v>2085</v>
      </c>
      <c r="B288" s="2" t="str">
        <f>VLOOKUP(MYRANKS_H[[#This Row],[PLAYERID]],PLAYERIDMAP[],COLUMN(PLAYERIDMAP[LASTNAME]),FALSE)</f>
        <v>Gomez</v>
      </c>
      <c r="C288" s="3" t="str">
        <f>VLOOKUP(MYRANKS_H[[#This Row],[PLAYERID]],PLAYERIDMAP[],COLUMN(PLAYERIDMAP[FIRSTNAME]),FALSE)</f>
        <v>Carlos</v>
      </c>
      <c r="D288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Carlos Gomez</v>
      </c>
      <c r="E288" s="3" t="str">
        <f>VLOOKUP(MYRANKS_H[[#This Row],[PLAYERID]],PLAYERIDMAP[],COLUMN(PLAYERIDMAP[TEAM]),FALSE)</f>
        <v>N/A</v>
      </c>
      <c r="F288" s="4" t="str">
        <f>VLOOKUP(MYRANKS_H[[#This Row],[PLAYERID]],PLAYERIDMAP[],COLUMN(PLAYERIDMAP[LG]),FALSE)</f>
        <v>N/A</v>
      </c>
      <c r="G288" s="3" t="str">
        <f>VLOOKUP(MYRANKS_H[[#This Row],[PLAYERID]],PLAYERIDMAP[],COLUMN(PLAYERIDMAP[POS]),FALSE)</f>
        <v>OF</v>
      </c>
      <c r="H288" s="92">
        <v>408</v>
      </c>
      <c r="I288" s="66">
        <v>360</v>
      </c>
      <c r="J288" s="92">
        <v>75</v>
      </c>
      <c r="K288" s="66">
        <v>9</v>
      </c>
      <c r="L288" s="92">
        <v>42</v>
      </c>
      <c r="M288" s="66">
        <v>32</v>
      </c>
      <c r="N288" s="66">
        <v>25</v>
      </c>
      <c r="O288" s="66">
        <v>103</v>
      </c>
      <c r="P288" s="66">
        <v>12</v>
      </c>
      <c r="Q288" s="54">
        <v>0.20833333333333334</v>
      </c>
      <c r="R288" s="15">
        <v>287</v>
      </c>
      <c r="S288" s="56">
        <v>-8.0097374386911806</v>
      </c>
      <c r="T288" s="55" t="s">
        <v>16446</v>
      </c>
    </row>
    <row r="289" spans="1:20" ht="15" customHeight="1" x14ac:dyDescent="0.3">
      <c r="A289" s="57" t="s">
        <v>15758</v>
      </c>
      <c r="B289" s="2" t="str">
        <f>VLOOKUP(MYRANKS_H[[#This Row],[PLAYERID]],PLAYERIDMAP[],COLUMN(PLAYERIDMAP[LASTNAME]),FALSE)</f>
        <v>Jansen</v>
      </c>
      <c r="C289" s="3" t="str">
        <f>VLOOKUP(MYRANKS_H[[#This Row],[PLAYERID]],PLAYERIDMAP[],COLUMN(PLAYERIDMAP[FIRSTNAME]),FALSE)</f>
        <v>Danny</v>
      </c>
      <c r="D289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Danny Jansen</v>
      </c>
      <c r="E289" s="3" t="str">
        <f>VLOOKUP(MYRANKS_H[[#This Row],[PLAYERID]],PLAYERIDMAP[],COLUMN(PLAYERIDMAP[TEAM]),FALSE)</f>
        <v>TOR</v>
      </c>
      <c r="F289" s="4" t="str">
        <f>VLOOKUP(MYRANKS_H[[#This Row],[PLAYERID]],PLAYERIDMAP[],COLUMN(PLAYERIDMAP[LG]),FALSE)</f>
        <v>AL</v>
      </c>
      <c r="G289" s="3" t="str">
        <f>VLOOKUP(MYRANKS_H[[#This Row],[PLAYERID]],PLAYERIDMAP[],COLUMN(PLAYERIDMAP[POS]),FALSE)</f>
        <v>C</v>
      </c>
      <c r="H289" s="92">
        <v>95</v>
      </c>
      <c r="I289" s="66">
        <v>81</v>
      </c>
      <c r="J289" s="92">
        <v>20</v>
      </c>
      <c r="K289" s="66">
        <v>3</v>
      </c>
      <c r="L289" s="92">
        <v>12</v>
      </c>
      <c r="M289" s="66">
        <v>8</v>
      </c>
      <c r="N289" s="66">
        <v>9</v>
      </c>
      <c r="O289" s="66">
        <v>17</v>
      </c>
      <c r="P289" s="66">
        <v>0</v>
      </c>
      <c r="Q289" s="54">
        <v>0.24691358024691357</v>
      </c>
      <c r="R289" s="15">
        <v>288</v>
      </c>
      <c r="S289" s="56">
        <v>-8.0837432536601277</v>
      </c>
      <c r="T289" s="55" t="s">
        <v>16447</v>
      </c>
    </row>
    <row r="290" spans="1:20" ht="15" customHeight="1" x14ac:dyDescent="0.3">
      <c r="A290" s="43" t="s">
        <v>12334</v>
      </c>
      <c r="B290" s="2" t="str">
        <f>VLOOKUP(MYRANKS_H[[#This Row],[PLAYERID]],PLAYERIDMAP[],COLUMN(PLAYERIDMAP[LASTNAME]),FALSE)</f>
        <v>Adrianza</v>
      </c>
      <c r="C290" s="3" t="str">
        <f>VLOOKUP(MYRANKS_H[[#This Row],[PLAYERID]],PLAYERIDMAP[],COLUMN(PLAYERIDMAP[FIRSTNAME]),FALSE)</f>
        <v>Ehire</v>
      </c>
      <c r="D290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Ehire Adrianza</v>
      </c>
      <c r="E290" s="3" t="str">
        <f>VLOOKUP(MYRANKS_H[[#This Row],[PLAYERID]],PLAYERIDMAP[],COLUMN(PLAYERIDMAP[TEAM]),FALSE)</f>
        <v>MIN</v>
      </c>
      <c r="F290" s="4" t="str">
        <f>VLOOKUP(MYRANKS_H[[#This Row],[PLAYERID]],PLAYERIDMAP[],COLUMN(PLAYERIDMAP[LG]),FALSE)</f>
        <v>AL</v>
      </c>
      <c r="G290" s="3" t="str">
        <f>VLOOKUP(MYRANKS_H[[#This Row],[PLAYERID]],PLAYERIDMAP[],COLUMN(PLAYERIDMAP[POS]),FALSE)</f>
        <v>SS</v>
      </c>
      <c r="H290" s="92">
        <v>366</v>
      </c>
      <c r="I290" s="59">
        <v>335</v>
      </c>
      <c r="J290" s="92">
        <v>84</v>
      </c>
      <c r="K290" s="59">
        <v>6</v>
      </c>
      <c r="L290" s="92">
        <v>42</v>
      </c>
      <c r="M290" s="59">
        <v>39</v>
      </c>
      <c r="N290" s="59">
        <v>24</v>
      </c>
      <c r="O290" s="59">
        <v>82</v>
      </c>
      <c r="P290" s="59">
        <v>5</v>
      </c>
      <c r="Q290" s="27">
        <v>0.2507462686567164</v>
      </c>
      <c r="R290" s="15">
        <v>289</v>
      </c>
      <c r="S290" s="37">
        <v>-8.0971013327173598</v>
      </c>
      <c r="T290" s="19" t="s">
        <v>16448</v>
      </c>
    </row>
    <row r="291" spans="1:20" ht="15" customHeight="1" x14ac:dyDescent="0.3">
      <c r="A291" s="49" t="s">
        <v>2184</v>
      </c>
      <c r="B291" s="2" t="str">
        <f>VLOOKUP(MYRANKS_H[[#This Row],[PLAYERID]],PLAYERIDMAP[],COLUMN(PLAYERIDMAP[LASTNAME]),FALSE)</f>
        <v>Harrison</v>
      </c>
      <c r="C291" s="3" t="str">
        <f>VLOOKUP(MYRANKS_H[[#This Row],[PLAYERID]],PLAYERIDMAP[],COLUMN(PLAYERIDMAP[FIRSTNAME]),FALSE)</f>
        <v>Josh</v>
      </c>
      <c r="D291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Josh Harrison</v>
      </c>
      <c r="E291" s="3" t="str">
        <f>VLOOKUP(MYRANKS_H[[#This Row],[PLAYERID]],PLAYERIDMAP[],COLUMN(PLAYERIDMAP[TEAM]),FALSE)</f>
        <v>N/A</v>
      </c>
      <c r="F291" s="4" t="str">
        <f>VLOOKUP(MYRANKS_H[[#This Row],[PLAYERID]],PLAYERIDMAP[],COLUMN(PLAYERIDMAP[LG]),FALSE)</f>
        <v>N/A</v>
      </c>
      <c r="G291" s="3" t="str">
        <f>VLOOKUP(MYRANKS_H[[#This Row],[PLAYERID]],PLAYERIDMAP[],COLUMN(PLAYERIDMAP[POS]),FALSE)</f>
        <v>2B</v>
      </c>
      <c r="H291" s="92">
        <v>374</v>
      </c>
      <c r="I291" s="59">
        <v>344</v>
      </c>
      <c r="J291" s="92">
        <v>86</v>
      </c>
      <c r="K291" s="59">
        <v>8</v>
      </c>
      <c r="L291" s="92">
        <v>41</v>
      </c>
      <c r="M291" s="59">
        <v>37</v>
      </c>
      <c r="N291" s="59">
        <v>18</v>
      </c>
      <c r="O291" s="59">
        <v>68</v>
      </c>
      <c r="P291" s="59">
        <v>3</v>
      </c>
      <c r="Q291" s="6">
        <v>0.25</v>
      </c>
      <c r="R291" s="15">
        <v>290</v>
      </c>
      <c r="S291" s="35">
        <v>-8.1086231891458702</v>
      </c>
      <c r="T291" s="19" t="s">
        <v>16449</v>
      </c>
    </row>
    <row r="292" spans="1:20" ht="15" customHeight="1" x14ac:dyDescent="0.3">
      <c r="A292" s="43" t="s">
        <v>4698</v>
      </c>
      <c r="B292" s="2" t="str">
        <f>VLOOKUP(MYRANKS_H[[#This Row],[PLAYERID]],PLAYERIDMAP[],COLUMN(PLAYERIDMAP[LASTNAME]),FALSE)</f>
        <v>Rivera</v>
      </c>
      <c r="C292" s="3" t="str">
        <f>VLOOKUP(MYRANKS_H[[#This Row],[PLAYERID]],PLAYERIDMAP[],COLUMN(PLAYERIDMAP[FIRSTNAME]),FALSE)</f>
        <v>Rene</v>
      </c>
      <c r="D292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Rene Rivera</v>
      </c>
      <c r="E292" s="3" t="str">
        <f>VLOOKUP(MYRANKS_H[[#This Row],[PLAYERID]],PLAYERIDMAP[],COLUMN(PLAYERIDMAP[TEAM]),FALSE)</f>
        <v>N/A</v>
      </c>
      <c r="F292" s="4" t="str">
        <f>VLOOKUP(MYRANKS_H[[#This Row],[PLAYERID]],PLAYERIDMAP[],COLUMN(PLAYERIDMAP[LG]),FALSE)</f>
        <v>N/A</v>
      </c>
      <c r="G292" s="3" t="str">
        <f>VLOOKUP(MYRANKS_H[[#This Row],[PLAYERID]],PLAYERIDMAP[],COLUMN(PLAYERIDMAP[POS]),FALSE)</f>
        <v>C</v>
      </c>
      <c r="H292" s="92">
        <v>91</v>
      </c>
      <c r="I292" s="66">
        <v>86</v>
      </c>
      <c r="J292" s="92">
        <v>20</v>
      </c>
      <c r="K292" s="66">
        <v>4</v>
      </c>
      <c r="L292" s="92">
        <v>8</v>
      </c>
      <c r="M292" s="66">
        <v>11</v>
      </c>
      <c r="N292" s="66">
        <v>4</v>
      </c>
      <c r="O292" s="66">
        <v>35</v>
      </c>
      <c r="P292" s="66">
        <v>0</v>
      </c>
      <c r="Q292" s="6">
        <v>0.23255813953488372</v>
      </c>
      <c r="R292" s="15">
        <v>291</v>
      </c>
      <c r="S292" s="35">
        <v>-8.1896756249930984</v>
      </c>
      <c r="T292" s="19" t="s">
        <v>16450</v>
      </c>
    </row>
    <row r="293" spans="1:20" x14ac:dyDescent="0.3">
      <c r="A293" s="43" t="s">
        <v>3491</v>
      </c>
      <c r="B293" s="2" t="str">
        <f>VLOOKUP(MYRANKS_H[[#This Row],[PLAYERID]],PLAYERIDMAP[],COLUMN(PLAYERIDMAP[LASTNAME]),FALSE)</f>
        <v>Phegley</v>
      </c>
      <c r="C293" s="3" t="str">
        <f>VLOOKUP(MYRANKS_H[[#This Row],[PLAYERID]],PLAYERIDMAP[],COLUMN(PLAYERIDMAP[FIRSTNAME]),FALSE)</f>
        <v>Josh</v>
      </c>
      <c r="D293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Josh Phegley</v>
      </c>
      <c r="E293" s="3" t="str">
        <f>VLOOKUP(MYRANKS_H[[#This Row],[PLAYERID]],PLAYERIDMAP[],COLUMN(PLAYERIDMAP[TEAM]),FALSE)</f>
        <v>OAK</v>
      </c>
      <c r="F293" s="4" t="str">
        <f>VLOOKUP(MYRANKS_H[[#This Row],[PLAYERID]],PLAYERIDMAP[],COLUMN(PLAYERIDMAP[LG]),FALSE)</f>
        <v>AL</v>
      </c>
      <c r="G293" s="3" t="str">
        <f>VLOOKUP(MYRANKS_H[[#This Row],[PLAYERID]],PLAYERIDMAP[],COLUMN(PLAYERIDMAP[POS]),FALSE)</f>
        <v>C</v>
      </c>
      <c r="H293" s="92">
        <v>102</v>
      </c>
      <c r="I293" s="66">
        <v>93</v>
      </c>
      <c r="J293" s="92">
        <v>19</v>
      </c>
      <c r="K293" s="66">
        <v>2</v>
      </c>
      <c r="L293" s="92">
        <v>13</v>
      </c>
      <c r="M293" s="66">
        <v>15</v>
      </c>
      <c r="N293" s="66">
        <v>6</v>
      </c>
      <c r="O293" s="66">
        <v>27</v>
      </c>
      <c r="P293" s="66">
        <v>0</v>
      </c>
      <c r="Q293" s="30">
        <v>0.20430107526881722</v>
      </c>
      <c r="R293" s="15">
        <v>292</v>
      </c>
      <c r="S293" s="36">
        <v>-8.2708697223268253</v>
      </c>
      <c r="T293" s="19" t="s">
        <v>16451</v>
      </c>
    </row>
    <row r="294" spans="1:20" ht="15" customHeight="1" x14ac:dyDescent="0.3">
      <c r="A294" s="43" t="s">
        <v>3311</v>
      </c>
      <c r="B294" s="2" t="str">
        <f>VLOOKUP(MYRANKS_H[[#This Row],[PLAYERID]],PLAYERIDMAP[],COLUMN(PLAYERIDMAP[LASTNAME]),FALSE)</f>
        <v>Walker</v>
      </c>
      <c r="C294" s="3" t="str">
        <f>VLOOKUP(MYRANKS_H[[#This Row],[PLAYERID]],PLAYERIDMAP[],COLUMN(PLAYERIDMAP[FIRSTNAME]),FALSE)</f>
        <v>Neil</v>
      </c>
      <c r="D294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Neil Walker</v>
      </c>
      <c r="E294" s="3" t="str">
        <f>VLOOKUP(MYRANKS_H[[#This Row],[PLAYERID]],PLAYERIDMAP[],COLUMN(PLAYERIDMAP[TEAM]),FALSE)</f>
        <v>N/A</v>
      </c>
      <c r="F294" s="4" t="str">
        <f>VLOOKUP(MYRANKS_H[[#This Row],[PLAYERID]],PLAYERIDMAP[],COLUMN(PLAYERIDMAP[LG]),FALSE)</f>
        <v>N/A</v>
      </c>
      <c r="G294" s="3" t="str">
        <f>VLOOKUP(MYRANKS_H[[#This Row],[PLAYERID]],PLAYERIDMAP[],COLUMN(PLAYERIDMAP[POS]),FALSE)</f>
        <v>2B</v>
      </c>
      <c r="H294" s="92">
        <v>398</v>
      </c>
      <c r="I294" s="66">
        <v>347</v>
      </c>
      <c r="J294" s="92">
        <v>76</v>
      </c>
      <c r="K294" s="66">
        <v>11</v>
      </c>
      <c r="L294" s="92">
        <v>48</v>
      </c>
      <c r="M294" s="66">
        <v>46</v>
      </c>
      <c r="N294" s="66">
        <v>42</v>
      </c>
      <c r="O294" s="66">
        <v>87</v>
      </c>
      <c r="P294" s="66">
        <v>0</v>
      </c>
      <c r="Q294" s="27">
        <v>0.21902017291066284</v>
      </c>
      <c r="R294" s="78">
        <v>293</v>
      </c>
      <c r="S294" s="79">
        <v>-8.4343088308233369</v>
      </c>
      <c r="T294" s="28" t="s">
        <v>16452</v>
      </c>
    </row>
    <row r="295" spans="1:20" x14ac:dyDescent="0.3">
      <c r="A295" s="43" t="s">
        <v>1639</v>
      </c>
      <c r="B295" s="2" t="str">
        <f>VLOOKUP(MYRANKS_H[[#This Row],[PLAYERID]],PLAYERIDMAP[],COLUMN(PLAYERIDMAP[LASTNAME]),FALSE)</f>
        <v>Butera</v>
      </c>
      <c r="C295" s="3" t="str">
        <f>VLOOKUP(MYRANKS_H[[#This Row],[PLAYERID]],PLAYERIDMAP[],COLUMN(PLAYERIDMAP[FIRSTNAME]),FALSE)</f>
        <v>Drew</v>
      </c>
      <c r="D295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Drew Butera</v>
      </c>
      <c r="E295" s="3" t="str">
        <f>VLOOKUP(MYRANKS_H[[#This Row],[PLAYERID]],PLAYERIDMAP[],COLUMN(PLAYERIDMAP[TEAM]),FALSE)</f>
        <v>N/A</v>
      </c>
      <c r="F295" s="4" t="str">
        <f>VLOOKUP(MYRANKS_H[[#This Row],[PLAYERID]],PLAYERIDMAP[],COLUMN(PLAYERIDMAP[LG]),FALSE)</f>
        <v>N/A</v>
      </c>
      <c r="G295" s="3" t="str">
        <f>VLOOKUP(MYRANKS_H[[#This Row],[PLAYERID]],PLAYERIDMAP[],COLUMN(PLAYERIDMAP[POS]),FALSE)</f>
        <v>C</v>
      </c>
      <c r="H295" s="92">
        <v>182</v>
      </c>
      <c r="I295" s="66">
        <v>163</v>
      </c>
      <c r="J295" s="92">
        <v>31</v>
      </c>
      <c r="K295" s="66">
        <v>3</v>
      </c>
      <c r="L295" s="92">
        <v>13</v>
      </c>
      <c r="M295" s="66">
        <v>21</v>
      </c>
      <c r="N295" s="66">
        <v>15</v>
      </c>
      <c r="O295" s="66">
        <v>39</v>
      </c>
      <c r="P295" s="66">
        <v>0</v>
      </c>
      <c r="Q295" s="6">
        <v>0.19018404907975461</v>
      </c>
      <c r="R295" s="15">
        <v>294</v>
      </c>
      <c r="S295" s="35">
        <v>-8.4897903603080476</v>
      </c>
      <c r="T295" s="19" t="s">
        <v>16453</v>
      </c>
    </row>
    <row r="296" spans="1:20" x14ac:dyDescent="0.3">
      <c r="A296" s="43" t="s">
        <v>12836</v>
      </c>
      <c r="B296" s="2" t="str">
        <f>VLOOKUP(MYRANKS_H[[#This Row],[PLAYERID]],PLAYERIDMAP[],COLUMN(PLAYERIDMAP[LASTNAME]),FALSE)</f>
        <v>Pinder</v>
      </c>
      <c r="C296" s="3" t="str">
        <f>VLOOKUP(MYRANKS_H[[#This Row],[PLAYERID]],PLAYERIDMAP[],COLUMN(PLAYERIDMAP[FIRSTNAME]),FALSE)</f>
        <v>Chad</v>
      </c>
      <c r="D296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Chad Pinder</v>
      </c>
      <c r="E296" s="3" t="str">
        <f>VLOOKUP(MYRANKS_H[[#This Row],[PLAYERID]],PLAYERIDMAP[],COLUMN(PLAYERIDMAP[TEAM]),FALSE)</f>
        <v>OAK</v>
      </c>
      <c r="F296" s="4" t="str">
        <f>VLOOKUP(MYRANKS_H[[#This Row],[PLAYERID]],PLAYERIDMAP[],COLUMN(PLAYERIDMAP[LG]),FALSE)</f>
        <v>AL</v>
      </c>
      <c r="G296" s="3" t="str">
        <f>VLOOKUP(MYRANKS_H[[#This Row],[PLAYERID]],PLAYERIDMAP[],COLUMN(PLAYERIDMAP[POS]),FALSE)</f>
        <v>SS</v>
      </c>
      <c r="H296" s="92">
        <v>333</v>
      </c>
      <c r="I296" s="66">
        <v>298</v>
      </c>
      <c r="J296" s="92">
        <v>77</v>
      </c>
      <c r="K296" s="66">
        <v>13</v>
      </c>
      <c r="L296" s="92">
        <v>43</v>
      </c>
      <c r="M296" s="66">
        <v>27</v>
      </c>
      <c r="N296" s="66">
        <v>27</v>
      </c>
      <c r="O296" s="66">
        <v>88</v>
      </c>
      <c r="P296" s="66">
        <v>0</v>
      </c>
      <c r="Q296" s="27">
        <v>0.25838926174496646</v>
      </c>
      <c r="R296" s="15">
        <v>295</v>
      </c>
      <c r="S296" s="37">
        <v>-8.6830877234065476</v>
      </c>
      <c r="T296" s="28" t="s">
        <v>16454</v>
      </c>
    </row>
    <row r="297" spans="1:20" x14ac:dyDescent="0.3">
      <c r="A297" s="43" t="s">
        <v>2560</v>
      </c>
      <c r="B297" s="2" t="str">
        <f>VLOOKUP(MYRANKS_H[[#This Row],[PLAYERID]],PLAYERIDMAP[],COLUMN(PLAYERIDMAP[LASTNAME]),FALSE)</f>
        <v>Martinez</v>
      </c>
      <c r="C297" s="3" t="str">
        <f>VLOOKUP(MYRANKS_H[[#This Row],[PLAYERID]],PLAYERIDMAP[],COLUMN(PLAYERIDMAP[FIRSTNAME]),FALSE)</f>
        <v>Victor</v>
      </c>
      <c r="D297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Victor Martinez</v>
      </c>
      <c r="E297" s="3" t="str">
        <f>VLOOKUP(MYRANKS_H[[#This Row],[PLAYERID]],PLAYERIDMAP[],COLUMN(PLAYERIDMAP[TEAM]),FALSE)</f>
        <v>N/A</v>
      </c>
      <c r="F297" s="4" t="str">
        <f>VLOOKUP(MYRANKS_H[[#This Row],[PLAYERID]],PLAYERIDMAP[],COLUMN(PLAYERIDMAP[LG]),FALSE)</f>
        <v>N/A</v>
      </c>
      <c r="G297" s="3" t="str">
        <f>VLOOKUP(MYRANKS_H[[#This Row],[PLAYERID]],PLAYERIDMAP[],COLUMN(PLAYERIDMAP[POS]),FALSE)</f>
        <v>DH</v>
      </c>
      <c r="H297" s="92">
        <v>508</v>
      </c>
      <c r="I297" s="59">
        <v>467</v>
      </c>
      <c r="J297" s="92">
        <v>117</v>
      </c>
      <c r="K297" s="59">
        <v>9</v>
      </c>
      <c r="L297" s="92">
        <v>32</v>
      </c>
      <c r="M297" s="59">
        <v>54</v>
      </c>
      <c r="N297" s="59">
        <v>32</v>
      </c>
      <c r="O297" s="59">
        <v>49</v>
      </c>
      <c r="P297" s="59">
        <v>0</v>
      </c>
      <c r="Q297" s="7">
        <v>0.25053533190578159</v>
      </c>
      <c r="R297" s="15">
        <v>296</v>
      </c>
      <c r="S297" s="35">
        <v>-8.7141079176492244</v>
      </c>
      <c r="T297" s="19" t="s">
        <v>16455</v>
      </c>
    </row>
    <row r="298" spans="1:20" ht="15" customHeight="1" x14ac:dyDescent="0.3">
      <c r="A298" s="49" t="s">
        <v>4266</v>
      </c>
      <c r="B298" s="2" t="str">
        <f>VLOOKUP(MYRANKS_H[[#This Row],[PLAYERID]],PLAYERIDMAP[],COLUMN(PLAYERIDMAP[LASTNAME]),FALSE)</f>
        <v>Kiermaier</v>
      </c>
      <c r="C298" s="3" t="str">
        <f>VLOOKUP(MYRANKS_H[[#This Row],[PLAYERID]],PLAYERIDMAP[],COLUMN(PLAYERIDMAP[FIRSTNAME]),FALSE)</f>
        <v>Kevin</v>
      </c>
      <c r="D298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Kevin Kiermaier</v>
      </c>
      <c r="E298" s="3" t="str">
        <f>VLOOKUP(MYRANKS_H[[#This Row],[PLAYERID]],PLAYERIDMAP[],COLUMN(PLAYERIDMAP[TEAM]),FALSE)</f>
        <v>TB</v>
      </c>
      <c r="F298" s="4" t="str">
        <f>VLOOKUP(MYRANKS_H[[#This Row],[PLAYERID]],PLAYERIDMAP[],COLUMN(PLAYERIDMAP[LG]),FALSE)</f>
        <v>AL</v>
      </c>
      <c r="G298" s="3" t="str">
        <f>VLOOKUP(MYRANKS_H[[#This Row],[PLAYERID]],PLAYERIDMAP[],COLUMN(PLAYERIDMAP[POS]),FALSE)</f>
        <v>OF</v>
      </c>
      <c r="H298" s="92">
        <v>367</v>
      </c>
      <c r="I298" s="59">
        <v>332</v>
      </c>
      <c r="J298" s="92">
        <v>72</v>
      </c>
      <c r="K298" s="59">
        <v>7</v>
      </c>
      <c r="L298" s="92">
        <v>44</v>
      </c>
      <c r="M298" s="59">
        <v>29</v>
      </c>
      <c r="N298" s="59">
        <v>25</v>
      </c>
      <c r="O298" s="59">
        <v>91</v>
      </c>
      <c r="P298" s="59">
        <v>10</v>
      </c>
      <c r="Q298" s="30">
        <v>0.21686746987951808</v>
      </c>
      <c r="R298" s="15">
        <v>297</v>
      </c>
      <c r="S298" s="36">
        <v>-8.7842194725841196</v>
      </c>
      <c r="T298" s="19" t="s">
        <v>16456</v>
      </c>
    </row>
    <row r="299" spans="1:20" x14ac:dyDescent="0.3">
      <c r="A299" s="57" t="s">
        <v>1455</v>
      </c>
      <c r="B299" s="2" t="str">
        <f>VLOOKUP(MYRANKS_H[[#This Row],[PLAYERID]],PLAYERIDMAP[],COLUMN(PLAYERIDMAP[LASTNAME]),FALSE)</f>
        <v>Avila</v>
      </c>
      <c r="C299" s="3" t="str">
        <f>VLOOKUP(MYRANKS_H[[#This Row],[PLAYERID]],PLAYERIDMAP[],COLUMN(PLAYERIDMAP[FIRSTNAME]),FALSE)</f>
        <v>Alex</v>
      </c>
      <c r="D299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Alex Avila</v>
      </c>
      <c r="E299" s="3" t="str">
        <f>VLOOKUP(MYRANKS_H[[#This Row],[PLAYERID]],PLAYERIDMAP[],COLUMN(PLAYERIDMAP[TEAM]),FALSE)</f>
        <v>ARI</v>
      </c>
      <c r="F299" s="4" t="str">
        <f>VLOOKUP(MYRANKS_H[[#This Row],[PLAYERID]],PLAYERIDMAP[],COLUMN(PLAYERIDMAP[LG]),FALSE)</f>
        <v>NL</v>
      </c>
      <c r="G299" s="3" t="str">
        <f>VLOOKUP(MYRANKS_H[[#This Row],[PLAYERID]],PLAYERIDMAP[],COLUMN(PLAYERIDMAP[POS]),FALSE)</f>
        <v>C</v>
      </c>
      <c r="H299" s="92">
        <v>234</v>
      </c>
      <c r="I299" s="66">
        <v>194</v>
      </c>
      <c r="J299" s="92">
        <v>32</v>
      </c>
      <c r="K299" s="66">
        <v>7</v>
      </c>
      <c r="L299" s="92">
        <v>13</v>
      </c>
      <c r="M299" s="66">
        <v>20</v>
      </c>
      <c r="N299" s="66">
        <v>37</v>
      </c>
      <c r="O299" s="66">
        <v>90</v>
      </c>
      <c r="P299" s="66">
        <v>0</v>
      </c>
      <c r="Q299" s="54">
        <v>0.16494845360824742</v>
      </c>
      <c r="R299" s="15">
        <v>298</v>
      </c>
      <c r="S299" s="56">
        <v>-8.8410707256766994</v>
      </c>
      <c r="T299" s="55" t="s">
        <v>16457</v>
      </c>
    </row>
    <row r="300" spans="1:20" x14ac:dyDescent="0.3">
      <c r="A300" s="43" t="s">
        <v>2950</v>
      </c>
      <c r="B300" s="2" t="str">
        <f>VLOOKUP(MYRANKS_H[[#This Row],[PLAYERID]],PLAYERIDMAP[],COLUMN(PLAYERIDMAP[LASTNAME]),FALSE)</f>
        <v>Reynolds</v>
      </c>
      <c r="C300" s="3" t="str">
        <f>VLOOKUP(MYRANKS_H[[#This Row],[PLAYERID]],PLAYERIDMAP[],COLUMN(PLAYERIDMAP[FIRSTNAME]),FALSE)</f>
        <v>Mark</v>
      </c>
      <c r="D300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Mark Reynolds</v>
      </c>
      <c r="E300" s="3" t="str">
        <f>VLOOKUP(MYRANKS_H[[#This Row],[PLAYERID]],PLAYERIDMAP[],COLUMN(PLAYERIDMAP[TEAM]),FALSE)</f>
        <v>N/A</v>
      </c>
      <c r="F300" s="4" t="str">
        <f>VLOOKUP(MYRANKS_H[[#This Row],[PLAYERID]],PLAYERIDMAP[],COLUMN(PLAYERIDMAP[LG]),FALSE)</f>
        <v>N/A</v>
      </c>
      <c r="G300" s="3" t="str">
        <f>VLOOKUP(MYRANKS_H[[#This Row],[PLAYERID]],PLAYERIDMAP[],COLUMN(PLAYERIDMAP[POS]),FALSE)</f>
        <v>1B</v>
      </c>
      <c r="H300" s="92">
        <v>235</v>
      </c>
      <c r="I300" s="66">
        <v>206</v>
      </c>
      <c r="J300" s="92">
        <v>51</v>
      </c>
      <c r="K300" s="66">
        <v>13</v>
      </c>
      <c r="L300" s="92">
        <v>26</v>
      </c>
      <c r="M300" s="66">
        <v>40</v>
      </c>
      <c r="N300" s="66">
        <v>24</v>
      </c>
      <c r="O300" s="66">
        <v>64</v>
      </c>
      <c r="P300" s="66">
        <v>0</v>
      </c>
      <c r="Q300" s="6">
        <v>0.24757281553398058</v>
      </c>
      <c r="R300" s="15">
        <v>299</v>
      </c>
      <c r="S300" s="35">
        <v>-8.8700090002709224</v>
      </c>
      <c r="T300" s="19" t="s">
        <v>16458</v>
      </c>
    </row>
    <row r="301" spans="1:20" ht="15" customHeight="1" x14ac:dyDescent="0.3">
      <c r="A301" s="57" t="s">
        <v>1954</v>
      </c>
      <c r="B301" s="2" t="str">
        <f>VLOOKUP(MYRANKS_H[[#This Row],[PLAYERID]],PLAYERIDMAP[],COLUMN(PLAYERIDMAP[LASTNAME]),FALSE)</f>
        <v>Escobar</v>
      </c>
      <c r="C301" s="3" t="str">
        <f>VLOOKUP(MYRANKS_H[[#This Row],[PLAYERID]],PLAYERIDMAP[],COLUMN(PLAYERIDMAP[FIRSTNAME]),FALSE)</f>
        <v>Alcides</v>
      </c>
      <c r="D301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Alcides Escobar</v>
      </c>
      <c r="E301" s="3" t="str">
        <f>VLOOKUP(MYRANKS_H[[#This Row],[PLAYERID]],PLAYERIDMAP[],COLUMN(PLAYERIDMAP[TEAM]),FALSE)</f>
        <v>N/A</v>
      </c>
      <c r="F301" s="4" t="str">
        <f>VLOOKUP(MYRANKS_H[[#This Row],[PLAYERID]],PLAYERIDMAP[],COLUMN(PLAYERIDMAP[LG]),FALSE)</f>
        <v>N/A</v>
      </c>
      <c r="G301" s="3" t="str">
        <f>VLOOKUP(MYRANKS_H[[#This Row],[PLAYERID]],PLAYERIDMAP[],COLUMN(PLAYERIDMAP[POS]),FALSE)</f>
        <v>SS</v>
      </c>
      <c r="H301" s="92">
        <v>531</v>
      </c>
      <c r="I301" s="66">
        <v>485</v>
      </c>
      <c r="J301" s="92">
        <v>112</v>
      </c>
      <c r="K301" s="66">
        <v>4</v>
      </c>
      <c r="L301" s="92">
        <v>54</v>
      </c>
      <c r="M301" s="66">
        <v>34</v>
      </c>
      <c r="N301" s="66">
        <v>29</v>
      </c>
      <c r="O301" s="66">
        <v>74</v>
      </c>
      <c r="P301" s="66">
        <v>8</v>
      </c>
      <c r="Q301" s="46">
        <v>0.2309278350515464</v>
      </c>
      <c r="R301" s="65">
        <v>300</v>
      </c>
      <c r="S301" s="52">
        <v>-9.0025582783999383</v>
      </c>
      <c r="T301" s="45" t="s">
        <v>16459</v>
      </c>
    </row>
    <row r="302" spans="1:20" x14ac:dyDescent="0.3">
      <c r="A302" s="57" t="s">
        <v>2570</v>
      </c>
      <c r="B302" s="2" t="str">
        <f>VLOOKUP(MYRANKS_H[[#This Row],[PLAYERID]],PLAYERIDMAP[],COLUMN(PLAYERIDMAP[LASTNAME]),FALSE)</f>
        <v>Mathis</v>
      </c>
      <c r="C302" s="3" t="str">
        <f>VLOOKUP(MYRANKS_H[[#This Row],[PLAYERID]],PLAYERIDMAP[],COLUMN(PLAYERIDMAP[FIRSTNAME]),FALSE)</f>
        <v>Jeff</v>
      </c>
      <c r="D302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Jeff Mathis</v>
      </c>
      <c r="E302" s="3" t="str">
        <f>VLOOKUP(MYRANKS_H[[#This Row],[PLAYERID]],PLAYERIDMAP[],COLUMN(PLAYERIDMAP[TEAM]),FALSE)</f>
        <v>TEX</v>
      </c>
      <c r="F302" s="4" t="str">
        <f>VLOOKUP(MYRANKS_H[[#This Row],[PLAYERID]],PLAYERIDMAP[],COLUMN(PLAYERIDMAP[LG]),FALSE)</f>
        <v>AL</v>
      </c>
      <c r="G302" s="3" t="str">
        <f>VLOOKUP(MYRANKS_H[[#This Row],[PLAYERID]],PLAYERIDMAP[],COLUMN(PLAYERIDMAP[POS]),FALSE)</f>
        <v>C</v>
      </c>
      <c r="H302" s="92">
        <v>218</v>
      </c>
      <c r="I302" s="66">
        <v>195</v>
      </c>
      <c r="J302" s="92">
        <v>39</v>
      </c>
      <c r="K302" s="66">
        <v>1</v>
      </c>
      <c r="L302" s="92">
        <v>15</v>
      </c>
      <c r="M302" s="66">
        <v>20</v>
      </c>
      <c r="N302" s="66">
        <v>20</v>
      </c>
      <c r="O302" s="66">
        <v>66</v>
      </c>
      <c r="P302" s="66">
        <v>0</v>
      </c>
      <c r="Q302" s="54">
        <v>0.2</v>
      </c>
      <c r="R302" s="67">
        <v>301</v>
      </c>
      <c r="S302" s="74">
        <v>-9.1528004812177617</v>
      </c>
      <c r="T302" s="55" t="s">
        <v>16460</v>
      </c>
    </row>
    <row r="303" spans="1:20" ht="15" customHeight="1" x14ac:dyDescent="0.3">
      <c r="A303" s="43" t="s">
        <v>2629</v>
      </c>
      <c r="B303" s="2" t="str">
        <f>VLOOKUP(MYRANKS_H[[#This Row],[PLAYERID]],PLAYERIDMAP[],COLUMN(PLAYERIDMAP[LASTNAME]),FALSE)</f>
        <v>Mercer</v>
      </c>
      <c r="C303" s="3" t="str">
        <f>VLOOKUP(MYRANKS_H[[#This Row],[PLAYERID]],PLAYERIDMAP[],COLUMN(PLAYERIDMAP[FIRSTNAME]),FALSE)</f>
        <v>Jordy</v>
      </c>
      <c r="D303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Jordy Mercer</v>
      </c>
      <c r="E303" s="3" t="str">
        <f>VLOOKUP(MYRANKS_H[[#This Row],[PLAYERID]],PLAYERIDMAP[],COLUMN(PLAYERIDMAP[TEAM]),FALSE)</f>
        <v>DET</v>
      </c>
      <c r="F303" s="4" t="str">
        <f>VLOOKUP(MYRANKS_H[[#This Row],[PLAYERID]],PLAYERIDMAP[],COLUMN(PLAYERIDMAP[LG]),FALSE)</f>
        <v>AL</v>
      </c>
      <c r="G303" s="3" t="str">
        <f>VLOOKUP(MYRANKS_H[[#This Row],[PLAYERID]],PLAYERIDMAP[],COLUMN(PLAYERIDMAP[POS]),FALSE)</f>
        <v>SS</v>
      </c>
      <c r="H303" s="92">
        <v>436</v>
      </c>
      <c r="I303" s="66">
        <v>394</v>
      </c>
      <c r="J303" s="92">
        <v>99</v>
      </c>
      <c r="K303" s="66">
        <v>6</v>
      </c>
      <c r="L303" s="92">
        <v>43</v>
      </c>
      <c r="M303" s="66">
        <v>39</v>
      </c>
      <c r="N303" s="66">
        <v>32</v>
      </c>
      <c r="O303" s="66">
        <v>87</v>
      </c>
      <c r="P303" s="66">
        <v>2</v>
      </c>
      <c r="Q303" s="6">
        <v>0.2512690355329949</v>
      </c>
      <c r="R303" s="15">
        <v>302</v>
      </c>
      <c r="S303" s="35">
        <v>-9.3314450448515309</v>
      </c>
      <c r="T303" s="19" t="s">
        <v>16461</v>
      </c>
    </row>
    <row r="304" spans="1:20" x14ac:dyDescent="0.3">
      <c r="A304" s="43" t="s">
        <v>10457</v>
      </c>
      <c r="B304" s="2" t="str">
        <f>VLOOKUP(MYRANKS_H[[#This Row],[PLAYERID]],PLAYERIDMAP[],COLUMN(PLAYERIDMAP[LASTNAME]),FALSE)</f>
        <v>Gimenez</v>
      </c>
      <c r="C304" s="3" t="str">
        <f>VLOOKUP(MYRANKS_H[[#This Row],[PLAYERID]],PLAYERIDMAP[],COLUMN(PLAYERIDMAP[FIRSTNAME]),FALSE)</f>
        <v>Chris</v>
      </c>
      <c r="D304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Chris Gimenez</v>
      </c>
      <c r="E304" s="3" t="str">
        <f>VLOOKUP(MYRANKS_H[[#This Row],[PLAYERID]],PLAYERIDMAP[],COLUMN(PLAYERIDMAP[TEAM]),FALSE)</f>
        <v>N/A</v>
      </c>
      <c r="F304" s="4" t="str">
        <f>VLOOKUP(MYRANKS_H[[#This Row],[PLAYERID]],PLAYERIDMAP[],COLUMN(PLAYERIDMAP[LG]),FALSE)</f>
        <v>N/A</v>
      </c>
      <c r="G304" s="3" t="str">
        <f>VLOOKUP(MYRANKS_H[[#This Row],[PLAYERID]],PLAYERIDMAP[],COLUMN(PLAYERIDMAP[POS]),FALSE)</f>
        <v>C</v>
      </c>
      <c r="H304" s="92">
        <v>66</v>
      </c>
      <c r="I304" s="59">
        <v>57</v>
      </c>
      <c r="J304" s="92">
        <v>12</v>
      </c>
      <c r="K304" s="59">
        <v>2</v>
      </c>
      <c r="L304" s="92">
        <v>7</v>
      </c>
      <c r="M304" s="59">
        <v>7</v>
      </c>
      <c r="N304" s="59">
        <v>6</v>
      </c>
      <c r="O304" s="59">
        <v>16</v>
      </c>
      <c r="P304" s="59">
        <v>1</v>
      </c>
      <c r="Q304" s="6">
        <v>0.21052631578947367</v>
      </c>
      <c r="R304" s="15">
        <v>303</v>
      </c>
      <c r="S304" s="35">
        <v>-9.386876736044508</v>
      </c>
      <c r="T304" s="19" t="s">
        <v>16462</v>
      </c>
    </row>
    <row r="305" spans="1:20" ht="15" customHeight="1" x14ac:dyDescent="0.3">
      <c r="A305" s="43" t="s">
        <v>2583</v>
      </c>
      <c r="B305" s="2" t="str">
        <f>VLOOKUP(MYRANKS_H[[#This Row],[PLAYERID]],PLAYERIDMAP[],COLUMN(PLAYERIDMAP[LASTNAME]),FALSE)</f>
        <v>Maybin</v>
      </c>
      <c r="C305" s="3" t="str">
        <f>VLOOKUP(MYRANKS_H[[#This Row],[PLAYERID]],PLAYERIDMAP[],COLUMN(PLAYERIDMAP[FIRSTNAME]),FALSE)</f>
        <v>Cameron</v>
      </c>
      <c r="D305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Cameron Maybin</v>
      </c>
      <c r="E305" s="3" t="str">
        <f>VLOOKUP(MYRANKS_H[[#This Row],[PLAYERID]],PLAYERIDMAP[],COLUMN(PLAYERIDMAP[TEAM]),FALSE)</f>
        <v>N/A</v>
      </c>
      <c r="F305" s="4" t="str">
        <f>VLOOKUP(MYRANKS_H[[#This Row],[PLAYERID]],PLAYERIDMAP[],COLUMN(PLAYERIDMAP[LG]),FALSE)</f>
        <v>N/A</v>
      </c>
      <c r="G305" s="3" t="str">
        <f>VLOOKUP(MYRANKS_H[[#This Row],[PLAYERID]],PLAYERIDMAP[],COLUMN(PLAYERIDMAP[POS]),FALSE)</f>
        <v>OF</v>
      </c>
      <c r="H305" s="92">
        <v>384</v>
      </c>
      <c r="I305" s="59">
        <v>342</v>
      </c>
      <c r="J305" s="92">
        <v>85</v>
      </c>
      <c r="K305" s="59">
        <v>4</v>
      </c>
      <c r="L305" s="92">
        <v>32</v>
      </c>
      <c r="M305" s="59">
        <v>28</v>
      </c>
      <c r="N305" s="59">
        <v>38</v>
      </c>
      <c r="O305" s="59">
        <v>75</v>
      </c>
      <c r="P305" s="59">
        <v>10</v>
      </c>
      <c r="Q305" s="6">
        <v>0.24853801169590642</v>
      </c>
      <c r="R305" s="15">
        <v>304</v>
      </c>
      <c r="S305" s="35">
        <v>-9.4187927843355954</v>
      </c>
      <c r="T305" s="19" t="s">
        <v>16463</v>
      </c>
    </row>
    <row r="306" spans="1:20" x14ac:dyDescent="0.3">
      <c r="A306" s="43" t="s">
        <v>1651</v>
      </c>
      <c r="B306" s="2" t="str">
        <f>VLOOKUP(MYRANKS_H[[#This Row],[PLAYERID]],PLAYERIDMAP[],COLUMN(PLAYERIDMAP[LASTNAME]),FALSE)</f>
        <v>Cabrera</v>
      </c>
      <c r="C306" s="3" t="str">
        <f>VLOOKUP(MYRANKS_H[[#This Row],[PLAYERID]],PLAYERIDMAP[],COLUMN(PLAYERIDMAP[FIRSTNAME]),FALSE)</f>
        <v>Melky</v>
      </c>
      <c r="D306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Melky Cabrera</v>
      </c>
      <c r="E306" s="3" t="str">
        <f>VLOOKUP(MYRANKS_H[[#This Row],[PLAYERID]],PLAYERIDMAP[],COLUMN(PLAYERIDMAP[TEAM]),FALSE)</f>
        <v>N/A</v>
      </c>
      <c r="F306" s="4" t="str">
        <f>VLOOKUP(MYRANKS_H[[#This Row],[PLAYERID]],PLAYERIDMAP[],COLUMN(PLAYERIDMAP[LG]),FALSE)</f>
        <v>N/A</v>
      </c>
      <c r="G306" s="3" t="str">
        <f>VLOOKUP(MYRANKS_H[[#This Row],[PLAYERID]],PLAYERIDMAP[],COLUMN(PLAYERIDMAP[POS]),FALSE)</f>
        <v>OF</v>
      </c>
      <c r="H306" s="92">
        <v>278</v>
      </c>
      <c r="I306" s="66">
        <v>250</v>
      </c>
      <c r="J306" s="92">
        <v>70</v>
      </c>
      <c r="K306" s="66">
        <v>6</v>
      </c>
      <c r="L306" s="92">
        <v>28</v>
      </c>
      <c r="M306" s="66">
        <v>39</v>
      </c>
      <c r="N306" s="66">
        <v>20</v>
      </c>
      <c r="O306" s="66">
        <v>38</v>
      </c>
      <c r="P306" s="66">
        <v>1</v>
      </c>
      <c r="Q306" s="29">
        <v>0.28000000000000003</v>
      </c>
      <c r="R306" s="15">
        <v>305</v>
      </c>
      <c r="S306" s="34">
        <v>-9.421383506990809</v>
      </c>
      <c r="T306" s="19" t="s">
        <v>16464</v>
      </c>
    </row>
    <row r="307" spans="1:20" ht="15" customHeight="1" x14ac:dyDescent="0.3">
      <c r="A307" s="43" t="s">
        <v>12900</v>
      </c>
      <c r="B307" s="2" t="str">
        <f>VLOOKUP(MYRANKS_H[[#This Row],[PLAYERID]],PLAYERIDMAP[],COLUMN(PLAYERIDMAP[LASTNAME]),FALSE)</f>
        <v>Sisco</v>
      </c>
      <c r="C307" s="3" t="str">
        <f>VLOOKUP(MYRANKS_H[[#This Row],[PLAYERID]],PLAYERIDMAP[],COLUMN(PLAYERIDMAP[FIRSTNAME]),FALSE)</f>
        <v>Chance</v>
      </c>
      <c r="D307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Chance Sisco</v>
      </c>
      <c r="E307" s="3" t="str">
        <f>VLOOKUP(MYRANKS_H[[#This Row],[PLAYERID]],PLAYERIDMAP[],COLUMN(PLAYERIDMAP[TEAM]),FALSE)</f>
        <v>BAL</v>
      </c>
      <c r="F307" s="4" t="str">
        <f>VLOOKUP(MYRANKS_H[[#This Row],[PLAYERID]],PLAYERIDMAP[],COLUMN(PLAYERIDMAP[LG]),FALSE)</f>
        <v>AL</v>
      </c>
      <c r="G307" s="3" t="str">
        <f>VLOOKUP(MYRANKS_H[[#This Row],[PLAYERID]],PLAYERIDMAP[],COLUMN(PLAYERIDMAP[POS]),FALSE)</f>
        <v>C</v>
      </c>
      <c r="H307" s="92">
        <v>184</v>
      </c>
      <c r="I307" s="66">
        <v>160</v>
      </c>
      <c r="J307" s="92">
        <v>29</v>
      </c>
      <c r="K307" s="66">
        <v>2</v>
      </c>
      <c r="L307" s="92">
        <v>13</v>
      </c>
      <c r="M307" s="66">
        <v>16</v>
      </c>
      <c r="N307" s="66">
        <v>13</v>
      </c>
      <c r="O307" s="66">
        <v>66</v>
      </c>
      <c r="P307" s="66">
        <v>1</v>
      </c>
      <c r="Q307" s="27">
        <v>0.18124999999999999</v>
      </c>
      <c r="R307" s="15">
        <v>306</v>
      </c>
      <c r="S307" s="37">
        <v>-9.4875180770560767</v>
      </c>
      <c r="T307" s="19" t="s">
        <v>16465</v>
      </c>
    </row>
    <row r="308" spans="1:20" x14ac:dyDescent="0.3">
      <c r="A308" s="43" t="s">
        <v>13909</v>
      </c>
      <c r="B308" s="2" t="str">
        <f>VLOOKUP(MYRANKS_H[[#This Row],[PLAYERID]],PLAYERIDMAP[],COLUMN(PLAYERIDMAP[LASTNAME]),FALSE)</f>
        <v>Sucre</v>
      </c>
      <c r="C308" s="3" t="str">
        <f>VLOOKUP(MYRANKS_H[[#This Row],[PLAYERID]],PLAYERIDMAP[],COLUMN(PLAYERIDMAP[FIRSTNAME]),FALSE)</f>
        <v>Jesus</v>
      </c>
      <c r="D308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Jesus Sucre</v>
      </c>
      <c r="E308" s="3" t="str">
        <f>VLOOKUP(MYRANKS_H[[#This Row],[PLAYERID]],PLAYERIDMAP[],COLUMN(PLAYERIDMAP[TEAM]),FALSE)</f>
        <v>N/A</v>
      </c>
      <c r="F308" s="4" t="str">
        <f>VLOOKUP(MYRANKS_H[[#This Row],[PLAYERID]],PLAYERIDMAP[],COLUMN(PLAYERIDMAP[LG]),FALSE)</f>
        <v>N/A</v>
      </c>
      <c r="G308" s="3" t="str">
        <f>VLOOKUP(MYRANKS_H[[#This Row],[PLAYERID]],PLAYERIDMAP[],COLUMN(PLAYERIDMAP[POS]),FALSE)</f>
        <v>C</v>
      </c>
      <c r="H308" s="92">
        <v>198</v>
      </c>
      <c r="I308" s="66">
        <v>182</v>
      </c>
      <c r="J308" s="92">
        <v>38</v>
      </c>
      <c r="K308" s="66">
        <v>1</v>
      </c>
      <c r="L308" s="92">
        <v>9</v>
      </c>
      <c r="M308" s="66">
        <v>17</v>
      </c>
      <c r="N308" s="66">
        <v>9</v>
      </c>
      <c r="O308" s="66">
        <v>29</v>
      </c>
      <c r="P308" s="66">
        <v>1</v>
      </c>
      <c r="Q308" s="6">
        <v>0.2087912087912088</v>
      </c>
      <c r="R308" s="15">
        <v>307</v>
      </c>
      <c r="S308" s="35">
        <v>-9.5138637645364241</v>
      </c>
      <c r="T308" s="19" t="s">
        <v>16466</v>
      </c>
    </row>
    <row r="309" spans="1:20" ht="15" customHeight="1" x14ac:dyDescent="0.3">
      <c r="A309" s="43" t="s">
        <v>8194</v>
      </c>
      <c r="B309" s="2" t="str">
        <f>VLOOKUP(MYRANKS_H[[#This Row],[PLAYERID]],PLAYERIDMAP[],COLUMN(PLAYERIDMAP[LASTNAME]),FALSE)</f>
        <v>Perez</v>
      </c>
      <c r="C309" s="3" t="str">
        <f>VLOOKUP(MYRANKS_H[[#This Row],[PLAYERID]],PLAYERIDMAP[],COLUMN(PLAYERIDMAP[FIRSTNAME]),FALSE)</f>
        <v>Roberto</v>
      </c>
      <c r="D309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Roberto Perez</v>
      </c>
      <c r="E309" s="3" t="str">
        <f>VLOOKUP(MYRANKS_H[[#This Row],[PLAYERID]],PLAYERIDMAP[],COLUMN(PLAYERIDMAP[TEAM]),FALSE)</f>
        <v>CLE</v>
      </c>
      <c r="F309" s="4" t="str">
        <f>VLOOKUP(MYRANKS_H[[#This Row],[PLAYERID]],PLAYERIDMAP[],COLUMN(PLAYERIDMAP[LG]),FALSE)</f>
        <v>AL</v>
      </c>
      <c r="G309" s="3" t="str">
        <f>VLOOKUP(MYRANKS_H[[#This Row],[PLAYERID]],PLAYERIDMAP[],COLUMN(PLAYERIDMAP[POS]),FALSE)</f>
        <v>C</v>
      </c>
      <c r="H309" s="92">
        <v>210</v>
      </c>
      <c r="I309" s="66">
        <v>179</v>
      </c>
      <c r="J309" s="92">
        <v>30</v>
      </c>
      <c r="K309" s="66">
        <v>2</v>
      </c>
      <c r="L309" s="92">
        <v>16</v>
      </c>
      <c r="M309" s="66">
        <v>19</v>
      </c>
      <c r="N309" s="66">
        <v>21</v>
      </c>
      <c r="O309" s="66">
        <v>70</v>
      </c>
      <c r="P309" s="66">
        <v>1</v>
      </c>
      <c r="Q309" s="6">
        <v>0.16759776536312848</v>
      </c>
      <c r="R309" s="15">
        <v>308</v>
      </c>
      <c r="S309" s="35">
        <v>-9.5282898805993224</v>
      </c>
      <c r="T309" s="19" t="s">
        <v>16467</v>
      </c>
    </row>
    <row r="310" spans="1:20" ht="15" customHeight="1" x14ac:dyDescent="0.3">
      <c r="A310" s="43" t="s">
        <v>13775</v>
      </c>
      <c r="B310" s="2" t="str">
        <f>VLOOKUP(MYRANKS_H[[#This Row],[PLAYERID]],PLAYERIDMAP[],COLUMN(PLAYERIDMAP[LASTNAME]),FALSE)</f>
        <v>Hicks</v>
      </c>
      <c r="C310" s="3" t="str">
        <f>VLOOKUP(MYRANKS_H[[#This Row],[PLAYERID]],PLAYERIDMAP[],COLUMN(PLAYERIDMAP[FIRSTNAME]),FALSE)</f>
        <v>John</v>
      </c>
      <c r="D310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John Hicks</v>
      </c>
      <c r="E310" s="3" t="str">
        <f>VLOOKUP(MYRANKS_H[[#This Row],[PLAYERID]],PLAYERIDMAP[],COLUMN(PLAYERIDMAP[TEAM]),FALSE)</f>
        <v>DET</v>
      </c>
      <c r="F310" s="4" t="str">
        <f>VLOOKUP(MYRANKS_H[[#This Row],[PLAYERID]],PLAYERIDMAP[],COLUMN(PLAYERIDMAP[LG]),FALSE)</f>
        <v>AL</v>
      </c>
      <c r="G310" s="3" t="str">
        <f>VLOOKUP(MYRANKS_H[[#This Row],[PLAYERID]],PLAYERIDMAP[],COLUMN(PLAYERIDMAP[POS]),FALSE)</f>
        <v>1B</v>
      </c>
      <c r="H310" s="92">
        <v>312</v>
      </c>
      <c r="I310" s="66">
        <v>288</v>
      </c>
      <c r="J310" s="92">
        <v>75</v>
      </c>
      <c r="K310" s="66">
        <v>9</v>
      </c>
      <c r="L310" s="92">
        <v>35</v>
      </c>
      <c r="M310" s="66">
        <v>32</v>
      </c>
      <c r="N310" s="66">
        <v>22</v>
      </c>
      <c r="O310" s="66">
        <v>84</v>
      </c>
      <c r="P310" s="66">
        <v>0</v>
      </c>
      <c r="Q310" s="6">
        <v>0.26041666666666669</v>
      </c>
      <c r="R310" s="15">
        <v>309</v>
      </c>
      <c r="S310" s="35">
        <v>-9.547175596784049</v>
      </c>
      <c r="T310" s="19" t="s">
        <v>16468</v>
      </c>
    </row>
    <row r="311" spans="1:20" ht="15" customHeight="1" x14ac:dyDescent="0.3">
      <c r="A311" s="57" t="s">
        <v>8142</v>
      </c>
      <c r="B311" s="2" t="str">
        <f>VLOOKUP(MYRANKS_H[[#This Row],[PLAYERID]],PLAYERIDMAP[],COLUMN(PLAYERIDMAP[LASTNAME]),FALSE)</f>
        <v>Beckham</v>
      </c>
      <c r="C311" s="3" t="str">
        <f>VLOOKUP(MYRANKS_H[[#This Row],[PLAYERID]],PLAYERIDMAP[],COLUMN(PLAYERIDMAP[FIRSTNAME]),FALSE)</f>
        <v>Tim</v>
      </c>
      <c r="D311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Tim Beckham</v>
      </c>
      <c r="E311" s="3" t="str">
        <f>VLOOKUP(MYRANKS_H[[#This Row],[PLAYERID]],PLAYERIDMAP[],COLUMN(PLAYERIDMAP[TEAM]),FALSE)</f>
        <v>N/A</v>
      </c>
      <c r="F311" s="4" t="str">
        <f>VLOOKUP(MYRANKS_H[[#This Row],[PLAYERID]],PLAYERIDMAP[],COLUMN(PLAYERIDMAP[LG]),FALSE)</f>
        <v>N/A</v>
      </c>
      <c r="G311" s="3" t="str">
        <f>VLOOKUP(MYRANKS_H[[#This Row],[PLAYERID]],PLAYERIDMAP[],COLUMN(PLAYERIDMAP[POS]),FALSE)</f>
        <v>SS</v>
      </c>
      <c r="H311" s="92">
        <v>402</v>
      </c>
      <c r="I311" s="66">
        <v>369</v>
      </c>
      <c r="J311" s="92">
        <v>85</v>
      </c>
      <c r="K311" s="66">
        <v>12</v>
      </c>
      <c r="L311" s="92">
        <v>45</v>
      </c>
      <c r="M311" s="66">
        <v>35</v>
      </c>
      <c r="N311" s="66">
        <v>27</v>
      </c>
      <c r="O311" s="66">
        <v>100</v>
      </c>
      <c r="P311" s="66">
        <v>1</v>
      </c>
      <c r="Q311" s="46">
        <v>0.23035230352303523</v>
      </c>
      <c r="R311" s="65">
        <v>310</v>
      </c>
      <c r="S311" s="52">
        <v>-9.5945931387841075</v>
      </c>
      <c r="T311" s="45" t="s">
        <v>16469</v>
      </c>
    </row>
    <row r="312" spans="1:20" ht="15" customHeight="1" x14ac:dyDescent="0.3">
      <c r="A312" s="57" t="s">
        <v>12065</v>
      </c>
      <c r="B312" s="2" t="str">
        <f>VLOOKUP(MYRANKS_H[[#This Row],[PLAYERID]],PLAYERIDMAP[],COLUMN(PLAYERIDMAP[LASTNAME]),FALSE)</f>
        <v>Murphy</v>
      </c>
      <c r="C312" s="3" t="str">
        <f>VLOOKUP(MYRANKS_H[[#This Row],[PLAYERID]],PLAYERIDMAP[],COLUMN(PLAYERIDMAP[FIRSTNAME]),FALSE)</f>
        <v>Tom</v>
      </c>
      <c r="D312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Tom Murphy</v>
      </c>
      <c r="E312" s="3" t="str">
        <f>VLOOKUP(MYRANKS_H[[#This Row],[PLAYERID]],PLAYERIDMAP[],COLUMN(PLAYERIDMAP[TEAM]),FALSE)</f>
        <v>COL</v>
      </c>
      <c r="F312" s="4" t="str">
        <f>VLOOKUP(MYRANKS_H[[#This Row],[PLAYERID]],PLAYERIDMAP[],COLUMN(PLAYERIDMAP[LG]),FALSE)</f>
        <v>NL</v>
      </c>
      <c r="G312" s="3" t="str">
        <f>VLOOKUP(MYRANKS_H[[#This Row],[PLAYERID]],PLAYERIDMAP[],COLUMN(PLAYERIDMAP[POS]),FALSE)</f>
        <v>C</v>
      </c>
      <c r="H312" s="92">
        <v>96</v>
      </c>
      <c r="I312" s="66">
        <v>93</v>
      </c>
      <c r="J312" s="92">
        <v>21</v>
      </c>
      <c r="K312" s="66">
        <v>2</v>
      </c>
      <c r="L312" s="92">
        <v>5</v>
      </c>
      <c r="M312" s="66">
        <v>11</v>
      </c>
      <c r="N312" s="66">
        <v>3</v>
      </c>
      <c r="O312" s="66">
        <v>44</v>
      </c>
      <c r="P312" s="66">
        <v>0</v>
      </c>
      <c r="Q312" s="46">
        <v>0.22580645161290322</v>
      </c>
      <c r="R312" s="65">
        <v>311</v>
      </c>
      <c r="S312" s="73">
        <v>-9.6111183703078815</v>
      </c>
      <c r="T312" s="45" t="s">
        <v>16470</v>
      </c>
    </row>
    <row r="313" spans="1:20" ht="15" customHeight="1" x14ac:dyDescent="0.3">
      <c r="A313" s="43" t="s">
        <v>1838</v>
      </c>
      <c r="B313" s="2" t="str">
        <f>VLOOKUP(MYRANKS_H[[#This Row],[PLAYERID]],PLAYERIDMAP[],COLUMN(PLAYERIDMAP[LASTNAME]),FALSE)</f>
        <v>Davis</v>
      </c>
      <c r="C313" s="3" t="str">
        <f>VLOOKUP(MYRANKS_H[[#This Row],[PLAYERID]],PLAYERIDMAP[],COLUMN(PLAYERIDMAP[FIRSTNAME]),FALSE)</f>
        <v>Rajai</v>
      </c>
      <c r="D313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Rajai Davis</v>
      </c>
      <c r="E313" s="3" t="str">
        <f>VLOOKUP(MYRANKS_H[[#This Row],[PLAYERID]],PLAYERIDMAP[],COLUMN(PLAYERIDMAP[TEAM]),FALSE)</f>
        <v>NYM</v>
      </c>
      <c r="F313" s="4" t="str">
        <f>VLOOKUP(MYRANKS_H[[#This Row],[PLAYERID]],PLAYERIDMAP[],COLUMN(PLAYERIDMAP[LG]),FALSE)</f>
        <v>NL</v>
      </c>
      <c r="G313" s="3" t="str">
        <f>VLOOKUP(MYRANKS_H[[#This Row],[PLAYERID]],PLAYERIDMAP[],COLUMN(PLAYERIDMAP[POS]),FALSE)</f>
        <v>OF</v>
      </c>
      <c r="H313" s="92">
        <v>216</v>
      </c>
      <c r="I313" s="66">
        <v>196</v>
      </c>
      <c r="J313" s="92">
        <v>44</v>
      </c>
      <c r="K313" s="66">
        <v>1</v>
      </c>
      <c r="L313" s="92">
        <v>33</v>
      </c>
      <c r="M313" s="66">
        <v>6</v>
      </c>
      <c r="N313" s="66">
        <v>11</v>
      </c>
      <c r="O313" s="66">
        <v>48</v>
      </c>
      <c r="P313" s="66">
        <v>21</v>
      </c>
      <c r="Q313" s="6">
        <v>0.22448979591836735</v>
      </c>
      <c r="R313" s="15">
        <v>312</v>
      </c>
      <c r="S313" s="35">
        <v>-9.6732907718390297</v>
      </c>
      <c r="T313" s="19" t="s">
        <v>16471</v>
      </c>
    </row>
    <row r="314" spans="1:20" ht="15" customHeight="1" x14ac:dyDescent="0.3">
      <c r="A314" s="43" t="s">
        <v>2221</v>
      </c>
      <c r="B314" s="2" t="str">
        <f>VLOOKUP(MYRANKS_H[[#This Row],[PLAYERID]],PLAYERIDMAP[],COLUMN(PLAYERIDMAP[LASTNAME]),FALSE)</f>
        <v>Herrmann</v>
      </c>
      <c r="C314" s="3" t="str">
        <f>VLOOKUP(MYRANKS_H[[#This Row],[PLAYERID]],PLAYERIDMAP[],COLUMN(PLAYERIDMAP[FIRSTNAME]),FALSE)</f>
        <v>Chris</v>
      </c>
      <c r="D314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Chris Herrmann</v>
      </c>
      <c r="E314" s="3" t="str">
        <f>VLOOKUP(MYRANKS_H[[#This Row],[PLAYERID]],PLAYERIDMAP[],COLUMN(PLAYERIDMAP[TEAM]),FALSE)</f>
        <v>N/A</v>
      </c>
      <c r="F314" s="4" t="str">
        <f>VLOOKUP(MYRANKS_H[[#This Row],[PLAYERID]],PLAYERIDMAP[],COLUMN(PLAYERIDMAP[LG]),FALSE)</f>
        <v>N/A</v>
      </c>
      <c r="G314" s="3" t="str">
        <f>VLOOKUP(MYRANKS_H[[#This Row],[PLAYERID]],PLAYERIDMAP[],COLUMN(PLAYERIDMAP[POS]),FALSE)</f>
        <v>C</v>
      </c>
      <c r="H314" s="92">
        <v>87</v>
      </c>
      <c r="I314" s="66">
        <v>76</v>
      </c>
      <c r="J314" s="92">
        <v>18</v>
      </c>
      <c r="K314" s="66">
        <v>2</v>
      </c>
      <c r="L314" s="92">
        <v>6</v>
      </c>
      <c r="M314" s="66">
        <v>7</v>
      </c>
      <c r="N314" s="66">
        <v>10</v>
      </c>
      <c r="O314" s="66">
        <v>24</v>
      </c>
      <c r="P314" s="66">
        <v>0</v>
      </c>
      <c r="Q314" s="6">
        <v>0.23684210526315788</v>
      </c>
      <c r="R314" s="15">
        <v>313</v>
      </c>
      <c r="S314" s="35">
        <v>-9.712519287917651</v>
      </c>
      <c r="T314" s="19" t="s">
        <v>16472</v>
      </c>
    </row>
    <row r="315" spans="1:20" ht="15" customHeight="1" x14ac:dyDescent="0.3">
      <c r="A315" s="57" t="s">
        <v>11411</v>
      </c>
      <c r="B315" s="2" t="str">
        <f>VLOOKUP(MYRANKS_H[[#This Row],[PLAYERID]],PLAYERIDMAP[],COLUMN(PLAYERIDMAP[LASTNAME]),FALSE)</f>
        <v>Choi</v>
      </c>
      <c r="C315" s="3" t="str">
        <f>VLOOKUP(MYRANKS_H[[#This Row],[PLAYERID]],PLAYERIDMAP[],COLUMN(PLAYERIDMAP[FIRSTNAME]),FALSE)</f>
        <v>Ji-Man</v>
      </c>
      <c r="D315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Ji-Man Choi</v>
      </c>
      <c r="E315" s="3" t="str">
        <f>VLOOKUP(MYRANKS_H[[#This Row],[PLAYERID]],PLAYERIDMAP[],COLUMN(PLAYERIDMAP[TEAM]),FALSE)</f>
        <v>TB</v>
      </c>
      <c r="F315" s="4" t="str">
        <f>VLOOKUP(MYRANKS_H[[#This Row],[PLAYERID]],PLAYERIDMAP[],COLUMN(PLAYERIDMAP[LG]),FALSE)</f>
        <v>AL</v>
      </c>
      <c r="G315" s="3" t="str">
        <f>VLOOKUP(MYRANKS_H[[#This Row],[PLAYERID]],PLAYERIDMAP[],COLUMN(PLAYERIDMAP[POS]),FALSE)</f>
        <v>1B</v>
      </c>
      <c r="H315" s="92">
        <v>221</v>
      </c>
      <c r="I315" s="66">
        <v>190</v>
      </c>
      <c r="J315" s="92">
        <v>50</v>
      </c>
      <c r="K315" s="66">
        <v>10</v>
      </c>
      <c r="L315" s="92">
        <v>25</v>
      </c>
      <c r="M315" s="66">
        <v>32</v>
      </c>
      <c r="N315" s="66">
        <v>26</v>
      </c>
      <c r="O315" s="66">
        <v>55</v>
      </c>
      <c r="P315" s="66">
        <v>2</v>
      </c>
      <c r="Q315" s="54">
        <v>0.26315789473684209</v>
      </c>
      <c r="R315" s="15">
        <v>314</v>
      </c>
      <c r="S315" s="56">
        <v>-9.720056436819787</v>
      </c>
      <c r="T315" s="55" t="s">
        <v>16473</v>
      </c>
    </row>
    <row r="316" spans="1:20" x14ac:dyDescent="0.3">
      <c r="A316" s="88" t="s">
        <v>3354</v>
      </c>
      <c r="B316" s="2" t="str">
        <f>VLOOKUP(MYRANKS_H[[#This Row],[PLAYERID]],PLAYERIDMAP[],COLUMN(PLAYERIDMAP[LASTNAME]),FALSE)</f>
        <v>Wilson</v>
      </c>
      <c r="C316" s="3" t="str">
        <f>VLOOKUP(MYRANKS_H[[#This Row],[PLAYERID]],PLAYERIDMAP[],COLUMN(PLAYERIDMAP[FIRSTNAME]),FALSE)</f>
        <v>Bobby</v>
      </c>
      <c r="D316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Bobby Wilson</v>
      </c>
      <c r="E316" s="3" t="str">
        <f>VLOOKUP(MYRANKS_H[[#This Row],[PLAYERID]],PLAYERIDMAP[],COLUMN(PLAYERIDMAP[TEAM]),FALSE)</f>
        <v>DET</v>
      </c>
      <c r="F316" s="104" t="str">
        <f>VLOOKUP(MYRANKS_H[[#This Row],[PLAYERID]],PLAYERIDMAP[],COLUMN(PLAYERIDMAP[LG]),FALSE)</f>
        <v>AL</v>
      </c>
      <c r="G316" s="3" t="str">
        <f>VLOOKUP(MYRANKS_H[[#This Row],[PLAYERID]],PLAYERIDMAP[],COLUMN(PLAYERIDMAP[POS]),FALSE)</f>
        <v>C</v>
      </c>
      <c r="H316" s="92">
        <v>151</v>
      </c>
      <c r="I316" s="92">
        <v>135</v>
      </c>
      <c r="J316" s="92">
        <v>24</v>
      </c>
      <c r="K316" s="92">
        <v>2</v>
      </c>
      <c r="L316" s="92">
        <v>12</v>
      </c>
      <c r="M316" s="92">
        <v>16</v>
      </c>
      <c r="N316" s="92">
        <v>12</v>
      </c>
      <c r="O316" s="92">
        <v>37</v>
      </c>
      <c r="P316" s="92">
        <v>0</v>
      </c>
      <c r="Q316" s="93">
        <v>0.17777777777777778</v>
      </c>
      <c r="R316" s="95">
        <v>315</v>
      </c>
      <c r="S316" s="96">
        <v>-9.7240576243737227</v>
      </c>
      <c r="T316" s="94" t="s">
        <v>16474</v>
      </c>
    </row>
    <row r="317" spans="1:20" x14ac:dyDescent="0.3">
      <c r="A317" s="57" t="s">
        <v>14628</v>
      </c>
      <c r="B317" s="2" t="str">
        <f>VLOOKUP(MYRANKS_H[[#This Row],[PLAYERID]],PLAYERIDMAP[],COLUMN(PLAYERIDMAP[LASTNAME]),FALSE)</f>
        <v>Ervin</v>
      </c>
      <c r="C317" s="3" t="str">
        <f>VLOOKUP(MYRANKS_H[[#This Row],[PLAYERID]],PLAYERIDMAP[],COLUMN(PLAYERIDMAP[FIRSTNAME]),FALSE)</f>
        <v>Phil</v>
      </c>
      <c r="D317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Phil Ervin</v>
      </c>
      <c r="E317" s="3" t="str">
        <f>VLOOKUP(MYRANKS_H[[#This Row],[PLAYERID]],PLAYERIDMAP[],COLUMN(PLAYERIDMAP[TEAM]),FALSE)</f>
        <v>CIN</v>
      </c>
      <c r="F317" s="4" t="str">
        <f>VLOOKUP(MYRANKS_H[[#This Row],[PLAYERID]],PLAYERIDMAP[],COLUMN(PLAYERIDMAP[LG]),FALSE)</f>
        <v>NL</v>
      </c>
      <c r="G317" s="3" t="str">
        <f>VLOOKUP(MYRANKS_H[[#This Row],[PLAYERID]],PLAYERIDMAP[],COLUMN(PLAYERIDMAP[POS]),FALSE)</f>
        <v>OF</v>
      </c>
      <c r="H317" s="92">
        <v>247</v>
      </c>
      <c r="I317" s="66">
        <v>218</v>
      </c>
      <c r="J317" s="92">
        <v>55</v>
      </c>
      <c r="K317" s="66">
        <v>7</v>
      </c>
      <c r="L317" s="92">
        <v>27</v>
      </c>
      <c r="M317" s="66">
        <v>31</v>
      </c>
      <c r="N317" s="66">
        <v>20</v>
      </c>
      <c r="O317" s="66">
        <v>60</v>
      </c>
      <c r="P317" s="66">
        <v>6</v>
      </c>
      <c r="Q317" s="54">
        <v>0.25229357798165136</v>
      </c>
      <c r="R317" s="67">
        <v>316</v>
      </c>
      <c r="S317" s="74">
        <v>-9.8381455378770326</v>
      </c>
      <c r="T317" s="55" t="s">
        <v>16475</v>
      </c>
    </row>
    <row r="318" spans="1:20" ht="15" customHeight="1" x14ac:dyDescent="0.3">
      <c r="A318" s="57" t="s">
        <v>2239</v>
      </c>
      <c r="B318" s="2" t="str">
        <f>VLOOKUP(MYRANKS_H[[#This Row],[PLAYERID]],PLAYERIDMAP[],COLUMN(PLAYERIDMAP[LASTNAME]),FALSE)</f>
        <v>Holaday</v>
      </c>
      <c r="C318" s="3" t="str">
        <f>VLOOKUP(MYRANKS_H[[#This Row],[PLAYERID]],PLAYERIDMAP[],COLUMN(PLAYERIDMAP[FIRSTNAME]),FALSE)</f>
        <v>Bryan</v>
      </c>
      <c r="D318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Bryan Holaday</v>
      </c>
      <c r="E318" s="3" t="str">
        <f>VLOOKUP(MYRANKS_H[[#This Row],[PLAYERID]],PLAYERIDMAP[],COLUMN(PLAYERIDMAP[TEAM]),FALSE)</f>
        <v>MIA</v>
      </c>
      <c r="F318" s="4" t="str">
        <f>VLOOKUP(MYRANKS_H[[#This Row],[PLAYERID]],PLAYERIDMAP[],COLUMN(PLAYERIDMAP[LG]),FALSE)</f>
        <v>NL</v>
      </c>
      <c r="G318" s="3" t="str">
        <f>VLOOKUP(MYRANKS_H[[#This Row],[PLAYERID]],PLAYERIDMAP[],COLUMN(PLAYERIDMAP[POS]),FALSE)</f>
        <v>C</v>
      </c>
      <c r="H318" s="92">
        <v>166</v>
      </c>
      <c r="I318" s="66">
        <v>151</v>
      </c>
      <c r="J318" s="92">
        <v>31</v>
      </c>
      <c r="K318" s="66">
        <v>1</v>
      </c>
      <c r="L318" s="92">
        <v>7</v>
      </c>
      <c r="M318" s="66">
        <v>16</v>
      </c>
      <c r="N318" s="66">
        <v>10</v>
      </c>
      <c r="O318" s="66">
        <v>29</v>
      </c>
      <c r="P318" s="66">
        <v>0</v>
      </c>
      <c r="Q318" s="46">
        <v>0.20529801324503311</v>
      </c>
      <c r="R318" s="65">
        <v>317</v>
      </c>
      <c r="S318" s="52">
        <v>-10.164621515777275</v>
      </c>
      <c r="T318" s="45" t="s">
        <v>16476</v>
      </c>
    </row>
    <row r="319" spans="1:20" x14ac:dyDescent="0.3">
      <c r="A319" s="43" t="s">
        <v>4845</v>
      </c>
      <c r="B319" s="2" t="str">
        <f>VLOOKUP(MYRANKS_H[[#This Row],[PLAYERID]],PLAYERIDMAP[],COLUMN(PLAYERIDMAP[LASTNAME]),FALSE)</f>
        <v>Soler</v>
      </c>
      <c r="C319" s="3" t="str">
        <f>VLOOKUP(MYRANKS_H[[#This Row],[PLAYERID]],PLAYERIDMAP[],COLUMN(PLAYERIDMAP[FIRSTNAME]),FALSE)</f>
        <v>Jorge</v>
      </c>
      <c r="D319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Jorge Soler</v>
      </c>
      <c r="E319" s="3" t="str">
        <f>VLOOKUP(MYRANKS_H[[#This Row],[PLAYERID]],PLAYERIDMAP[],COLUMN(PLAYERIDMAP[TEAM]),FALSE)</f>
        <v>KC</v>
      </c>
      <c r="F319" s="4" t="str">
        <f>VLOOKUP(MYRANKS_H[[#This Row],[PLAYERID]],PLAYERIDMAP[],COLUMN(PLAYERIDMAP[LG]),FALSE)</f>
        <v>AL</v>
      </c>
      <c r="G319" s="3" t="str">
        <f>VLOOKUP(MYRANKS_H[[#This Row],[PLAYERID]],PLAYERIDMAP[],COLUMN(PLAYERIDMAP[POS]),FALSE)</f>
        <v>OF</v>
      </c>
      <c r="H319" s="92">
        <v>257</v>
      </c>
      <c r="I319" s="66">
        <v>223</v>
      </c>
      <c r="J319" s="92">
        <v>59</v>
      </c>
      <c r="K319" s="66">
        <v>9</v>
      </c>
      <c r="L319" s="92">
        <v>27</v>
      </c>
      <c r="M319" s="66">
        <v>28</v>
      </c>
      <c r="N319" s="66">
        <v>28</v>
      </c>
      <c r="O319" s="66">
        <v>69</v>
      </c>
      <c r="P319" s="66">
        <v>3</v>
      </c>
      <c r="Q319" s="6">
        <v>0.26457399103139012</v>
      </c>
      <c r="R319" s="15">
        <v>318</v>
      </c>
      <c r="S319" s="35">
        <v>-10.194675807831588</v>
      </c>
      <c r="T319" s="19" t="s">
        <v>16477</v>
      </c>
    </row>
    <row r="320" spans="1:20" ht="15" customHeight="1" x14ac:dyDescent="0.3">
      <c r="A320" s="43" t="s">
        <v>2532</v>
      </c>
      <c r="B320" s="2" t="str">
        <f>VLOOKUP(MYRANKS_H[[#This Row],[PLAYERID]],PLAYERIDMAP[],COLUMN(PLAYERIDMAP[LASTNAME]),FALSE)</f>
        <v>Marisnick</v>
      </c>
      <c r="C320" s="3" t="str">
        <f>VLOOKUP(MYRANKS_H[[#This Row],[PLAYERID]],PLAYERIDMAP[],COLUMN(PLAYERIDMAP[FIRSTNAME]),FALSE)</f>
        <v>Jake</v>
      </c>
      <c r="D320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Jake Marisnick</v>
      </c>
      <c r="E320" s="3" t="str">
        <f>VLOOKUP(MYRANKS_H[[#This Row],[PLAYERID]],PLAYERIDMAP[],COLUMN(PLAYERIDMAP[TEAM]),FALSE)</f>
        <v>HOU</v>
      </c>
      <c r="F320" s="4" t="str">
        <f>VLOOKUP(MYRANKS_H[[#This Row],[PLAYERID]],PLAYERIDMAP[],COLUMN(PLAYERIDMAP[LG]),FALSE)</f>
        <v>AL</v>
      </c>
      <c r="G320" s="3" t="str">
        <f>VLOOKUP(MYRANKS_H[[#This Row],[PLAYERID]],PLAYERIDMAP[],COLUMN(PLAYERIDMAP[POS]),FALSE)</f>
        <v>OF</v>
      </c>
      <c r="H320" s="92">
        <v>235</v>
      </c>
      <c r="I320" s="59">
        <v>213</v>
      </c>
      <c r="J320" s="92">
        <v>45</v>
      </c>
      <c r="K320" s="59">
        <v>10</v>
      </c>
      <c r="L320" s="92">
        <v>34</v>
      </c>
      <c r="M320" s="59">
        <v>28</v>
      </c>
      <c r="N320" s="59">
        <v>15</v>
      </c>
      <c r="O320" s="59">
        <v>84</v>
      </c>
      <c r="P320" s="59">
        <v>6</v>
      </c>
      <c r="Q320" s="6">
        <v>0.21126760563380281</v>
      </c>
      <c r="R320" s="15">
        <v>319</v>
      </c>
      <c r="S320" s="35">
        <v>-10.204925530086511</v>
      </c>
      <c r="T320" s="19" t="s">
        <v>16478</v>
      </c>
    </row>
    <row r="321" spans="1:20" x14ac:dyDescent="0.3">
      <c r="A321" s="49" t="s">
        <v>15770</v>
      </c>
      <c r="B321" s="2" t="str">
        <f>VLOOKUP(MYRANKS_H[[#This Row],[PLAYERID]],PLAYERIDMAP[],COLUMN(PLAYERIDMAP[LASTNAME]),FALSE)</f>
        <v>Laureano</v>
      </c>
      <c r="C321" s="3" t="str">
        <f>VLOOKUP(MYRANKS_H[[#This Row],[PLAYERID]],PLAYERIDMAP[],COLUMN(PLAYERIDMAP[FIRSTNAME]),FALSE)</f>
        <v>Ramon</v>
      </c>
      <c r="D321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Ramon Laureano</v>
      </c>
      <c r="E321" s="3" t="str">
        <f>VLOOKUP(MYRANKS_H[[#This Row],[PLAYERID]],PLAYERIDMAP[],COLUMN(PLAYERIDMAP[TEAM]),FALSE)</f>
        <v>OAK</v>
      </c>
      <c r="F321" s="4" t="str">
        <f>VLOOKUP(MYRANKS_H[[#This Row],[PLAYERID]],PLAYERIDMAP[],COLUMN(PLAYERIDMAP[LG]),FALSE)</f>
        <v>AL</v>
      </c>
      <c r="G321" s="3" t="str">
        <f>VLOOKUP(MYRANKS_H[[#This Row],[PLAYERID]],PLAYERIDMAP[],COLUMN(PLAYERIDMAP[POS]),FALSE)</f>
        <v>OF</v>
      </c>
      <c r="H321" s="92">
        <v>176</v>
      </c>
      <c r="I321" s="59">
        <v>156</v>
      </c>
      <c r="J321" s="92">
        <v>45</v>
      </c>
      <c r="K321" s="59">
        <v>5</v>
      </c>
      <c r="L321" s="92">
        <v>27</v>
      </c>
      <c r="M321" s="59">
        <v>19</v>
      </c>
      <c r="N321" s="59">
        <v>16</v>
      </c>
      <c r="O321" s="59">
        <v>50</v>
      </c>
      <c r="P321" s="59">
        <v>7</v>
      </c>
      <c r="Q321" s="6">
        <v>0.28846153846153844</v>
      </c>
      <c r="R321" s="15">
        <v>320</v>
      </c>
      <c r="S321" s="35">
        <v>-10.474549544338865</v>
      </c>
      <c r="T321" s="19" t="s">
        <v>16479</v>
      </c>
    </row>
    <row r="322" spans="1:20" ht="15" customHeight="1" x14ac:dyDescent="0.3">
      <c r="A322" s="43" t="s">
        <v>12802</v>
      </c>
      <c r="B322" s="2" t="str">
        <f>VLOOKUP(MYRANKS_H[[#This Row],[PLAYERID]],PLAYERIDMAP[],COLUMN(PLAYERIDMAP[LASTNAME]),FALSE)</f>
        <v>Dozier</v>
      </c>
      <c r="C322" s="3" t="str">
        <f>VLOOKUP(MYRANKS_H[[#This Row],[PLAYERID]],PLAYERIDMAP[],COLUMN(PLAYERIDMAP[FIRSTNAME]),FALSE)</f>
        <v>Hunter</v>
      </c>
      <c r="D322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Hunter Dozier</v>
      </c>
      <c r="E322" s="3" t="str">
        <f>VLOOKUP(MYRANKS_H[[#This Row],[PLAYERID]],PLAYERIDMAP[],COLUMN(PLAYERIDMAP[TEAM]),FALSE)</f>
        <v>KC</v>
      </c>
      <c r="F322" s="4" t="str">
        <f>VLOOKUP(MYRANKS_H[[#This Row],[PLAYERID]],PLAYERIDMAP[],COLUMN(PLAYERIDMAP[LG]),FALSE)</f>
        <v>AL</v>
      </c>
      <c r="G322" s="3" t="str">
        <f>VLOOKUP(MYRANKS_H[[#This Row],[PLAYERID]],PLAYERIDMAP[],COLUMN(PLAYERIDMAP[POS]),FALSE)</f>
        <v>OF</v>
      </c>
      <c r="H322" s="92">
        <v>388</v>
      </c>
      <c r="I322" s="59">
        <v>362</v>
      </c>
      <c r="J322" s="92">
        <v>83</v>
      </c>
      <c r="K322" s="59">
        <v>11</v>
      </c>
      <c r="L322" s="92">
        <v>36</v>
      </c>
      <c r="M322" s="59">
        <v>34</v>
      </c>
      <c r="N322" s="59">
        <v>24</v>
      </c>
      <c r="O322" s="59">
        <v>109</v>
      </c>
      <c r="P322" s="59">
        <v>2</v>
      </c>
      <c r="Q322" s="6">
        <v>0.2292817679558011</v>
      </c>
      <c r="R322" s="15">
        <v>321</v>
      </c>
      <c r="S322" s="35">
        <v>-10.478929444636668</v>
      </c>
      <c r="T322" s="19" t="s">
        <v>16480</v>
      </c>
    </row>
    <row r="323" spans="1:20" ht="15" customHeight="1" x14ac:dyDescent="0.3">
      <c r="A323" s="43" t="s">
        <v>15790</v>
      </c>
      <c r="B323" s="2" t="str">
        <f>VLOOKUP(MYRANKS_H[[#This Row],[PLAYERID]],PLAYERIDMAP[],COLUMN(PLAYERIDMAP[LASTNAME]),FALSE)</f>
        <v>O'Hearn</v>
      </c>
      <c r="C323" s="3" t="str">
        <f>VLOOKUP(MYRANKS_H[[#This Row],[PLAYERID]],PLAYERIDMAP[],COLUMN(PLAYERIDMAP[FIRSTNAME]),FALSE)</f>
        <v>Ryan</v>
      </c>
      <c r="D323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Ryan O'Hearn</v>
      </c>
      <c r="E323" s="3" t="str">
        <f>VLOOKUP(MYRANKS_H[[#This Row],[PLAYERID]],PLAYERIDMAP[],COLUMN(PLAYERIDMAP[TEAM]),FALSE)</f>
        <v>KC</v>
      </c>
      <c r="F323" s="4" t="str">
        <f>VLOOKUP(MYRANKS_H[[#This Row],[PLAYERID]],PLAYERIDMAP[],COLUMN(PLAYERIDMAP[LG]),FALSE)</f>
        <v>AL</v>
      </c>
      <c r="G323" s="3" t="str">
        <f>VLOOKUP(MYRANKS_H[[#This Row],[PLAYERID]],PLAYERIDMAP[],COLUMN(PLAYERIDMAP[POS]),FALSE)</f>
        <v>1B</v>
      </c>
      <c r="H323" s="92">
        <v>170</v>
      </c>
      <c r="I323" s="66">
        <v>149</v>
      </c>
      <c r="J323" s="92">
        <v>39</v>
      </c>
      <c r="K323" s="66">
        <v>12</v>
      </c>
      <c r="L323" s="92">
        <v>23</v>
      </c>
      <c r="M323" s="66">
        <v>30</v>
      </c>
      <c r="N323" s="66">
        <v>20</v>
      </c>
      <c r="O323" s="66">
        <v>45</v>
      </c>
      <c r="P323" s="66">
        <v>0</v>
      </c>
      <c r="Q323" s="6">
        <v>0.26174496644295303</v>
      </c>
      <c r="R323" s="15">
        <v>322</v>
      </c>
      <c r="S323" s="35">
        <v>-10.539613860373681</v>
      </c>
      <c r="T323" s="19" t="s">
        <v>16481</v>
      </c>
    </row>
    <row r="324" spans="1:20" x14ac:dyDescent="0.3">
      <c r="A324" s="49" t="s">
        <v>2677</v>
      </c>
      <c r="B324" s="2" t="str">
        <f>VLOOKUP(MYRANKS_H[[#This Row],[PLAYERID]],PLAYERIDMAP[],COLUMN(PLAYERIDMAP[LASTNAME]),FALSE)</f>
        <v>Morrison</v>
      </c>
      <c r="C324" s="3" t="str">
        <f>VLOOKUP(MYRANKS_H[[#This Row],[PLAYERID]],PLAYERIDMAP[],COLUMN(PLAYERIDMAP[FIRSTNAME]),FALSE)</f>
        <v>Logan</v>
      </c>
      <c r="D324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Logan Morrison</v>
      </c>
      <c r="E324" s="3" t="str">
        <f>VLOOKUP(MYRANKS_H[[#This Row],[PLAYERID]],PLAYERIDMAP[],COLUMN(PLAYERIDMAP[TEAM]),FALSE)</f>
        <v>N/A</v>
      </c>
      <c r="F324" s="4" t="str">
        <f>VLOOKUP(MYRANKS_H[[#This Row],[PLAYERID]],PLAYERIDMAP[],COLUMN(PLAYERIDMAP[LG]),FALSE)</f>
        <v>N/A</v>
      </c>
      <c r="G324" s="3" t="str">
        <f>VLOOKUP(MYRANKS_H[[#This Row],[PLAYERID]],PLAYERIDMAP[],COLUMN(PLAYERIDMAP[POS]),FALSE)</f>
        <v>1B</v>
      </c>
      <c r="H324" s="92">
        <v>359</v>
      </c>
      <c r="I324" s="66">
        <v>318</v>
      </c>
      <c r="J324" s="92">
        <v>59</v>
      </c>
      <c r="K324" s="66">
        <v>15</v>
      </c>
      <c r="L324" s="92">
        <v>41</v>
      </c>
      <c r="M324" s="66">
        <v>39</v>
      </c>
      <c r="N324" s="66">
        <v>34</v>
      </c>
      <c r="O324" s="66">
        <v>80</v>
      </c>
      <c r="P324" s="66">
        <v>1</v>
      </c>
      <c r="Q324" s="6">
        <v>0.18553459119496854</v>
      </c>
      <c r="R324" s="15">
        <v>323</v>
      </c>
      <c r="S324" s="35">
        <v>-10.57772370774639</v>
      </c>
      <c r="T324" s="19" t="s">
        <v>16482</v>
      </c>
    </row>
    <row r="325" spans="1:20" ht="15" customHeight="1" x14ac:dyDescent="0.3">
      <c r="A325" s="57" t="s">
        <v>8213</v>
      </c>
      <c r="B325" s="2" t="str">
        <f>VLOOKUP(MYRANKS_H[[#This Row],[PLAYERID]],PLAYERIDMAP[],COLUMN(PLAYERIDMAP[LASTNAME]),FALSE)</f>
        <v>Spangenberg</v>
      </c>
      <c r="C325" s="3" t="str">
        <f>VLOOKUP(MYRANKS_H[[#This Row],[PLAYERID]],PLAYERIDMAP[],COLUMN(PLAYERIDMAP[FIRSTNAME]),FALSE)</f>
        <v>Cory</v>
      </c>
      <c r="D325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Cory Spangenberg</v>
      </c>
      <c r="E325" s="3" t="str">
        <f>VLOOKUP(MYRANKS_H[[#This Row],[PLAYERID]],PLAYERIDMAP[],COLUMN(PLAYERIDMAP[TEAM]),FALSE)</f>
        <v>MIL</v>
      </c>
      <c r="F325" s="4" t="str">
        <f>VLOOKUP(MYRANKS_H[[#This Row],[PLAYERID]],PLAYERIDMAP[],COLUMN(PLAYERIDMAP[LG]),FALSE)</f>
        <v>NL</v>
      </c>
      <c r="G325" s="3" t="str">
        <f>VLOOKUP(MYRANKS_H[[#This Row],[PLAYERID]],PLAYERIDMAP[],COLUMN(PLAYERIDMAP[POS]),FALSE)</f>
        <v>3B</v>
      </c>
      <c r="H325" s="92">
        <v>329</v>
      </c>
      <c r="I325" s="66">
        <v>298</v>
      </c>
      <c r="J325" s="92">
        <v>70</v>
      </c>
      <c r="K325" s="66">
        <v>7</v>
      </c>
      <c r="L325" s="92">
        <v>35</v>
      </c>
      <c r="M325" s="66">
        <v>25</v>
      </c>
      <c r="N325" s="66">
        <v>25</v>
      </c>
      <c r="O325" s="66">
        <v>108</v>
      </c>
      <c r="P325" s="66">
        <v>6</v>
      </c>
      <c r="Q325" s="54">
        <v>0.2348993288590604</v>
      </c>
      <c r="R325" s="67">
        <v>324</v>
      </c>
      <c r="S325" s="56">
        <v>-10.608177648637122</v>
      </c>
      <c r="T325" s="55" t="s">
        <v>16483</v>
      </c>
    </row>
    <row r="326" spans="1:20" ht="15" customHeight="1" x14ac:dyDescent="0.3">
      <c r="A326" s="88" t="s">
        <v>1972</v>
      </c>
      <c r="B326" s="2" t="str">
        <f>VLOOKUP(MYRANKS_H[[#This Row],[PLAYERID]],PLAYERIDMAP[],COLUMN(PLAYERIDMAP[LASTNAME]),FALSE)</f>
        <v>Federowicz</v>
      </c>
      <c r="C326" s="3" t="str">
        <f>VLOOKUP(MYRANKS_H[[#This Row],[PLAYERID]],PLAYERIDMAP[],COLUMN(PLAYERIDMAP[FIRSTNAME]),FALSE)</f>
        <v>Tim</v>
      </c>
      <c r="D326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Tim Federowicz</v>
      </c>
      <c r="E326" s="3" t="str">
        <f>VLOOKUP(MYRANKS_H[[#This Row],[PLAYERID]],PLAYERIDMAP[],COLUMN(PLAYERIDMAP[TEAM]),FALSE)</f>
        <v>N/A</v>
      </c>
      <c r="F326" s="4" t="str">
        <f>VLOOKUP(MYRANKS_H[[#This Row],[PLAYERID]],PLAYERIDMAP[],COLUMN(PLAYERIDMAP[LG]),FALSE)</f>
        <v>N/A</v>
      </c>
      <c r="G326" s="3" t="str">
        <f>VLOOKUP(MYRANKS_H[[#This Row],[PLAYERID]],PLAYERIDMAP[],COLUMN(PLAYERIDMAP[POS]),FALSE)</f>
        <v>C</v>
      </c>
      <c r="H326" s="92">
        <v>42</v>
      </c>
      <c r="I326" s="92">
        <v>40</v>
      </c>
      <c r="J326" s="92">
        <v>9</v>
      </c>
      <c r="K326" s="92">
        <v>1</v>
      </c>
      <c r="L326" s="92">
        <v>5</v>
      </c>
      <c r="M326" s="92">
        <v>4</v>
      </c>
      <c r="N326" s="92">
        <v>2</v>
      </c>
      <c r="O326" s="92">
        <v>16</v>
      </c>
      <c r="P326" s="92">
        <v>0</v>
      </c>
      <c r="Q326" s="93">
        <v>0.22500000000000001</v>
      </c>
      <c r="R326" s="95">
        <v>325</v>
      </c>
      <c r="S326" s="96">
        <v>-10.614765449170218</v>
      </c>
      <c r="T326" s="94" t="s">
        <v>16484</v>
      </c>
    </row>
    <row r="327" spans="1:20" ht="15" customHeight="1" x14ac:dyDescent="0.3">
      <c r="A327" s="57" t="s">
        <v>12469</v>
      </c>
      <c r="B327" s="2" t="str">
        <f>VLOOKUP(MYRANKS_H[[#This Row],[PLAYERID]],PLAYERIDMAP[],COLUMN(PLAYERIDMAP[LASTNAME]),FALSE)</f>
        <v>Severino</v>
      </c>
      <c r="C327" s="3" t="str">
        <f>VLOOKUP(MYRANKS_H[[#This Row],[PLAYERID]],PLAYERIDMAP[],COLUMN(PLAYERIDMAP[FIRSTNAME]),FALSE)</f>
        <v>Pedro</v>
      </c>
      <c r="D327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Pedro Severino</v>
      </c>
      <c r="E327" s="3" t="str">
        <f>VLOOKUP(MYRANKS_H[[#This Row],[PLAYERID]],PLAYERIDMAP[],COLUMN(PLAYERIDMAP[TEAM]),FALSE)</f>
        <v>WAS</v>
      </c>
      <c r="F327" s="4" t="str">
        <f>VLOOKUP(MYRANKS_H[[#This Row],[PLAYERID]],PLAYERIDMAP[],COLUMN(PLAYERIDMAP[LG]),FALSE)</f>
        <v>NL</v>
      </c>
      <c r="G327" s="3" t="str">
        <f>VLOOKUP(MYRANKS_H[[#This Row],[PLAYERID]],PLAYERIDMAP[],COLUMN(PLAYERIDMAP[POS]),FALSE)</f>
        <v>C</v>
      </c>
      <c r="H327" s="92">
        <v>213</v>
      </c>
      <c r="I327" s="66">
        <v>190</v>
      </c>
      <c r="J327" s="92">
        <v>32</v>
      </c>
      <c r="K327" s="66">
        <v>2</v>
      </c>
      <c r="L327" s="92">
        <v>14</v>
      </c>
      <c r="M327" s="66">
        <v>15</v>
      </c>
      <c r="N327" s="66">
        <v>18</v>
      </c>
      <c r="O327" s="66">
        <v>47</v>
      </c>
      <c r="P327" s="66">
        <v>1</v>
      </c>
      <c r="Q327" s="54">
        <v>0.16842105263157894</v>
      </c>
      <c r="R327" s="15">
        <v>326</v>
      </c>
      <c r="S327" s="56">
        <v>-10.645149262875448</v>
      </c>
      <c r="T327" s="55" t="s">
        <v>16485</v>
      </c>
    </row>
    <row r="328" spans="1:20" ht="15" customHeight="1" x14ac:dyDescent="0.3">
      <c r="A328" s="43" t="s">
        <v>3261</v>
      </c>
      <c r="B328" s="2" t="str">
        <f>VLOOKUP(MYRANKS_H[[#This Row],[PLAYERID]],PLAYERIDMAP[],COLUMN(PLAYERIDMAP[LASTNAME]),FALSE)</f>
        <v>Valencia</v>
      </c>
      <c r="C328" s="3" t="str">
        <f>VLOOKUP(MYRANKS_H[[#This Row],[PLAYERID]],PLAYERIDMAP[],COLUMN(PLAYERIDMAP[FIRSTNAME]),FALSE)</f>
        <v>Danny</v>
      </c>
      <c r="D328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Danny Valencia</v>
      </c>
      <c r="E328" s="3" t="str">
        <f>VLOOKUP(MYRANKS_H[[#This Row],[PLAYERID]],PLAYERIDMAP[],COLUMN(PLAYERIDMAP[TEAM]),FALSE)</f>
        <v>N/A</v>
      </c>
      <c r="F328" s="4" t="str">
        <f>VLOOKUP(MYRANKS_H[[#This Row],[PLAYERID]],PLAYERIDMAP[],COLUMN(PLAYERIDMAP[LG]),FALSE)</f>
        <v>N/A</v>
      </c>
      <c r="G328" s="3" t="str">
        <f>VLOOKUP(MYRANKS_H[[#This Row],[PLAYERID]],PLAYERIDMAP[],COLUMN(PLAYERIDMAP[POS]),FALSE)</f>
        <v>3B</v>
      </c>
      <c r="H328" s="92">
        <v>282</v>
      </c>
      <c r="I328" s="66">
        <v>255</v>
      </c>
      <c r="J328" s="92">
        <v>67</v>
      </c>
      <c r="K328" s="66">
        <v>9</v>
      </c>
      <c r="L328" s="92">
        <v>28</v>
      </c>
      <c r="M328" s="66">
        <v>28</v>
      </c>
      <c r="N328" s="66">
        <v>22</v>
      </c>
      <c r="O328" s="66">
        <v>53</v>
      </c>
      <c r="P328" s="66">
        <v>1</v>
      </c>
      <c r="Q328" s="6">
        <v>0.2627450980392157</v>
      </c>
      <c r="R328" s="15">
        <v>327</v>
      </c>
      <c r="S328" s="35">
        <v>-10.701279765779459</v>
      </c>
      <c r="T328" s="19" t="s">
        <v>16486</v>
      </c>
    </row>
    <row r="329" spans="1:20" ht="15" customHeight="1" x14ac:dyDescent="0.3">
      <c r="A329" s="43" t="s">
        <v>12618</v>
      </c>
      <c r="B329" s="2" t="str">
        <f>VLOOKUP(MYRANKS_H[[#This Row],[PLAYERID]],PLAYERIDMAP[],COLUMN(PLAYERIDMAP[LASTNAME]),FALSE)</f>
        <v>Gamel</v>
      </c>
      <c r="C329" s="3" t="str">
        <f>VLOOKUP(MYRANKS_H[[#This Row],[PLAYERID]],PLAYERIDMAP[],COLUMN(PLAYERIDMAP[FIRSTNAME]),FALSE)</f>
        <v>Ben</v>
      </c>
      <c r="D329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Ben Gamel</v>
      </c>
      <c r="E329" s="3" t="str">
        <f>VLOOKUP(MYRANKS_H[[#This Row],[PLAYERID]],PLAYERIDMAP[],COLUMN(PLAYERIDMAP[TEAM]),FALSE)</f>
        <v>MIL</v>
      </c>
      <c r="F329" s="4" t="str">
        <f>VLOOKUP(MYRANKS_H[[#This Row],[PLAYERID]],PLAYERIDMAP[],COLUMN(PLAYERIDMAP[LG]),FALSE)</f>
        <v>NL</v>
      </c>
      <c r="G329" s="3" t="str">
        <f>VLOOKUP(MYRANKS_H[[#This Row],[PLAYERID]],PLAYERIDMAP[],COLUMN(PLAYERIDMAP[POS]),FALSE)</f>
        <v>OF</v>
      </c>
      <c r="H329" s="92">
        <v>293</v>
      </c>
      <c r="I329" s="66">
        <v>257</v>
      </c>
      <c r="J329" s="92">
        <v>70</v>
      </c>
      <c r="K329" s="66">
        <v>1</v>
      </c>
      <c r="L329" s="92">
        <v>37</v>
      </c>
      <c r="M329" s="66">
        <v>19</v>
      </c>
      <c r="N329" s="66">
        <v>31</v>
      </c>
      <c r="O329" s="66">
        <v>61</v>
      </c>
      <c r="P329" s="66">
        <v>7</v>
      </c>
      <c r="Q329" s="6">
        <v>0.2723735408560311</v>
      </c>
      <c r="R329" s="15">
        <v>328</v>
      </c>
      <c r="S329" s="35">
        <v>-10.761253523747428</v>
      </c>
      <c r="T329" s="19" t="s">
        <v>16487</v>
      </c>
    </row>
    <row r="330" spans="1:20" x14ac:dyDescent="0.3">
      <c r="A330" s="43" t="s">
        <v>12747</v>
      </c>
      <c r="B330" s="2" t="str">
        <f>VLOOKUP(MYRANKS_H[[#This Row],[PLAYERID]],PLAYERIDMAP[],COLUMN(PLAYERIDMAP[LASTNAME]),FALSE)</f>
        <v>Maxwell</v>
      </c>
      <c r="C330" s="3" t="str">
        <f>VLOOKUP(MYRANKS_H[[#This Row],[PLAYERID]],PLAYERIDMAP[],COLUMN(PLAYERIDMAP[FIRSTNAME]),FALSE)</f>
        <v>Bruce</v>
      </c>
      <c r="D330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Bruce Maxwell</v>
      </c>
      <c r="E330" s="3" t="str">
        <f>VLOOKUP(MYRANKS_H[[#This Row],[PLAYERID]],PLAYERIDMAP[],COLUMN(PLAYERIDMAP[TEAM]),FALSE)</f>
        <v>N/A</v>
      </c>
      <c r="F330" s="4" t="str">
        <f>VLOOKUP(MYRANKS_H[[#This Row],[PLAYERID]],PLAYERIDMAP[],COLUMN(PLAYERIDMAP[LG]),FALSE)</f>
        <v>N/A</v>
      </c>
      <c r="G330" s="3" t="str">
        <f>VLOOKUP(MYRANKS_H[[#This Row],[PLAYERID]],PLAYERIDMAP[],COLUMN(PLAYERIDMAP[POS]),FALSE)</f>
        <v>C</v>
      </c>
      <c r="H330" s="92">
        <v>58</v>
      </c>
      <c r="I330" s="66">
        <v>55</v>
      </c>
      <c r="J330" s="92">
        <v>10</v>
      </c>
      <c r="K330" s="66">
        <v>1</v>
      </c>
      <c r="L330" s="92">
        <v>5</v>
      </c>
      <c r="M330" s="66">
        <v>6</v>
      </c>
      <c r="N330" s="66">
        <v>2</v>
      </c>
      <c r="O330" s="66">
        <v>13</v>
      </c>
      <c r="P330" s="66">
        <v>0</v>
      </c>
      <c r="Q330" s="5">
        <v>0.18181818181818182</v>
      </c>
      <c r="R330" s="15">
        <v>329</v>
      </c>
      <c r="S330" s="32">
        <v>-11.034547888139109</v>
      </c>
      <c r="T330" s="19" t="s">
        <v>16488</v>
      </c>
    </row>
    <row r="331" spans="1:20" ht="15" customHeight="1" x14ac:dyDescent="0.3">
      <c r="A331" s="43" t="s">
        <v>2433</v>
      </c>
      <c r="B331" s="2" t="str">
        <f>VLOOKUP(MYRANKS_H[[#This Row],[PLAYERID]],PLAYERIDMAP[],COLUMN(PLAYERIDMAP[LASTNAME]),FALSE)</f>
        <v>Lavarnway</v>
      </c>
      <c r="C331" s="3" t="str">
        <f>VLOOKUP(MYRANKS_H[[#This Row],[PLAYERID]],PLAYERIDMAP[],COLUMN(PLAYERIDMAP[FIRSTNAME]),FALSE)</f>
        <v>Ryan</v>
      </c>
      <c r="D331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Ryan Lavarnway</v>
      </c>
      <c r="E331" s="3" t="str">
        <f>VLOOKUP(MYRANKS_H[[#This Row],[PLAYERID]],PLAYERIDMAP[],COLUMN(PLAYERIDMAP[TEAM]),FALSE)</f>
        <v>NYY</v>
      </c>
      <c r="F331" s="4" t="str">
        <f>VLOOKUP(MYRANKS_H[[#This Row],[PLAYERID]],PLAYERIDMAP[],COLUMN(PLAYERIDMAP[LG]),FALSE)</f>
        <v>AL</v>
      </c>
      <c r="G331" s="3" t="str">
        <f>VLOOKUP(MYRANKS_H[[#This Row],[PLAYERID]],PLAYERIDMAP[],COLUMN(PLAYERIDMAP[POS]),FALSE)</f>
        <v>C</v>
      </c>
      <c r="H331" s="92">
        <v>6</v>
      </c>
      <c r="I331" s="59">
        <v>6</v>
      </c>
      <c r="J331" s="92">
        <v>4</v>
      </c>
      <c r="K331" s="59">
        <v>0</v>
      </c>
      <c r="L331" s="92">
        <v>1</v>
      </c>
      <c r="M331" s="59">
        <v>1</v>
      </c>
      <c r="N331" s="59">
        <v>0</v>
      </c>
      <c r="O331" s="59">
        <v>1</v>
      </c>
      <c r="P331" s="59">
        <v>0</v>
      </c>
      <c r="Q331" s="5">
        <v>0.66666666666666663</v>
      </c>
      <c r="R331" s="15">
        <v>330</v>
      </c>
      <c r="S331" s="32">
        <v>-11.101696461419527</v>
      </c>
      <c r="T331" s="19" t="s">
        <v>16489</v>
      </c>
    </row>
    <row r="332" spans="1:20" ht="15" customHeight="1" x14ac:dyDescent="0.3">
      <c r="A332" s="43" t="s">
        <v>3058</v>
      </c>
      <c r="B332" s="2" t="str">
        <f>VLOOKUP(MYRANKS_H[[#This Row],[PLAYERID]],PLAYERIDMAP[],COLUMN(PLAYERIDMAP[LASTNAME]),FALSE)</f>
        <v>Sandoval</v>
      </c>
      <c r="C332" s="3" t="str">
        <f>VLOOKUP(MYRANKS_H[[#This Row],[PLAYERID]],PLAYERIDMAP[],COLUMN(PLAYERIDMAP[FIRSTNAME]),FALSE)</f>
        <v>Pablo</v>
      </c>
      <c r="D332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Pablo Sandoval</v>
      </c>
      <c r="E332" s="3" t="str">
        <f>VLOOKUP(MYRANKS_H[[#This Row],[PLAYERID]],PLAYERIDMAP[],COLUMN(PLAYERIDMAP[TEAM]),FALSE)</f>
        <v>SF</v>
      </c>
      <c r="F332" s="4" t="str">
        <f>VLOOKUP(MYRANKS_H[[#This Row],[PLAYERID]],PLAYERIDMAP[],COLUMN(PLAYERIDMAP[LG]),FALSE)</f>
        <v>NL</v>
      </c>
      <c r="G332" s="3" t="str">
        <f>VLOOKUP(MYRANKS_H[[#This Row],[PLAYERID]],PLAYERIDMAP[],COLUMN(PLAYERIDMAP[POS]),FALSE)</f>
        <v>3B</v>
      </c>
      <c r="H332" s="92">
        <v>252</v>
      </c>
      <c r="I332" s="66">
        <v>230</v>
      </c>
      <c r="J332" s="92">
        <v>57</v>
      </c>
      <c r="K332" s="66">
        <v>9</v>
      </c>
      <c r="L332" s="92">
        <v>22</v>
      </c>
      <c r="M332" s="66">
        <v>40</v>
      </c>
      <c r="N332" s="66">
        <v>19</v>
      </c>
      <c r="O332" s="66">
        <v>52</v>
      </c>
      <c r="P332" s="66">
        <v>0</v>
      </c>
      <c r="Q332" s="6">
        <v>0.24782608695652175</v>
      </c>
      <c r="R332" s="15">
        <v>331</v>
      </c>
      <c r="S332" s="35">
        <v>-11.102318467179598</v>
      </c>
      <c r="T332" s="19" t="s">
        <v>16490</v>
      </c>
    </row>
    <row r="333" spans="1:20" ht="15" customHeight="1" x14ac:dyDescent="0.3">
      <c r="A333" s="43" t="s">
        <v>3502</v>
      </c>
      <c r="B333" s="2" t="str">
        <f>VLOOKUP(MYRANKS_H[[#This Row],[PLAYERID]],PLAYERIDMAP[],COLUMN(PLAYERIDMAP[LASTNAME]),FALSE)</f>
        <v>Sano</v>
      </c>
      <c r="C333" s="3" t="str">
        <f>VLOOKUP(MYRANKS_H[[#This Row],[PLAYERID]],PLAYERIDMAP[],COLUMN(PLAYERIDMAP[FIRSTNAME]),FALSE)</f>
        <v>Miguel</v>
      </c>
      <c r="D333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Miguel Sano</v>
      </c>
      <c r="E333" s="3" t="str">
        <f>VLOOKUP(MYRANKS_H[[#This Row],[PLAYERID]],PLAYERIDMAP[],COLUMN(PLAYERIDMAP[TEAM]),FALSE)</f>
        <v>MIN</v>
      </c>
      <c r="F333" s="4" t="str">
        <f>VLOOKUP(MYRANKS_H[[#This Row],[PLAYERID]],PLAYERIDMAP[],COLUMN(PLAYERIDMAP[LG]),FALSE)</f>
        <v>AL</v>
      </c>
      <c r="G333" s="3" t="str">
        <f>VLOOKUP(MYRANKS_H[[#This Row],[PLAYERID]],PLAYERIDMAP[],COLUMN(PLAYERIDMAP[POS]),FALSE)</f>
        <v>3B</v>
      </c>
      <c r="H333" s="92">
        <v>299</v>
      </c>
      <c r="I333" s="66">
        <v>266</v>
      </c>
      <c r="J333" s="92">
        <v>53</v>
      </c>
      <c r="K333" s="66">
        <v>13</v>
      </c>
      <c r="L333" s="92">
        <v>32</v>
      </c>
      <c r="M333" s="66">
        <v>41</v>
      </c>
      <c r="N333" s="66">
        <v>31</v>
      </c>
      <c r="O333" s="66">
        <v>115</v>
      </c>
      <c r="P333" s="66">
        <v>0</v>
      </c>
      <c r="Q333" s="6">
        <v>0.19924812030075187</v>
      </c>
      <c r="R333" s="15">
        <v>332</v>
      </c>
      <c r="S333" s="35">
        <v>-11.129260132005145</v>
      </c>
      <c r="T333" s="19" t="s">
        <v>16491</v>
      </c>
    </row>
    <row r="334" spans="1:20" x14ac:dyDescent="0.3">
      <c r="A334" s="43" t="s">
        <v>2659</v>
      </c>
      <c r="B334" s="2" t="str">
        <f>VLOOKUP(MYRANKS_H[[#This Row],[PLAYERID]],PLAYERIDMAP[],COLUMN(PLAYERIDMAP[LASTNAME]),FALSE)</f>
        <v>Moore</v>
      </c>
      <c r="C334" s="3" t="str">
        <f>VLOOKUP(MYRANKS_H[[#This Row],[PLAYERID]],PLAYERIDMAP[],COLUMN(PLAYERIDMAP[FIRSTNAME]),FALSE)</f>
        <v>Adam</v>
      </c>
      <c r="D334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Adam Moore</v>
      </c>
      <c r="E334" s="3" t="str">
        <f>VLOOKUP(MYRANKS_H[[#This Row],[PLAYERID]],PLAYERIDMAP[],COLUMN(PLAYERIDMAP[TEAM]),FALSE)</f>
        <v>N/A</v>
      </c>
      <c r="F334" s="4" t="str">
        <f>VLOOKUP(MYRANKS_H[[#This Row],[PLAYERID]],PLAYERIDMAP[],COLUMN(PLAYERIDMAP[LG]),FALSE)</f>
        <v>N/A</v>
      </c>
      <c r="G334" s="3" t="str">
        <f>VLOOKUP(MYRANKS_H[[#This Row],[PLAYERID]],PLAYERIDMAP[],COLUMN(PLAYERIDMAP[POS]),FALSE)</f>
        <v>C</v>
      </c>
      <c r="H334" s="92">
        <v>20</v>
      </c>
      <c r="I334" s="66">
        <v>18</v>
      </c>
      <c r="J334" s="92">
        <v>4</v>
      </c>
      <c r="K334" s="66">
        <v>1</v>
      </c>
      <c r="L334" s="92">
        <v>2</v>
      </c>
      <c r="M334" s="66">
        <v>2</v>
      </c>
      <c r="N334" s="66">
        <v>1</v>
      </c>
      <c r="O334" s="66">
        <v>7</v>
      </c>
      <c r="P334" s="66">
        <v>0</v>
      </c>
      <c r="Q334" s="6">
        <v>0.22222222222222221</v>
      </c>
      <c r="R334" s="15">
        <v>333</v>
      </c>
      <c r="S334" s="35">
        <v>-11.201786892128858</v>
      </c>
      <c r="T334" s="19" t="s">
        <v>16492</v>
      </c>
    </row>
    <row r="335" spans="1:20" x14ac:dyDescent="0.3">
      <c r="A335" s="43" t="s">
        <v>2920</v>
      </c>
      <c r="B335" s="2" t="str">
        <f>VLOOKUP(MYRANKS_H[[#This Row],[PLAYERID]],PLAYERIDMAP[],COLUMN(PLAYERIDMAP[LASTNAME]),FALSE)</f>
        <v>Ramirez</v>
      </c>
      <c r="C335" s="3" t="str">
        <f>VLOOKUP(MYRANKS_H[[#This Row],[PLAYERID]],PLAYERIDMAP[],COLUMN(PLAYERIDMAP[FIRSTNAME]),FALSE)</f>
        <v>Hanley</v>
      </c>
      <c r="D335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Hanley Ramirez</v>
      </c>
      <c r="E335" s="3" t="str">
        <f>VLOOKUP(MYRANKS_H[[#This Row],[PLAYERID]],PLAYERIDMAP[],COLUMN(PLAYERIDMAP[TEAM]),FALSE)</f>
        <v>N/A</v>
      </c>
      <c r="F335" s="4" t="str">
        <f>VLOOKUP(MYRANKS_H[[#This Row],[PLAYERID]],PLAYERIDMAP[],COLUMN(PLAYERIDMAP[LG]),FALSE)</f>
        <v>N/A</v>
      </c>
      <c r="G335" s="3" t="str">
        <f>VLOOKUP(MYRANKS_H[[#This Row],[PLAYERID]],PLAYERIDMAP[],COLUMN(PLAYERIDMAP[POS]),FALSE)</f>
        <v>1B</v>
      </c>
      <c r="H335" s="92">
        <v>195</v>
      </c>
      <c r="I335" s="66">
        <v>177</v>
      </c>
      <c r="J335" s="92">
        <v>45</v>
      </c>
      <c r="K335" s="66">
        <v>6</v>
      </c>
      <c r="L335" s="92">
        <v>25</v>
      </c>
      <c r="M335" s="66">
        <v>29</v>
      </c>
      <c r="N335" s="66">
        <v>14</v>
      </c>
      <c r="O335" s="66">
        <v>35</v>
      </c>
      <c r="P335" s="66">
        <v>4</v>
      </c>
      <c r="Q335" s="6">
        <v>0.25423728813559321</v>
      </c>
      <c r="R335" s="15">
        <v>334</v>
      </c>
      <c r="S335" s="35">
        <v>-11.20784031511605</v>
      </c>
      <c r="T335" s="19" t="s">
        <v>16493</v>
      </c>
    </row>
    <row r="336" spans="1:20" ht="15" customHeight="1" x14ac:dyDescent="0.3">
      <c r="A336" s="43" t="s">
        <v>1830</v>
      </c>
      <c r="B336" s="2" t="str">
        <f>VLOOKUP(MYRANKS_H[[#This Row],[PLAYERID]],PLAYERIDMAP[],COLUMN(PLAYERIDMAP[LASTNAME]),FALSE)</f>
        <v>d'Arnaud</v>
      </c>
      <c r="C336" s="3" t="str">
        <f>VLOOKUP(MYRANKS_H[[#This Row],[PLAYERID]],PLAYERIDMAP[],COLUMN(PLAYERIDMAP[FIRSTNAME]),FALSE)</f>
        <v>Travis</v>
      </c>
      <c r="D336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Travis d'Arnaud</v>
      </c>
      <c r="E336" s="3" t="str">
        <f>VLOOKUP(MYRANKS_H[[#This Row],[PLAYERID]],PLAYERIDMAP[],COLUMN(PLAYERIDMAP[TEAM]),FALSE)</f>
        <v>NYM</v>
      </c>
      <c r="F336" s="4" t="str">
        <f>VLOOKUP(MYRANKS_H[[#This Row],[PLAYERID]],PLAYERIDMAP[],COLUMN(PLAYERIDMAP[LG]),FALSE)</f>
        <v>NL</v>
      </c>
      <c r="G336" s="3" t="str">
        <f>VLOOKUP(MYRANKS_H[[#This Row],[PLAYERID]],PLAYERIDMAP[],COLUMN(PLAYERIDMAP[POS]),FALSE)</f>
        <v>C</v>
      </c>
      <c r="H336" s="92">
        <v>16</v>
      </c>
      <c r="I336" s="59">
        <v>15</v>
      </c>
      <c r="J336" s="92">
        <v>3</v>
      </c>
      <c r="K336" s="59">
        <v>1</v>
      </c>
      <c r="L336" s="92">
        <v>1</v>
      </c>
      <c r="M336" s="59">
        <v>3</v>
      </c>
      <c r="N336" s="59">
        <v>1</v>
      </c>
      <c r="O336" s="59">
        <v>5</v>
      </c>
      <c r="P336" s="59">
        <v>0</v>
      </c>
      <c r="Q336" s="27">
        <v>0.2</v>
      </c>
      <c r="R336" s="15">
        <v>335</v>
      </c>
      <c r="S336" s="37">
        <v>-11.260026516534127</v>
      </c>
      <c r="T336" s="19" t="s">
        <v>16494</v>
      </c>
    </row>
    <row r="337" spans="1:20" ht="15" customHeight="1" x14ac:dyDescent="0.3">
      <c r="A337" s="43" t="s">
        <v>4555</v>
      </c>
      <c r="B337" s="2" t="str">
        <f>VLOOKUP(MYRANKS_H[[#This Row],[PLAYERID]],PLAYERIDMAP[],COLUMN(PLAYERIDMAP[LASTNAME]),FALSE)</f>
        <v>Panik</v>
      </c>
      <c r="C337" s="3" t="str">
        <f>VLOOKUP(MYRANKS_H[[#This Row],[PLAYERID]],PLAYERIDMAP[],COLUMN(PLAYERIDMAP[FIRSTNAME]),FALSE)</f>
        <v>Joe</v>
      </c>
      <c r="D337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Joe Panik</v>
      </c>
      <c r="E337" s="3" t="str">
        <f>VLOOKUP(MYRANKS_H[[#This Row],[PLAYERID]],PLAYERIDMAP[],COLUMN(PLAYERIDMAP[TEAM]),FALSE)</f>
        <v>SF</v>
      </c>
      <c r="F337" s="4" t="str">
        <f>VLOOKUP(MYRANKS_H[[#This Row],[PLAYERID]],PLAYERIDMAP[],COLUMN(PLAYERIDMAP[LG]),FALSE)</f>
        <v>NL</v>
      </c>
      <c r="G337" s="3" t="str">
        <f>VLOOKUP(MYRANKS_H[[#This Row],[PLAYERID]],PLAYERIDMAP[],COLUMN(PLAYERIDMAP[POS]),FALSE)</f>
        <v>2B</v>
      </c>
      <c r="H337" s="92">
        <v>392</v>
      </c>
      <c r="I337" s="66">
        <v>358</v>
      </c>
      <c r="J337" s="92">
        <v>91</v>
      </c>
      <c r="K337" s="66">
        <v>4</v>
      </c>
      <c r="L337" s="92">
        <v>38</v>
      </c>
      <c r="M337" s="66">
        <v>24</v>
      </c>
      <c r="N337" s="66">
        <v>26</v>
      </c>
      <c r="O337" s="66">
        <v>30</v>
      </c>
      <c r="P337" s="66">
        <v>4</v>
      </c>
      <c r="Q337" s="6">
        <v>0.25418994413407819</v>
      </c>
      <c r="R337" s="15">
        <v>336</v>
      </c>
      <c r="S337" s="35">
        <v>-11.284896856444403</v>
      </c>
      <c r="T337" s="19" t="s">
        <v>16495</v>
      </c>
    </row>
    <row r="338" spans="1:20" ht="15" customHeight="1" x14ac:dyDescent="0.3">
      <c r="A338" s="57" t="s">
        <v>1725</v>
      </c>
      <c r="B338" s="2" t="str">
        <f>VLOOKUP(MYRANKS_H[[#This Row],[PLAYERID]],PLAYERIDMAP[],COLUMN(PLAYERIDMAP[LASTNAME]),FALSE)</f>
        <v>Cespedes</v>
      </c>
      <c r="C338" s="3" t="str">
        <f>VLOOKUP(MYRANKS_H[[#This Row],[PLAYERID]],PLAYERIDMAP[],COLUMN(PLAYERIDMAP[FIRSTNAME]),FALSE)</f>
        <v>Yoenis</v>
      </c>
      <c r="D338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Yoenis Cespedes</v>
      </c>
      <c r="E338" s="3" t="str">
        <f>VLOOKUP(MYRANKS_H[[#This Row],[PLAYERID]],PLAYERIDMAP[],COLUMN(PLAYERIDMAP[TEAM]),FALSE)</f>
        <v>NYM</v>
      </c>
      <c r="F338" s="4" t="str">
        <f>VLOOKUP(MYRANKS_H[[#This Row],[PLAYERID]],PLAYERIDMAP[],COLUMN(PLAYERIDMAP[LG]),FALSE)</f>
        <v>NL</v>
      </c>
      <c r="G338" s="3" t="str">
        <f>VLOOKUP(MYRANKS_H[[#This Row],[PLAYERID]],PLAYERIDMAP[],COLUMN(PLAYERIDMAP[POS]),FALSE)</f>
        <v>OF</v>
      </c>
      <c r="H338" s="92">
        <v>157</v>
      </c>
      <c r="I338" s="66">
        <v>141</v>
      </c>
      <c r="J338" s="92">
        <v>37</v>
      </c>
      <c r="K338" s="66">
        <v>9</v>
      </c>
      <c r="L338" s="92">
        <v>20</v>
      </c>
      <c r="M338" s="66">
        <v>29</v>
      </c>
      <c r="N338" s="66">
        <v>13</v>
      </c>
      <c r="O338" s="66">
        <v>50</v>
      </c>
      <c r="P338" s="66">
        <v>3</v>
      </c>
      <c r="Q338" s="54">
        <v>0.26241134751773049</v>
      </c>
      <c r="R338" s="67">
        <v>337</v>
      </c>
      <c r="S338" s="56">
        <v>-11.293451129040134</v>
      </c>
      <c r="T338" s="55" t="s">
        <v>16496</v>
      </c>
    </row>
    <row r="339" spans="1:20" ht="15" customHeight="1" x14ac:dyDescent="0.3">
      <c r="A339" s="57" t="s">
        <v>3150</v>
      </c>
      <c r="B339" s="2" t="str">
        <f>VLOOKUP(MYRANKS_H[[#This Row],[PLAYERID]],PLAYERIDMAP[],COLUMN(PLAYERIDMAP[LASTNAME]),FALSE)</f>
        <v>Stewart</v>
      </c>
      <c r="C339" s="3" t="str">
        <f>VLOOKUP(MYRANKS_H[[#This Row],[PLAYERID]],PLAYERIDMAP[],COLUMN(PLAYERIDMAP[FIRSTNAME]),FALSE)</f>
        <v>Chris</v>
      </c>
      <c r="D339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Chris Stewart</v>
      </c>
      <c r="E339" s="3" t="str">
        <f>VLOOKUP(MYRANKS_H[[#This Row],[PLAYERID]],PLAYERIDMAP[],COLUMN(PLAYERIDMAP[TEAM]),FALSE)</f>
        <v>N/A</v>
      </c>
      <c r="F339" s="4" t="str">
        <f>VLOOKUP(MYRANKS_H[[#This Row],[PLAYERID]],PLAYERIDMAP[],COLUMN(PLAYERIDMAP[LG]),FALSE)</f>
        <v>N/A</v>
      </c>
      <c r="G339" s="3" t="str">
        <f>VLOOKUP(MYRANKS_H[[#This Row],[PLAYERID]],PLAYERIDMAP[],COLUMN(PLAYERIDMAP[POS]),FALSE)</f>
        <v>C</v>
      </c>
      <c r="H339" s="92">
        <v>17</v>
      </c>
      <c r="I339" s="66">
        <v>15</v>
      </c>
      <c r="J339" s="92">
        <v>3</v>
      </c>
      <c r="K339" s="66">
        <v>0</v>
      </c>
      <c r="L339" s="92">
        <v>3</v>
      </c>
      <c r="M339" s="66">
        <v>3</v>
      </c>
      <c r="N339" s="66">
        <v>1</v>
      </c>
      <c r="O339" s="66">
        <v>1</v>
      </c>
      <c r="P339" s="66">
        <v>0</v>
      </c>
      <c r="Q339" s="54">
        <v>0.2</v>
      </c>
      <c r="R339" s="15">
        <v>338</v>
      </c>
      <c r="S339" s="56">
        <v>-11.330594387097134</v>
      </c>
      <c r="T339" s="55" t="s">
        <v>16497</v>
      </c>
    </row>
    <row r="340" spans="1:20" ht="15" customHeight="1" x14ac:dyDescent="0.3">
      <c r="A340" s="43" t="s">
        <v>12739</v>
      </c>
      <c r="B340" s="2" t="str">
        <f>VLOOKUP(MYRANKS_H[[#This Row],[PLAYERID]],PLAYERIDMAP[],COLUMN(PLAYERIDMAP[LASTNAME]),FALSE)</f>
        <v>O'Neill</v>
      </c>
      <c r="C340" s="3" t="str">
        <f>VLOOKUP(MYRANKS_H[[#This Row],[PLAYERID]],PLAYERIDMAP[],COLUMN(PLAYERIDMAP[FIRSTNAME]),FALSE)</f>
        <v>Tyler</v>
      </c>
      <c r="D340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Tyler O'Neill</v>
      </c>
      <c r="E340" s="3" t="str">
        <f>VLOOKUP(MYRANKS_H[[#This Row],[PLAYERID]],PLAYERIDMAP[],COLUMN(PLAYERIDMAP[TEAM]),FALSE)</f>
        <v>STL</v>
      </c>
      <c r="F340" s="4" t="str">
        <f>VLOOKUP(MYRANKS_H[[#This Row],[PLAYERID]],PLAYERIDMAP[],COLUMN(PLAYERIDMAP[LG]),FALSE)</f>
        <v>NL</v>
      </c>
      <c r="G340" s="3" t="str">
        <f>VLOOKUP(MYRANKS_H[[#This Row],[PLAYERID]],PLAYERIDMAP[],COLUMN(PLAYERIDMAP[POS]),FALSE)</f>
        <v>OF</v>
      </c>
      <c r="H340" s="92">
        <v>142</v>
      </c>
      <c r="I340" s="66">
        <v>130</v>
      </c>
      <c r="J340" s="92">
        <v>33</v>
      </c>
      <c r="K340" s="66">
        <v>9</v>
      </c>
      <c r="L340" s="92">
        <v>29</v>
      </c>
      <c r="M340" s="66">
        <v>23</v>
      </c>
      <c r="N340" s="66">
        <v>7</v>
      </c>
      <c r="O340" s="66">
        <v>57</v>
      </c>
      <c r="P340" s="66">
        <v>2</v>
      </c>
      <c r="Q340" s="6">
        <v>0.25384615384615383</v>
      </c>
      <c r="R340" s="15">
        <v>339</v>
      </c>
      <c r="S340" s="35">
        <v>-11.538410336215742</v>
      </c>
      <c r="T340" s="19" t="s">
        <v>16498</v>
      </c>
    </row>
    <row r="341" spans="1:20" ht="15" customHeight="1" x14ac:dyDescent="0.3">
      <c r="A341" s="43" t="s">
        <v>15549</v>
      </c>
      <c r="B341" s="2" t="str">
        <f>VLOOKUP(MYRANKS_H[[#This Row],[PLAYERID]],PLAYERIDMAP[],COLUMN(PLAYERIDMAP[LASTNAME]),FALSE)</f>
        <v>Centeno</v>
      </c>
      <c r="C341" s="3" t="str">
        <f>VLOOKUP(MYRANKS_H[[#This Row],[PLAYERID]],PLAYERIDMAP[],COLUMN(PLAYERIDMAP[FIRSTNAME]),FALSE)</f>
        <v>Juan</v>
      </c>
      <c r="D341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Juan Centeno</v>
      </c>
      <c r="E341" s="3" t="str">
        <f>VLOOKUP(MYRANKS_H[[#This Row],[PLAYERID]],PLAYERIDMAP[],COLUMN(PLAYERIDMAP[TEAM]),FALSE)</f>
        <v>BOS</v>
      </c>
      <c r="F341" s="4" t="str">
        <f>VLOOKUP(MYRANKS_H[[#This Row],[PLAYERID]],PLAYERIDMAP[],COLUMN(PLAYERIDMAP[LG]),FALSE)</f>
        <v>AL</v>
      </c>
      <c r="G341" s="3" t="str">
        <f>VLOOKUP(MYRANKS_H[[#This Row],[PLAYERID]],PLAYERIDMAP[],COLUMN(PLAYERIDMAP[POS]),FALSE)</f>
        <v>C</v>
      </c>
      <c r="H341" s="92">
        <v>38</v>
      </c>
      <c r="I341" s="66">
        <v>37</v>
      </c>
      <c r="J341" s="92">
        <v>6</v>
      </c>
      <c r="K341" s="66">
        <v>1</v>
      </c>
      <c r="L341" s="92">
        <v>3</v>
      </c>
      <c r="M341" s="66">
        <v>3</v>
      </c>
      <c r="N341" s="66">
        <v>1</v>
      </c>
      <c r="O341" s="66">
        <v>7</v>
      </c>
      <c r="P341" s="66">
        <v>0</v>
      </c>
      <c r="Q341" s="6">
        <v>0.16216216216216217</v>
      </c>
      <c r="R341" s="15">
        <v>340</v>
      </c>
      <c r="S341" s="35">
        <v>-11.630847391103782</v>
      </c>
      <c r="T341" s="19" t="s">
        <v>16499</v>
      </c>
    </row>
    <row r="342" spans="1:20" ht="15" customHeight="1" x14ac:dyDescent="0.3">
      <c r="A342" s="43" t="s">
        <v>15738</v>
      </c>
      <c r="B342" s="2" t="str">
        <f>VLOOKUP(MYRANKS_H[[#This Row],[PLAYERID]],PLAYERIDMAP[],COLUMN(PLAYERIDMAP[LASTNAME]),FALSE)</f>
        <v>Fletcher</v>
      </c>
      <c r="C342" s="3" t="str">
        <f>VLOOKUP(MYRANKS_H[[#This Row],[PLAYERID]],PLAYERIDMAP[],COLUMN(PLAYERIDMAP[FIRSTNAME]),FALSE)</f>
        <v>David</v>
      </c>
      <c r="D342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David Fletcher</v>
      </c>
      <c r="E342" s="3" t="str">
        <f>VLOOKUP(MYRANKS_H[[#This Row],[PLAYERID]],PLAYERIDMAP[],COLUMN(PLAYERIDMAP[TEAM]),FALSE)</f>
        <v>LAA</v>
      </c>
      <c r="F342" s="4" t="str">
        <f>VLOOKUP(MYRANKS_H[[#This Row],[PLAYERID]],PLAYERIDMAP[],COLUMN(PLAYERIDMAP[LG]),FALSE)</f>
        <v>AL</v>
      </c>
      <c r="G342" s="3" t="str">
        <f>VLOOKUP(MYRANKS_H[[#This Row],[PLAYERID]],PLAYERIDMAP[],COLUMN(PLAYERIDMAP[POS]),FALSE)</f>
        <v>2B</v>
      </c>
      <c r="H342" s="92">
        <v>307</v>
      </c>
      <c r="I342" s="66">
        <v>284</v>
      </c>
      <c r="J342" s="92">
        <v>78</v>
      </c>
      <c r="K342" s="66">
        <v>1</v>
      </c>
      <c r="L342" s="92">
        <v>35</v>
      </c>
      <c r="M342" s="66">
        <v>25</v>
      </c>
      <c r="N342" s="66">
        <v>15</v>
      </c>
      <c r="O342" s="66">
        <v>34</v>
      </c>
      <c r="P342" s="66">
        <v>3</v>
      </c>
      <c r="Q342" s="5">
        <v>0.27464788732394368</v>
      </c>
      <c r="R342" s="15">
        <v>341</v>
      </c>
      <c r="S342" s="32">
        <v>-11.673367028363502</v>
      </c>
      <c r="T342" s="19" t="s">
        <v>16500</v>
      </c>
    </row>
    <row r="343" spans="1:20" ht="15" customHeight="1" x14ac:dyDescent="0.3">
      <c r="A343" s="43" t="s">
        <v>1820</v>
      </c>
      <c r="B343" s="2" t="str">
        <f>VLOOKUP(MYRANKS_H[[#This Row],[PLAYERID]],PLAYERIDMAP[],COLUMN(PLAYERIDMAP[LASTNAME]),FALSE)</f>
        <v>Cruz</v>
      </c>
      <c r="C343" s="3" t="str">
        <f>VLOOKUP(MYRANKS_H[[#This Row],[PLAYERID]],PLAYERIDMAP[],COLUMN(PLAYERIDMAP[FIRSTNAME]),FALSE)</f>
        <v>Tony</v>
      </c>
      <c r="D343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Tony Cruz</v>
      </c>
      <c r="E343" s="3" t="str">
        <f>VLOOKUP(MYRANKS_H[[#This Row],[PLAYERID]],PLAYERIDMAP[],COLUMN(PLAYERIDMAP[TEAM]),FALSE)</f>
        <v>N/A</v>
      </c>
      <c r="F343" s="4" t="str">
        <f>VLOOKUP(MYRANKS_H[[#This Row],[PLAYERID]],PLAYERIDMAP[],COLUMN(PLAYERIDMAP[LG]),FALSE)</f>
        <v>N/A</v>
      </c>
      <c r="G343" s="3" t="str">
        <f>VLOOKUP(MYRANKS_H[[#This Row],[PLAYERID]],PLAYERIDMAP[],COLUMN(PLAYERIDMAP[POS]),FALSE)</f>
        <v>C</v>
      </c>
      <c r="H343" s="92">
        <v>26</v>
      </c>
      <c r="I343" s="66">
        <v>26</v>
      </c>
      <c r="J343" s="92">
        <v>4</v>
      </c>
      <c r="K343" s="66">
        <v>1</v>
      </c>
      <c r="L343" s="92">
        <v>2</v>
      </c>
      <c r="M343" s="66">
        <v>2</v>
      </c>
      <c r="N343" s="66">
        <v>0</v>
      </c>
      <c r="O343" s="66">
        <v>11</v>
      </c>
      <c r="P343" s="66">
        <v>0</v>
      </c>
      <c r="Q343" s="5">
        <v>0.15384615384615385</v>
      </c>
      <c r="R343" s="15">
        <v>342</v>
      </c>
      <c r="S343" s="32">
        <v>-11.722884715808798</v>
      </c>
      <c r="T343" s="19" t="s">
        <v>16501</v>
      </c>
    </row>
    <row r="344" spans="1:20" ht="15" customHeight="1" x14ac:dyDescent="0.3">
      <c r="A344" s="57" t="s">
        <v>11085</v>
      </c>
      <c r="B344" s="2" t="str">
        <f>VLOOKUP(MYRANKS_H[[#This Row],[PLAYERID]],PLAYERIDMAP[],COLUMN(PLAYERIDMAP[LASTNAME]),FALSE)</f>
        <v>Garneau</v>
      </c>
      <c r="C344" s="3" t="str">
        <f>VLOOKUP(MYRANKS_H[[#This Row],[PLAYERID]],PLAYERIDMAP[],COLUMN(PLAYERIDMAP[FIRSTNAME]),FALSE)</f>
        <v>Dustin</v>
      </c>
      <c r="D344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Dustin Garneau</v>
      </c>
      <c r="E344" s="3" t="str">
        <f>VLOOKUP(MYRANKS_H[[#This Row],[PLAYERID]],PLAYERIDMAP[],COLUMN(PLAYERIDMAP[TEAM]),FALSE)</f>
        <v>LAA</v>
      </c>
      <c r="F344" s="4" t="str">
        <f>VLOOKUP(MYRANKS_H[[#This Row],[PLAYERID]],PLAYERIDMAP[],COLUMN(PLAYERIDMAP[LG]),FALSE)</f>
        <v>AL</v>
      </c>
      <c r="G344" s="3" t="str">
        <f>VLOOKUP(MYRANKS_H[[#This Row],[PLAYERID]],PLAYERIDMAP[],COLUMN(PLAYERIDMAP[POS]),FALSE)</f>
        <v>C</v>
      </c>
      <c r="H344" s="92">
        <v>3</v>
      </c>
      <c r="I344" s="66">
        <v>2</v>
      </c>
      <c r="J344" s="92">
        <v>1</v>
      </c>
      <c r="K344" s="66">
        <v>0</v>
      </c>
      <c r="L344" s="92">
        <v>0</v>
      </c>
      <c r="M344" s="66">
        <v>1</v>
      </c>
      <c r="N344" s="66">
        <v>1</v>
      </c>
      <c r="O344" s="66">
        <v>0</v>
      </c>
      <c r="P344" s="66">
        <v>0</v>
      </c>
      <c r="Q344" s="54">
        <v>0.5</v>
      </c>
      <c r="R344" s="67">
        <v>343</v>
      </c>
      <c r="S344" s="74">
        <v>-11.749382720046615</v>
      </c>
      <c r="T344" s="55" t="s">
        <v>16502</v>
      </c>
    </row>
    <row r="345" spans="1:20" x14ac:dyDescent="0.3">
      <c r="A345" s="49" t="s">
        <v>1619</v>
      </c>
      <c r="B345" s="2" t="str">
        <f>VLOOKUP(MYRANKS_H[[#This Row],[PLAYERID]],PLAYERIDMAP[],COLUMN(PLAYERIDMAP[LASTNAME]),FALSE)</f>
        <v>Bruce</v>
      </c>
      <c r="C345" s="3" t="str">
        <f>VLOOKUP(MYRANKS_H[[#This Row],[PLAYERID]],PLAYERIDMAP[],COLUMN(PLAYERIDMAP[FIRSTNAME]),FALSE)</f>
        <v>Jay</v>
      </c>
      <c r="D345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Jay Bruce</v>
      </c>
      <c r="E345" s="3" t="str">
        <f>VLOOKUP(MYRANKS_H[[#This Row],[PLAYERID]],PLAYERIDMAP[],COLUMN(PLAYERIDMAP[TEAM]),FALSE)</f>
        <v>SEA</v>
      </c>
      <c r="F345" s="4" t="str">
        <f>VLOOKUP(MYRANKS_H[[#This Row],[PLAYERID]],PLAYERIDMAP[],COLUMN(PLAYERIDMAP[LG]),FALSE)</f>
        <v>AL</v>
      </c>
      <c r="G345" s="3" t="str">
        <f>VLOOKUP(MYRANKS_H[[#This Row],[PLAYERID]],PLAYERIDMAP[],COLUMN(PLAYERIDMAP[POS]),FALSE)</f>
        <v>OF</v>
      </c>
      <c r="H345" s="92">
        <v>361</v>
      </c>
      <c r="I345" s="59">
        <v>319</v>
      </c>
      <c r="J345" s="92">
        <v>71</v>
      </c>
      <c r="K345" s="59">
        <v>9</v>
      </c>
      <c r="L345" s="92">
        <v>31</v>
      </c>
      <c r="M345" s="59">
        <v>37</v>
      </c>
      <c r="N345" s="59">
        <v>41</v>
      </c>
      <c r="O345" s="59">
        <v>75</v>
      </c>
      <c r="P345" s="59">
        <v>2</v>
      </c>
      <c r="Q345" s="6">
        <v>0.2225705329153605</v>
      </c>
      <c r="R345" s="15">
        <v>344</v>
      </c>
      <c r="S345" s="35">
        <v>-11.768789147365229</v>
      </c>
      <c r="T345" s="19" t="s">
        <v>16503</v>
      </c>
    </row>
    <row r="346" spans="1:20" x14ac:dyDescent="0.3">
      <c r="A346" s="43" t="s">
        <v>12547</v>
      </c>
      <c r="B346" s="2" t="str">
        <f>VLOOKUP(MYRANKS_H[[#This Row],[PLAYERID]],PLAYERIDMAP[],COLUMN(PLAYERIDMAP[LASTNAME]),FALSE)</f>
        <v>Bandy</v>
      </c>
      <c r="C346" s="3" t="str">
        <f>VLOOKUP(MYRANKS_H[[#This Row],[PLAYERID]],PLAYERIDMAP[],COLUMN(PLAYERIDMAP[FIRSTNAME]),FALSE)</f>
        <v>Jett</v>
      </c>
      <c r="D346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Jett Bandy</v>
      </c>
      <c r="E346" s="3" t="str">
        <f>VLOOKUP(MYRANKS_H[[#This Row],[PLAYERID]],PLAYERIDMAP[],COLUMN(PLAYERIDMAP[TEAM]),FALSE)</f>
        <v>OAK</v>
      </c>
      <c r="F346" s="4" t="str">
        <f>VLOOKUP(MYRANKS_H[[#This Row],[PLAYERID]],PLAYERIDMAP[],COLUMN(PLAYERIDMAP[LG]),FALSE)</f>
        <v>AL</v>
      </c>
      <c r="G346" s="3" t="str">
        <f>VLOOKUP(MYRANKS_H[[#This Row],[PLAYERID]],PLAYERIDMAP[],COLUMN(PLAYERIDMAP[POS]),FALSE)</f>
        <v>C</v>
      </c>
      <c r="H346" s="92">
        <v>71</v>
      </c>
      <c r="I346" s="66">
        <v>64</v>
      </c>
      <c r="J346" s="92">
        <v>12</v>
      </c>
      <c r="K346" s="66">
        <v>1</v>
      </c>
      <c r="L346" s="92">
        <v>5</v>
      </c>
      <c r="M346" s="66">
        <v>1</v>
      </c>
      <c r="N346" s="66">
        <v>3</v>
      </c>
      <c r="O346" s="66">
        <v>23</v>
      </c>
      <c r="P346" s="66">
        <v>0</v>
      </c>
      <c r="Q346" s="6">
        <v>0.1875</v>
      </c>
      <c r="R346" s="15">
        <v>345</v>
      </c>
      <c r="S346" s="35">
        <v>-11.874137360634432</v>
      </c>
      <c r="T346" s="19" t="s">
        <v>16504</v>
      </c>
    </row>
    <row r="347" spans="1:20" x14ac:dyDescent="0.3">
      <c r="A347" s="43" t="s">
        <v>1897</v>
      </c>
      <c r="B347" s="2" t="str">
        <f>VLOOKUP(MYRANKS_H[[#This Row],[PLAYERID]],PLAYERIDMAP[],COLUMN(PLAYERIDMAP[LASTNAME]),FALSE)</f>
        <v>Donaldson</v>
      </c>
      <c r="C347" s="3" t="str">
        <f>VLOOKUP(MYRANKS_H[[#This Row],[PLAYERID]],PLAYERIDMAP[],COLUMN(PLAYERIDMAP[FIRSTNAME]),FALSE)</f>
        <v>Josh</v>
      </c>
      <c r="D347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Josh Donaldson</v>
      </c>
      <c r="E347" s="3" t="str">
        <f>VLOOKUP(MYRANKS_H[[#This Row],[PLAYERID]],PLAYERIDMAP[],COLUMN(PLAYERIDMAP[TEAM]),FALSE)</f>
        <v>ATL</v>
      </c>
      <c r="F347" s="4" t="str">
        <f>VLOOKUP(MYRANKS_H[[#This Row],[PLAYERID]],PLAYERIDMAP[],COLUMN(PLAYERIDMAP[LG]),FALSE)</f>
        <v>NL</v>
      </c>
      <c r="G347" s="3" t="str">
        <f>VLOOKUP(MYRANKS_H[[#This Row],[PLAYERID]],PLAYERIDMAP[],COLUMN(PLAYERIDMAP[POS]),FALSE)</f>
        <v>3B</v>
      </c>
      <c r="H347" s="92">
        <v>219</v>
      </c>
      <c r="I347" s="59">
        <v>187</v>
      </c>
      <c r="J347" s="92">
        <v>46</v>
      </c>
      <c r="K347" s="59">
        <v>8</v>
      </c>
      <c r="L347" s="92">
        <v>30</v>
      </c>
      <c r="M347" s="59">
        <v>23</v>
      </c>
      <c r="N347" s="59">
        <v>31</v>
      </c>
      <c r="O347" s="59">
        <v>54</v>
      </c>
      <c r="P347" s="59">
        <v>2</v>
      </c>
      <c r="Q347" s="6">
        <v>0.24598930481283424</v>
      </c>
      <c r="R347" s="15">
        <v>346</v>
      </c>
      <c r="S347" s="35">
        <v>-11.907806256210185</v>
      </c>
      <c r="T347" s="19" t="s">
        <v>16505</v>
      </c>
    </row>
    <row r="348" spans="1:20" ht="15" customHeight="1" x14ac:dyDescent="0.3">
      <c r="A348" s="43" t="s">
        <v>12266</v>
      </c>
      <c r="B348" s="2" t="str">
        <f>VLOOKUP(MYRANKS_H[[#This Row],[PLAYERID]],PLAYERIDMAP[],COLUMN(PLAYERIDMAP[LASTNAME]),FALSE)</f>
        <v>Rickard</v>
      </c>
      <c r="C348" s="3" t="str">
        <f>VLOOKUP(MYRANKS_H[[#This Row],[PLAYERID]],PLAYERIDMAP[],COLUMN(PLAYERIDMAP[FIRSTNAME]),FALSE)</f>
        <v>Joey</v>
      </c>
      <c r="D348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Joey Rickard</v>
      </c>
      <c r="E348" s="3" t="str">
        <f>VLOOKUP(MYRANKS_H[[#This Row],[PLAYERID]],PLAYERIDMAP[],COLUMN(PLAYERIDMAP[TEAM]),FALSE)</f>
        <v>BAL</v>
      </c>
      <c r="F348" s="4" t="str">
        <f>VLOOKUP(MYRANKS_H[[#This Row],[PLAYERID]],PLAYERIDMAP[],COLUMN(PLAYERIDMAP[LG]),FALSE)</f>
        <v>AL</v>
      </c>
      <c r="G348" s="3" t="str">
        <f>VLOOKUP(MYRANKS_H[[#This Row],[PLAYERID]],PLAYERIDMAP[],COLUMN(PLAYERIDMAP[POS]),FALSE)</f>
        <v>OF</v>
      </c>
      <c r="H348" s="92">
        <v>230</v>
      </c>
      <c r="I348" s="66">
        <v>213</v>
      </c>
      <c r="J348" s="92">
        <v>52</v>
      </c>
      <c r="K348" s="66">
        <v>8</v>
      </c>
      <c r="L348" s="92">
        <v>27</v>
      </c>
      <c r="M348" s="66">
        <v>23</v>
      </c>
      <c r="N348" s="66">
        <v>15</v>
      </c>
      <c r="O348" s="66">
        <v>55</v>
      </c>
      <c r="P348" s="66">
        <v>4</v>
      </c>
      <c r="Q348" s="6">
        <v>0.24413145539906103</v>
      </c>
      <c r="R348" s="15">
        <v>347</v>
      </c>
      <c r="S348" s="35">
        <v>-11.965941744752856</v>
      </c>
      <c r="T348" s="19" t="s">
        <v>16506</v>
      </c>
    </row>
    <row r="349" spans="1:20" x14ac:dyDescent="0.3">
      <c r="A349" s="57" t="s">
        <v>12200</v>
      </c>
      <c r="B349" s="2" t="str">
        <f>VLOOKUP(MYRANKS_H[[#This Row],[PLAYERID]],PLAYERIDMAP[],COLUMN(PLAYERIDMAP[LASTNAME]),FALSE)</f>
        <v>Nottingham</v>
      </c>
      <c r="C349" s="3" t="str">
        <f>VLOOKUP(MYRANKS_H[[#This Row],[PLAYERID]],PLAYERIDMAP[],COLUMN(PLAYERIDMAP[FIRSTNAME]),FALSE)</f>
        <v>Jacob</v>
      </c>
      <c r="D349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Jacob Nottingham</v>
      </c>
      <c r="E349" s="3" t="str">
        <f>VLOOKUP(MYRANKS_H[[#This Row],[PLAYERID]],PLAYERIDMAP[],COLUMN(PLAYERIDMAP[TEAM]),FALSE)</f>
        <v>MIL</v>
      </c>
      <c r="F349" s="4" t="str">
        <f>VLOOKUP(MYRANKS_H[[#This Row],[PLAYERID]],PLAYERIDMAP[],COLUMN(PLAYERIDMAP[LG]),FALSE)</f>
        <v>NL</v>
      </c>
      <c r="G349" s="3" t="str">
        <f>VLOOKUP(MYRANKS_H[[#This Row],[PLAYERID]],PLAYERIDMAP[],COLUMN(PLAYERIDMAP[POS]),FALSE)</f>
        <v>C</v>
      </c>
      <c r="H349" s="92">
        <v>24</v>
      </c>
      <c r="I349" s="66">
        <v>20</v>
      </c>
      <c r="J349" s="92">
        <v>4</v>
      </c>
      <c r="K349" s="66">
        <v>0</v>
      </c>
      <c r="L349" s="92">
        <v>2</v>
      </c>
      <c r="M349" s="66">
        <v>0</v>
      </c>
      <c r="N349" s="66">
        <v>4</v>
      </c>
      <c r="O349" s="66">
        <v>8</v>
      </c>
      <c r="P349" s="66">
        <v>0</v>
      </c>
      <c r="Q349" s="54">
        <v>0.2</v>
      </c>
      <c r="R349" s="15">
        <v>348</v>
      </c>
      <c r="S349" s="56">
        <v>-12.013477349159032</v>
      </c>
      <c r="T349" s="55" t="s">
        <v>16507</v>
      </c>
    </row>
    <row r="350" spans="1:20" ht="15" customHeight="1" x14ac:dyDescent="0.3">
      <c r="A350" s="43" t="s">
        <v>2198</v>
      </c>
      <c r="B350" s="2" t="str">
        <f>VLOOKUP(MYRANKS_H[[#This Row],[PLAYERID]],PLAYERIDMAP[],COLUMN(PLAYERIDMAP[LASTNAME]),FALSE)</f>
        <v>Hechavarria</v>
      </c>
      <c r="C350" s="3" t="str">
        <f>VLOOKUP(MYRANKS_H[[#This Row],[PLAYERID]],PLAYERIDMAP[],COLUMN(PLAYERIDMAP[FIRSTNAME]),FALSE)</f>
        <v>Adeiny</v>
      </c>
      <c r="D350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Adeiny Hechavarria</v>
      </c>
      <c r="E350" s="3" t="str">
        <f>VLOOKUP(MYRANKS_H[[#This Row],[PLAYERID]],PLAYERIDMAP[],COLUMN(PLAYERIDMAP[TEAM]),FALSE)</f>
        <v>N/A</v>
      </c>
      <c r="F350" s="4" t="str">
        <f>VLOOKUP(MYRANKS_H[[#This Row],[PLAYERID]],PLAYERIDMAP[],COLUMN(PLAYERIDMAP[LG]),FALSE)</f>
        <v>N/A</v>
      </c>
      <c r="G350" s="3" t="str">
        <f>VLOOKUP(MYRANKS_H[[#This Row],[PLAYERID]],PLAYERIDMAP[],COLUMN(PLAYERIDMAP[POS]),FALSE)</f>
        <v>SS</v>
      </c>
      <c r="H350" s="92">
        <v>321</v>
      </c>
      <c r="I350" s="66">
        <v>296</v>
      </c>
      <c r="J350" s="92">
        <v>73</v>
      </c>
      <c r="K350" s="66">
        <v>6</v>
      </c>
      <c r="L350" s="92">
        <v>34</v>
      </c>
      <c r="M350" s="66">
        <v>31</v>
      </c>
      <c r="N350" s="66">
        <v>16</v>
      </c>
      <c r="O350" s="66">
        <v>58</v>
      </c>
      <c r="P350" s="66">
        <v>2</v>
      </c>
      <c r="Q350" s="30">
        <v>0.24662162162162163</v>
      </c>
      <c r="R350" s="15">
        <v>406</v>
      </c>
      <c r="S350" s="36">
        <v>-12.073838361022869</v>
      </c>
      <c r="T350" s="19" t="s">
        <v>16508</v>
      </c>
    </row>
    <row r="351" spans="1:20" ht="15" customHeight="1" x14ac:dyDescent="0.3">
      <c r="A351" s="43" t="s">
        <v>8195</v>
      </c>
      <c r="B351" s="2" t="str">
        <f>VLOOKUP(MYRANKS_H[[#This Row],[PLAYERID]],PLAYERIDMAP[],COLUMN(PLAYERIDMAP[LASTNAME]),FALSE)</f>
        <v>Peterson</v>
      </c>
      <c r="C351" s="3" t="str">
        <f>VLOOKUP(MYRANKS_H[[#This Row],[PLAYERID]],PLAYERIDMAP[],COLUMN(PLAYERIDMAP[FIRSTNAME]),FALSE)</f>
        <v>Jace</v>
      </c>
      <c r="D351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Jace Peterson</v>
      </c>
      <c r="E351" s="3" t="str">
        <f>VLOOKUP(MYRANKS_H[[#This Row],[PLAYERID]],PLAYERIDMAP[],COLUMN(PLAYERIDMAP[TEAM]),FALSE)</f>
        <v>N/A</v>
      </c>
      <c r="F351" s="4" t="str">
        <f>VLOOKUP(MYRANKS_H[[#This Row],[PLAYERID]],PLAYERIDMAP[],COLUMN(PLAYERIDMAP[LG]),FALSE)</f>
        <v>N/A</v>
      </c>
      <c r="G351" s="3" t="str">
        <f>VLOOKUP(MYRANKS_H[[#This Row],[PLAYERID]],PLAYERIDMAP[],COLUMN(PLAYERIDMAP[POS]),FALSE)</f>
        <v>OF</v>
      </c>
      <c r="H351" s="92">
        <v>246</v>
      </c>
      <c r="I351" s="66">
        <v>210</v>
      </c>
      <c r="J351" s="92">
        <v>42</v>
      </c>
      <c r="K351" s="66">
        <v>3</v>
      </c>
      <c r="L351" s="92">
        <v>21</v>
      </c>
      <c r="M351" s="66">
        <v>28</v>
      </c>
      <c r="N351" s="66">
        <v>31</v>
      </c>
      <c r="O351" s="66">
        <v>58</v>
      </c>
      <c r="P351" s="66">
        <v>13</v>
      </c>
      <c r="Q351" s="30">
        <v>0.2</v>
      </c>
      <c r="R351" s="15">
        <v>407</v>
      </c>
      <c r="S351" s="36">
        <v>-12.32301157936249</v>
      </c>
      <c r="T351" s="19" t="s">
        <v>16509</v>
      </c>
    </row>
    <row r="352" spans="1:20" x14ac:dyDescent="0.3">
      <c r="A352" s="43" t="s">
        <v>2474</v>
      </c>
      <c r="B352" s="2" t="str">
        <f>VLOOKUP(MYRANKS_H[[#This Row],[PLAYERID]],PLAYERIDMAP[],COLUMN(PLAYERIDMAP[LASTNAME]),FALSE)</f>
        <v>Lobaton</v>
      </c>
      <c r="C352" s="3" t="str">
        <f>VLOOKUP(MYRANKS_H[[#This Row],[PLAYERID]],PLAYERIDMAP[],COLUMN(PLAYERIDMAP[FIRSTNAME]),FALSE)</f>
        <v>Jose</v>
      </c>
      <c r="D352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Jose Lobaton</v>
      </c>
      <c r="E352" s="3" t="str">
        <f>VLOOKUP(MYRANKS_H[[#This Row],[PLAYERID]],PLAYERIDMAP[],COLUMN(PLAYERIDMAP[TEAM]),FALSE)</f>
        <v>N/A</v>
      </c>
      <c r="F352" s="4" t="str">
        <f>VLOOKUP(MYRANKS_H[[#This Row],[PLAYERID]],PLAYERIDMAP[],COLUMN(PLAYERIDMAP[LG]),FALSE)</f>
        <v>N/A</v>
      </c>
      <c r="G352" s="3" t="str">
        <f>VLOOKUP(MYRANKS_H[[#This Row],[PLAYERID]],PLAYERIDMAP[],COLUMN(PLAYERIDMAP[POS]),FALSE)</f>
        <v>C</v>
      </c>
      <c r="H352" s="92">
        <v>57</v>
      </c>
      <c r="I352" s="66">
        <v>49</v>
      </c>
      <c r="J352" s="92">
        <v>7</v>
      </c>
      <c r="K352" s="66">
        <v>0</v>
      </c>
      <c r="L352" s="92">
        <v>3</v>
      </c>
      <c r="M352" s="66">
        <v>4</v>
      </c>
      <c r="N352" s="66">
        <v>7</v>
      </c>
      <c r="O352" s="66">
        <v>15</v>
      </c>
      <c r="P352" s="66">
        <v>0</v>
      </c>
      <c r="Q352" s="6">
        <v>0.14285714285714285</v>
      </c>
      <c r="R352" s="15">
        <v>408</v>
      </c>
      <c r="S352" s="35">
        <v>-12.385512593003627</v>
      </c>
      <c r="T352" s="19" t="s">
        <v>16510</v>
      </c>
    </row>
    <row r="353" spans="1:20" x14ac:dyDescent="0.3">
      <c r="A353" s="43" t="s">
        <v>1713</v>
      </c>
      <c r="B353" s="2" t="str">
        <f>VLOOKUP(MYRANKS_H[[#This Row],[PLAYERID]],PLAYERIDMAP[],COLUMN(PLAYERIDMAP[LASTNAME]),FALSE)</f>
        <v>Castro</v>
      </c>
      <c r="C353" s="3" t="str">
        <f>VLOOKUP(MYRANKS_H[[#This Row],[PLAYERID]],PLAYERIDMAP[],COLUMN(PLAYERIDMAP[FIRSTNAME]),FALSE)</f>
        <v>Jason</v>
      </c>
      <c r="D353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Jason Castro</v>
      </c>
      <c r="E353" s="3" t="str">
        <f>VLOOKUP(MYRANKS_H[[#This Row],[PLAYERID]],PLAYERIDMAP[],COLUMN(PLAYERIDMAP[TEAM]),FALSE)</f>
        <v>MIN</v>
      </c>
      <c r="F353" s="4" t="str">
        <f>VLOOKUP(MYRANKS_H[[#This Row],[PLAYERID]],PLAYERIDMAP[],COLUMN(PLAYERIDMAP[LG]),FALSE)</f>
        <v>AL</v>
      </c>
      <c r="G353" s="3" t="str">
        <f>VLOOKUP(MYRANKS_H[[#This Row],[PLAYERID]],PLAYERIDMAP[],COLUMN(PLAYERIDMAP[POS]),FALSE)</f>
        <v>C</v>
      </c>
      <c r="H353" s="92">
        <v>74</v>
      </c>
      <c r="I353" s="66">
        <v>63</v>
      </c>
      <c r="J353" s="92">
        <v>9</v>
      </c>
      <c r="K353" s="66">
        <v>1</v>
      </c>
      <c r="L353" s="92">
        <v>4</v>
      </c>
      <c r="M353" s="66">
        <v>3</v>
      </c>
      <c r="N353" s="66">
        <v>9</v>
      </c>
      <c r="O353" s="66">
        <v>26</v>
      </c>
      <c r="P353" s="66">
        <v>0</v>
      </c>
      <c r="Q353" s="6">
        <v>0.14285714285714285</v>
      </c>
      <c r="R353" s="15">
        <v>409</v>
      </c>
      <c r="S353" s="35">
        <v>-12.409564917820273</v>
      </c>
      <c r="T353" s="19" t="s">
        <v>16511</v>
      </c>
    </row>
    <row r="354" spans="1:20" ht="15" customHeight="1" x14ac:dyDescent="0.3">
      <c r="A354" s="43" t="s">
        <v>9190</v>
      </c>
      <c r="B354" s="2" t="str">
        <f>VLOOKUP(MYRANKS_H[[#This Row],[PLAYERID]],PLAYERIDMAP[],COLUMN(PLAYERIDMAP[LASTNAME]),FALSE)</f>
        <v>Meadows</v>
      </c>
      <c r="C354" s="3" t="str">
        <f>VLOOKUP(MYRANKS_H[[#This Row],[PLAYERID]],PLAYERIDMAP[],COLUMN(PLAYERIDMAP[FIRSTNAME]),FALSE)</f>
        <v>Austin</v>
      </c>
      <c r="D354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Austin Meadows</v>
      </c>
      <c r="E354" s="3" t="str">
        <f>VLOOKUP(MYRANKS_H[[#This Row],[PLAYERID]],PLAYERIDMAP[],COLUMN(PLAYERIDMAP[TEAM]),FALSE)</f>
        <v>TB</v>
      </c>
      <c r="F354" s="4" t="str">
        <f>VLOOKUP(MYRANKS_H[[#This Row],[PLAYERID]],PLAYERIDMAP[],COLUMN(PLAYERIDMAP[LG]),FALSE)</f>
        <v>AL</v>
      </c>
      <c r="G354" s="3" t="str">
        <f>VLOOKUP(MYRANKS_H[[#This Row],[PLAYERID]],PLAYERIDMAP[],COLUMN(PLAYERIDMAP[POS]),FALSE)</f>
        <v>OF</v>
      </c>
      <c r="H354" s="92">
        <v>191</v>
      </c>
      <c r="I354" s="66">
        <v>178</v>
      </c>
      <c r="J354" s="92">
        <v>51</v>
      </c>
      <c r="K354" s="66">
        <v>6</v>
      </c>
      <c r="L354" s="92">
        <v>19</v>
      </c>
      <c r="M354" s="66">
        <v>17</v>
      </c>
      <c r="N354" s="66">
        <v>10</v>
      </c>
      <c r="O354" s="66">
        <v>40</v>
      </c>
      <c r="P354" s="66">
        <v>5</v>
      </c>
      <c r="Q354" s="6">
        <v>0.28651685393258425</v>
      </c>
      <c r="R354" s="15">
        <v>410</v>
      </c>
      <c r="S354" s="35">
        <v>-12.442375274854369</v>
      </c>
      <c r="T354" s="19" t="s">
        <v>16512</v>
      </c>
    </row>
    <row r="355" spans="1:20" ht="15" customHeight="1" x14ac:dyDescent="0.3">
      <c r="A355" s="43" t="s">
        <v>3044</v>
      </c>
      <c r="B355" s="2" t="str">
        <f>VLOOKUP(MYRANKS_H[[#This Row],[PLAYERID]],PLAYERIDMAP[],COLUMN(PLAYERIDMAP[LASTNAME]),FALSE)</f>
        <v>Saltalamacchia</v>
      </c>
      <c r="C355" s="3" t="str">
        <f>VLOOKUP(MYRANKS_H[[#This Row],[PLAYERID]],PLAYERIDMAP[],COLUMN(PLAYERIDMAP[FIRSTNAME]),FALSE)</f>
        <v>Jarrod</v>
      </c>
      <c r="D355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Jarrod Saltalamacchia</v>
      </c>
      <c r="E355" s="3" t="str">
        <f>VLOOKUP(MYRANKS_H[[#This Row],[PLAYERID]],PLAYERIDMAP[],COLUMN(PLAYERIDMAP[TEAM]),FALSE)</f>
        <v>N/A</v>
      </c>
      <c r="F355" s="4" t="str">
        <f>VLOOKUP(MYRANKS_H[[#This Row],[PLAYERID]],PLAYERIDMAP[],COLUMN(PLAYERIDMAP[LG]),FALSE)</f>
        <v>N/A</v>
      </c>
      <c r="G355" s="3" t="str">
        <f>VLOOKUP(MYRANKS_H[[#This Row],[PLAYERID]],PLAYERIDMAP[],COLUMN(PLAYERIDMAP[POS]),FALSE)</f>
        <v>C</v>
      </c>
      <c r="H355" s="92">
        <v>8</v>
      </c>
      <c r="I355" s="66">
        <v>7</v>
      </c>
      <c r="J355" s="92">
        <v>0</v>
      </c>
      <c r="K355" s="66">
        <v>0</v>
      </c>
      <c r="L355" s="92">
        <v>0</v>
      </c>
      <c r="M355" s="66">
        <v>0</v>
      </c>
      <c r="N355" s="66">
        <v>1</v>
      </c>
      <c r="O355" s="66">
        <v>4</v>
      </c>
      <c r="P355" s="66">
        <v>0</v>
      </c>
      <c r="Q355" s="6">
        <v>0</v>
      </c>
      <c r="R355" s="15">
        <v>411</v>
      </c>
      <c r="S355" s="35">
        <v>-12.47929759954584</v>
      </c>
      <c r="T355" s="19" t="s">
        <v>16513</v>
      </c>
    </row>
    <row r="356" spans="1:20" x14ac:dyDescent="0.3">
      <c r="A356" s="43" t="s">
        <v>11444</v>
      </c>
      <c r="B356" s="2" t="str">
        <f>VLOOKUP(MYRANKS_H[[#This Row],[PLAYERID]],PLAYERIDMAP[],COLUMN(PLAYERIDMAP[LASTNAME]),FALSE)</f>
        <v>Arcia</v>
      </c>
      <c r="C356" s="3" t="str">
        <f>VLOOKUP(MYRANKS_H[[#This Row],[PLAYERID]],PLAYERIDMAP[],COLUMN(PLAYERIDMAP[FIRSTNAME]),FALSE)</f>
        <v>Orlando</v>
      </c>
      <c r="D356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Orlando Arcia</v>
      </c>
      <c r="E356" s="3" t="str">
        <f>VLOOKUP(MYRANKS_H[[#This Row],[PLAYERID]],PLAYERIDMAP[],COLUMN(PLAYERIDMAP[TEAM]),FALSE)</f>
        <v>MIL</v>
      </c>
      <c r="F356" s="4" t="str">
        <f>VLOOKUP(MYRANKS_H[[#This Row],[PLAYERID]],PLAYERIDMAP[],COLUMN(PLAYERIDMAP[LG]),FALSE)</f>
        <v>NL</v>
      </c>
      <c r="G356" s="3" t="str">
        <f>VLOOKUP(MYRANKS_H[[#This Row],[PLAYERID]],PLAYERIDMAP[],COLUMN(PLAYERIDMAP[POS]),FALSE)</f>
        <v>SS</v>
      </c>
      <c r="H356" s="92">
        <v>366</v>
      </c>
      <c r="I356" s="59">
        <v>348</v>
      </c>
      <c r="J356" s="92">
        <v>82</v>
      </c>
      <c r="K356" s="59">
        <v>3</v>
      </c>
      <c r="L356" s="92">
        <v>32</v>
      </c>
      <c r="M356" s="59">
        <v>30</v>
      </c>
      <c r="N356" s="59">
        <v>15</v>
      </c>
      <c r="O356" s="59">
        <v>87</v>
      </c>
      <c r="P356" s="59">
        <v>7</v>
      </c>
      <c r="Q356" s="6">
        <v>0.23563218390804597</v>
      </c>
      <c r="R356" s="15">
        <v>412</v>
      </c>
      <c r="S356" s="35">
        <v>-12.542446697220434</v>
      </c>
      <c r="T356" s="19" t="s">
        <v>16514</v>
      </c>
    </row>
    <row r="357" spans="1:20" x14ac:dyDescent="0.3">
      <c r="A357" s="43" t="s">
        <v>8173</v>
      </c>
      <c r="B357" s="2" t="str">
        <f>VLOOKUP(MYRANKS_H[[#This Row],[PLAYERID]],PLAYERIDMAP[],COLUMN(PLAYERIDMAP[LASTNAME]),FALSE)</f>
        <v>Lamb</v>
      </c>
      <c r="C357" s="3" t="str">
        <f>VLOOKUP(MYRANKS_H[[#This Row],[PLAYERID]],PLAYERIDMAP[],COLUMN(PLAYERIDMAP[FIRSTNAME]),FALSE)</f>
        <v>Jacob</v>
      </c>
      <c r="D357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Jacob Lamb</v>
      </c>
      <c r="E357" s="3" t="str">
        <f>VLOOKUP(MYRANKS_H[[#This Row],[PLAYERID]],PLAYERIDMAP[],COLUMN(PLAYERIDMAP[TEAM]),FALSE)</f>
        <v>ARI</v>
      </c>
      <c r="F357" s="4" t="str">
        <f>VLOOKUP(MYRANKS_H[[#This Row],[PLAYERID]],PLAYERIDMAP[],COLUMN(PLAYERIDMAP[LG]),FALSE)</f>
        <v>NL</v>
      </c>
      <c r="G357" s="3" t="str">
        <f>VLOOKUP(MYRANKS_H[[#This Row],[PLAYERID]],PLAYERIDMAP[],COLUMN(PLAYERIDMAP[POS]),FALSE)</f>
        <v>3B</v>
      </c>
      <c r="H357" s="92">
        <v>238</v>
      </c>
      <c r="I357" s="59">
        <v>207</v>
      </c>
      <c r="J357" s="92">
        <v>46</v>
      </c>
      <c r="K357" s="59">
        <v>6</v>
      </c>
      <c r="L357" s="92">
        <v>34</v>
      </c>
      <c r="M357" s="59">
        <v>31</v>
      </c>
      <c r="N357" s="59">
        <v>26</v>
      </c>
      <c r="O357" s="59">
        <v>65</v>
      </c>
      <c r="P357" s="59">
        <v>1</v>
      </c>
      <c r="Q357" s="6">
        <v>0.22222222222222221</v>
      </c>
      <c r="R357" s="15">
        <v>413</v>
      </c>
      <c r="S357" s="35">
        <v>-12.544881465426508</v>
      </c>
      <c r="T357" s="19" t="s">
        <v>16515</v>
      </c>
    </row>
    <row r="358" spans="1:20" x14ac:dyDescent="0.3">
      <c r="A358" s="63" t="s">
        <v>10888</v>
      </c>
      <c r="B358" s="2" t="str">
        <f>VLOOKUP(MYRANKS_H[[#This Row],[PLAYERID]],PLAYERIDMAP[],COLUMN(PLAYERIDMAP[LASTNAME]),FALSE)</f>
        <v>Perez</v>
      </c>
      <c r="C358" s="3" t="str">
        <f>VLOOKUP(MYRANKS_H[[#This Row],[PLAYERID]],PLAYERIDMAP[],COLUMN(PLAYERIDMAP[FIRSTNAME]),FALSE)</f>
        <v>Carlos</v>
      </c>
      <c r="D358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Carlos Perez</v>
      </c>
      <c r="E358" s="3" t="str">
        <f>VLOOKUP(MYRANKS_H[[#This Row],[PLAYERID]],PLAYERIDMAP[],COLUMN(PLAYERIDMAP[TEAM]),FALSE)</f>
        <v>N/A</v>
      </c>
      <c r="F358" s="4" t="str">
        <f>VLOOKUP(MYRANKS_H[[#This Row],[PLAYERID]],PLAYERIDMAP[],COLUMN(PLAYERIDMAP[LG]),FALSE)</f>
        <v>N/A</v>
      </c>
      <c r="G358" s="3" t="str">
        <f>VLOOKUP(MYRANKS_H[[#This Row],[PLAYERID]],PLAYERIDMAP[],COLUMN(PLAYERIDMAP[POS]),FALSE)</f>
        <v>C</v>
      </c>
      <c r="H358" s="92">
        <v>75</v>
      </c>
      <c r="I358" s="66">
        <v>70</v>
      </c>
      <c r="J358" s="92">
        <v>10</v>
      </c>
      <c r="K358" s="66">
        <v>1</v>
      </c>
      <c r="L358" s="92">
        <v>1</v>
      </c>
      <c r="M358" s="66">
        <v>3</v>
      </c>
      <c r="N358" s="66">
        <v>2</v>
      </c>
      <c r="O358" s="66">
        <v>21</v>
      </c>
      <c r="P358" s="66">
        <v>1</v>
      </c>
      <c r="Q358" s="6">
        <v>0.14285714285714285</v>
      </c>
      <c r="R358" s="15">
        <v>414</v>
      </c>
      <c r="S358" s="35">
        <v>-12.633851468692839</v>
      </c>
      <c r="T358" s="19" t="s">
        <v>16516</v>
      </c>
    </row>
    <row r="359" spans="1:20" ht="15" customHeight="1" x14ac:dyDescent="0.3">
      <c r="A359" s="57" t="s">
        <v>15786</v>
      </c>
      <c r="B359" s="2" t="str">
        <f>VLOOKUP(MYRANKS_H[[#This Row],[PLAYERID]],PLAYERIDMAP[],COLUMN(PLAYERIDMAP[LASTNAME]),FALSE)</f>
        <v>Nunez</v>
      </c>
      <c r="C359" s="3" t="str">
        <f>VLOOKUP(MYRANKS_H[[#This Row],[PLAYERID]],PLAYERIDMAP[],COLUMN(PLAYERIDMAP[FIRSTNAME]),FALSE)</f>
        <v>Renato</v>
      </c>
      <c r="D359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Renato Nunez</v>
      </c>
      <c r="E359" s="3" t="str">
        <f>VLOOKUP(MYRANKS_H[[#This Row],[PLAYERID]],PLAYERIDMAP[],COLUMN(PLAYERIDMAP[TEAM]),FALSE)</f>
        <v>BAL</v>
      </c>
      <c r="F359" s="4" t="str">
        <f>VLOOKUP(MYRANKS_H[[#This Row],[PLAYERID]],PLAYERIDMAP[],COLUMN(PLAYERIDMAP[LG]),FALSE)</f>
        <v>AL</v>
      </c>
      <c r="G359" s="3" t="str">
        <f>VLOOKUP(MYRANKS_H[[#This Row],[PLAYERID]],PLAYERIDMAP[],COLUMN(PLAYERIDMAP[POS]),FALSE)</f>
        <v>3B</v>
      </c>
      <c r="H359" s="92">
        <v>261</v>
      </c>
      <c r="I359" s="66">
        <v>236</v>
      </c>
      <c r="J359" s="92">
        <v>61</v>
      </c>
      <c r="K359" s="66">
        <v>8</v>
      </c>
      <c r="L359" s="92">
        <v>28</v>
      </c>
      <c r="M359" s="66">
        <v>22</v>
      </c>
      <c r="N359" s="66">
        <v>19</v>
      </c>
      <c r="O359" s="66">
        <v>62</v>
      </c>
      <c r="P359" s="66">
        <v>0</v>
      </c>
      <c r="Q359" s="54">
        <v>0.25847457627118642</v>
      </c>
      <c r="R359" s="67">
        <v>415</v>
      </c>
      <c r="S359" s="74">
        <v>-12.687051291814752</v>
      </c>
      <c r="T359" s="55" t="s">
        <v>16517</v>
      </c>
    </row>
    <row r="360" spans="1:20" ht="15" customHeight="1" x14ac:dyDescent="0.3">
      <c r="A360" s="43" t="s">
        <v>12815</v>
      </c>
      <c r="B360" s="2" t="str">
        <f>VLOOKUP(MYRANKS_H[[#This Row],[PLAYERID]],PLAYERIDMAP[],COLUMN(PLAYERIDMAP[LASTNAME]),FALSE)</f>
        <v>Kelly</v>
      </c>
      <c r="C360" s="3" t="str">
        <f>VLOOKUP(MYRANKS_H[[#This Row],[PLAYERID]],PLAYERIDMAP[],COLUMN(PLAYERIDMAP[FIRSTNAME]),FALSE)</f>
        <v>Carson</v>
      </c>
      <c r="D360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Carson Kelly</v>
      </c>
      <c r="E360" s="3" t="str">
        <f>VLOOKUP(MYRANKS_H[[#This Row],[PLAYERID]],PLAYERIDMAP[],COLUMN(PLAYERIDMAP[TEAM]),FALSE)</f>
        <v>ARI</v>
      </c>
      <c r="F360" s="4" t="str">
        <f>VLOOKUP(MYRANKS_H[[#This Row],[PLAYERID]],PLAYERIDMAP[],COLUMN(PLAYERIDMAP[LG]),FALSE)</f>
        <v>NL</v>
      </c>
      <c r="G360" s="3" t="str">
        <f>VLOOKUP(MYRANKS_H[[#This Row],[PLAYERID]],PLAYERIDMAP[],COLUMN(PLAYERIDMAP[POS]),FALSE)</f>
        <v>C</v>
      </c>
      <c r="H360" s="92">
        <v>42</v>
      </c>
      <c r="I360" s="59">
        <v>35</v>
      </c>
      <c r="J360" s="92">
        <v>4</v>
      </c>
      <c r="K360" s="59">
        <v>0</v>
      </c>
      <c r="L360" s="92">
        <v>1</v>
      </c>
      <c r="M360" s="59">
        <v>3</v>
      </c>
      <c r="N360" s="59">
        <v>3</v>
      </c>
      <c r="O360" s="59">
        <v>7</v>
      </c>
      <c r="P360" s="59">
        <v>0</v>
      </c>
      <c r="Q360" s="6">
        <v>0.11428571428571428</v>
      </c>
      <c r="R360" s="15">
        <v>416</v>
      </c>
      <c r="S360" s="35">
        <v>-12.688719602428945</v>
      </c>
      <c r="T360" s="19" t="s">
        <v>16518</v>
      </c>
    </row>
    <row r="361" spans="1:20" ht="15" customHeight="1" x14ac:dyDescent="0.3">
      <c r="A361" s="43" t="s">
        <v>2657</v>
      </c>
      <c r="B361" s="2" t="str">
        <f>VLOOKUP(MYRANKS_H[[#This Row],[PLAYERID]],PLAYERIDMAP[],COLUMN(PLAYERIDMAP[LASTNAME]),FALSE)</f>
        <v>Montero</v>
      </c>
      <c r="C361" s="3" t="str">
        <f>VLOOKUP(MYRANKS_H[[#This Row],[PLAYERID]],PLAYERIDMAP[],COLUMN(PLAYERIDMAP[FIRSTNAME]),FALSE)</f>
        <v>Miguel</v>
      </c>
      <c r="D361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Miguel Montero</v>
      </c>
      <c r="E361" s="3" t="str">
        <f>VLOOKUP(MYRANKS_H[[#This Row],[PLAYERID]],PLAYERIDMAP[],COLUMN(PLAYERIDMAP[TEAM]),FALSE)</f>
        <v>N/A</v>
      </c>
      <c r="F361" s="4" t="str">
        <f>VLOOKUP(MYRANKS_H[[#This Row],[PLAYERID]],PLAYERIDMAP[],COLUMN(PLAYERIDMAP[LG]),FALSE)</f>
        <v>N/A</v>
      </c>
      <c r="G361" s="3" t="str">
        <f>VLOOKUP(MYRANKS_H[[#This Row],[PLAYERID]],PLAYERIDMAP[],COLUMN(PLAYERIDMAP[POS]),FALSE)</f>
        <v>C</v>
      </c>
      <c r="H361" s="92">
        <v>13</v>
      </c>
      <c r="I361" s="66">
        <v>11</v>
      </c>
      <c r="J361" s="92">
        <v>0</v>
      </c>
      <c r="K361" s="66">
        <v>0</v>
      </c>
      <c r="L361" s="92">
        <v>0</v>
      </c>
      <c r="M361" s="66">
        <v>0</v>
      </c>
      <c r="N361" s="66">
        <v>2</v>
      </c>
      <c r="O361" s="66">
        <v>3</v>
      </c>
      <c r="P361" s="66">
        <v>0</v>
      </c>
      <c r="Q361" s="6">
        <v>0</v>
      </c>
      <c r="R361" s="15">
        <v>417</v>
      </c>
      <c r="S361" s="35">
        <v>-12.740253411962986</v>
      </c>
      <c r="T361" s="19" t="s">
        <v>16519</v>
      </c>
    </row>
    <row r="362" spans="1:20" ht="15" customHeight="1" x14ac:dyDescent="0.3">
      <c r="A362" s="57" t="s">
        <v>8215</v>
      </c>
      <c r="B362" s="2" t="str">
        <f>VLOOKUP(MYRANKS_H[[#This Row],[PLAYERID]],PLAYERIDMAP[],COLUMN(PLAYERIDMAP[LASTNAME]),FALSE)</f>
        <v>Susac</v>
      </c>
      <c r="C362" s="3" t="str">
        <f>VLOOKUP(MYRANKS_H[[#This Row],[PLAYERID]],PLAYERIDMAP[],COLUMN(PLAYERIDMAP[FIRSTNAME]),FALSE)</f>
        <v>Andrew</v>
      </c>
      <c r="D362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Andrew Susac</v>
      </c>
      <c r="E362" s="3" t="str">
        <f>VLOOKUP(MYRANKS_H[[#This Row],[PLAYERID]],PLAYERIDMAP[],COLUMN(PLAYERIDMAP[TEAM]),FALSE)</f>
        <v>BAL</v>
      </c>
      <c r="F362" s="4" t="str">
        <f>VLOOKUP(MYRANKS_H[[#This Row],[PLAYERID]],PLAYERIDMAP[],COLUMN(PLAYERIDMAP[LG]),FALSE)</f>
        <v>AL</v>
      </c>
      <c r="G362" s="3" t="str">
        <f>VLOOKUP(MYRANKS_H[[#This Row],[PLAYERID]],PLAYERIDMAP[],COLUMN(PLAYERIDMAP[POS]),FALSE)</f>
        <v>C</v>
      </c>
      <c r="H362" s="92">
        <v>26</v>
      </c>
      <c r="I362" s="66">
        <v>26</v>
      </c>
      <c r="J362" s="92">
        <v>3</v>
      </c>
      <c r="K362" s="66">
        <v>0</v>
      </c>
      <c r="L362" s="92">
        <v>1</v>
      </c>
      <c r="M362" s="66">
        <v>0</v>
      </c>
      <c r="N362" s="66">
        <v>0</v>
      </c>
      <c r="O362" s="66">
        <v>12</v>
      </c>
      <c r="P362" s="66">
        <v>0</v>
      </c>
      <c r="Q362" s="54">
        <v>0.11538461538461539</v>
      </c>
      <c r="R362" s="15">
        <v>418</v>
      </c>
      <c r="S362" s="56">
        <v>-12.809146650831137</v>
      </c>
      <c r="T362" s="55" t="s">
        <v>16520</v>
      </c>
    </row>
    <row r="363" spans="1:20" ht="15" customHeight="1" x14ac:dyDescent="0.3">
      <c r="A363" s="57" t="s">
        <v>1835</v>
      </c>
      <c r="B363" s="2" t="str">
        <f>VLOOKUP(MYRANKS_H[[#This Row],[PLAYERID]],PLAYERIDMAP[],COLUMN(PLAYERIDMAP[LASTNAME]),FALSE)</f>
        <v>Davis</v>
      </c>
      <c r="C363" s="3" t="str">
        <f>VLOOKUP(MYRANKS_H[[#This Row],[PLAYERID]],PLAYERIDMAP[],COLUMN(PLAYERIDMAP[FIRSTNAME]),FALSE)</f>
        <v>Chris</v>
      </c>
      <c r="D363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Chris Davis</v>
      </c>
      <c r="E363" s="3" t="str">
        <f>VLOOKUP(MYRANKS_H[[#This Row],[PLAYERID]],PLAYERIDMAP[],COLUMN(PLAYERIDMAP[TEAM]),FALSE)</f>
        <v>BAL</v>
      </c>
      <c r="F363" s="4" t="str">
        <f>VLOOKUP(MYRANKS_H[[#This Row],[PLAYERID]],PLAYERIDMAP[],COLUMN(PLAYERIDMAP[LG]),FALSE)</f>
        <v>AL</v>
      </c>
      <c r="G363" s="3" t="str">
        <f>VLOOKUP(MYRANKS_H[[#This Row],[PLAYERID]],PLAYERIDMAP[],COLUMN(PLAYERIDMAP[POS]),FALSE)</f>
        <v>1B</v>
      </c>
      <c r="H363" s="92">
        <v>522</v>
      </c>
      <c r="I363" s="66">
        <v>470</v>
      </c>
      <c r="J363" s="92">
        <v>79</v>
      </c>
      <c r="K363" s="66">
        <v>16</v>
      </c>
      <c r="L363" s="92">
        <v>40</v>
      </c>
      <c r="M363" s="66">
        <v>49</v>
      </c>
      <c r="N363" s="66">
        <v>41</v>
      </c>
      <c r="O363" s="66">
        <v>192</v>
      </c>
      <c r="P363" s="66">
        <v>2</v>
      </c>
      <c r="Q363" s="54">
        <v>0.16808510638297872</v>
      </c>
      <c r="R363" s="67">
        <v>419</v>
      </c>
      <c r="S363" s="56">
        <v>-12.865230131672554</v>
      </c>
      <c r="T363" s="55" t="s">
        <v>16521</v>
      </c>
    </row>
    <row r="364" spans="1:20" ht="15" customHeight="1" x14ac:dyDescent="0.3">
      <c r="A364" s="43" t="s">
        <v>3489</v>
      </c>
      <c r="B364" s="2" t="str">
        <f>VLOOKUP(MYRANKS_H[[#This Row],[PLAYERID]],PLAYERIDMAP[],COLUMN(PLAYERIDMAP[LASTNAME]),FALSE)</f>
        <v>Owings</v>
      </c>
      <c r="C364" s="3" t="str">
        <f>VLOOKUP(MYRANKS_H[[#This Row],[PLAYERID]],PLAYERIDMAP[],COLUMN(PLAYERIDMAP[FIRSTNAME]),FALSE)</f>
        <v>Chris</v>
      </c>
      <c r="D364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Chris Owings</v>
      </c>
      <c r="E364" s="3" t="str">
        <f>VLOOKUP(MYRANKS_H[[#This Row],[PLAYERID]],PLAYERIDMAP[],COLUMN(PLAYERIDMAP[TEAM]),FALSE)</f>
        <v>KC</v>
      </c>
      <c r="F364" s="4" t="str">
        <f>VLOOKUP(MYRANKS_H[[#This Row],[PLAYERID]],PLAYERIDMAP[],COLUMN(PLAYERIDMAP[LG]),FALSE)</f>
        <v>AL</v>
      </c>
      <c r="G364" s="3" t="str">
        <f>VLOOKUP(MYRANKS_H[[#This Row],[PLAYERID]],PLAYERIDMAP[],COLUMN(PLAYERIDMAP[POS]),FALSE)</f>
        <v>SS</v>
      </c>
      <c r="H364" s="92">
        <v>309</v>
      </c>
      <c r="I364" s="66">
        <v>281</v>
      </c>
      <c r="J364" s="92">
        <v>58</v>
      </c>
      <c r="K364" s="66">
        <v>4</v>
      </c>
      <c r="L364" s="92">
        <v>34</v>
      </c>
      <c r="M364" s="66">
        <v>22</v>
      </c>
      <c r="N364" s="66">
        <v>24</v>
      </c>
      <c r="O364" s="66">
        <v>75</v>
      </c>
      <c r="P364" s="66">
        <v>11</v>
      </c>
      <c r="Q364" s="6">
        <v>0.20640569395017794</v>
      </c>
      <c r="R364" s="15">
        <v>420</v>
      </c>
      <c r="S364" s="35">
        <v>-12.926017874188284</v>
      </c>
      <c r="T364" s="19" t="s">
        <v>16522</v>
      </c>
    </row>
    <row r="365" spans="1:20" x14ac:dyDescent="0.3">
      <c r="A365" s="43" t="s">
        <v>11445</v>
      </c>
      <c r="B365" s="2" t="str">
        <f>VLOOKUP(MYRANKS_H[[#This Row],[PLAYERID]],PLAYERIDMAP[],COLUMN(PLAYERIDMAP[LASTNAME]),FALSE)</f>
        <v>Brinson</v>
      </c>
      <c r="C365" s="3" t="str">
        <f>VLOOKUP(MYRANKS_H[[#This Row],[PLAYERID]],PLAYERIDMAP[],COLUMN(PLAYERIDMAP[FIRSTNAME]),FALSE)</f>
        <v>Lewis</v>
      </c>
      <c r="D365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Lewis Brinson</v>
      </c>
      <c r="E365" s="3" t="str">
        <f>VLOOKUP(MYRANKS_H[[#This Row],[PLAYERID]],PLAYERIDMAP[],COLUMN(PLAYERIDMAP[TEAM]),FALSE)</f>
        <v>MIA</v>
      </c>
      <c r="F365" s="4" t="str">
        <f>VLOOKUP(MYRANKS_H[[#This Row],[PLAYERID]],PLAYERIDMAP[],COLUMN(PLAYERIDMAP[LG]),FALSE)</f>
        <v>NL</v>
      </c>
      <c r="G365" s="3" t="str">
        <f>VLOOKUP(MYRANKS_H[[#This Row],[PLAYERID]],PLAYERIDMAP[],COLUMN(PLAYERIDMAP[POS]),FALSE)</f>
        <v>OF</v>
      </c>
      <c r="H365" s="92">
        <v>406</v>
      </c>
      <c r="I365" s="66">
        <v>382</v>
      </c>
      <c r="J365" s="92">
        <v>76</v>
      </c>
      <c r="K365" s="66">
        <v>11</v>
      </c>
      <c r="L365" s="92">
        <v>31</v>
      </c>
      <c r="M365" s="66">
        <v>42</v>
      </c>
      <c r="N365" s="66">
        <v>17</v>
      </c>
      <c r="O365" s="66">
        <v>120</v>
      </c>
      <c r="P365" s="66">
        <v>2</v>
      </c>
      <c r="Q365" s="30">
        <v>0.19895287958115182</v>
      </c>
      <c r="R365" s="15">
        <v>421</v>
      </c>
      <c r="S365" s="36">
        <v>-12.937874253174757</v>
      </c>
      <c r="T365" s="19" t="s">
        <v>16523</v>
      </c>
    </row>
    <row r="366" spans="1:20" ht="15" customHeight="1" x14ac:dyDescent="0.3">
      <c r="A366" s="57" t="s">
        <v>2298</v>
      </c>
      <c r="B366" s="2" t="str">
        <f>VLOOKUP(MYRANKS_H[[#This Row],[PLAYERID]],PLAYERIDMAP[],COLUMN(PLAYERIDMAP[LASTNAME]),FALSE)</f>
        <v>Jackson</v>
      </c>
      <c r="C366" s="3" t="str">
        <f>VLOOKUP(MYRANKS_H[[#This Row],[PLAYERID]],PLAYERIDMAP[],COLUMN(PLAYERIDMAP[FIRSTNAME]),FALSE)</f>
        <v>Austin</v>
      </c>
      <c r="D366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Austin Jackson</v>
      </c>
      <c r="E366" s="3" t="str">
        <f>VLOOKUP(MYRANKS_H[[#This Row],[PLAYERID]],PLAYERIDMAP[],COLUMN(PLAYERIDMAP[TEAM]),FALSE)</f>
        <v>N/A</v>
      </c>
      <c r="F366" s="4" t="str">
        <f>VLOOKUP(MYRANKS_H[[#This Row],[PLAYERID]],PLAYERIDMAP[],COLUMN(PLAYERIDMAP[LG]),FALSE)</f>
        <v>N/A</v>
      </c>
      <c r="G366" s="3" t="str">
        <f>VLOOKUP(MYRANKS_H[[#This Row],[PLAYERID]],PLAYERIDMAP[],COLUMN(PLAYERIDMAP[POS]),FALSE)</f>
        <v>OF</v>
      </c>
      <c r="H366" s="92">
        <v>375</v>
      </c>
      <c r="I366" s="66">
        <v>347</v>
      </c>
      <c r="J366" s="92">
        <v>85</v>
      </c>
      <c r="K366" s="66">
        <v>3</v>
      </c>
      <c r="L366" s="92">
        <v>29</v>
      </c>
      <c r="M366" s="66">
        <v>32</v>
      </c>
      <c r="N366" s="66">
        <v>26</v>
      </c>
      <c r="O366" s="66">
        <v>133</v>
      </c>
      <c r="P366" s="66">
        <v>3</v>
      </c>
      <c r="Q366" s="46">
        <v>0.24495677233429394</v>
      </c>
      <c r="R366" s="65">
        <v>422</v>
      </c>
      <c r="S366" s="52">
        <v>-13.040889011570679</v>
      </c>
      <c r="T366" s="45" t="s">
        <v>16524</v>
      </c>
    </row>
    <row r="367" spans="1:20" ht="15" customHeight="1" x14ac:dyDescent="0.3">
      <c r="A367" s="88" t="s">
        <v>1930</v>
      </c>
      <c r="B367" s="2" t="str">
        <f>VLOOKUP(MYRANKS_H[[#This Row],[PLAYERID]],PLAYERIDMAP[],COLUMN(PLAYERIDMAP[LASTNAME]),FALSE)</f>
        <v>Dyson</v>
      </c>
      <c r="C367" s="3" t="str">
        <f>VLOOKUP(MYRANKS_H[[#This Row],[PLAYERID]],PLAYERIDMAP[],COLUMN(PLAYERIDMAP[FIRSTNAME]),FALSE)</f>
        <v>Jarrod</v>
      </c>
      <c r="D367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Jarrod Dyson</v>
      </c>
      <c r="E367" s="3" t="str">
        <f>VLOOKUP(MYRANKS_H[[#This Row],[PLAYERID]],PLAYERIDMAP[],COLUMN(PLAYERIDMAP[TEAM]),FALSE)</f>
        <v>ARI</v>
      </c>
      <c r="F367" s="4" t="str">
        <f>VLOOKUP(MYRANKS_H[[#This Row],[PLAYERID]],PLAYERIDMAP[],COLUMN(PLAYERIDMAP[LG]),FALSE)</f>
        <v>NL</v>
      </c>
      <c r="G367" s="3" t="str">
        <f>VLOOKUP(MYRANKS_H[[#This Row],[PLAYERID]],PLAYERIDMAP[],COLUMN(PLAYERIDMAP[POS]),FALSE)</f>
        <v>OF</v>
      </c>
      <c r="H367" s="97">
        <v>237</v>
      </c>
      <c r="I367" s="97">
        <v>206</v>
      </c>
      <c r="J367" s="97">
        <v>39</v>
      </c>
      <c r="K367" s="97">
        <v>2</v>
      </c>
      <c r="L367" s="97">
        <v>29</v>
      </c>
      <c r="M367" s="97">
        <v>12</v>
      </c>
      <c r="N367" s="97">
        <v>27</v>
      </c>
      <c r="O367" s="97">
        <v>34</v>
      </c>
      <c r="P367" s="97">
        <v>16</v>
      </c>
      <c r="Q367" s="98">
        <v>0.18932038834951456</v>
      </c>
      <c r="R367" s="100">
        <v>423</v>
      </c>
      <c r="S367" s="101">
        <v>-13.054908974211216</v>
      </c>
      <c r="T367" s="99" t="s">
        <v>16525</v>
      </c>
    </row>
    <row r="368" spans="1:20" ht="15" customHeight="1" x14ac:dyDescent="0.3">
      <c r="A368" s="43" t="s">
        <v>2007</v>
      </c>
      <c r="B368" s="2" t="str">
        <f>VLOOKUP(MYRANKS_H[[#This Row],[PLAYERID]],PLAYERIDMAP[],COLUMN(PLAYERIDMAP[LASTNAME]),FALSE)</f>
        <v>Fowler</v>
      </c>
      <c r="C368" s="3" t="str">
        <f>VLOOKUP(MYRANKS_H[[#This Row],[PLAYERID]],PLAYERIDMAP[],COLUMN(PLAYERIDMAP[FIRSTNAME]),FALSE)</f>
        <v>Dexter</v>
      </c>
      <c r="D368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Dexter Fowler</v>
      </c>
      <c r="E368" s="3" t="str">
        <f>VLOOKUP(MYRANKS_H[[#This Row],[PLAYERID]],PLAYERIDMAP[],COLUMN(PLAYERIDMAP[TEAM]),FALSE)</f>
        <v>STL</v>
      </c>
      <c r="F368" s="4" t="str">
        <f>VLOOKUP(MYRANKS_H[[#This Row],[PLAYERID]],PLAYERIDMAP[],COLUMN(PLAYERIDMAP[LG]),FALSE)</f>
        <v>NL</v>
      </c>
      <c r="G368" s="3" t="str">
        <f>VLOOKUP(MYRANKS_H[[#This Row],[PLAYERID]],PLAYERIDMAP[],COLUMN(PLAYERIDMAP[POS]),FALSE)</f>
        <v>OF</v>
      </c>
      <c r="H368" s="92">
        <v>334</v>
      </c>
      <c r="I368" s="66">
        <v>289</v>
      </c>
      <c r="J368" s="92">
        <v>52</v>
      </c>
      <c r="K368" s="66">
        <v>8</v>
      </c>
      <c r="L368" s="92">
        <v>40</v>
      </c>
      <c r="M368" s="66">
        <v>31</v>
      </c>
      <c r="N368" s="66">
        <v>38</v>
      </c>
      <c r="O368" s="66">
        <v>75</v>
      </c>
      <c r="P368" s="66">
        <v>5</v>
      </c>
      <c r="Q368" s="30">
        <v>0.17993079584775087</v>
      </c>
      <c r="R368" s="15">
        <v>424</v>
      </c>
      <c r="S368" s="36">
        <v>-13.072495612969096</v>
      </c>
      <c r="T368" s="19" t="s">
        <v>16526</v>
      </c>
    </row>
    <row r="369" spans="1:20" ht="15" customHeight="1" x14ac:dyDescent="0.3">
      <c r="A369" s="57" t="s">
        <v>13876</v>
      </c>
      <c r="B369" s="2" t="str">
        <f>VLOOKUP(MYRANKS_H[[#This Row],[PLAYERID]],PLAYERIDMAP[],COLUMN(PLAYERIDMAP[LASTNAME]),FALSE)</f>
        <v>Riddle</v>
      </c>
      <c r="C369" s="3" t="str">
        <f>VLOOKUP(MYRANKS_H[[#This Row],[PLAYERID]],PLAYERIDMAP[],COLUMN(PLAYERIDMAP[FIRSTNAME]),FALSE)</f>
        <v>J.T.</v>
      </c>
      <c r="D369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J.T. Riddle</v>
      </c>
      <c r="E369" s="3" t="str">
        <f>VLOOKUP(MYRANKS_H[[#This Row],[PLAYERID]],PLAYERIDMAP[],COLUMN(PLAYERIDMAP[TEAM]),FALSE)</f>
        <v>MIA</v>
      </c>
      <c r="F369" s="4" t="str">
        <f>VLOOKUP(MYRANKS_H[[#This Row],[PLAYERID]],PLAYERIDMAP[],COLUMN(PLAYERIDMAP[LG]),FALSE)</f>
        <v>NL</v>
      </c>
      <c r="G369" s="3" t="str">
        <f>VLOOKUP(MYRANKS_H[[#This Row],[PLAYERID]],PLAYERIDMAP[],COLUMN(PLAYERIDMAP[POS]),FALSE)</f>
        <v>SS</v>
      </c>
      <c r="H369" s="92">
        <v>332</v>
      </c>
      <c r="I369" s="66">
        <v>308</v>
      </c>
      <c r="J369" s="92">
        <v>71</v>
      </c>
      <c r="K369" s="66">
        <v>9</v>
      </c>
      <c r="L369" s="92">
        <v>28</v>
      </c>
      <c r="M369" s="66">
        <v>36</v>
      </c>
      <c r="N369" s="66">
        <v>20</v>
      </c>
      <c r="O369" s="66">
        <v>67</v>
      </c>
      <c r="P369" s="66">
        <v>0</v>
      </c>
      <c r="Q369" s="46">
        <v>0.23051948051948051</v>
      </c>
      <c r="R369" s="65">
        <v>425</v>
      </c>
      <c r="S369" s="52">
        <v>-13.215364485966752</v>
      </c>
      <c r="T369" s="45" t="s">
        <v>16527</v>
      </c>
    </row>
    <row r="370" spans="1:20" x14ac:dyDescent="0.3">
      <c r="A370" s="49" t="s">
        <v>8179</v>
      </c>
      <c r="B370" s="2" t="str">
        <f>VLOOKUP(MYRANKS_H[[#This Row],[PLAYERID]],PLAYERIDMAP[],COLUMN(PLAYERIDMAP[LASTNAME]),FALSE)</f>
        <v>Mahtook</v>
      </c>
      <c r="C370" s="3" t="str">
        <f>VLOOKUP(MYRANKS_H[[#This Row],[PLAYERID]],PLAYERIDMAP[],COLUMN(PLAYERIDMAP[FIRSTNAME]),FALSE)</f>
        <v>Mikie</v>
      </c>
      <c r="D370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Mikie Mahtook</v>
      </c>
      <c r="E370" s="3" t="str">
        <f>VLOOKUP(MYRANKS_H[[#This Row],[PLAYERID]],PLAYERIDMAP[],COLUMN(PLAYERIDMAP[TEAM]),FALSE)</f>
        <v>DET</v>
      </c>
      <c r="F370" s="4" t="str">
        <f>VLOOKUP(MYRANKS_H[[#This Row],[PLAYERID]],PLAYERIDMAP[],COLUMN(PLAYERIDMAP[LG]),FALSE)</f>
        <v>AL</v>
      </c>
      <c r="G370" s="3" t="str">
        <f>VLOOKUP(MYRANKS_H[[#This Row],[PLAYERID]],PLAYERIDMAP[],COLUMN(PLAYERIDMAP[POS]),FALSE)</f>
        <v>OF</v>
      </c>
      <c r="H370" s="92">
        <v>250</v>
      </c>
      <c r="I370" s="66">
        <v>223</v>
      </c>
      <c r="J370" s="92">
        <v>45</v>
      </c>
      <c r="K370" s="66">
        <v>9</v>
      </c>
      <c r="L370" s="92">
        <v>24</v>
      </c>
      <c r="M370" s="66">
        <v>29</v>
      </c>
      <c r="N370" s="66">
        <v>21</v>
      </c>
      <c r="O370" s="66">
        <v>66</v>
      </c>
      <c r="P370" s="66">
        <v>4</v>
      </c>
      <c r="Q370" s="6">
        <v>0.20179372197309417</v>
      </c>
      <c r="R370" s="15">
        <v>426</v>
      </c>
      <c r="S370" s="35">
        <v>-13.480422238056686</v>
      </c>
      <c r="T370" s="19" t="s">
        <v>16528</v>
      </c>
    </row>
    <row r="371" spans="1:20" ht="15" customHeight="1" x14ac:dyDescent="0.3">
      <c r="A371" s="43" t="s">
        <v>13755</v>
      </c>
      <c r="B371" s="2" t="str">
        <f>VLOOKUP(MYRANKS_H[[#This Row],[PLAYERID]],PLAYERIDMAP[],COLUMN(PLAYERIDMAP[LASTNAME]),FALSE)</f>
        <v>Goodwin</v>
      </c>
      <c r="C371" s="3" t="str">
        <f>VLOOKUP(MYRANKS_H[[#This Row],[PLAYERID]],PLAYERIDMAP[],COLUMN(PLAYERIDMAP[FIRSTNAME]),FALSE)</f>
        <v>Brian</v>
      </c>
      <c r="D371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Brian Goodwin</v>
      </c>
      <c r="E371" s="3" t="str">
        <f>VLOOKUP(MYRANKS_H[[#This Row],[PLAYERID]],PLAYERIDMAP[],COLUMN(PLAYERIDMAP[TEAM]),FALSE)</f>
        <v>KC</v>
      </c>
      <c r="F371" s="4" t="str">
        <f>VLOOKUP(MYRANKS_H[[#This Row],[PLAYERID]],PLAYERIDMAP[],COLUMN(PLAYERIDMAP[LG]),FALSE)</f>
        <v>AL</v>
      </c>
      <c r="G371" s="3" t="str">
        <f>VLOOKUP(MYRANKS_H[[#This Row],[PLAYERID]],PLAYERIDMAP[],COLUMN(PLAYERIDMAP[POS]),FALSE)</f>
        <v>OF</v>
      </c>
      <c r="H371" s="92">
        <v>180</v>
      </c>
      <c r="I371" s="66">
        <v>159</v>
      </c>
      <c r="J371" s="92">
        <v>38</v>
      </c>
      <c r="K371" s="66">
        <v>6</v>
      </c>
      <c r="L371" s="92">
        <v>20</v>
      </c>
      <c r="M371" s="66">
        <v>25</v>
      </c>
      <c r="N371" s="66">
        <v>16</v>
      </c>
      <c r="O371" s="66">
        <v>57</v>
      </c>
      <c r="P371" s="66">
        <v>4</v>
      </c>
      <c r="Q371" s="6">
        <v>0.2389937106918239</v>
      </c>
      <c r="R371" s="15">
        <v>427</v>
      </c>
      <c r="S371" s="35">
        <v>-13.499459409246493</v>
      </c>
      <c r="T371" s="19" t="s">
        <v>16529</v>
      </c>
    </row>
    <row r="372" spans="1:20" x14ac:dyDescent="0.3">
      <c r="A372" s="88" t="s">
        <v>13714</v>
      </c>
      <c r="B372" s="2" t="str">
        <f>VLOOKUP(MYRANKS_H[[#This Row],[PLAYERID]],PLAYERIDMAP[],COLUMN(PLAYERIDMAP[LASTNAME]),FALSE)</f>
        <v>Cordero</v>
      </c>
      <c r="C372" s="3" t="str">
        <f>VLOOKUP(MYRANKS_H[[#This Row],[PLAYERID]],PLAYERIDMAP[],COLUMN(PLAYERIDMAP[FIRSTNAME]),FALSE)</f>
        <v>Franchy</v>
      </c>
      <c r="D372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Franchy Cordero</v>
      </c>
      <c r="E372" s="3" t="str">
        <f>VLOOKUP(MYRANKS_H[[#This Row],[PLAYERID]],PLAYERIDMAP[],COLUMN(PLAYERIDMAP[TEAM]),FALSE)</f>
        <v>SD</v>
      </c>
      <c r="F372" s="4" t="str">
        <f>VLOOKUP(MYRANKS_H[[#This Row],[PLAYERID]],PLAYERIDMAP[],COLUMN(PLAYERIDMAP[LG]),FALSE)</f>
        <v>NL</v>
      </c>
      <c r="G372" s="3" t="str">
        <f>VLOOKUP(MYRANKS_H[[#This Row],[PLAYERID]],PLAYERIDMAP[],COLUMN(PLAYERIDMAP[POS]),FALSE)</f>
        <v>OF</v>
      </c>
      <c r="H372" s="92">
        <v>154</v>
      </c>
      <c r="I372" s="92">
        <v>139</v>
      </c>
      <c r="J372" s="92">
        <v>33</v>
      </c>
      <c r="K372" s="92">
        <v>7</v>
      </c>
      <c r="L372" s="92">
        <v>19</v>
      </c>
      <c r="M372" s="92">
        <v>19</v>
      </c>
      <c r="N372" s="92">
        <v>14</v>
      </c>
      <c r="O372" s="92">
        <v>55</v>
      </c>
      <c r="P372" s="92">
        <v>5</v>
      </c>
      <c r="Q372" s="93">
        <v>0.23741007194244604</v>
      </c>
      <c r="R372" s="95">
        <v>428</v>
      </c>
      <c r="S372" s="96">
        <v>-13.698639630310661</v>
      </c>
      <c r="T372" s="94" t="s">
        <v>16530</v>
      </c>
    </row>
    <row r="373" spans="1:20" ht="15" customHeight="1" x14ac:dyDescent="0.3">
      <c r="A373" s="43" t="s">
        <v>6316</v>
      </c>
      <c r="B373" s="2" t="str">
        <f>VLOOKUP(MYRANKS_H[[#This Row],[PLAYERID]],PLAYERIDMAP[],COLUMN(PLAYERIDMAP[LASTNAME]),FALSE)</f>
        <v>Souza</v>
      </c>
      <c r="C373" s="3" t="str">
        <f>VLOOKUP(MYRANKS_H[[#This Row],[PLAYERID]],PLAYERIDMAP[],COLUMN(PLAYERIDMAP[FIRSTNAME]),FALSE)</f>
        <v>Steven</v>
      </c>
      <c r="D373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Steven Souza</v>
      </c>
      <c r="E373" s="3" t="str">
        <f>VLOOKUP(MYRANKS_H[[#This Row],[PLAYERID]],PLAYERIDMAP[],COLUMN(PLAYERIDMAP[TEAM]),FALSE)</f>
        <v>ARI</v>
      </c>
      <c r="F373" s="4" t="str">
        <f>VLOOKUP(MYRANKS_H[[#This Row],[PLAYERID]],PLAYERIDMAP[],COLUMN(PLAYERIDMAP[LG]),FALSE)</f>
        <v>NL</v>
      </c>
      <c r="G373" s="3" t="str">
        <f>VLOOKUP(MYRANKS_H[[#This Row],[PLAYERID]],PLAYERIDMAP[],COLUMN(PLAYERIDMAP[POS]),FALSE)</f>
        <v>OF</v>
      </c>
      <c r="H373" s="92">
        <v>272</v>
      </c>
      <c r="I373" s="66">
        <v>241</v>
      </c>
      <c r="J373" s="92">
        <v>53</v>
      </c>
      <c r="K373" s="66">
        <v>5</v>
      </c>
      <c r="L373" s="92">
        <v>21</v>
      </c>
      <c r="M373" s="66">
        <v>29</v>
      </c>
      <c r="N373" s="66">
        <v>28</v>
      </c>
      <c r="O373" s="66">
        <v>75</v>
      </c>
      <c r="P373" s="66">
        <v>6</v>
      </c>
      <c r="Q373" s="6">
        <v>0.21991701244813278</v>
      </c>
      <c r="R373" s="15">
        <v>429</v>
      </c>
      <c r="S373" s="35">
        <v>-13.759741818636844</v>
      </c>
      <c r="T373" s="19" t="s">
        <v>16531</v>
      </c>
    </row>
    <row r="374" spans="1:20" x14ac:dyDescent="0.3">
      <c r="A374" s="57" t="s">
        <v>10746</v>
      </c>
      <c r="B374" s="2" t="str">
        <f>VLOOKUP(MYRANKS_H[[#This Row],[PLAYERID]],PLAYERIDMAP[],COLUMN(PLAYERIDMAP[LASTNAME]),FALSE)</f>
        <v>Bird</v>
      </c>
      <c r="C374" s="3" t="str">
        <f>VLOOKUP(MYRANKS_H[[#This Row],[PLAYERID]],PLAYERIDMAP[],COLUMN(PLAYERIDMAP[FIRSTNAME]),FALSE)</f>
        <v>Greg</v>
      </c>
      <c r="D374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Greg Bird</v>
      </c>
      <c r="E374" s="3" t="str">
        <f>VLOOKUP(MYRANKS_H[[#This Row],[PLAYERID]],PLAYERIDMAP[],COLUMN(PLAYERIDMAP[TEAM]),FALSE)</f>
        <v>NYY</v>
      </c>
      <c r="F374" s="4" t="str">
        <f>VLOOKUP(MYRANKS_H[[#This Row],[PLAYERID]],PLAYERIDMAP[],COLUMN(PLAYERIDMAP[LG]),FALSE)</f>
        <v>AL</v>
      </c>
      <c r="G374" s="3" t="str">
        <f>VLOOKUP(MYRANKS_H[[#This Row],[PLAYERID]],PLAYERIDMAP[],COLUMN(PLAYERIDMAP[POS]),FALSE)</f>
        <v>1B</v>
      </c>
      <c r="H374" s="92">
        <v>311</v>
      </c>
      <c r="I374" s="66">
        <v>272</v>
      </c>
      <c r="J374" s="92">
        <v>54</v>
      </c>
      <c r="K374" s="66">
        <v>11</v>
      </c>
      <c r="L374" s="92">
        <v>23</v>
      </c>
      <c r="M374" s="66">
        <v>38</v>
      </c>
      <c r="N374" s="66">
        <v>30</v>
      </c>
      <c r="O374" s="66">
        <v>78</v>
      </c>
      <c r="P374" s="66">
        <v>0</v>
      </c>
      <c r="Q374" s="54">
        <v>0.19852941176470587</v>
      </c>
      <c r="R374" s="15">
        <v>430</v>
      </c>
      <c r="S374" s="56">
        <v>-13.809623460295709</v>
      </c>
      <c r="T374" s="55" t="s">
        <v>16532</v>
      </c>
    </row>
    <row r="375" spans="1:20" ht="15" customHeight="1" x14ac:dyDescent="0.3">
      <c r="A375" s="43" t="s">
        <v>9473</v>
      </c>
      <c r="B375" s="2" t="str">
        <f>VLOOKUP(MYRANKS_H[[#This Row],[PLAYERID]],PLAYERIDMAP[],COLUMN(PLAYERIDMAP[LASTNAME]),FALSE)</f>
        <v>Altherr</v>
      </c>
      <c r="C375" s="3" t="str">
        <f>VLOOKUP(MYRANKS_H[[#This Row],[PLAYERID]],PLAYERIDMAP[],COLUMN(PLAYERIDMAP[FIRSTNAME]),FALSE)</f>
        <v>Aaron</v>
      </c>
      <c r="D375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Aaron Altherr</v>
      </c>
      <c r="E375" s="3" t="str">
        <f>VLOOKUP(MYRANKS_H[[#This Row],[PLAYERID]],PLAYERIDMAP[],COLUMN(PLAYERIDMAP[TEAM]),FALSE)</f>
        <v>PHI</v>
      </c>
      <c r="F375" s="4" t="str">
        <f>VLOOKUP(MYRANKS_H[[#This Row],[PLAYERID]],PLAYERIDMAP[],COLUMN(PLAYERIDMAP[LG]),FALSE)</f>
        <v>NL</v>
      </c>
      <c r="G375" s="3" t="str">
        <f>VLOOKUP(MYRANKS_H[[#This Row],[PLAYERID]],PLAYERIDMAP[],COLUMN(PLAYERIDMAP[POS]),FALSE)</f>
        <v>OF</v>
      </c>
      <c r="H375" s="92">
        <v>285</v>
      </c>
      <c r="I375" s="59">
        <v>243</v>
      </c>
      <c r="J375" s="92">
        <v>44</v>
      </c>
      <c r="K375" s="59">
        <v>8</v>
      </c>
      <c r="L375" s="92">
        <v>28</v>
      </c>
      <c r="M375" s="59">
        <v>38</v>
      </c>
      <c r="N375" s="59">
        <v>36</v>
      </c>
      <c r="O375" s="59">
        <v>91</v>
      </c>
      <c r="P375" s="59">
        <v>3</v>
      </c>
      <c r="Q375" s="5">
        <v>0.18106995884773663</v>
      </c>
      <c r="R375" s="15">
        <v>431</v>
      </c>
      <c r="S375" s="32">
        <v>-13.817100168636514</v>
      </c>
      <c r="T375" s="19" t="s">
        <v>16533</v>
      </c>
    </row>
    <row r="376" spans="1:20" x14ac:dyDescent="0.3">
      <c r="A376" s="43" t="s">
        <v>13896</v>
      </c>
      <c r="B376" s="2" t="str">
        <f>VLOOKUP(MYRANKS_H[[#This Row],[PLAYERID]],PLAYERIDMAP[],COLUMN(PLAYERIDMAP[LASTNAME]),FALSE)</f>
        <v>Slater</v>
      </c>
      <c r="C376" s="3" t="str">
        <f>VLOOKUP(MYRANKS_H[[#This Row],[PLAYERID]],PLAYERIDMAP[],COLUMN(PLAYERIDMAP[FIRSTNAME]),FALSE)</f>
        <v>Austin</v>
      </c>
      <c r="D376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Austin Slater</v>
      </c>
      <c r="E376" s="3" t="str">
        <f>VLOOKUP(MYRANKS_H[[#This Row],[PLAYERID]],PLAYERIDMAP[],COLUMN(PLAYERIDMAP[TEAM]),FALSE)</f>
        <v>SF</v>
      </c>
      <c r="F376" s="4" t="str">
        <f>VLOOKUP(MYRANKS_H[[#This Row],[PLAYERID]],PLAYERIDMAP[],COLUMN(PLAYERIDMAP[LG]),FALSE)</f>
        <v>NL</v>
      </c>
      <c r="G376" s="3" t="str">
        <f>VLOOKUP(MYRANKS_H[[#This Row],[PLAYERID]],PLAYERIDMAP[],COLUMN(PLAYERIDMAP[POS]),FALSE)</f>
        <v>OF</v>
      </c>
      <c r="H376" s="92">
        <v>225</v>
      </c>
      <c r="I376" s="66">
        <v>199</v>
      </c>
      <c r="J376" s="92">
        <v>50</v>
      </c>
      <c r="K376" s="66">
        <v>1</v>
      </c>
      <c r="L376" s="92">
        <v>21</v>
      </c>
      <c r="M376" s="66">
        <v>23</v>
      </c>
      <c r="N376" s="66">
        <v>20</v>
      </c>
      <c r="O376" s="66">
        <v>69</v>
      </c>
      <c r="P376" s="66">
        <v>7</v>
      </c>
      <c r="Q376" s="6">
        <v>0.25125628140703515</v>
      </c>
      <c r="R376" s="15">
        <v>432</v>
      </c>
      <c r="S376" s="35">
        <v>-13.822135553807311</v>
      </c>
      <c r="T376" s="19" t="s">
        <v>16534</v>
      </c>
    </row>
    <row r="377" spans="1:20" x14ac:dyDescent="0.3">
      <c r="A377" s="57" t="s">
        <v>2064</v>
      </c>
      <c r="B377" s="2" t="str">
        <f>VLOOKUP(MYRANKS_H[[#This Row],[PLAYERID]],PLAYERIDMAP[],COLUMN(PLAYERIDMAP[LASTNAME]),FALSE)</f>
        <v>Gentry</v>
      </c>
      <c r="C377" s="3" t="str">
        <f>VLOOKUP(MYRANKS_H[[#This Row],[PLAYERID]],PLAYERIDMAP[],COLUMN(PLAYERIDMAP[FIRSTNAME]),FALSE)</f>
        <v>Craig</v>
      </c>
      <c r="D377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Craig Gentry</v>
      </c>
      <c r="E377" s="3" t="str">
        <f>VLOOKUP(MYRANKS_H[[#This Row],[PLAYERID]],PLAYERIDMAP[],COLUMN(PLAYERIDMAP[TEAM]),FALSE)</f>
        <v>N/A</v>
      </c>
      <c r="F377" s="4" t="str">
        <f>VLOOKUP(MYRANKS_H[[#This Row],[PLAYERID]],PLAYERIDMAP[],COLUMN(PLAYERIDMAP[LG]),FALSE)</f>
        <v>N/A</v>
      </c>
      <c r="G377" s="3" t="str">
        <f>VLOOKUP(MYRANKS_H[[#This Row],[PLAYERID]],PLAYERIDMAP[],COLUMN(PLAYERIDMAP[POS]),FALSE)</f>
        <v>OF</v>
      </c>
      <c r="H377" s="92">
        <v>169</v>
      </c>
      <c r="I377" s="66">
        <v>156</v>
      </c>
      <c r="J377" s="92">
        <v>42</v>
      </c>
      <c r="K377" s="66">
        <v>1</v>
      </c>
      <c r="L377" s="92">
        <v>13</v>
      </c>
      <c r="M377" s="66">
        <v>11</v>
      </c>
      <c r="N377" s="66">
        <v>11</v>
      </c>
      <c r="O377" s="66">
        <v>31</v>
      </c>
      <c r="P377" s="66">
        <v>12</v>
      </c>
      <c r="Q377" s="46">
        <v>0.26923076923076922</v>
      </c>
      <c r="R377" s="15">
        <v>433</v>
      </c>
      <c r="S377" s="52">
        <v>-13.896366867235965</v>
      </c>
      <c r="T377" s="45" t="s">
        <v>16535</v>
      </c>
    </row>
    <row r="378" spans="1:20" x14ac:dyDescent="0.3">
      <c r="A378" s="57" t="s">
        <v>3252</v>
      </c>
      <c r="B378" s="2" t="str">
        <f>VLOOKUP(MYRANKS_H[[#This Row],[PLAYERID]],PLAYERIDMAP[],COLUMN(PLAYERIDMAP[LASTNAME]),FALSE)</f>
        <v>Valbuena</v>
      </c>
      <c r="C378" s="3" t="str">
        <f>VLOOKUP(MYRANKS_H[[#This Row],[PLAYERID]],PLAYERIDMAP[],COLUMN(PLAYERIDMAP[FIRSTNAME]),FALSE)</f>
        <v>Luis</v>
      </c>
      <c r="D378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Luis Valbuena</v>
      </c>
      <c r="E378" s="3" t="str">
        <f>VLOOKUP(MYRANKS_H[[#This Row],[PLAYERID]],PLAYERIDMAP[],COLUMN(PLAYERIDMAP[TEAM]),FALSE)</f>
        <v>N/A</v>
      </c>
      <c r="F378" s="4" t="str">
        <f>VLOOKUP(MYRANKS_H[[#This Row],[PLAYERID]],PLAYERIDMAP[],COLUMN(PLAYERIDMAP[LG]),FALSE)</f>
        <v>N/A</v>
      </c>
      <c r="G378" s="3" t="str">
        <f>VLOOKUP(MYRANKS_H[[#This Row],[PLAYERID]],PLAYERIDMAP[],COLUMN(PLAYERIDMAP[POS]),FALSE)</f>
        <v>3B</v>
      </c>
      <c r="H378" s="92">
        <v>288</v>
      </c>
      <c r="I378" s="66">
        <v>266</v>
      </c>
      <c r="J378" s="92">
        <v>53</v>
      </c>
      <c r="K378" s="66">
        <v>9</v>
      </c>
      <c r="L378" s="92">
        <v>23</v>
      </c>
      <c r="M378" s="66">
        <v>33</v>
      </c>
      <c r="N378" s="66">
        <v>19</v>
      </c>
      <c r="O378" s="66">
        <v>100</v>
      </c>
      <c r="P378" s="66">
        <v>3</v>
      </c>
      <c r="Q378" s="54">
        <v>0.19924812030075187</v>
      </c>
      <c r="R378" s="15">
        <v>434</v>
      </c>
      <c r="S378" s="56">
        <v>-13.921512812159214</v>
      </c>
      <c r="T378" s="55" t="s">
        <v>16536</v>
      </c>
    </row>
    <row r="379" spans="1:20" x14ac:dyDescent="0.3">
      <c r="A379" s="43" t="s">
        <v>14005</v>
      </c>
      <c r="B379" s="2" t="str">
        <f>VLOOKUP(MYRANKS_H[[#This Row],[PLAYERID]],PLAYERIDMAP[],COLUMN(PLAYERIDMAP[LASTNAME]),FALSE)</f>
        <v>Fowler</v>
      </c>
      <c r="C379" s="3" t="str">
        <f>VLOOKUP(MYRANKS_H[[#This Row],[PLAYERID]],PLAYERIDMAP[],COLUMN(PLAYERIDMAP[FIRSTNAME]),FALSE)</f>
        <v>Dustin</v>
      </c>
      <c r="D379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Dustin Fowler</v>
      </c>
      <c r="E379" s="3" t="str">
        <f>VLOOKUP(MYRANKS_H[[#This Row],[PLAYERID]],PLAYERIDMAP[],COLUMN(PLAYERIDMAP[TEAM]),FALSE)</f>
        <v>OAK</v>
      </c>
      <c r="F379" s="4" t="str">
        <f>VLOOKUP(MYRANKS_H[[#This Row],[PLAYERID]],PLAYERIDMAP[],COLUMN(PLAYERIDMAP[LG]),FALSE)</f>
        <v>AL</v>
      </c>
      <c r="G379" s="3" t="str">
        <f>VLOOKUP(MYRANKS_H[[#This Row],[PLAYERID]],PLAYERIDMAP[],COLUMN(PLAYERIDMAP[POS]),FALSE)</f>
        <v>OF</v>
      </c>
      <c r="H379" s="92">
        <v>203</v>
      </c>
      <c r="I379" s="59">
        <v>192</v>
      </c>
      <c r="J379" s="92">
        <v>43</v>
      </c>
      <c r="K379" s="59">
        <v>6</v>
      </c>
      <c r="L379" s="92">
        <v>19</v>
      </c>
      <c r="M379" s="59">
        <v>23</v>
      </c>
      <c r="N379" s="59">
        <v>8</v>
      </c>
      <c r="O379" s="59">
        <v>47</v>
      </c>
      <c r="P379" s="59">
        <v>6</v>
      </c>
      <c r="Q379" s="6">
        <v>0.22395833333333334</v>
      </c>
      <c r="R379" s="15">
        <v>435</v>
      </c>
      <c r="S379" s="35">
        <v>-13.94729329742057</v>
      </c>
      <c r="T379" s="19" t="s">
        <v>16537</v>
      </c>
    </row>
    <row r="380" spans="1:20" ht="15" customHeight="1" x14ac:dyDescent="0.3">
      <c r="A380" s="43" t="s">
        <v>3484</v>
      </c>
      <c r="B380" s="2" t="str">
        <f>VLOOKUP(MYRANKS_H[[#This Row],[PLAYERID]],PLAYERIDMAP[],COLUMN(PLAYERIDMAP[LASTNAME]),FALSE)</f>
        <v>Miller</v>
      </c>
      <c r="C380" s="3" t="str">
        <f>VLOOKUP(MYRANKS_H[[#This Row],[PLAYERID]],PLAYERIDMAP[],COLUMN(PLAYERIDMAP[FIRSTNAME]),FALSE)</f>
        <v>Brad</v>
      </c>
      <c r="D380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Brad Miller</v>
      </c>
      <c r="E380" s="3" t="str">
        <f>VLOOKUP(MYRANKS_H[[#This Row],[PLAYERID]],PLAYERIDMAP[],COLUMN(PLAYERIDMAP[TEAM]),FALSE)</f>
        <v>N/A</v>
      </c>
      <c r="F380" s="4" t="str">
        <f>VLOOKUP(MYRANKS_H[[#This Row],[PLAYERID]],PLAYERIDMAP[],COLUMN(PLAYERIDMAP[LG]),FALSE)</f>
        <v>N/A</v>
      </c>
      <c r="G380" s="3" t="str">
        <f>VLOOKUP(MYRANKS_H[[#This Row],[PLAYERID]],PLAYERIDMAP[],COLUMN(PLAYERIDMAP[POS]),FALSE)</f>
        <v>2B</v>
      </c>
      <c r="H380" s="92">
        <v>254</v>
      </c>
      <c r="I380" s="66">
        <v>230</v>
      </c>
      <c r="J380" s="92">
        <v>57</v>
      </c>
      <c r="K380" s="66">
        <v>7</v>
      </c>
      <c r="L380" s="92">
        <v>21</v>
      </c>
      <c r="M380" s="66">
        <v>29</v>
      </c>
      <c r="N380" s="66">
        <v>22</v>
      </c>
      <c r="O380" s="66">
        <v>82</v>
      </c>
      <c r="P380" s="66">
        <v>0</v>
      </c>
      <c r="Q380" s="6">
        <v>0.24782608695652175</v>
      </c>
      <c r="R380" s="15">
        <v>436</v>
      </c>
      <c r="S380" s="35">
        <v>-13.96396585632246</v>
      </c>
      <c r="T380" s="19" t="s">
        <v>16538</v>
      </c>
    </row>
    <row r="381" spans="1:20" x14ac:dyDescent="0.3">
      <c r="A381" s="43" t="s">
        <v>15627</v>
      </c>
      <c r="B381" s="2" t="str">
        <f>VLOOKUP(MYRANKS_H[[#This Row],[PLAYERID]],PLAYERIDMAP[],COLUMN(PLAYERIDMAP[LASTNAME]),FALSE)</f>
        <v>Reyes</v>
      </c>
      <c r="C381" s="3" t="str">
        <f>VLOOKUP(MYRANKS_H[[#This Row],[PLAYERID]],PLAYERIDMAP[],COLUMN(PLAYERIDMAP[FIRSTNAME]),FALSE)</f>
        <v>Victor</v>
      </c>
      <c r="D381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Victor Reyes</v>
      </c>
      <c r="E381" s="3" t="str">
        <f>VLOOKUP(MYRANKS_H[[#This Row],[PLAYERID]],PLAYERIDMAP[],COLUMN(PLAYERIDMAP[TEAM]),FALSE)</f>
        <v>DET</v>
      </c>
      <c r="F381" s="4" t="str">
        <f>VLOOKUP(MYRANKS_H[[#This Row],[PLAYERID]],PLAYERIDMAP[],COLUMN(PLAYERIDMAP[LG]),FALSE)</f>
        <v>AL</v>
      </c>
      <c r="G381" s="3" t="str">
        <f>VLOOKUP(MYRANKS_H[[#This Row],[PLAYERID]],PLAYERIDMAP[],COLUMN(PLAYERIDMAP[POS]),FALSE)</f>
        <v>OF</v>
      </c>
      <c r="H381" s="92">
        <v>219</v>
      </c>
      <c r="I381" s="66">
        <v>212</v>
      </c>
      <c r="J381" s="92">
        <v>47</v>
      </c>
      <c r="K381" s="66">
        <v>1</v>
      </c>
      <c r="L381" s="92">
        <v>35</v>
      </c>
      <c r="M381" s="66">
        <v>12</v>
      </c>
      <c r="N381" s="66">
        <v>5</v>
      </c>
      <c r="O381" s="66">
        <v>46</v>
      </c>
      <c r="P381" s="66">
        <v>9</v>
      </c>
      <c r="Q381" s="6">
        <v>0.22169811320754718</v>
      </c>
      <c r="R381" s="15">
        <v>437</v>
      </c>
      <c r="S381" s="35">
        <v>-14.009558119604712</v>
      </c>
      <c r="T381" s="19" t="s">
        <v>16539</v>
      </c>
    </row>
    <row r="382" spans="1:20" ht="15" customHeight="1" x14ac:dyDescent="0.3">
      <c r="A382" s="57" t="s">
        <v>2005</v>
      </c>
      <c r="B382" s="2" t="str">
        <f>VLOOKUP(MYRANKS_H[[#This Row],[PLAYERID]],PLAYERIDMAP[],COLUMN(PLAYERIDMAP[LASTNAME]),FALSE)</f>
        <v>Forsythe</v>
      </c>
      <c r="C382" s="3" t="str">
        <f>VLOOKUP(MYRANKS_H[[#This Row],[PLAYERID]],PLAYERIDMAP[],COLUMN(PLAYERIDMAP[FIRSTNAME]),FALSE)</f>
        <v>Logan</v>
      </c>
      <c r="D382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Logan Forsythe</v>
      </c>
      <c r="E382" s="3" t="str">
        <f>VLOOKUP(MYRANKS_H[[#This Row],[PLAYERID]],PLAYERIDMAP[],COLUMN(PLAYERIDMAP[TEAM]),FALSE)</f>
        <v>N/A</v>
      </c>
      <c r="F382" s="4" t="str">
        <f>VLOOKUP(MYRANKS_H[[#This Row],[PLAYERID]],PLAYERIDMAP[],COLUMN(PLAYERIDMAP[LG]),FALSE)</f>
        <v>N/A</v>
      </c>
      <c r="G382" s="3" t="str">
        <f>VLOOKUP(MYRANKS_H[[#This Row],[PLAYERID]],PLAYERIDMAP[],COLUMN(PLAYERIDMAP[POS]),FALSE)</f>
        <v>2B</v>
      </c>
      <c r="H382" s="92">
        <v>416</v>
      </c>
      <c r="I382" s="66">
        <v>371</v>
      </c>
      <c r="J382" s="92">
        <v>86</v>
      </c>
      <c r="K382" s="66">
        <v>2</v>
      </c>
      <c r="L382" s="92">
        <v>37</v>
      </c>
      <c r="M382" s="66">
        <v>27</v>
      </c>
      <c r="N382" s="66">
        <v>41</v>
      </c>
      <c r="O382" s="66">
        <v>83</v>
      </c>
      <c r="P382" s="66">
        <v>3</v>
      </c>
      <c r="Q382" s="46">
        <v>0.23180592991913745</v>
      </c>
      <c r="R382" s="65">
        <v>438</v>
      </c>
      <c r="S382" s="52">
        <v>-14.180748349288715</v>
      </c>
      <c r="T382" s="45" t="s">
        <v>16540</v>
      </c>
    </row>
    <row r="383" spans="1:20" ht="15" customHeight="1" x14ac:dyDescent="0.3">
      <c r="A383" s="57" t="s">
        <v>11181</v>
      </c>
      <c r="B383" s="2" t="str">
        <f>VLOOKUP(MYRANKS_H[[#This Row],[PLAYERID]],PLAYERIDMAP[],COLUMN(PLAYERIDMAP[LASTNAME]),FALSE)</f>
        <v>Marte</v>
      </c>
      <c r="C383" s="3" t="str">
        <f>VLOOKUP(MYRANKS_H[[#This Row],[PLAYERID]],PLAYERIDMAP[],COLUMN(PLAYERIDMAP[FIRSTNAME]),FALSE)</f>
        <v>Jefry</v>
      </c>
      <c r="D383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Jefry Marte</v>
      </c>
      <c r="E383" s="3" t="str">
        <f>VLOOKUP(MYRANKS_H[[#This Row],[PLAYERID]],PLAYERIDMAP[],COLUMN(PLAYERIDMAP[TEAM]),FALSE)</f>
        <v>N/A</v>
      </c>
      <c r="F383" s="4" t="str">
        <f>VLOOKUP(MYRANKS_H[[#This Row],[PLAYERID]],PLAYERIDMAP[],COLUMN(PLAYERIDMAP[LG]),FALSE)</f>
        <v>N/A</v>
      </c>
      <c r="G383" s="3" t="str">
        <f>VLOOKUP(MYRANKS_H[[#This Row],[PLAYERID]],PLAYERIDMAP[],COLUMN(PLAYERIDMAP[POS]),FALSE)</f>
        <v>1B</v>
      </c>
      <c r="H383" s="92">
        <v>209</v>
      </c>
      <c r="I383" s="66">
        <v>194</v>
      </c>
      <c r="J383" s="92">
        <v>42</v>
      </c>
      <c r="K383" s="66">
        <v>7</v>
      </c>
      <c r="L383" s="92">
        <v>28</v>
      </c>
      <c r="M383" s="66">
        <v>22</v>
      </c>
      <c r="N383" s="66">
        <v>13</v>
      </c>
      <c r="O383" s="66">
        <v>41</v>
      </c>
      <c r="P383" s="66">
        <v>1</v>
      </c>
      <c r="Q383" s="54">
        <v>0.21649484536082475</v>
      </c>
      <c r="R383" s="67">
        <v>439</v>
      </c>
      <c r="S383" s="74">
        <v>-14.56110567096407</v>
      </c>
      <c r="T383" s="55" t="s">
        <v>16541</v>
      </c>
    </row>
    <row r="384" spans="1:20" ht="15" customHeight="1" x14ac:dyDescent="0.3">
      <c r="A384" s="43" t="s">
        <v>12297</v>
      </c>
      <c r="B384" s="2" t="str">
        <f>VLOOKUP(MYRANKS_H[[#This Row],[PLAYERID]],PLAYERIDMAP[],COLUMN(PLAYERIDMAP[LASTNAME]),FALSE)</f>
        <v>Quinn</v>
      </c>
      <c r="C384" s="3" t="str">
        <f>VLOOKUP(MYRANKS_H[[#This Row],[PLAYERID]],PLAYERIDMAP[],COLUMN(PLAYERIDMAP[FIRSTNAME]),FALSE)</f>
        <v>Roman</v>
      </c>
      <c r="D384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Roman Quinn</v>
      </c>
      <c r="E384" s="3" t="str">
        <f>VLOOKUP(MYRANKS_H[[#This Row],[PLAYERID]],PLAYERIDMAP[],COLUMN(PLAYERIDMAP[TEAM]),FALSE)</f>
        <v>PHI</v>
      </c>
      <c r="F384" s="4" t="str">
        <f>VLOOKUP(MYRANKS_H[[#This Row],[PLAYERID]],PLAYERIDMAP[],COLUMN(PLAYERIDMAP[LG]),FALSE)</f>
        <v>NL</v>
      </c>
      <c r="G384" s="3" t="str">
        <f>VLOOKUP(MYRANKS_H[[#This Row],[PLAYERID]],PLAYERIDMAP[],COLUMN(PLAYERIDMAP[POS]),FALSE)</f>
        <v>OF</v>
      </c>
      <c r="H384" s="92">
        <v>143</v>
      </c>
      <c r="I384" s="66">
        <v>131</v>
      </c>
      <c r="J384" s="92">
        <v>34</v>
      </c>
      <c r="K384" s="66">
        <v>2</v>
      </c>
      <c r="L384" s="92">
        <v>13</v>
      </c>
      <c r="M384" s="66">
        <v>12</v>
      </c>
      <c r="N384" s="66">
        <v>10</v>
      </c>
      <c r="O384" s="66">
        <v>35</v>
      </c>
      <c r="P384" s="66">
        <v>10</v>
      </c>
      <c r="Q384" s="5">
        <v>0.25954198473282442</v>
      </c>
      <c r="R384" s="15">
        <v>440</v>
      </c>
      <c r="S384" s="32">
        <v>-14.617356158102481</v>
      </c>
      <c r="T384" s="19" t="s">
        <v>16542</v>
      </c>
    </row>
    <row r="385" spans="1:20" ht="15" customHeight="1" x14ac:dyDescent="0.3">
      <c r="A385" s="43" t="s">
        <v>13728</v>
      </c>
      <c r="B385" s="2" t="str">
        <f>VLOOKUP(MYRANKS_H[[#This Row],[PLAYERID]],PLAYERIDMAP[],COLUMN(PLAYERIDMAP[LASTNAME]),FALSE)</f>
        <v>Delmonico</v>
      </c>
      <c r="C385" s="3" t="str">
        <f>VLOOKUP(MYRANKS_H[[#This Row],[PLAYERID]],PLAYERIDMAP[],COLUMN(PLAYERIDMAP[FIRSTNAME]),FALSE)</f>
        <v>Nick</v>
      </c>
      <c r="D385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Nick Delmonico</v>
      </c>
      <c r="E385" s="3" t="str">
        <f>VLOOKUP(MYRANKS_H[[#This Row],[PLAYERID]],PLAYERIDMAP[],COLUMN(PLAYERIDMAP[TEAM]),FALSE)</f>
        <v>CHW</v>
      </c>
      <c r="F385" s="4" t="str">
        <f>VLOOKUP(MYRANKS_H[[#This Row],[PLAYERID]],PLAYERIDMAP[],COLUMN(PLAYERIDMAP[LG]),FALSE)</f>
        <v>AL</v>
      </c>
      <c r="G385" s="3" t="str">
        <f>VLOOKUP(MYRANKS_H[[#This Row],[PLAYERID]],PLAYERIDMAP[],COLUMN(PLAYERIDMAP[POS]),FALSE)</f>
        <v>OF</v>
      </c>
      <c r="H385" s="92">
        <v>318</v>
      </c>
      <c r="I385" s="66">
        <v>284</v>
      </c>
      <c r="J385" s="92">
        <v>61</v>
      </c>
      <c r="K385" s="66">
        <v>8</v>
      </c>
      <c r="L385" s="92">
        <v>31</v>
      </c>
      <c r="M385" s="66">
        <v>25</v>
      </c>
      <c r="N385" s="66">
        <v>27</v>
      </c>
      <c r="O385" s="66">
        <v>80</v>
      </c>
      <c r="P385" s="66">
        <v>1</v>
      </c>
      <c r="Q385" s="5">
        <v>0.21478873239436619</v>
      </c>
      <c r="R385" s="76">
        <v>441</v>
      </c>
      <c r="S385" s="77">
        <v>-14.638644716091381</v>
      </c>
      <c r="T385" s="19" t="s">
        <v>16543</v>
      </c>
    </row>
    <row r="386" spans="1:20" x14ac:dyDescent="0.3">
      <c r="A386" s="57" t="s">
        <v>10679</v>
      </c>
      <c r="B386" s="2" t="str">
        <f>VLOOKUP(MYRANKS_H[[#This Row],[PLAYERID]],PLAYERIDMAP[],COLUMN(PLAYERIDMAP[LASTNAME]),FALSE)</f>
        <v>Santana</v>
      </c>
      <c r="C386" s="3" t="str">
        <f>VLOOKUP(MYRANKS_H[[#This Row],[PLAYERID]],PLAYERIDMAP[],COLUMN(PLAYERIDMAP[FIRSTNAME]),FALSE)</f>
        <v>Domingo</v>
      </c>
      <c r="D386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Domingo Santana</v>
      </c>
      <c r="E386" s="3" t="str">
        <f>VLOOKUP(MYRANKS_H[[#This Row],[PLAYERID]],PLAYERIDMAP[],COLUMN(PLAYERIDMAP[TEAM]),FALSE)</f>
        <v>SEA</v>
      </c>
      <c r="F386" s="4" t="str">
        <f>VLOOKUP(MYRANKS_H[[#This Row],[PLAYERID]],PLAYERIDMAP[],COLUMN(PLAYERIDMAP[LG]),FALSE)</f>
        <v>AL</v>
      </c>
      <c r="G386" s="3" t="str">
        <f>VLOOKUP(MYRANKS_H[[#This Row],[PLAYERID]],PLAYERIDMAP[],COLUMN(PLAYERIDMAP[POS]),FALSE)</f>
        <v>OF</v>
      </c>
      <c r="H386" s="92">
        <v>235</v>
      </c>
      <c r="I386" s="66">
        <v>211</v>
      </c>
      <c r="J386" s="92">
        <v>56</v>
      </c>
      <c r="K386" s="66">
        <v>5</v>
      </c>
      <c r="L386" s="92">
        <v>21</v>
      </c>
      <c r="M386" s="66">
        <v>20</v>
      </c>
      <c r="N386" s="66">
        <v>20</v>
      </c>
      <c r="O386" s="66">
        <v>77</v>
      </c>
      <c r="P386" s="66">
        <v>1</v>
      </c>
      <c r="Q386" s="54">
        <v>0.26540284360189575</v>
      </c>
      <c r="R386" s="15">
        <v>442</v>
      </c>
      <c r="S386" s="56">
        <v>-14.694117273618682</v>
      </c>
      <c r="T386" s="55" t="s">
        <v>16544</v>
      </c>
    </row>
    <row r="387" spans="1:20" x14ac:dyDescent="0.3">
      <c r="A387" s="43" t="s">
        <v>1653</v>
      </c>
      <c r="B387" s="2" t="str">
        <f>VLOOKUP(MYRANKS_H[[#This Row],[PLAYERID]],PLAYERIDMAP[],COLUMN(PLAYERIDMAP[LASTNAME]),FALSE)</f>
        <v>Cabrera</v>
      </c>
      <c r="C387" s="3" t="str">
        <f>VLOOKUP(MYRANKS_H[[#This Row],[PLAYERID]],PLAYERIDMAP[],COLUMN(PLAYERIDMAP[FIRSTNAME]),FALSE)</f>
        <v>Miguel</v>
      </c>
      <c r="D387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Miguel Cabrera</v>
      </c>
      <c r="E387" s="3" t="str">
        <f>VLOOKUP(MYRANKS_H[[#This Row],[PLAYERID]],PLAYERIDMAP[],COLUMN(PLAYERIDMAP[TEAM]),FALSE)</f>
        <v>DET</v>
      </c>
      <c r="F387" s="4" t="str">
        <f>VLOOKUP(MYRANKS_H[[#This Row],[PLAYERID]],PLAYERIDMAP[],COLUMN(PLAYERIDMAP[LG]),FALSE)</f>
        <v>AL</v>
      </c>
      <c r="G387" s="3" t="str">
        <f>VLOOKUP(MYRANKS_H[[#This Row],[PLAYERID]],PLAYERIDMAP[],COLUMN(PLAYERIDMAP[POS]),FALSE)</f>
        <v>1B</v>
      </c>
      <c r="H387" s="92">
        <v>157</v>
      </c>
      <c r="I387" s="72">
        <v>134</v>
      </c>
      <c r="J387" s="92">
        <v>40</v>
      </c>
      <c r="K387" s="72">
        <v>3</v>
      </c>
      <c r="L387" s="92">
        <v>17</v>
      </c>
      <c r="M387" s="72">
        <v>22</v>
      </c>
      <c r="N387" s="72">
        <v>22</v>
      </c>
      <c r="O387" s="72">
        <v>27</v>
      </c>
      <c r="P387" s="72">
        <v>0</v>
      </c>
      <c r="Q387" s="27">
        <v>0.29850746268656714</v>
      </c>
      <c r="R387" s="78">
        <v>443</v>
      </c>
      <c r="S387" s="79">
        <v>-14.871763120747357</v>
      </c>
      <c r="T387" s="28" t="s">
        <v>16545</v>
      </c>
    </row>
    <row r="388" spans="1:20" ht="15" customHeight="1" x14ac:dyDescent="0.3">
      <c r="A388" s="43" t="s">
        <v>12326</v>
      </c>
      <c r="B388" s="2" t="str">
        <f>VLOOKUP(MYRANKS_H[[#This Row],[PLAYERID]],PLAYERIDMAP[],COLUMN(PLAYERIDMAP[LASTNAME]),FALSE)</f>
        <v>Naquin</v>
      </c>
      <c r="C388" s="3" t="str">
        <f>VLOOKUP(MYRANKS_H[[#This Row],[PLAYERID]],PLAYERIDMAP[],COLUMN(PLAYERIDMAP[FIRSTNAME]),FALSE)</f>
        <v>Tyler</v>
      </c>
      <c r="D388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Tyler Naquin</v>
      </c>
      <c r="E388" s="3" t="str">
        <f>VLOOKUP(MYRANKS_H[[#This Row],[PLAYERID]],PLAYERIDMAP[],COLUMN(PLAYERIDMAP[TEAM]),FALSE)</f>
        <v>CLE</v>
      </c>
      <c r="F388" s="4" t="str">
        <f>VLOOKUP(MYRANKS_H[[#This Row],[PLAYERID]],PLAYERIDMAP[],COLUMN(PLAYERIDMAP[LG]),FALSE)</f>
        <v>AL</v>
      </c>
      <c r="G388" s="3" t="str">
        <f>VLOOKUP(MYRANKS_H[[#This Row],[PLAYERID]],PLAYERIDMAP[],COLUMN(PLAYERIDMAP[POS]),FALSE)</f>
        <v>OF</v>
      </c>
      <c r="H388" s="92">
        <v>183</v>
      </c>
      <c r="I388" s="66">
        <v>174</v>
      </c>
      <c r="J388" s="92">
        <v>46</v>
      </c>
      <c r="K388" s="66">
        <v>3</v>
      </c>
      <c r="L388" s="92">
        <v>22</v>
      </c>
      <c r="M388" s="66">
        <v>23</v>
      </c>
      <c r="N388" s="66">
        <v>6</v>
      </c>
      <c r="O388" s="66">
        <v>42</v>
      </c>
      <c r="P388" s="66">
        <v>1</v>
      </c>
      <c r="Q388" s="6">
        <v>0.26436781609195403</v>
      </c>
      <c r="R388" s="15">
        <v>444</v>
      </c>
      <c r="S388" s="35">
        <v>-14.938197159576042</v>
      </c>
      <c r="T388" s="19" t="s">
        <v>16546</v>
      </c>
    </row>
    <row r="389" spans="1:20" x14ac:dyDescent="0.3">
      <c r="A389" s="43" t="s">
        <v>14144</v>
      </c>
      <c r="B389" s="2" t="str">
        <f>VLOOKUP(MYRANKS_H[[#This Row],[PLAYERID]],PLAYERIDMAP[],COLUMN(PLAYERIDMAP[LASTNAME]),FALSE)</f>
        <v>Martini</v>
      </c>
      <c r="C389" s="3" t="str">
        <f>VLOOKUP(MYRANKS_H[[#This Row],[PLAYERID]],PLAYERIDMAP[],COLUMN(PLAYERIDMAP[FIRSTNAME]),FALSE)</f>
        <v>Nick</v>
      </c>
      <c r="D389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Nick Martini</v>
      </c>
      <c r="E389" s="3" t="str">
        <f>VLOOKUP(MYRANKS_H[[#This Row],[PLAYERID]],PLAYERIDMAP[],COLUMN(PLAYERIDMAP[TEAM]),FALSE)</f>
        <v>OAK</v>
      </c>
      <c r="F389" s="4" t="str">
        <f>VLOOKUP(MYRANKS_H[[#This Row],[PLAYERID]],PLAYERIDMAP[],COLUMN(PLAYERIDMAP[LG]),FALSE)</f>
        <v>AL</v>
      </c>
      <c r="G389" s="3" t="str">
        <f>VLOOKUP(MYRANKS_H[[#This Row],[PLAYERID]],PLAYERIDMAP[],COLUMN(PLAYERIDMAP[POS]),FALSE)</f>
        <v>OF</v>
      </c>
      <c r="H389" s="92">
        <v>179</v>
      </c>
      <c r="I389" s="59">
        <v>152</v>
      </c>
      <c r="J389" s="92">
        <v>45</v>
      </c>
      <c r="K389" s="59">
        <v>1</v>
      </c>
      <c r="L389" s="92">
        <v>26</v>
      </c>
      <c r="M389" s="59">
        <v>19</v>
      </c>
      <c r="N389" s="59">
        <v>21</v>
      </c>
      <c r="O389" s="59">
        <v>36</v>
      </c>
      <c r="P389" s="59">
        <v>0</v>
      </c>
      <c r="Q389" s="6">
        <v>0.29605263157894735</v>
      </c>
      <c r="R389" s="15">
        <v>445</v>
      </c>
      <c r="S389" s="35">
        <v>-14.962820778475534</v>
      </c>
      <c r="T389" s="19" t="s">
        <v>16547</v>
      </c>
    </row>
    <row r="390" spans="1:20" ht="15" customHeight="1" x14ac:dyDescent="0.3">
      <c r="A390" s="43" t="s">
        <v>2137</v>
      </c>
      <c r="B390" s="2" t="str">
        <f>VLOOKUP(MYRANKS_H[[#This Row],[PLAYERID]],PLAYERIDMAP[],COLUMN(PLAYERIDMAP[LASTNAME]),FALSE)</f>
        <v>Guyer</v>
      </c>
      <c r="C390" s="3" t="str">
        <f>VLOOKUP(MYRANKS_H[[#This Row],[PLAYERID]],PLAYERIDMAP[],COLUMN(PLAYERIDMAP[FIRSTNAME]),FALSE)</f>
        <v>Brandon</v>
      </c>
      <c r="D390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Brandon Guyer</v>
      </c>
      <c r="E390" s="3" t="str">
        <f>VLOOKUP(MYRANKS_H[[#This Row],[PLAYERID]],PLAYERIDMAP[],COLUMN(PLAYERIDMAP[TEAM]),FALSE)</f>
        <v>N/A</v>
      </c>
      <c r="F390" s="4" t="str">
        <f>VLOOKUP(MYRANKS_H[[#This Row],[PLAYERID]],PLAYERIDMAP[],COLUMN(PLAYERIDMAP[LG]),FALSE)</f>
        <v>N/A</v>
      </c>
      <c r="G390" s="3" t="str">
        <f>VLOOKUP(MYRANKS_H[[#This Row],[PLAYERID]],PLAYERIDMAP[],COLUMN(PLAYERIDMAP[POS]),FALSE)</f>
        <v>OF</v>
      </c>
      <c r="H390" s="92">
        <v>221</v>
      </c>
      <c r="I390" s="66">
        <v>194</v>
      </c>
      <c r="J390" s="92">
        <v>40</v>
      </c>
      <c r="K390" s="66">
        <v>7</v>
      </c>
      <c r="L390" s="92">
        <v>25</v>
      </c>
      <c r="M390" s="66">
        <v>27</v>
      </c>
      <c r="N390" s="66">
        <v>15</v>
      </c>
      <c r="O390" s="66">
        <v>48</v>
      </c>
      <c r="P390" s="66">
        <v>1</v>
      </c>
      <c r="Q390" s="6">
        <v>0.20618556701030927</v>
      </c>
      <c r="R390" s="15">
        <v>446</v>
      </c>
      <c r="S390" s="35">
        <v>-15.09862604911191</v>
      </c>
      <c r="T390" s="19" t="s">
        <v>16548</v>
      </c>
    </row>
    <row r="391" spans="1:20" ht="15" customHeight="1" x14ac:dyDescent="0.3">
      <c r="A391" s="43" t="s">
        <v>13257</v>
      </c>
      <c r="B391" s="2" t="str">
        <f>VLOOKUP(MYRANKS_H[[#This Row],[PLAYERID]],PLAYERIDMAP[],COLUMN(PLAYERIDMAP[LASTNAME]),FALSE)</f>
        <v>Heredia</v>
      </c>
      <c r="C391" s="3" t="str">
        <f>VLOOKUP(MYRANKS_H[[#This Row],[PLAYERID]],PLAYERIDMAP[],COLUMN(PLAYERIDMAP[FIRSTNAME]),FALSE)</f>
        <v>Guillermo</v>
      </c>
      <c r="D391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Guillermo Heredia</v>
      </c>
      <c r="E391" s="3" t="str">
        <f>VLOOKUP(MYRANKS_H[[#This Row],[PLAYERID]],PLAYERIDMAP[],COLUMN(PLAYERIDMAP[TEAM]),FALSE)</f>
        <v>TB</v>
      </c>
      <c r="F391" s="4" t="str">
        <f>VLOOKUP(MYRANKS_H[[#This Row],[PLAYERID]],PLAYERIDMAP[],COLUMN(PLAYERIDMAP[LG]),FALSE)</f>
        <v>AL</v>
      </c>
      <c r="G391" s="3" t="str">
        <f>VLOOKUP(MYRANKS_H[[#This Row],[PLAYERID]],PLAYERIDMAP[],COLUMN(PLAYERIDMAP[POS]),FALSE)</f>
        <v>OF</v>
      </c>
      <c r="H391" s="92">
        <v>337</v>
      </c>
      <c r="I391" s="66">
        <v>292</v>
      </c>
      <c r="J391" s="92">
        <v>69</v>
      </c>
      <c r="K391" s="66">
        <v>5</v>
      </c>
      <c r="L391" s="92">
        <v>29</v>
      </c>
      <c r="M391" s="66">
        <v>19</v>
      </c>
      <c r="N391" s="66">
        <v>32</v>
      </c>
      <c r="O391" s="66">
        <v>52</v>
      </c>
      <c r="P391" s="66">
        <v>2</v>
      </c>
      <c r="Q391" s="6">
        <v>0.2363013698630137</v>
      </c>
      <c r="R391" s="15">
        <v>447</v>
      </c>
      <c r="S391" s="35">
        <v>-15.116852555172283</v>
      </c>
      <c r="T391" s="19" t="s">
        <v>16549</v>
      </c>
    </row>
    <row r="392" spans="1:20" x14ac:dyDescent="0.3">
      <c r="A392" s="43" t="s">
        <v>14106</v>
      </c>
      <c r="B392" s="2" t="str">
        <f>VLOOKUP(MYRANKS_H[[#This Row],[PLAYERID]],PLAYERIDMAP[],COLUMN(PLAYERIDMAP[LASTNAME]),FALSE)</f>
        <v>Duggar</v>
      </c>
      <c r="C392" s="3" t="str">
        <f>VLOOKUP(MYRANKS_H[[#This Row],[PLAYERID]],PLAYERIDMAP[],COLUMN(PLAYERIDMAP[FIRSTNAME]),FALSE)</f>
        <v>Steven</v>
      </c>
      <c r="D392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Steven Duggar</v>
      </c>
      <c r="E392" s="3" t="str">
        <f>VLOOKUP(MYRANKS_H[[#This Row],[PLAYERID]],PLAYERIDMAP[],COLUMN(PLAYERIDMAP[TEAM]),FALSE)</f>
        <v>SF</v>
      </c>
      <c r="F392" s="4" t="str">
        <f>VLOOKUP(MYRANKS_H[[#This Row],[PLAYERID]],PLAYERIDMAP[],COLUMN(PLAYERIDMAP[LG]),FALSE)</f>
        <v>NL</v>
      </c>
      <c r="G392" s="3" t="str">
        <f>VLOOKUP(MYRANKS_H[[#This Row],[PLAYERID]],PLAYERIDMAP[],COLUMN(PLAYERIDMAP[POS]),FALSE)</f>
        <v>OF</v>
      </c>
      <c r="H392" s="92">
        <v>152</v>
      </c>
      <c r="I392" s="66">
        <v>141</v>
      </c>
      <c r="J392" s="92">
        <v>36</v>
      </c>
      <c r="K392" s="66">
        <v>2</v>
      </c>
      <c r="L392" s="92">
        <v>20</v>
      </c>
      <c r="M392" s="66">
        <v>17</v>
      </c>
      <c r="N392" s="66">
        <v>10</v>
      </c>
      <c r="O392" s="66">
        <v>44</v>
      </c>
      <c r="P392" s="66">
        <v>5</v>
      </c>
      <c r="Q392" s="6">
        <v>0.25531914893617019</v>
      </c>
      <c r="R392" s="15">
        <v>448</v>
      </c>
      <c r="S392" s="35">
        <v>-15.127470428998009</v>
      </c>
      <c r="T392" s="19" t="s">
        <v>16550</v>
      </c>
    </row>
    <row r="393" spans="1:20" x14ac:dyDescent="0.3">
      <c r="A393" s="43" t="s">
        <v>2828</v>
      </c>
      <c r="B393" s="2" t="str">
        <f>VLOOKUP(MYRANKS_H[[#This Row],[PLAYERID]],PLAYERIDMAP[],COLUMN(PLAYERIDMAP[LASTNAME]),FALSE)</f>
        <v>Pence</v>
      </c>
      <c r="C393" s="3" t="str">
        <f>VLOOKUP(MYRANKS_H[[#This Row],[PLAYERID]],PLAYERIDMAP[],COLUMN(PLAYERIDMAP[FIRSTNAME]),FALSE)</f>
        <v>Hunter</v>
      </c>
      <c r="D393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Hunter Pence</v>
      </c>
      <c r="E393" s="3" t="str">
        <f>VLOOKUP(MYRANKS_H[[#This Row],[PLAYERID]],PLAYERIDMAP[],COLUMN(PLAYERIDMAP[TEAM]),FALSE)</f>
        <v>N/A</v>
      </c>
      <c r="F393" s="4" t="str">
        <f>VLOOKUP(MYRANKS_H[[#This Row],[PLAYERID]],PLAYERIDMAP[],COLUMN(PLAYERIDMAP[LG]),FALSE)</f>
        <v>N/A</v>
      </c>
      <c r="G393" s="3" t="str">
        <f>VLOOKUP(MYRANKS_H[[#This Row],[PLAYERID]],PLAYERIDMAP[],COLUMN(PLAYERIDMAP[POS]),FALSE)</f>
        <v>OF</v>
      </c>
      <c r="H393" s="92">
        <v>248</v>
      </c>
      <c r="I393" s="66">
        <v>235</v>
      </c>
      <c r="J393" s="92">
        <v>53</v>
      </c>
      <c r="K393" s="66">
        <v>4</v>
      </c>
      <c r="L393" s="92">
        <v>19</v>
      </c>
      <c r="M393" s="66">
        <v>24</v>
      </c>
      <c r="N393" s="66">
        <v>11</v>
      </c>
      <c r="O393" s="66">
        <v>59</v>
      </c>
      <c r="P393" s="66">
        <v>5</v>
      </c>
      <c r="Q393" s="29">
        <v>0.22553191489361701</v>
      </c>
      <c r="R393" s="15">
        <v>449</v>
      </c>
      <c r="S393" s="34">
        <v>-15.265429657898856</v>
      </c>
      <c r="T393" s="19" t="s">
        <v>16551</v>
      </c>
    </row>
    <row r="394" spans="1:20" ht="15" customHeight="1" x14ac:dyDescent="0.3">
      <c r="A394" s="57" t="s">
        <v>8222</v>
      </c>
      <c r="B394" s="2" t="str">
        <f>VLOOKUP(MYRANKS_H[[#This Row],[PLAYERID]],PLAYERIDMAP[],COLUMN(PLAYERIDMAP[LASTNAME]),FALSE)</f>
        <v>Tucker</v>
      </c>
      <c r="C394" s="3" t="str">
        <f>VLOOKUP(MYRANKS_H[[#This Row],[PLAYERID]],PLAYERIDMAP[],COLUMN(PLAYERIDMAP[FIRSTNAME]),FALSE)</f>
        <v>Preston</v>
      </c>
      <c r="D394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Preston Tucker</v>
      </c>
      <c r="E394" s="3" t="str">
        <f>VLOOKUP(MYRANKS_H[[#This Row],[PLAYERID]],PLAYERIDMAP[],COLUMN(PLAYERIDMAP[TEAM]),FALSE)</f>
        <v>N/A</v>
      </c>
      <c r="F394" s="4" t="str">
        <f>VLOOKUP(MYRANKS_H[[#This Row],[PLAYERID]],PLAYERIDMAP[],COLUMN(PLAYERIDMAP[LG]),FALSE)</f>
        <v>N/A</v>
      </c>
      <c r="G394" s="3" t="str">
        <f>VLOOKUP(MYRANKS_H[[#This Row],[PLAYERID]],PLAYERIDMAP[],COLUMN(PLAYERIDMAP[POS]),FALSE)</f>
        <v>OF</v>
      </c>
      <c r="H394" s="92">
        <v>184</v>
      </c>
      <c r="I394" s="66">
        <v>166</v>
      </c>
      <c r="J394" s="92">
        <v>38</v>
      </c>
      <c r="K394" s="66">
        <v>6</v>
      </c>
      <c r="L394" s="92">
        <v>19</v>
      </c>
      <c r="M394" s="66">
        <v>27</v>
      </c>
      <c r="N394" s="66">
        <v>13</v>
      </c>
      <c r="O394" s="66">
        <v>43</v>
      </c>
      <c r="P394" s="66">
        <v>0</v>
      </c>
      <c r="Q394" s="54">
        <v>0.2289156626506024</v>
      </c>
      <c r="R394" s="15">
        <v>450</v>
      </c>
      <c r="S394" s="56">
        <v>-15.554919863800425</v>
      </c>
      <c r="T394" s="55" t="s">
        <v>16552</v>
      </c>
    </row>
    <row r="395" spans="1:20" ht="15" customHeight="1" x14ac:dyDescent="0.3">
      <c r="A395" s="43" t="s">
        <v>2366</v>
      </c>
      <c r="B395" s="2" t="str">
        <f>VLOOKUP(MYRANKS_H[[#This Row],[PLAYERID]],PLAYERIDMAP[],COLUMN(PLAYERIDMAP[LASTNAME]),FALSE)</f>
        <v>Kendrick</v>
      </c>
      <c r="C395" s="3" t="str">
        <f>VLOOKUP(MYRANKS_H[[#This Row],[PLAYERID]],PLAYERIDMAP[],COLUMN(PLAYERIDMAP[FIRSTNAME]),FALSE)</f>
        <v>Howie</v>
      </c>
      <c r="D395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Howie Kendrick</v>
      </c>
      <c r="E395" s="3" t="str">
        <f>VLOOKUP(MYRANKS_H[[#This Row],[PLAYERID]],PLAYERIDMAP[],COLUMN(PLAYERIDMAP[TEAM]),FALSE)</f>
        <v>WAS</v>
      </c>
      <c r="F395" s="4" t="str">
        <f>VLOOKUP(MYRANKS_H[[#This Row],[PLAYERID]],PLAYERIDMAP[],COLUMN(PLAYERIDMAP[LG]),FALSE)</f>
        <v>NL</v>
      </c>
      <c r="G395" s="3" t="str">
        <f>VLOOKUP(MYRANKS_H[[#This Row],[PLAYERID]],PLAYERIDMAP[],COLUMN(PLAYERIDMAP[POS]),FALSE)</f>
        <v>2B</v>
      </c>
      <c r="H395" s="92">
        <v>160</v>
      </c>
      <c r="I395" s="59">
        <v>152</v>
      </c>
      <c r="J395" s="92">
        <v>46</v>
      </c>
      <c r="K395" s="59">
        <v>4</v>
      </c>
      <c r="L395" s="92">
        <v>17</v>
      </c>
      <c r="M395" s="59">
        <v>12</v>
      </c>
      <c r="N395" s="59">
        <v>5</v>
      </c>
      <c r="O395" s="59">
        <v>29</v>
      </c>
      <c r="P395" s="59">
        <v>1</v>
      </c>
      <c r="Q395" s="27">
        <v>0.30263157894736842</v>
      </c>
      <c r="R395" s="15">
        <v>451</v>
      </c>
      <c r="S395" s="37">
        <v>-15.577661345628677</v>
      </c>
      <c r="T395" s="19" t="s">
        <v>16553</v>
      </c>
    </row>
    <row r="396" spans="1:20" ht="15" customHeight="1" x14ac:dyDescent="0.3">
      <c r="A396" s="43" t="s">
        <v>15533</v>
      </c>
      <c r="B396" s="2" t="str">
        <f>VLOOKUP(MYRANKS_H[[#This Row],[PLAYERID]],PLAYERIDMAP[],COLUMN(PLAYERIDMAP[LASTNAME]),FALSE)</f>
        <v>Adduci</v>
      </c>
      <c r="C396" s="3" t="str">
        <f>VLOOKUP(MYRANKS_H[[#This Row],[PLAYERID]],PLAYERIDMAP[],COLUMN(PLAYERIDMAP[FIRSTNAME]),FALSE)</f>
        <v>Jim</v>
      </c>
      <c r="D396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Jim Adduci</v>
      </c>
      <c r="E396" s="3" t="str">
        <f>VLOOKUP(MYRANKS_H[[#This Row],[PLAYERID]],PLAYERIDMAP[],COLUMN(PLAYERIDMAP[TEAM]),FALSE)</f>
        <v>N/A</v>
      </c>
      <c r="F396" s="4" t="str">
        <f>VLOOKUP(MYRANKS_H[[#This Row],[PLAYERID]],PLAYERIDMAP[],COLUMN(PLAYERIDMAP[LG]),FALSE)</f>
        <v>N/A</v>
      </c>
      <c r="G396" s="3" t="str">
        <f>VLOOKUP(MYRANKS_H[[#This Row],[PLAYERID]],PLAYERIDMAP[],COLUMN(PLAYERIDMAP[POS]),FALSE)</f>
        <v>OF</v>
      </c>
      <c r="H396" s="92">
        <v>185</v>
      </c>
      <c r="I396" s="66">
        <v>176</v>
      </c>
      <c r="J396" s="92">
        <v>47</v>
      </c>
      <c r="K396" s="66">
        <v>3</v>
      </c>
      <c r="L396" s="92">
        <v>19</v>
      </c>
      <c r="M396" s="66">
        <v>21</v>
      </c>
      <c r="N396" s="66">
        <v>6</v>
      </c>
      <c r="O396" s="66">
        <v>45</v>
      </c>
      <c r="P396" s="66">
        <v>1</v>
      </c>
      <c r="Q396" s="6">
        <v>0.26704545454545453</v>
      </c>
      <c r="R396" s="15">
        <v>452</v>
      </c>
      <c r="S396" s="35">
        <v>-15.584893843390834</v>
      </c>
      <c r="T396" s="19" t="s">
        <v>16554</v>
      </c>
    </row>
    <row r="397" spans="1:20" ht="15" customHeight="1" x14ac:dyDescent="0.3">
      <c r="A397" s="43" t="s">
        <v>2088</v>
      </c>
      <c r="B397" s="2" t="str">
        <f>VLOOKUP(MYRANKS_H[[#This Row],[PLAYERID]],PLAYERIDMAP[],COLUMN(PLAYERIDMAP[LASTNAME]),FALSE)</f>
        <v>Gonzalez</v>
      </c>
      <c r="C397" s="3" t="str">
        <f>VLOOKUP(MYRANKS_H[[#This Row],[PLAYERID]],PLAYERIDMAP[],COLUMN(PLAYERIDMAP[FIRSTNAME]),FALSE)</f>
        <v>Adrian</v>
      </c>
      <c r="D397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Adrian Gonzalez</v>
      </c>
      <c r="E397" s="3" t="str">
        <f>VLOOKUP(MYRANKS_H[[#This Row],[PLAYERID]],PLAYERIDMAP[],COLUMN(PLAYERIDMAP[TEAM]),FALSE)</f>
        <v>N/A</v>
      </c>
      <c r="F397" s="4" t="str">
        <f>VLOOKUP(MYRANKS_H[[#This Row],[PLAYERID]],PLAYERIDMAP[],COLUMN(PLAYERIDMAP[LG]),FALSE)</f>
        <v>N/A</v>
      </c>
      <c r="G397" s="3" t="str">
        <f>VLOOKUP(MYRANKS_H[[#This Row],[PLAYERID]],PLAYERIDMAP[],COLUMN(PLAYERIDMAP[POS]),FALSE)</f>
        <v>1B</v>
      </c>
      <c r="H397" s="92">
        <v>187</v>
      </c>
      <c r="I397" s="66">
        <v>169</v>
      </c>
      <c r="J397" s="92">
        <v>40</v>
      </c>
      <c r="K397" s="66">
        <v>6</v>
      </c>
      <c r="L397" s="92">
        <v>15</v>
      </c>
      <c r="M397" s="66">
        <v>26</v>
      </c>
      <c r="N397" s="66">
        <v>15</v>
      </c>
      <c r="O397" s="66">
        <v>34</v>
      </c>
      <c r="P397" s="66">
        <v>0</v>
      </c>
      <c r="Q397" s="5">
        <v>0.23668639053254437</v>
      </c>
      <c r="R397" s="15">
        <v>453</v>
      </c>
      <c r="S397" s="32">
        <v>-15.678704672400997</v>
      </c>
      <c r="T397" s="19" t="s">
        <v>16555</v>
      </c>
    </row>
    <row r="398" spans="1:20" ht="15" customHeight="1" x14ac:dyDescent="0.3">
      <c r="A398" s="43" t="s">
        <v>13507</v>
      </c>
      <c r="B398" s="2" t="str">
        <f>VLOOKUP(MYRANKS_H[[#This Row],[PLAYERID]],PLAYERIDMAP[],COLUMN(PLAYERIDMAP[LASTNAME]),FALSE)</f>
        <v>Bonifacio</v>
      </c>
      <c r="C398" s="3" t="str">
        <f>VLOOKUP(MYRANKS_H[[#This Row],[PLAYERID]],PLAYERIDMAP[],COLUMN(PLAYERIDMAP[FIRSTNAME]),FALSE)</f>
        <v>Jorge</v>
      </c>
      <c r="D398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Jorge Bonifacio</v>
      </c>
      <c r="E398" s="3" t="str">
        <f>VLOOKUP(MYRANKS_H[[#This Row],[PLAYERID]],PLAYERIDMAP[],COLUMN(PLAYERIDMAP[TEAM]),FALSE)</f>
        <v>KC</v>
      </c>
      <c r="F398" s="4" t="str">
        <f>VLOOKUP(MYRANKS_H[[#This Row],[PLAYERID]],PLAYERIDMAP[],COLUMN(PLAYERIDMAP[LG]),FALSE)</f>
        <v>AL</v>
      </c>
      <c r="G398" s="3" t="str">
        <f>VLOOKUP(MYRANKS_H[[#This Row],[PLAYERID]],PLAYERIDMAP[],COLUMN(PLAYERIDMAP[POS]),FALSE)</f>
        <v>OF</v>
      </c>
      <c r="H398" s="92">
        <v>270</v>
      </c>
      <c r="I398" s="92">
        <v>236</v>
      </c>
      <c r="J398" s="92">
        <v>53</v>
      </c>
      <c r="K398" s="92">
        <v>4</v>
      </c>
      <c r="L398" s="92">
        <v>31</v>
      </c>
      <c r="M398" s="92">
        <v>23</v>
      </c>
      <c r="N398" s="92">
        <v>29</v>
      </c>
      <c r="O398" s="92">
        <v>71</v>
      </c>
      <c r="P398" s="92">
        <v>0</v>
      </c>
      <c r="Q398" s="6">
        <v>0.22457627118644069</v>
      </c>
      <c r="R398" s="15">
        <v>454</v>
      </c>
      <c r="S398" s="35">
        <v>-15.82990629445889</v>
      </c>
      <c r="T398" s="19" t="s">
        <v>16556</v>
      </c>
    </row>
    <row r="399" spans="1:20" ht="15" customHeight="1" x14ac:dyDescent="0.3">
      <c r="A399" s="43" t="s">
        <v>2347</v>
      </c>
      <c r="B399" s="2" t="str">
        <f>VLOOKUP(MYRANKS_H[[#This Row],[PLAYERID]],PLAYERIDMAP[],COLUMN(PLAYERIDMAP[LASTNAME]),FALSE)</f>
        <v>Joyce</v>
      </c>
      <c r="C399" s="3" t="str">
        <f>VLOOKUP(MYRANKS_H[[#This Row],[PLAYERID]],PLAYERIDMAP[],COLUMN(PLAYERIDMAP[FIRSTNAME]),FALSE)</f>
        <v>Matt</v>
      </c>
      <c r="D399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Matt Joyce</v>
      </c>
      <c r="E399" s="3" t="str">
        <f>VLOOKUP(MYRANKS_H[[#This Row],[PLAYERID]],PLAYERIDMAP[],COLUMN(PLAYERIDMAP[TEAM]),FALSE)</f>
        <v>N/A</v>
      </c>
      <c r="F399" s="4" t="str">
        <f>VLOOKUP(MYRANKS_H[[#This Row],[PLAYERID]],PLAYERIDMAP[],COLUMN(PLAYERIDMAP[LG]),FALSE)</f>
        <v>N/A</v>
      </c>
      <c r="G399" s="3" t="str">
        <f>VLOOKUP(MYRANKS_H[[#This Row],[PLAYERID]],PLAYERIDMAP[],COLUMN(PLAYERIDMAP[POS]),FALSE)</f>
        <v>OF</v>
      </c>
      <c r="H399" s="92">
        <v>246</v>
      </c>
      <c r="I399" s="72">
        <v>207</v>
      </c>
      <c r="J399" s="92">
        <v>43</v>
      </c>
      <c r="K399" s="72">
        <v>7</v>
      </c>
      <c r="L399" s="92">
        <v>34</v>
      </c>
      <c r="M399" s="72">
        <v>15</v>
      </c>
      <c r="N399" s="72">
        <v>35</v>
      </c>
      <c r="O399" s="72">
        <v>53</v>
      </c>
      <c r="P399" s="72">
        <v>0</v>
      </c>
      <c r="Q399" s="27">
        <v>0.20772946859903382</v>
      </c>
      <c r="R399" s="78">
        <v>455</v>
      </c>
      <c r="S399" s="79">
        <v>-16.05622100117613</v>
      </c>
      <c r="T399" s="28" t="s">
        <v>16557</v>
      </c>
    </row>
    <row r="400" spans="1:20" ht="15" customHeight="1" x14ac:dyDescent="0.3">
      <c r="A400" s="43" t="s">
        <v>15588</v>
      </c>
      <c r="B400" s="2" t="str">
        <f>VLOOKUP(MYRANKS_H[[#This Row],[PLAYERID]],PLAYERIDMAP[],COLUMN(PLAYERIDMAP[LASTNAME]),FALSE)</f>
        <v>LaMarre</v>
      </c>
      <c r="C400" s="3" t="str">
        <f>VLOOKUP(MYRANKS_H[[#This Row],[PLAYERID]],PLAYERIDMAP[],COLUMN(PLAYERIDMAP[FIRSTNAME]),FALSE)</f>
        <v>Ryan</v>
      </c>
      <c r="D400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Ryan LaMarre</v>
      </c>
      <c r="E400" s="3" t="str">
        <f>VLOOKUP(MYRANKS_H[[#This Row],[PLAYERID]],PLAYERIDMAP[],COLUMN(PLAYERIDMAP[TEAM]),FALSE)</f>
        <v>ATL</v>
      </c>
      <c r="F400" s="4" t="str">
        <f>VLOOKUP(MYRANKS_H[[#This Row],[PLAYERID]],PLAYERIDMAP[],COLUMN(PLAYERIDMAP[LG]),FALSE)</f>
        <v>NL</v>
      </c>
      <c r="G400" s="3" t="str">
        <f>VLOOKUP(MYRANKS_H[[#This Row],[PLAYERID]],PLAYERIDMAP[],COLUMN(PLAYERIDMAP[POS]),FALSE)</f>
        <v>OF</v>
      </c>
      <c r="H400" s="92">
        <v>180</v>
      </c>
      <c r="I400" s="59">
        <v>165</v>
      </c>
      <c r="J400" s="92">
        <v>46</v>
      </c>
      <c r="K400" s="59">
        <v>2</v>
      </c>
      <c r="L400" s="92">
        <v>15</v>
      </c>
      <c r="M400" s="59">
        <v>18</v>
      </c>
      <c r="N400" s="59">
        <v>10</v>
      </c>
      <c r="O400" s="59">
        <v>53</v>
      </c>
      <c r="P400" s="59">
        <v>2</v>
      </c>
      <c r="Q400" s="6">
        <v>0.27878787878787881</v>
      </c>
      <c r="R400" s="15">
        <v>456</v>
      </c>
      <c r="S400" s="35">
        <v>-16.136961514037296</v>
      </c>
      <c r="T400" s="19" t="s">
        <v>16558</v>
      </c>
    </row>
    <row r="401" spans="1:20" ht="15" customHeight="1" x14ac:dyDescent="0.3">
      <c r="A401" s="43" t="s">
        <v>4306</v>
      </c>
      <c r="B401" s="2" t="str">
        <f>VLOOKUP(MYRANKS_H[[#This Row],[PLAYERID]],PLAYERIDMAP[],COLUMN(PLAYERIDMAP[LASTNAME]),FALSE)</f>
        <v>La Stella</v>
      </c>
      <c r="C401" s="3" t="str">
        <f>VLOOKUP(MYRANKS_H[[#This Row],[PLAYERID]],PLAYERIDMAP[],COLUMN(PLAYERIDMAP[FIRSTNAME]),FALSE)</f>
        <v>Tommy</v>
      </c>
      <c r="D401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Tommy La Stella</v>
      </c>
      <c r="E401" s="3" t="str">
        <f>VLOOKUP(MYRANKS_H[[#This Row],[PLAYERID]],PLAYERIDMAP[],COLUMN(PLAYERIDMAP[TEAM]),FALSE)</f>
        <v>LAA</v>
      </c>
      <c r="F401" s="4" t="str">
        <f>VLOOKUP(MYRANKS_H[[#This Row],[PLAYERID]],PLAYERIDMAP[],COLUMN(PLAYERIDMAP[LG]),FALSE)</f>
        <v>AL</v>
      </c>
      <c r="G401" s="3" t="str">
        <f>VLOOKUP(MYRANKS_H[[#This Row],[PLAYERID]],PLAYERIDMAP[],COLUMN(PLAYERIDMAP[POS]),FALSE)</f>
        <v>2B</v>
      </c>
      <c r="H401" s="92">
        <v>192</v>
      </c>
      <c r="I401" s="59">
        <v>169</v>
      </c>
      <c r="J401" s="92">
        <v>45</v>
      </c>
      <c r="K401" s="59">
        <v>1</v>
      </c>
      <c r="L401" s="92">
        <v>23</v>
      </c>
      <c r="M401" s="59">
        <v>19</v>
      </c>
      <c r="N401" s="59">
        <v>17</v>
      </c>
      <c r="O401" s="59">
        <v>27</v>
      </c>
      <c r="P401" s="59">
        <v>0</v>
      </c>
      <c r="Q401" s="6">
        <v>0.26627218934911245</v>
      </c>
      <c r="R401" s="15">
        <v>457</v>
      </c>
      <c r="S401" s="35">
        <v>-16.503775489414007</v>
      </c>
      <c r="T401" s="19" t="s">
        <v>16559</v>
      </c>
    </row>
    <row r="402" spans="1:20" ht="15" customHeight="1" x14ac:dyDescent="0.3">
      <c r="A402" s="63" t="s">
        <v>11430</v>
      </c>
      <c r="B402" s="2" t="str">
        <f>VLOOKUP(MYRANKS_H[[#This Row],[PLAYERID]],PLAYERIDMAP[],COLUMN(PLAYERIDMAP[LASTNAME]),FALSE)</f>
        <v>McMahon</v>
      </c>
      <c r="C402" s="3" t="str">
        <f>VLOOKUP(MYRANKS_H[[#This Row],[PLAYERID]],PLAYERIDMAP[],COLUMN(PLAYERIDMAP[FIRSTNAME]),FALSE)</f>
        <v>Ryan</v>
      </c>
      <c r="D402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Ryan McMahon</v>
      </c>
      <c r="E402" s="3" t="str">
        <f>VLOOKUP(MYRANKS_H[[#This Row],[PLAYERID]],PLAYERIDMAP[],COLUMN(PLAYERIDMAP[TEAM]),FALSE)</f>
        <v>COL</v>
      </c>
      <c r="F402" s="4" t="str">
        <f>VLOOKUP(MYRANKS_H[[#This Row],[PLAYERID]],PLAYERIDMAP[],COLUMN(PLAYERIDMAP[LG]),FALSE)</f>
        <v>NL</v>
      </c>
      <c r="G402" s="3" t="str">
        <f>VLOOKUP(MYRANKS_H[[#This Row],[PLAYERID]],PLAYERIDMAP[],COLUMN(PLAYERIDMAP[POS]),FALSE)</f>
        <v>1B</v>
      </c>
      <c r="H402" s="92">
        <v>202</v>
      </c>
      <c r="I402" s="66">
        <v>181</v>
      </c>
      <c r="J402" s="92">
        <v>42</v>
      </c>
      <c r="K402" s="66">
        <v>5</v>
      </c>
      <c r="L402" s="92">
        <v>17</v>
      </c>
      <c r="M402" s="66">
        <v>19</v>
      </c>
      <c r="N402" s="66">
        <v>18</v>
      </c>
      <c r="O402" s="66">
        <v>64</v>
      </c>
      <c r="P402" s="66">
        <v>1</v>
      </c>
      <c r="Q402" s="6">
        <v>0.23204419889502761</v>
      </c>
      <c r="R402" s="15">
        <v>458</v>
      </c>
      <c r="S402" s="35">
        <v>-16.641582209979255</v>
      </c>
      <c r="T402" s="19" t="s">
        <v>16560</v>
      </c>
    </row>
    <row r="403" spans="1:20" ht="15" customHeight="1" x14ac:dyDescent="0.3">
      <c r="A403" s="43" t="s">
        <v>13751</v>
      </c>
      <c r="B403" s="2" t="str">
        <f>VLOOKUP(MYRANKS_H[[#This Row],[PLAYERID]],PLAYERIDMAP[],COLUMN(PLAYERIDMAP[LASTNAME]),FALSE)</f>
        <v>Gonzalez</v>
      </c>
      <c r="C403" s="3" t="str">
        <f>VLOOKUP(MYRANKS_H[[#This Row],[PLAYERID]],PLAYERIDMAP[],COLUMN(PLAYERIDMAP[FIRSTNAME]),FALSE)</f>
        <v>Erik</v>
      </c>
      <c r="D403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Erik Gonzalez</v>
      </c>
      <c r="E403" s="3" t="str">
        <f>VLOOKUP(MYRANKS_H[[#This Row],[PLAYERID]],PLAYERIDMAP[],COLUMN(PLAYERIDMAP[TEAM]),FALSE)</f>
        <v>PIT</v>
      </c>
      <c r="F403" s="4" t="str">
        <f>VLOOKUP(MYRANKS_H[[#This Row],[PLAYERID]],PLAYERIDMAP[],COLUMN(PLAYERIDMAP[LG]),FALSE)</f>
        <v>NL</v>
      </c>
      <c r="G403" s="3" t="str">
        <f>VLOOKUP(MYRANKS_H[[#This Row],[PLAYERID]],PLAYERIDMAP[],COLUMN(PLAYERIDMAP[POS]),FALSE)</f>
        <v>2B</v>
      </c>
      <c r="H403" s="92">
        <v>143</v>
      </c>
      <c r="I403" s="66">
        <v>136</v>
      </c>
      <c r="J403" s="92">
        <v>36</v>
      </c>
      <c r="K403" s="66">
        <v>1</v>
      </c>
      <c r="L403" s="92">
        <v>17</v>
      </c>
      <c r="M403" s="66">
        <v>16</v>
      </c>
      <c r="N403" s="66">
        <v>5</v>
      </c>
      <c r="O403" s="66">
        <v>34</v>
      </c>
      <c r="P403" s="66">
        <v>3</v>
      </c>
      <c r="Q403" s="6">
        <v>0.26470588235294118</v>
      </c>
      <c r="R403" s="15">
        <v>459</v>
      </c>
      <c r="S403" s="35">
        <v>-16.668674863805489</v>
      </c>
      <c r="T403" s="19" t="s">
        <v>16561</v>
      </c>
    </row>
    <row r="404" spans="1:20" ht="15" customHeight="1" x14ac:dyDescent="0.3">
      <c r="A404" s="43" t="s">
        <v>10265</v>
      </c>
      <c r="B404" s="2" t="str">
        <f>VLOOKUP(MYRANKS_H[[#This Row],[PLAYERID]],PLAYERIDMAP[],COLUMN(PLAYERIDMAP[LASTNAME]),FALSE)</f>
        <v>Saladino</v>
      </c>
      <c r="C404" s="3" t="str">
        <f>VLOOKUP(MYRANKS_H[[#This Row],[PLAYERID]],PLAYERIDMAP[],COLUMN(PLAYERIDMAP[FIRSTNAME]),FALSE)</f>
        <v>Tyler</v>
      </c>
      <c r="D404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Tyler Saladino</v>
      </c>
      <c r="E404" s="3" t="str">
        <f>VLOOKUP(MYRANKS_H[[#This Row],[PLAYERID]],PLAYERIDMAP[],COLUMN(PLAYERIDMAP[TEAM]),FALSE)</f>
        <v>MIL</v>
      </c>
      <c r="F404" s="4" t="str">
        <f>VLOOKUP(MYRANKS_H[[#This Row],[PLAYERID]],PLAYERIDMAP[],COLUMN(PLAYERIDMAP[LG]),FALSE)</f>
        <v>NL</v>
      </c>
      <c r="G404" s="3" t="str">
        <f>VLOOKUP(MYRANKS_H[[#This Row],[PLAYERID]],PLAYERIDMAP[],COLUMN(PLAYERIDMAP[POS]),FALSE)</f>
        <v>2B</v>
      </c>
      <c r="H404" s="92">
        <v>139</v>
      </c>
      <c r="I404" s="66">
        <v>126</v>
      </c>
      <c r="J404" s="92">
        <v>31</v>
      </c>
      <c r="K404" s="66">
        <v>5</v>
      </c>
      <c r="L404" s="92">
        <v>13</v>
      </c>
      <c r="M404" s="66">
        <v>16</v>
      </c>
      <c r="N404" s="66">
        <v>9</v>
      </c>
      <c r="O404" s="66">
        <v>41</v>
      </c>
      <c r="P404" s="66">
        <v>2</v>
      </c>
      <c r="Q404" s="6">
        <v>0.24603174603174602</v>
      </c>
      <c r="R404" s="15">
        <v>460</v>
      </c>
      <c r="S404" s="35">
        <v>-16.804430092104418</v>
      </c>
      <c r="T404" s="19" t="s">
        <v>16562</v>
      </c>
    </row>
    <row r="405" spans="1:20" x14ac:dyDescent="0.3">
      <c r="A405" s="43" t="s">
        <v>13574</v>
      </c>
      <c r="B405" s="2" t="str">
        <f>VLOOKUP(MYRANKS_H[[#This Row],[PLAYERID]],PLAYERIDMAP[],COLUMN(PLAYERIDMAP[LASTNAME]),FALSE)</f>
        <v>Diaz</v>
      </c>
      <c r="C405" s="3" t="str">
        <f>VLOOKUP(MYRANKS_H[[#This Row],[PLAYERID]],PLAYERIDMAP[],COLUMN(PLAYERIDMAP[FIRSTNAME]),FALSE)</f>
        <v>Yandy</v>
      </c>
      <c r="D405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Yandy Diaz</v>
      </c>
      <c r="E405" s="3" t="str">
        <f>VLOOKUP(MYRANKS_H[[#This Row],[PLAYERID]],PLAYERIDMAP[],COLUMN(PLAYERIDMAP[TEAM]),FALSE)</f>
        <v>TB</v>
      </c>
      <c r="F405" s="4" t="str">
        <f>VLOOKUP(MYRANKS_H[[#This Row],[PLAYERID]],PLAYERIDMAP[],COLUMN(PLAYERIDMAP[LG]),FALSE)</f>
        <v>AL</v>
      </c>
      <c r="G405" s="3" t="str">
        <f>VLOOKUP(MYRANKS_H[[#This Row],[PLAYERID]],PLAYERIDMAP[],COLUMN(PLAYERIDMAP[POS]),FALSE)</f>
        <v>3B</v>
      </c>
      <c r="H405" s="92">
        <v>120</v>
      </c>
      <c r="I405" s="66">
        <v>109</v>
      </c>
      <c r="J405" s="92">
        <v>34</v>
      </c>
      <c r="K405" s="66">
        <v>1</v>
      </c>
      <c r="L405" s="92">
        <v>15</v>
      </c>
      <c r="M405" s="66">
        <v>15</v>
      </c>
      <c r="N405" s="66">
        <v>11</v>
      </c>
      <c r="O405" s="66">
        <v>19</v>
      </c>
      <c r="P405" s="66">
        <v>0</v>
      </c>
      <c r="Q405" s="6">
        <v>0.31192660550458717</v>
      </c>
      <c r="R405" s="15">
        <v>461</v>
      </c>
      <c r="S405" s="35">
        <v>-16.918508539257743</v>
      </c>
      <c r="T405" s="19" t="s">
        <v>16563</v>
      </c>
    </row>
    <row r="406" spans="1:20" x14ac:dyDescent="0.3">
      <c r="A406" s="57" t="s">
        <v>11434</v>
      </c>
      <c r="B406" s="2" t="str">
        <f>VLOOKUP(MYRANKS_H[[#This Row],[PLAYERID]],PLAYERIDMAP[],COLUMN(PLAYERIDMAP[LASTNAME]),FALSE)</f>
        <v>McKinney</v>
      </c>
      <c r="C406" s="3" t="str">
        <f>VLOOKUP(MYRANKS_H[[#This Row],[PLAYERID]],PLAYERIDMAP[],COLUMN(PLAYERIDMAP[FIRSTNAME]),FALSE)</f>
        <v>Billy</v>
      </c>
      <c r="D406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Billy McKinney</v>
      </c>
      <c r="E406" s="3" t="str">
        <f>VLOOKUP(MYRANKS_H[[#This Row],[PLAYERID]],PLAYERIDMAP[],COLUMN(PLAYERIDMAP[TEAM]),FALSE)</f>
        <v>TOR</v>
      </c>
      <c r="F406" s="4" t="str">
        <f>VLOOKUP(MYRANKS_H[[#This Row],[PLAYERID]],PLAYERIDMAP[],COLUMN(PLAYERIDMAP[LG]),FALSE)</f>
        <v>AL</v>
      </c>
      <c r="G406" s="3" t="str">
        <f>VLOOKUP(MYRANKS_H[[#This Row],[PLAYERID]],PLAYERIDMAP[],COLUMN(PLAYERIDMAP[POS]),FALSE)</f>
        <v>OF</v>
      </c>
      <c r="H406" s="92">
        <v>132</v>
      </c>
      <c r="I406" s="66">
        <v>119</v>
      </c>
      <c r="J406" s="92">
        <v>30</v>
      </c>
      <c r="K406" s="66">
        <v>6</v>
      </c>
      <c r="L406" s="92">
        <v>14</v>
      </c>
      <c r="M406" s="66">
        <v>13</v>
      </c>
      <c r="N406" s="66">
        <v>11</v>
      </c>
      <c r="O406" s="66">
        <v>33</v>
      </c>
      <c r="P406" s="66">
        <v>1</v>
      </c>
      <c r="Q406" s="54">
        <v>0.25210084033613445</v>
      </c>
      <c r="R406" s="15">
        <v>462</v>
      </c>
      <c r="S406" s="56">
        <v>-16.972964158535749</v>
      </c>
      <c r="T406" s="55" t="s">
        <v>16564</v>
      </c>
    </row>
    <row r="407" spans="1:20" ht="15" customHeight="1" x14ac:dyDescent="0.3">
      <c r="A407" s="43" t="s">
        <v>15780</v>
      </c>
      <c r="B407" s="2" t="str">
        <f>VLOOKUP(MYRANKS_H[[#This Row],[PLAYERID]],PLAYERIDMAP[],COLUMN(PLAYERIDMAP[LASTNAME]),FALSE)</f>
        <v>Mullins</v>
      </c>
      <c r="C407" s="3" t="str">
        <f>VLOOKUP(MYRANKS_H[[#This Row],[PLAYERID]],PLAYERIDMAP[],COLUMN(PLAYERIDMAP[FIRSTNAME]),FALSE)</f>
        <v>Cedric</v>
      </c>
      <c r="D407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Cedric Mullins</v>
      </c>
      <c r="E407" s="3" t="str">
        <f>VLOOKUP(MYRANKS_H[[#This Row],[PLAYERID]],PLAYERIDMAP[],COLUMN(PLAYERIDMAP[TEAM]),FALSE)</f>
        <v>BAL</v>
      </c>
      <c r="F407" s="4" t="str">
        <f>VLOOKUP(MYRANKS_H[[#This Row],[PLAYERID]],PLAYERIDMAP[],COLUMN(PLAYERIDMAP[LG]),FALSE)</f>
        <v>AL</v>
      </c>
      <c r="G407" s="3" t="str">
        <f>VLOOKUP(MYRANKS_H[[#This Row],[PLAYERID]],PLAYERIDMAP[],COLUMN(PLAYERIDMAP[POS]),FALSE)</f>
        <v>OF</v>
      </c>
      <c r="H407" s="92">
        <v>191</v>
      </c>
      <c r="I407" s="66">
        <v>170</v>
      </c>
      <c r="J407" s="92">
        <v>40</v>
      </c>
      <c r="K407" s="66">
        <v>4</v>
      </c>
      <c r="L407" s="92">
        <v>23</v>
      </c>
      <c r="M407" s="66">
        <v>11</v>
      </c>
      <c r="N407" s="66">
        <v>17</v>
      </c>
      <c r="O407" s="66">
        <v>37</v>
      </c>
      <c r="P407" s="66">
        <v>2</v>
      </c>
      <c r="Q407" s="6">
        <v>0.23529411764705882</v>
      </c>
      <c r="R407" s="15">
        <v>463</v>
      </c>
      <c r="S407" s="35">
        <v>-17.002310647984601</v>
      </c>
      <c r="T407" s="19" t="s">
        <v>16565</v>
      </c>
    </row>
    <row r="408" spans="1:20" x14ac:dyDescent="0.3">
      <c r="A408" s="43" t="s">
        <v>12926</v>
      </c>
      <c r="B408" s="2" t="str">
        <f>VLOOKUP(MYRANKS_H[[#This Row],[PLAYERID]],PLAYERIDMAP[],COLUMN(PLAYERIDMAP[LASTNAME]),FALSE)</f>
        <v>Tellez</v>
      </c>
      <c r="C408" s="3" t="str">
        <f>VLOOKUP(MYRANKS_H[[#This Row],[PLAYERID]],PLAYERIDMAP[],COLUMN(PLAYERIDMAP[FIRSTNAME]),FALSE)</f>
        <v>Rowdy</v>
      </c>
      <c r="D408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Rowdy Tellez</v>
      </c>
      <c r="E408" s="3" t="str">
        <f>VLOOKUP(MYRANKS_H[[#This Row],[PLAYERID]],PLAYERIDMAP[],COLUMN(PLAYERIDMAP[TEAM]),FALSE)</f>
        <v>TOR</v>
      </c>
      <c r="F408" s="4" t="str">
        <f>VLOOKUP(MYRANKS_H[[#This Row],[PLAYERID]],PLAYERIDMAP[],COLUMN(PLAYERIDMAP[LG]),FALSE)</f>
        <v>AL</v>
      </c>
      <c r="G408" s="3" t="str">
        <f>VLOOKUP(MYRANKS_H[[#This Row],[PLAYERID]],PLAYERIDMAP[],COLUMN(PLAYERIDMAP[POS]),FALSE)</f>
        <v>1B</v>
      </c>
      <c r="H408" s="92">
        <v>73</v>
      </c>
      <c r="I408" s="66">
        <v>70</v>
      </c>
      <c r="J408" s="92">
        <v>22</v>
      </c>
      <c r="K408" s="66">
        <v>4</v>
      </c>
      <c r="L408" s="92">
        <v>10</v>
      </c>
      <c r="M408" s="66">
        <v>14</v>
      </c>
      <c r="N408" s="66">
        <v>2</v>
      </c>
      <c r="O408" s="66">
        <v>21</v>
      </c>
      <c r="P408" s="66">
        <v>0</v>
      </c>
      <c r="Q408" s="27">
        <v>0.31428571428571428</v>
      </c>
      <c r="R408" s="78">
        <v>464</v>
      </c>
      <c r="S408" s="79">
        <v>-17.115455307393042</v>
      </c>
      <c r="T408" s="28" t="s">
        <v>16566</v>
      </c>
    </row>
    <row r="409" spans="1:20" ht="15" customHeight="1" x14ac:dyDescent="0.3">
      <c r="A409" s="43" t="s">
        <v>1801</v>
      </c>
      <c r="B409" s="2" t="str">
        <f>VLOOKUP(MYRANKS_H[[#This Row],[PLAYERID]],PLAYERIDMAP[],COLUMN(PLAYERIDMAP[LASTNAME]),FALSE)</f>
        <v>Cozart</v>
      </c>
      <c r="C409" s="3" t="str">
        <f>VLOOKUP(MYRANKS_H[[#This Row],[PLAYERID]],PLAYERIDMAP[],COLUMN(PLAYERIDMAP[FIRSTNAME]),FALSE)</f>
        <v>Zack</v>
      </c>
      <c r="D409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Zack Cozart</v>
      </c>
      <c r="E409" s="3" t="str">
        <f>VLOOKUP(MYRANKS_H[[#This Row],[PLAYERID]],PLAYERIDMAP[],COLUMN(PLAYERIDMAP[TEAM]),FALSE)</f>
        <v>LAA</v>
      </c>
      <c r="F409" s="4" t="str">
        <f>VLOOKUP(MYRANKS_H[[#This Row],[PLAYERID]],PLAYERIDMAP[],COLUMN(PLAYERIDMAP[LG]),FALSE)</f>
        <v>AL</v>
      </c>
      <c r="G409" s="3" t="str">
        <f>VLOOKUP(MYRANKS_H[[#This Row],[PLAYERID]],PLAYERIDMAP[],COLUMN(PLAYERIDMAP[POS]),FALSE)</f>
        <v>SS</v>
      </c>
      <c r="H409" s="92">
        <v>253</v>
      </c>
      <c r="I409" s="66">
        <v>224</v>
      </c>
      <c r="J409" s="92">
        <v>49</v>
      </c>
      <c r="K409" s="66">
        <v>5</v>
      </c>
      <c r="L409" s="92">
        <v>29</v>
      </c>
      <c r="M409" s="66">
        <v>18</v>
      </c>
      <c r="N409" s="66">
        <v>19</v>
      </c>
      <c r="O409" s="66">
        <v>42</v>
      </c>
      <c r="P409" s="66">
        <v>0</v>
      </c>
      <c r="Q409" s="5">
        <v>0.21875</v>
      </c>
      <c r="R409" s="76">
        <v>465</v>
      </c>
      <c r="S409" s="77">
        <v>-17.373476562572318</v>
      </c>
      <c r="T409" s="19" t="s">
        <v>16567</v>
      </c>
    </row>
    <row r="410" spans="1:20" x14ac:dyDescent="0.3">
      <c r="A410" s="43" t="s">
        <v>2948</v>
      </c>
      <c r="B410" s="2" t="str">
        <f>VLOOKUP(MYRANKS_H[[#This Row],[PLAYERID]],PLAYERIDMAP[],COLUMN(PLAYERIDMAP[LASTNAME]),FALSE)</f>
        <v>Reyes</v>
      </c>
      <c r="C410" s="3" t="str">
        <f>VLOOKUP(MYRANKS_H[[#This Row],[PLAYERID]],PLAYERIDMAP[],COLUMN(PLAYERIDMAP[FIRSTNAME]),FALSE)</f>
        <v>Jose</v>
      </c>
      <c r="D410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Jose Reyes</v>
      </c>
      <c r="E410" s="3" t="str">
        <f>VLOOKUP(MYRANKS_H[[#This Row],[PLAYERID]],PLAYERIDMAP[],COLUMN(PLAYERIDMAP[TEAM]),FALSE)</f>
        <v>N/A</v>
      </c>
      <c r="F410" s="4" t="str">
        <f>VLOOKUP(MYRANKS_H[[#This Row],[PLAYERID]],PLAYERIDMAP[],COLUMN(PLAYERIDMAP[LG]),FALSE)</f>
        <v>N/A</v>
      </c>
      <c r="G410" s="3" t="str">
        <f>VLOOKUP(MYRANKS_H[[#This Row],[PLAYERID]],PLAYERIDMAP[],COLUMN(PLAYERIDMAP[POS]),FALSE)</f>
        <v>SS</v>
      </c>
      <c r="H410" s="92">
        <v>251</v>
      </c>
      <c r="I410" s="66">
        <v>228</v>
      </c>
      <c r="J410" s="92">
        <v>43</v>
      </c>
      <c r="K410" s="66">
        <v>4</v>
      </c>
      <c r="L410" s="92">
        <v>30</v>
      </c>
      <c r="M410" s="66">
        <v>16</v>
      </c>
      <c r="N410" s="66">
        <v>22</v>
      </c>
      <c r="O410" s="66">
        <v>39</v>
      </c>
      <c r="P410" s="66">
        <v>5</v>
      </c>
      <c r="Q410" s="30">
        <v>0.18859649122807018</v>
      </c>
      <c r="R410" s="15">
        <v>466</v>
      </c>
      <c r="S410" s="36">
        <v>-17.41734016508002</v>
      </c>
      <c r="T410" s="19" t="s">
        <v>16568</v>
      </c>
    </row>
    <row r="411" spans="1:20" x14ac:dyDescent="0.3">
      <c r="A411" s="43" t="s">
        <v>1566</v>
      </c>
      <c r="B411" s="2" t="str">
        <f>VLOOKUP(MYRANKS_H[[#This Row],[PLAYERID]],PLAYERIDMAP[],COLUMN(PLAYERIDMAP[LASTNAME]),FALSE)</f>
        <v>Blanco</v>
      </c>
      <c r="C411" s="3" t="str">
        <f>VLOOKUP(MYRANKS_H[[#This Row],[PLAYERID]],PLAYERIDMAP[],COLUMN(PLAYERIDMAP[FIRSTNAME]),FALSE)</f>
        <v>Gregor</v>
      </c>
      <c r="D411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Gregor Blanco</v>
      </c>
      <c r="E411" s="3" t="str">
        <f>VLOOKUP(MYRANKS_H[[#This Row],[PLAYERID]],PLAYERIDMAP[],COLUMN(PLAYERIDMAP[TEAM]),FALSE)</f>
        <v>NYM</v>
      </c>
      <c r="F411" s="4" t="str">
        <f>VLOOKUP(MYRANKS_H[[#This Row],[PLAYERID]],PLAYERIDMAP[],COLUMN(PLAYERIDMAP[LG]),FALSE)</f>
        <v>NL</v>
      </c>
      <c r="G411" s="3" t="str">
        <f>VLOOKUP(MYRANKS_H[[#This Row],[PLAYERID]],PLAYERIDMAP[],COLUMN(PLAYERIDMAP[POS]),FALSE)</f>
        <v>OF</v>
      </c>
      <c r="H411" s="92">
        <v>203</v>
      </c>
      <c r="I411" s="59">
        <v>189</v>
      </c>
      <c r="J411" s="92">
        <v>41</v>
      </c>
      <c r="K411" s="59">
        <v>2</v>
      </c>
      <c r="L411" s="92">
        <v>19</v>
      </c>
      <c r="M411" s="59">
        <v>12</v>
      </c>
      <c r="N411" s="59">
        <v>12</v>
      </c>
      <c r="O411" s="59">
        <v>58</v>
      </c>
      <c r="P411" s="59">
        <v>6</v>
      </c>
      <c r="Q411" s="6">
        <v>0.21693121693121692</v>
      </c>
      <c r="R411" s="15">
        <v>467</v>
      </c>
      <c r="S411" s="35">
        <v>-17.426734681721769</v>
      </c>
      <c r="T411" s="19" t="s">
        <v>16569</v>
      </c>
    </row>
    <row r="412" spans="1:20" ht="15" customHeight="1" x14ac:dyDescent="0.3">
      <c r="A412" s="43" t="s">
        <v>12057</v>
      </c>
      <c r="B412" s="2" t="str">
        <f>VLOOKUP(MYRANKS_H[[#This Row],[PLAYERID]],PLAYERIDMAP[],COLUMN(PLAYERIDMAP[LASTNAME]),FALSE)</f>
        <v>Broxton</v>
      </c>
      <c r="C412" s="3" t="str">
        <f>VLOOKUP(MYRANKS_H[[#This Row],[PLAYERID]],PLAYERIDMAP[],COLUMN(PLAYERIDMAP[FIRSTNAME]),FALSE)</f>
        <v>Keon</v>
      </c>
      <c r="D412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Keon Broxton</v>
      </c>
      <c r="E412" s="3" t="str">
        <f>VLOOKUP(MYRANKS_H[[#This Row],[PLAYERID]],PLAYERIDMAP[],COLUMN(PLAYERIDMAP[TEAM]),FALSE)</f>
        <v>NYM</v>
      </c>
      <c r="F412" s="4" t="str">
        <f>VLOOKUP(MYRANKS_H[[#This Row],[PLAYERID]],PLAYERIDMAP[],COLUMN(PLAYERIDMAP[LG]),FALSE)</f>
        <v>NL</v>
      </c>
      <c r="G412" s="3" t="str">
        <f>VLOOKUP(MYRANKS_H[[#This Row],[PLAYERID]],PLAYERIDMAP[],COLUMN(PLAYERIDMAP[POS]),FALSE)</f>
        <v>OF</v>
      </c>
      <c r="H412" s="92">
        <v>89</v>
      </c>
      <c r="I412" s="66">
        <v>78</v>
      </c>
      <c r="J412" s="92">
        <v>14</v>
      </c>
      <c r="K412" s="66">
        <v>4</v>
      </c>
      <c r="L412" s="92">
        <v>15</v>
      </c>
      <c r="M412" s="66">
        <v>11</v>
      </c>
      <c r="N412" s="66">
        <v>11</v>
      </c>
      <c r="O412" s="66">
        <v>28</v>
      </c>
      <c r="P412" s="66">
        <v>5</v>
      </c>
      <c r="Q412" s="6">
        <v>0.17948717948717949</v>
      </c>
      <c r="R412" s="15">
        <v>468</v>
      </c>
      <c r="S412" s="35">
        <v>-17.455979666078775</v>
      </c>
      <c r="T412" s="19" t="s">
        <v>16570</v>
      </c>
    </row>
    <row r="413" spans="1:20" ht="15" customHeight="1" x14ac:dyDescent="0.3">
      <c r="A413" s="57" t="s">
        <v>15818</v>
      </c>
      <c r="B413" s="2" t="str">
        <f>VLOOKUP(MYRANKS_H[[#This Row],[PLAYERID]],PLAYERIDMAP[],COLUMN(PLAYERIDMAP[LASTNAME]),FALSE)</f>
        <v>Rodrigues</v>
      </c>
      <c r="C413" s="3" t="str">
        <f>VLOOKUP(MYRANKS_H[[#This Row],[PLAYERID]],PLAYERIDMAP[],COLUMN(PLAYERIDMAP[FIRSTNAME]),FALSE)</f>
        <v>Ronny</v>
      </c>
      <c r="D413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Ronny Rodrigues</v>
      </c>
      <c r="E413" s="3" t="str">
        <f>VLOOKUP(MYRANKS_H[[#This Row],[PLAYERID]],PLAYERIDMAP[],COLUMN(PLAYERIDMAP[TEAM]),FALSE)</f>
        <v>DET</v>
      </c>
      <c r="F413" s="4" t="str">
        <f>VLOOKUP(MYRANKS_H[[#This Row],[PLAYERID]],PLAYERIDMAP[],COLUMN(PLAYERIDMAP[LG]),FALSE)</f>
        <v>AL</v>
      </c>
      <c r="G413" s="3" t="str">
        <f>VLOOKUP(MYRANKS_H[[#This Row],[PLAYERID]],PLAYERIDMAP[],COLUMN(PLAYERIDMAP[POS]),FALSE)</f>
        <v>SS</v>
      </c>
      <c r="H413" s="92">
        <v>206</v>
      </c>
      <c r="I413" s="66">
        <v>191</v>
      </c>
      <c r="J413" s="92">
        <v>42</v>
      </c>
      <c r="K413" s="66">
        <v>5</v>
      </c>
      <c r="L413" s="92">
        <v>17</v>
      </c>
      <c r="M413" s="66">
        <v>20</v>
      </c>
      <c r="N413" s="66">
        <v>10</v>
      </c>
      <c r="O413" s="66">
        <v>42</v>
      </c>
      <c r="P413" s="66">
        <v>2</v>
      </c>
      <c r="Q413" s="54">
        <v>0.21989528795811519</v>
      </c>
      <c r="R413" s="67">
        <v>469</v>
      </c>
      <c r="S413" s="56">
        <v>-17.665723933673757</v>
      </c>
      <c r="T413" s="55" t="s">
        <v>16571</v>
      </c>
    </row>
    <row r="414" spans="1:20" ht="15" customHeight="1" x14ac:dyDescent="0.3">
      <c r="A414" s="43" t="s">
        <v>8208</v>
      </c>
      <c r="B414" s="2" t="str">
        <f>VLOOKUP(MYRANKS_H[[#This Row],[PLAYERID]],PLAYERIDMAP[],COLUMN(PLAYERIDMAP[LASTNAME]),FALSE)</f>
        <v>Rua</v>
      </c>
      <c r="C414" s="3" t="str">
        <f>VLOOKUP(MYRANKS_H[[#This Row],[PLAYERID]],PLAYERIDMAP[],COLUMN(PLAYERIDMAP[FIRSTNAME]),FALSE)</f>
        <v>Ryan</v>
      </c>
      <c r="D414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Ryan Rua</v>
      </c>
      <c r="E414" s="3" t="str">
        <f>VLOOKUP(MYRANKS_H[[#This Row],[PLAYERID]],PLAYERIDMAP[],COLUMN(PLAYERIDMAP[TEAM]),FALSE)</f>
        <v>N/A</v>
      </c>
      <c r="F414" s="4" t="str">
        <f>VLOOKUP(MYRANKS_H[[#This Row],[PLAYERID]],PLAYERIDMAP[],COLUMN(PLAYERIDMAP[LG]),FALSE)</f>
        <v>N/A</v>
      </c>
      <c r="G414" s="3" t="str">
        <f>VLOOKUP(MYRANKS_H[[#This Row],[PLAYERID]],PLAYERIDMAP[],COLUMN(PLAYERIDMAP[POS]),FALSE)</f>
        <v>OF</v>
      </c>
      <c r="H414" s="92">
        <v>147</v>
      </c>
      <c r="I414" s="66">
        <v>139</v>
      </c>
      <c r="J414" s="92">
        <v>27</v>
      </c>
      <c r="K414" s="66">
        <v>6</v>
      </c>
      <c r="L414" s="92">
        <v>17</v>
      </c>
      <c r="M414" s="66">
        <v>12</v>
      </c>
      <c r="N414" s="66">
        <v>5</v>
      </c>
      <c r="O414" s="66">
        <v>53</v>
      </c>
      <c r="P414" s="66">
        <v>3</v>
      </c>
      <c r="Q414" s="6">
        <v>0.19424460431654678</v>
      </c>
      <c r="R414" s="15">
        <v>470</v>
      </c>
      <c r="S414" s="35">
        <v>-17.805274549432649</v>
      </c>
      <c r="T414" s="19" t="s">
        <v>16572</v>
      </c>
    </row>
    <row r="415" spans="1:20" ht="15" customHeight="1" x14ac:dyDescent="0.3">
      <c r="A415" s="43" t="s">
        <v>1413</v>
      </c>
      <c r="B415" s="2" t="str">
        <f>VLOOKUP(MYRANKS_H[[#This Row],[PLAYERID]],PLAYERIDMAP[],COLUMN(PLAYERIDMAP[LASTNAME]),FALSE)</f>
        <v>Alvarez</v>
      </c>
      <c r="C415" s="3" t="str">
        <f>VLOOKUP(MYRANKS_H[[#This Row],[PLAYERID]],PLAYERIDMAP[],COLUMN(PLAYERIDMAP[FIRSTNAME]),FALSE)</f>
        <v>Pedro</v>
      </c>
      <c r="D415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Pedro Alvarez</v>
      </c>
      <c r="E415" s="3" t="str">
        <f>VLOOKUP(MYRANKS_H[[#This Row],[PLAYERID]],PLAYERIDMAP[],COLUMN(PLAYERIDMAP[TEAM]),FALSE)</f>
        <v>MIA</v>
      </c>
      <c r="F415" s="4" t="str">
        <f>VLOOKUP(MYRANKS_H[[#This Row],[PLAYERID]],PLAYERIDMAP[],COLUMN(PLAYERIDMAP[LG]),FALSE)</f>
        <v>NL</v>
      </c>
      <c r="G415" s="3" t="str">
        <f>VLOOKUP(MYRANKS_H[[#This Row],[PLAYERID]],PLAYERIDMAP[],COLUMN(PLAYERIDMAP[POS]),FALSE)</f>
        <v>DH</v>
      </c>
      <c r="H415" s="92">
        <v>127</v>
      </c>
      <c r="I415" s="66">
        <v>111</v>
      </c>
      <c r="J415" s="92">
        <v>20</v>
      </c>
      <c r="K415" s="66">
        <v>8</v>
      </c>
      <c r="L415" s="92">
        <v>18</v>
      </c>
      <c r="M415" s="66">
        <v>18</v>
      </c>
      <c r="N415" s="66">
        <v>16</v>
      </c>
      <c r="O415" s="66">
        <v>36</v>
      </c>
      <c r="P415" s="66">
        <v>0</v>
      </c>
      <c r="Q415" s="6">
        <v>0.18018018018018017</v>
      </c>
      <c r="R415" s="15">
        <v>471</v>
      </c>
      <c r="S415" s="35">
        <v>-17.884894191313577</v>
      </c>
      <c r="T415" s="19" t="s">
        <v>16573</v>
      </c>
    </row>
    <row r="416" spans="1:20" ht="15" customHeight="1" x14ac:dyDescent="0.3">
      <c r="A416" s="43" t="s">
        <v>11417</v>
      </c>
      <c r="B416" s="2" t="str">
        <f>VLOOKUP(MYRANKS_H[[#This Row],[PLAYERID]],PLAYERIDMAP[],COLUMN(PLAYERIDMAP[LASTNAME]),FALSE)</f>
        <v>Robles</v>
      </c>
      <c r="C416" s="3" t="str">
        <f>VLOOKUP(MYRANKS_H[[#This Row],[PLAYERID]],PLAYERIDMAP[],COLUMN(PLAYERIDMAP[FIRSTNAME]),FALSE)</f>
        <v>Victor</v>
      </c>
      <c r="D416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Victor Robles</v>
      </c>
      <c r="E416" s="3" t="str">
        <f>VLOOKUP(MYRANKS_H[[#This Row],[PLAYERID]],PLAYERIDMAP[],COLUMN(PLAYERIDMAP[TEAM]),FALSE)</f>
        <v>WAS</v>
      </c>
      <c r="F416" s="4" t="str">
        <f>VLOOKUP(MYRANKS_H[[#This Row],[PLAYERID]],PLAYERIDMAP[],COLUMN(PLAYERIDMAP[LG]),FALSE)</f>
        <v>NL</v>
      </c>
      <c r="G416" s="3" t="str">
        <f>VLOOKUP(MYRANKS_H[[#This Row],[PLAYERID]],PLAYERIDMAP[],COLUMN(PLAYERIDMAP[POS]),FALSE)</f>
        <v>OF</v>
      </c>
      <c r="H416" s="92">
        <v>66</v>
      </c>
      <c r="I416" s="66">
        <v>59</v>
      </c>
      <c r="J416" s="92">
        <v>17</v>
      </c>
      <c r="K416" s="66">
        <v>3</v>
      </c>
      <c r="L416" s="92">
        <v>8</v>
      </c>
      <c r="M416" s="66">
        <v>10</v>
      </c>
      <c r="N416" s="66">
        <v>4</v>
      </c>
      <c r="O416" s="66">
        <v>12</v>
      </c>
      <c r="P416" s="66">
        <v>3</v>
      </c>
      <c r="Q416" s="6">
        <v>0.28813559322033899</v>
      </c>
      <c r="R416" s="15">
        <v>472</v>
      </c>
      <c r="S416" s="35">
        <v>-17.965649319373579</v>
      </c>
      <c r="T416" s="19" t="s">
        <v>16574</v>
      </c>
    </row>
    <row r="417" spans="1:20" ht="15" customHeight="1" x14ac:dyDescent="0.3">
      <c r="A417" s="43" t="s">
        <v>2888</v>
      </c>
      <c r="B417" s="2" t="str">
        <f>VLOOKUP(MYRANKS_H[[#This Row],[PLAYERID]],PLAYERIDMAP[],COLUMN(PLAYERIDMAP[LASTNAME]),FALSE)</f>
        <v>Prado</v>
      </c>
      <c r="C417" s="3" t="str">
        <f>VLOOKUP(MYRANKS_H[[#This Row],[PLAYERID]],PLAYERIDMAP[],COLUMN(PLAYERIDMAP[FIRSTNAME]),FALSE)</f>
        <v>Martin</v>
      </c>
      <c r="D417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Martin Prado</v>
      </c>
      <c r="E417" s="3" t="str">
        <f>VLOOKUP(MYRANKS_H[[#This Row],[PLAYERID]],PLAYERIDMAP[],COLUMN(PLAYERIDMAP[TEAM]),FALSE)</f>
        <v>MIA</v>
      </c>
      <c r="F417" s="4" t="str">
        <f>VLOOKUP(MYRANKS_H[[#This Row],[PLAYERID]],PLAYERIDMAP[],COLUMN(PLAYERIDMAP[LG]),FALSE)</f>
        <v>NL</v>
      </c>
      <c r="G417" s="3" t="str">
        <f>VLOOKUP(MYRANKS_H[[#This Row],[PLAYERID]],PLAYERIDMAP[],COLUMN(PLAYERIDMAP[POS]),FALSE)</f>
        <v>3B</v>
      </c>
      <c r="H417" s="92">
        <v>209</v>
      </c>
      <c r="I417" s="66">
        <v>197</v>
      </c>
      <c r="J417" s="92">
        <v>48</v>
      </c>
      <c r="K417" s="66">
        <v>1</v>
      </c>
      <c r="L417" s="92">
        <v>16</v>
      </c>
      <c r="M417" s="66">
        <v>18</v>
      </c>
      <c r="N417" s="66">
        <v>11</v>
      </c>
      <c r="O417" s="66">
        <v>35</v>
      </c>
      <c r="P417" s="66">
        <v>1</v>
      </c>
      <c r="Q417" s="6">
        <v>0.24365482233502539</v>
      </c>
      <c r="R417" s="15">
        <v>473</v>
      </c>
      <c r="S417" s="35">
        <v>-18.054442095712957</v>
      </c>
      <c r="T417" s="19" t="s">
        <v>16575</v>
      </c>
    </row>
    <row r="418" spans="1:20" x14ac:dyDescent="0.3">
      <c r="A418" s="43" t="s">
        <v>15730</v>
      </c>
      <c r="B418" s="2" t="str">
        <f>VLOOKUP(MYRANKS_H[[#This Row],[PLAYERID]],PLAYERIDMAP[],COLUMN(PLAYERIDMAP[LASTNAME]),FALSE)</f>
        <v>Dean</v>
      </c>
      <c r="C418" s="3" t="str">
        <f>VLOOKUP(MYRANKS_H[[#This Row],[PLAYERID]],PLAYERIDMAP[],COLUMN(PLAYERIDMAP[FIRSTNAME]),FALSE)</f>
        <v>Austin</v>
      </c>
      <c r="D418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Austin Dean</v>
      </c>
      <c r="E418" s="3" t="str">
        <f>VLOOKUP(MYRANKS_H[[#This Row],[PLAYERID]],PLAYERIDMAP[],COLUMN(PLAYERIDMAP[TEAM]),FALSE)</f>
        <v>MIA</v>
      </c>
      <c r="F418" s="4" t="str">
        <f>VLOOKUP(MYRANKS_H[[#This Row],[PLAYERID]],PLAYERIDMAP[],COLUMN(PLAYERIDMAP[LG]),FALSE)</f>
        <v>AL</v>
      </c>
      <c r="G418" s="3" t="str">
        <f>VLOOKUP(MYRANKS_H[[#This Row],[PLAYERID]],PLAYERIDMAP[],COLUMN(PLAYERIDMAP[POS]),FALSE)</f>
        <v>OF</v>
      </c>
      <c r="H418" s="92">
        <v>122</v>
      </c>
      <c r="I418" s="66">
        <v>113</v>
      </c>
      <c r="J418" s="92">
        <v>25</v>
      </c>
      <c r="K418" s="66">
        <v>4</v>
      </c>
      <c r="L418" s="92">
        <v>16</v>
      </c>
      <c r="M418" s="66">
        <v>14</v>
      </c>
      <c r="N418" s="66">
        <v>7</v>
      </c>
      <c r="O418" s="66">
        <v>22</v>
      </c>
      <c r="P418" s="66">
        <v>1</v>
      </c>
      <c r="Q418" s="6">
        <v>0.22123893805309736</v>
      </c>
      <c r="R418" s="15">
        <v>474</v>
      </c>
      <c r="S418" s="35">
        <v>-18.12389069854736</v>
      </c>
      <c r="T418" s="19" t="s">
        <v>16576</v>
      </c>
    </row>
    <row r="419" spans="1:20" ht="15" customHeight="1" x14ac:dyDescent="0.3">
      <c r="A419" s="43" t="s">
        <v>1993</v>
      </c>
      <c r="B419" s="2" t="str">
        <f>VLOOKUP(MYRANKS_H[[#This Row],[PLAYERID]],PLAYERIDMAP[],COLUMN(PLAYERIDMAP[LASTNAME]),FALSE)</f>
        <v>Flaherty</v>
      </c>
      <c r="C419" s="3" t="str">
        <f>VLOOKUP(MYRANKS_H[[#This Row],[PLAYERID]],PLAYERIDMAP[],COLUMN(PLAYERIDMAP[FIRSTNAME]),FALSE)</f>
        <v>Ryan</v>
      </c>
      <c r="D419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Ryan Flaherty</v>
      </c>
      <c r="E419" s="3" t="str">
        <f>VLOOKUP(MYRANKS_H[[#This Row],[PLAYERID]],PLAYERIDMAP[],COLUMN(PLAYERIDMAP[TEAM]),FALSE)</f>
        <v>N/A</v>
      </c>
      <c r="F419" s="4" t="str">
        <f>VLOOKUP(MYRANKS_H[[#This Row],[PLAYERID]],PLAYERIDMAP[],COLUMN(PLAYERIDMAP[LG]),FALSE)</f>
        <v>N/A</v>
      </c>
      <c r="G419" s="3" t="str">
        <f>VLOOKUP(MYRANKS_H[[#This Row],[PLAYERID]],PLAYERIDMAP[],COLUMN(PLAYERIDMAP[POS]),FALSE)</f>
        <v>2B</v>
      </c>
      <c r="H419" s="92">
        <v>182</v>
      </c>
      <c r="I419" s="66">
        <v>161</v>
      </c>
      <c r="J419" s="92">
        <v>35</v>
      </c>
      <c r="K419" s="66">
        <v>2</v>
      </c>
      <c r="L419" s="92">
        <v>17</v>
      </c>
      <c r="M419" s="66">
        <v>13</v>
      </c>
      <c r="N419" s="66">
        <v>18</v>
      </c>
      <c r="O419" s="66">
        <v>41</v>
      </c>
      <c r="P419" s="66">
        <v>4</v>
      </c>
      <c r="Q419" s="6">
        <v>0.21739130434782608</v>
      </c>
      <c r="R419" s="15">
        <v>475</v>
      </c>
      <c r="S419" s="35">
        <v>-18.148820578141699</v>
      </c>
      <c r="T419" s="19" t="s">
        <v>16577</v>
      </c>
    </row>
    <row r="420" spans="1:20" x14ac:dyDescent="0.3">
      <c r="A420" s="43" t="s">
        <v>9428</v>
      </c>
      <c r="B420" s="2" t="str">
        <f>VLOOKUP(MYRANKS_H[[#This Row],[PLAYERID]],PLAYERIDMAP[],COLUMN(PLAYERIDMAP[LASTNAME]),FALSE)</f>
        <v>Crawford</v>
      </c>
      <c r="C420" s="3" t="str">
        <f>VLOOKUP(MYRANKS_H[[#This Row],[PLAYERID]],PLAYERIDMAP[],COLUMN(PLAYERIDMAP[FIRSTNAME]),FALSE)</f>
        <v>J.P.</v>
      </c>
      <c r="D420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J.P. Crawford</v>
      </c>
      <c r="E420" s="3" t="str">
        <f>VLOOKUP(MYRANKS_H[[#This Row],[PLAYERID]],PLAYERIDMAP[],COLUMN(PLAYERIDMAP[TEAM]),FALSE)</f>
        <v>SEA</v>
      </c>
      <c r="F420" s="4" t="str">
        <f>VLOOKUP(MYRANKS_H[[#This Row],[PLAYERID]],PLAYERIDMAP[],COLUMN(PLAYERIDMAP[LG]),FALSE)</f>
        <v>AL</v>
      </c>
      <c r="G420" s="3" t="str">
        <f>VLOOKUP(MYRANKS_H[[#This Row],[PLAYERID]],PLAYERIDMAP[],COLUMN(PLAYERIDMAP[POS]),FALSE)</f>
        <v>3B</v>
      </c>
      <c r="H420" s="92">
        <v>138</v>
      </c>
      <c r="I420" s="66">
        <v>117</v>
      </c>
      <c r="J420" s="92">
        <v>25</v>
      </c>
      <c r="K420" s="66">
        <v>3</v>
      </c>
      <c r="L420" s="92">
        <v>17</v>
      </c>
      <c r="M420" s="66">
        <v>12</v>
      </c>
      <c r="N420" s="66">
        <v>13</v>
      </c>
      <c r="O420" s="66">
        <v>37</v>
      </c>
      <c r="P420" s="66">
        <v>2</v>
      </c>
      <c r="Q420" s="6">
        <v>0.21367521367521367</v>
      </c>
      <c r="R420" s="15">
        <v>476</v>
      </c>
      <c r="S420" s="35">
        <v>-18.173784862371058</v>
      </c>
      <c r="T420" s="19" t="s">
        <v>16578</v>
      </c>
    </row>
    <row r="421" spans="1:20" x14ac:dyDescent="0.3">
      <c r="A421" s="43" t="s">
        <v>12172</v>
      </c>
      <c r="B421" s="2" t="str">
        <f>VLOOKUP(MYRANKS_H[[#This Row],[PLAYERID]],PLAYERIDMAP[],COLUMN(PLAYERIDMAP[LASTNAME]),FALSE)</f>
        <v>Garcia</v>
      </c>
      <c r="C421" s="3" t="str">
        <f>VLOOKUP(MYRANKS_H[[#This Row],[PLAYERID]],PLAYERIDMAP[],COLUMN(PLAYERIDMAP[FIRSTNAME]),FALSE)</f>
        <v>Greg</v>
      </c>
      <c r="D421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Greg Garcia</v>
      </c>
      <c r="E421" s="3" t="str">
        <f>VLOOKUP(MYRANKS_H[[#This Row],[PLAYERID]],PLAYERIDMAP[],COLUMN(PLAYERIDMAP[TEAM]),FALSE)</f>
        <v>SD</v>
      </c>
      <c r="F421" s="4" t="str">
        <f>VLOOKUP(MYRANKS_H[[#This Row],[PLAYERID]],PLAYERIDMAP[],COLUMN(PLAYERIDMAP[LG]),FALSE)</f>
        <v>NL</v>
      </c>
      <c r="G421" s="3" t="str">
        <f>VLOOKUP(MYRANKS_H[[#This Row],[PLAYERID]],PLAYERIDMAP[],COLUMN(PLAYERIDMAP[POS]),FALSE)</f>
        <v>2B</v>
      </c>
      <c r="H421" s="92">
        <v>208</v>
      </c>
      <c r="I421" s="66">
        <v>181</v>
      </c>
      <c r="J421" s="92">
        <v>40</v>
      </c>
      <c r="K421" s="66">
        <v>3</v>
      </c>
      <c r="L421" s="92">
        <v>15</v>
      </c>
      <c r="M421" s="66">
        <v>15</v>
      </c>
      <c r="N421" s="66">
        <v>20</v>
      </c>
      <c r="O421" s="66">
        <v>37</v>
      </c>
      <c r="P421" s="66">
        <v>3</v>
      </c>
      <c r="Q421" s="6">
        <v>0.22099447513812154</v>
      </c>
      <c r="R421" s="15">
        <v>477</v>
      </c>
      <c r="S421" s="35">
        <v>-18.257370984363721</v>
      </c>
      <c r="T421" s="19" t="s">
        <v>16579</v>
      </c>
    </row>
    <row r="422" spans="1:20" ht="15" customHeight="1" x14ac:dyDescent="0.3">
      <c r="A422" s="88" t="s">
        <v>3381</v>
      </c>
      <c r="B422" s="2" t="str">
        <f>VLOOKUP(MYRANKS_H[[#This Row],[PLAYERID]],PLAYERIDMAP[],COLUMN(PLAYERIDMAP[LASTNAME]),FALSE)</f>
        <v>Young</v>
      </c>
      <c r="C422" s="3" t="str">
        <f>VLOOKUP(MYRANKS_H[[#This Row],[PLAYERID]],PLAYERIDMAP[],COLUMN(PLAYERIDMAP[FIRSTNAME]),FALSE)</f>
        <v>Chris</v>
      </c>
      <c r="D422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Chris Young</v>
      </c>
      <c r="E422" s="3" t="str">
        <f>VLOOKUP(MYRANKS_H[[#This Row],[PLAYERID]],PLAYERIDMAP[],COLUMN(PLAYERIDMAP[TEAM]),FALSE)</f>
        <v>N/A</v>
      </c>
      <c r="F422" s="103" t="str">
        <f>VLOOKUP(MYRANKS_H[[#This Row],[PLAYERID]],PLAYERIDMAP[],COLUMN(PLAYERIDMAP[LG]),FALSE)</f>
        <v>N/A</v>
      </c>
      <c r="G422" s="3" t="str">
        <f>VLOOKUP(MYRANKS_H[[#This Row],[PLAYERID]],PLAYERIDMAP[],COLUMN(PLAYERIDMAP[POS]),FALSE)</f>
        <v>OF</v>
      </c>
      <c r="H422" s="97">
        <v>128</v>
      </c>
      <c r="I422" s="97">
        <v>113</v>
      </c>
      <c r="J422" s="97">
        <v>19</v>
      </c>
      <c r="K422" s="97">
        <v>6</v>
      </c>
      <c r="L422" s="97">
        <v>17</v>
      </c>
      <c r="M422" s="97">
        <v>13</v>
      </c>
      <c r="N422" s="97">
        <v>11</v>
      </c>
      <c r="O422" s="97">
        <v>37</v>
      </c>
      <c r="P422" s="97">
        <v>2</v>
      </c>
      <c r="Q422" s="98">
        <v>0.16814159292035399</v>
      </c>
      <c r="R422" s="100">
        <v>478</v>
      </c>
      <c r="S422" s="101">
        <v>-18.411681792887798</v>
      </c>
      <c r="T422" s="99" t="s">
        <v>16580</v>
      </c>
    </row>
    <row r="423" spans="1:20" ht="15" customHeight="1" x14ac:dyDescent="0.3">
      <c r="A423" s="49" t="s">
        <v>1741</v>
      </c>
      <c r="B423" s="2" t="str">
        <f>VLOOKUP(MYRANKS_H[[#This Row],[PLAYERID]],PLAYERIDMAP[],COLUMN(PLAYERIDMAP[LASTNAME]),FALSE)</f>
        <v>Chisenhall</v>
      </c>
      <c r="C423" s="3" t="str">
        <f>VLOOKUP(MYRANKS_H[[#This Row],[PLAYERID]],PLAYERIDMAP[],COLUMN(PLAYERIDMAP[FIRSTNAME]),FALSE)</f>
        <v>Lonnie</v>
      </c>
      <c r="D423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Lonnie Chisenhall</v>
      </c>
      <c r="E423" s="3" t="str">
        <f>VLOOKUP(MYRANKS_H[[#This Row],[PLAYERID]],PLAYERIDMAP[],COLUMN(PLAYERIDMAP[TEAM]),FALSE)</f>
        <v>PIT</v>
      </c>
      <c r="F423" s="4" t="str">
        <f>VLOOKUP(MYRANKS_H[[#This Row],[PLAYERID]],PLAYERIDMAP[],COLUMN(PLAYERIDMAP[LG]),FALSE)</f>
        <v>NL</v>
      </c>
      <c r="G423" s="3" t="str">
        <f>VLOOKUP(MYRANKS_H[[#This Row],[PLAYERID]],PLAYERIDMAP[],COLUMN(PLAYERIDMAP[POS]),FALSE)</f>
        <v>OF</v>
      </c>
      <c r="H423" s="92">
        <v>95</v>
      </c>
      <c r="I423" s="59">
        <v>84</v>
      </c>
      <c r="J423" s="92">
        <v>27</v>
      </c>
      <c r="K423" s="59">
        <v>1</v>
      </c>
      <c r="L423" s="92">
        <v>11</v>
      </c>
      <c r="M423" s="59">
        <v>9</v>
      </c>
      <c r="N423" s="59">
        <v>8</v>
      </c>
      <c r="O423" s="59">
        <v>12</v>
      </c>
      <c r="P423" s="59">
        <v>1</v>
      </c>
      <c r="Q423" s="6">
        <v>0.32142857142857145</v>
      </c>
      <c r="R423" s="15">
        <v>479</v>
      </c>
      <c r="S423" s="35">
        <v>-18.419353928675328</v>
      </c>
      <c r="T423" s="19" t="s">
        <v>16581</v>
      </c>
    </row>
    <row r="424" spans="1:20" ht="15" customHeight="1" x14ac:dyDescent="0.3">
      <c r="A424" s="88" t="s">
        <v>11421</v>
      </c>
      <c r="B424" s="2" t="str">
        <f>VLOOKUP(MYRANKS_H[[#This Row],[PLAYERID]],PLAYERIDMAP[],COLUMN(PLAYERIDMAP[LASTNAME]),FALSE)</f>
        <v>Zimmer</v>
      </c>
      <c r="C424" s="3" t="str">
        <f>VLOOKUP(MYRANKS_H[[#This Row],[PLAYERID]],PLAYERIDMAP[],COLUMN(PLAYERIDMAP[FIRSTNAME]),FALSE)</f>
        <v>Bradley</v>
      </c>
      <c r="D424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Bradley Zimmer</v>
      </c>
      <c r="E424" s="3" t="str">
        <f>VLOOKUP(MYRANKS_H[[#This Row],[PLAYERID]],PLAYERIDMAP[],COLUMN(PLAYERIDMAP[TEAM]),FALSE)</f>
        <v>CLE</v>
      </c>
      <c r="F424" s="104" t="str">
        <f>VLOOKUP(MYRANKS_H[[#This Row],[PLAYERID]],PLAYERIDMAP[],COLUMN(PLAYERIDMAP[LG]),FALSE)</f>
        <v>AL</v>
      </c>
      <c r="G424" s="3" t="str">
        <f>VLOOKUP(MYRANKS_H[[#This Row],[PLAYERID]],PLAYERIDMAP[],COLUMN(PLAYERIDMAP[POS]),FALSE)</f>
        <v>OF</v>
      </c>
      <c r="H424" s="92">
        <v>114</v>
      </c>
      <c r="I424" s="92">
        <v>106</v>
      </c>
      <c r="J424" s="92">
        <v>24</v>
      </c>
      <c r="K424" s="92">
        <v>2</v>
      </c>
      <c r="L424" s="92">
        <v>14</v>
      </c>
      <c r="M424" s="92">
        <v>9</v>
      </c>
      <c r="N424" s="92">
        <v>7</v>
      </c>
      <c r="O424" s="92">
        <v>44</v>
      </c>
      <c r="P424" s="92">
        <v>4</v>
      </c>
      <c r="Q424" s="93">
        <v>0.22641509433962265</v>
      </c>
      <c r="R424" s="95">
        <v>480</v>
      </c>
      <c r="S424" s="96">
        <v>-18.425524017328787</v>
      </c>
      <c r="T424" s="94" t="s">
        <v>16582</v>
      </c>
    </row>
    <row r="425" spans="1:20" x14ac:dyDescent="0.3">
      <c r="A425" s="88" t="s">
        <v>15852</v>
      </c>
      <c r="B425" s="2" t="str">
        <f>VLOOKUP(MYRANKS_H[[#This Row],[PLAYERID]],PLAYERIDMAP[],COLUMN(PLAYERIDMAP[LASTNAME]),FALSE)</f>
        <v>Ward</v>
      </c>
      <c r="C425" s="3" t="str">
        <f>VLOOKUP(MYRANKS_H[[#This Row],[PLAYERID]],PLAYERIDMAP[],COLUMN(PLAYERIDMAP[FIRSTNAME]),FALSE)</f>
        <v>Taylor</v>
      </c>
      <c r="D425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Taylor Ward</v>
      </c>
      <c r="E425" s="3" t="str">
        <f>VLOOKUP(MYRANKS_H[[#This Row],[PLAYERID]],PLAYERIDMAP[],COLUMN(PLAYERIDMAP[TEAM]),FALSE)</f>
        <v>LAA</v>
      </c>
      <c r="F425" s="4" t="str">
        <f>VLOOKUP(MYRANKS_H[[#This Row],[PLAYERID]],PLAYERIDMAP[],COLUMN(PLAYERIDMAP[LG]),FALSE)</f>
        <v>AL</v>
      </c>
      <c r="G425" s="3" t="str">
        <f>VLOOKUP(MYRANKS_H[[#This Row],[PLAYERID]],PLAYERIDMAP[],COLUMN(PLAYERIDMAP[POS]),FALSE)</f>
        <v>3B</v>
      </c>
      <c r="H425" s="97">
        <v>147</v>
      </c>
      <c r="I425" s="97">
        <v>135</v>
      </c>
      <c r="J425" s="97">
        <v>24</v>
      </c>
      <c r="K425" s="97">
        <v>6</v>
      </c>
      <c r="L425" s="97">
        <v>14</v>
      </c>
      <c r="M425" s="97">
        <v>15</v>
      </c>
      <c r="N425" s="97">
        <v>9</v>
      </c>
      <c r="O425" s="97">
        <v>45</v>
      </c>
      <c r="P425" s="97">
        <v>2</v>
      </c>
      <c r="Q425" s="98">
        <v>0.17777777777777778</v>
      </c>
      <c r="R425" s="100">
        <v>481</v>
      </c>
      <c r="S425" s="101">
        <v>-18.443910334858202</v>
      </c>
      <c r="T425" s="99" t="s">
        <v>16583</v>
      </c>
    </row>
    <row r="426" spans="1:20" x14ac:dyDescent="0.3">
      <c r="A426" s="43" t="s">
        <v>2990</v>
      </c>
      <c r="B426" s="2" t="str">
        <f>VLOOKUP(MYRANKS_H[[#This Row],[PLAYERID]],PLAYERIDMAP[],COLUMN(PLAYERIDMAP[LASTNAME]),FALSE)</f>
        <v>Rodriguez</v>
      </c>
      <c r="C426" s="3" t="str">
        <f>VLOOKUP(MYRANKS_H[[#This Row],[PLAYERID]],PLAYERIDMAP[],COLUMN(PLAYERIDMAP[FIRSTNAME]),FALSE)</f>
        <v>Sean</v>
      </c>
      <c r="D426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Sean Rodriguez</v>
      </c>
      <c r="E426" s="3" t="str">
        <f>VLOOKUP(MYRANKS_H[[#This Row],[PLAYERID]],PLAYERIDMAP[],COLUMN(PLAYERIDMAP[TEAM]),FALSE)</f>
        <v>N/A</v>
      </c>
      <c r="F426" s="4" t="str">
        <f>VLOOKUP(MYRANKS_H[[#This Row],[PLAYERID]],PLAYERIDMAP[],COLUMN(PLAYERIDMAP[LG]),FALSE)</f>
        <v>N/A</v>
      </c>
      <c r="G426" s="3" t="str">
        <f>VLOOKUP(MYRANKS_H[[#This Row],[PLAYERID]],PLAYERIDMAP[],COLUMN(PLAYERIDMAP[POS]),FALSE)</f>
        <v>2B</v>
      </c>
      <c r="H426" s="92">
        <v>173</v>
      </c>
      <c r="I426" s="66">
        <v>150</v>
      </c>
      <c r="J426" s="92">
        <v>25</v>
      </c>
      <c r="K426" s="66">
        <v>5</v>
      </c>
      <c r="L426" s="92">
        <v>21</v>
      </c>
      <c r="M426" s="66">
        <v>19</v>
      </c>
      <c r="N426" s="66">
        <v>22</v>
      </c>
      <c r="O426" s="66">
        <v>60</v>
      </c>
      <c r="P426" s="66">
        <v>1</v>
      </c>
      <c r="Q426" s="6">
        <v>0.16666666666666666</v>
      </c>
      <c r="R426" s="15">
        <v>482</v>
      </c>
      <c r="S426" s="35">
        <v>-18.5713506964651</v>
      </c>
      <c r="T426" s="19" t="s">
        <v>16584</v>
      </c>
    </row>
    <row r="427" spans="1:20" ht="15" customHeight="1" x14ac:dyDescent="0.3">
      <c r="A427" s="43" t="s">
        <v>11462</v>
      </c>
      <c r="B427" s="2" t="str">
        <f>VLOOKUP(MYRANKS_H[[#This Row],[PLAYERID]],PLAYERIDMAP[],COLUMN(PLAYERIDMAP[LASTNAME]),FALSE)</f>
        <v>Smith</v>
      </c>
      <c r="C427" s="3" t="str">
        <f>VLOOKUP(MYRANKS_H[[#This Row],[PLAYERID]],PLAYERIDMAP[],COLUMN(PLAYERIDMAP[FIRSTNAME]),FALSE)</f>
        <v>Dominic</v>
      </c>
      <c r="D427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Dominic Smith</v>
      </c>
      <c r="E427" s="3" t="str">
        <f>VLOOKUP(MYRANKS_H[[#This Row],[PLAYERID]],PLAYERIDMAP[],COLUMN(PLAYERIDMAP[TEAM]),FALSE)</f>
        <v>NYM</v>
      </c>
      <c r="F427" s="4" t="str">
        <f>VLOOKUP(MYRANKS_H[[#This Row],[PLAYERID]],PLAYERIDMAP[],COLUMN(PLAYERIDMAP[LG]),FALSE)</f>
        <v>NL</v>
      </c>
      <c r="G427" s="3" t="str">
        <f>VLOOKUP(MYRANKS_H[[#This Row],[PLAYERID]],PLAYERIDMAP[],COLUMN(PLAYERIDMAP[POS]),FALSE)</f>
        <v>1B</v>
      </c>
      <c r="H427" s="92">
        <v>149</v>
      </c>
      <c r="I427" s="66">
        <v>143</v>
      </c>
      <c r="J427" s="92">
        <v>32</v>
      </c>
      <c r="K427" s="66">
        <v>5</v>
      </c>
      <c r="L427" s="92">
        <v>14</v>
      </c>
      <c r="M427" s="66">
        <v>11</v>
      </c>
      <c r="N427" s="66">
        <v>4</v>
      </c>
      <c r="O427" s="66">
        <v>47</v>
      </c>
      <c r="P427" s="66">
        <v>0</v>
      </c>
      <c r="Q427" s="6">
        <v>0.22377622377622378</v>
      </c>
      <c r="R427" s="15">
        <v>483</v>
      </c>
      <c r="S427" s="35">
        <v>-18.794187414394678</v>
      </c>
      <c r="T427" s="19" t="s">
        <v>16585</v>
      </c>
    </row>
    <row r="428" spans="1:20" ht="15" customHeight="1" x14ac:dyDescent="0.3">
      <c r="A428" s="43" t="s">
        <v>2417</v>
      </c>
      <c r="B428" s="2" t="str">
        <f>VLOOKUP(MYRANKS_H[[#This Row],[PLAYERID]],PLAYERIDMAP[],COLUMN(PLAYERIDMAP[LASTNAME]),FALSE)</f>
        <v>Lagares</v>
      </c>
      <c r="C428" s="3" t="str">
        <f>VLOOKUP(MYRANKS_H[[#This Row],[PLAYERID]],PLAYERIDMAP[],COLUMN(PLAYERIDMAP[FIRSTNAME]),FALSE)</f>
        <v>Juan</v>
      </c>
      <c r="D428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Juan Lagares</v>
      </c>
      <c r="E428" s="3" t="str">
        <f>VLOOKUP(MYRANKS_H[[#This Row],[PLAYERID]],PLAYERIDMAP[],COLUMN(PLAYERIDMAP[TEAM]),FALSE)</f>
        <v>NYM</v>
      </c>
      <c r="F428" s="4" t="str">
        <f>VLOOKUP(MYRANKS_H[[#This Row],[PLAYERID]],PLAYERIDMAP[],COLUMN(PLAYERIDMAP[LG]),FALSE)</f>
        <v>NL</v>
      </c>
      <c r="G428" s="3" t="str">
        <f>VLOOKUP(MYRANKS_H[[#This Row],[PLAYERID]],PLAYERIDMAP[],COLUMN(PLAYERIDMAP[POS]),FALSE)</f>
        <v>OF</v>
      </c>
      <c r="H428" s="92">
        <v>64</v>
      </c>
      <c r="I428" s="59">
        <v>59</v>
      </c>
      <c r="J428" s="92">
        <v>20</v>
      </c>
      <c r="K428" s="59">
        <v>0</v>
      </c>
      <c r="L428" s="92">
        <v>9</v>
      </c>
      <c r="M428" s="59">
        <v>6</v>
      </c>
      <c r="N428" s="59">
        <v>3</v>
      </c>
      <c r="O428" s="59">
        <v>9</v>
      </c>
      <c r="P428" s="59">
        <v>3</v>
      </c>
      <c r="Q428" s="30">
        <v>0.33898305084745761</v>
      </c>
      <c r="R428" s="15">
        <v>484</v>
      </c>
      <c r="S428" s="36">
        <v>-18.80344401646974</v>
      </c>
      <c r="T428" s="19" t="s">
        <v>16586</v>
      </c>
    </row>
    <row r="429" spans="1:20" ht="15" customHeight="1" x14ac:dyDescent="0.3">
      <c r="A429" s="57" t="s">
        <v>3250</v>
      </c>
      <c r="B429" s="2" t="str">
        <f>VLOOKUP(MYRANKS_H[[#This Row],[PLAYERID]],PLAYERIDMAP[],COLUMN(PLAYERIDMAP[LASTNAME]),FALSE)</f>
        <v>Utley</v>
      </c>
      <c r="C429" s="3" t="str">
        <f>VLOOKUP(MYRANKS_H[[#This Row],[PLAYERID]],PLAYERIDMAP[],COLUMN(PLAYERIDMAP[FIRSTNAME]),FALSE)</f>
        <v>Chase</v>
      </c>
      <c r="D429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Chase Utley</v>
      </c>
      <c r="E429" s="3" t="str">
        <f>VLOOKUP(MYRANKS_H[[#This Row],[PLAYERID]],PLAYERIDMAP[],COLUMN(PLAYERIDMAP[TEAM]),FALSE)</f>
        <v>N/A</v>
      </c>
      <c r="F429" s="4" t="str">
        <f>VLOOKUP(MYRANKS_H[[#This Row],[PLAYERID]],PLAYERIDMAP[],COLUMN(PLAYERIDMAP[LG]),FALSE)</f>
        <v>N/A</v>
      </c>
      <c r="G429" s="3" t="str">
        <f>VLOOKUP(MYRANKS_H[[#This Row],[PLAYERID]],PLAYERIDMAP[],COLUMN(PLAYERIDMAP[POS]),FALSE)</f>
        <v>2B</v>
      </c>
      <c r="H429" s="92">
        <v>187</v>
      </c>
      <c r="I429" s="66">
        <v>164</v>
      </c>
      <c r="J429" s="92">
        <v>35</v>
      </c>
      <c r="K429" s="66">
        <v>1</v>
      </c>
      <c r="L429" s="92">
        <v>18</v>
      </c>
      <c r="M429" s="66">
        <v>14</v>
      </c>
      <c r="N429" s="66">
        <v>17</v>
      </c>
      <c r="O429" s="66">
        <v>34</v>
      </c>
      <c r="P429" s="66">
        <v>3</v>
      </c>
      <c r="Q429" s="46">
        <v>0.21341463414634146</v>
      </c>
      <c r="R429" s="65">
        <v>485</v>
      </c>
      <c r="S429" s="52">
        <v>-18.852368811008834</v>
      </c>
      <c r="T429" s="45" t="s">
        <v>16587</v>
      </c>
    </row>
    <row r="430" spans="1:20" x14ac:dyDescent="0.3">
      <c r="A430" s="49" t="s">
        <v>11426</v>
      </c>
      <c r="B430" s="2" t="str">
        <f>VLOOKUP(MYRANKS_H[[#This Row],[PLAYERID]],PLAYERIDMAP[],COLUMN(PLAYERIDMAP[LASTNAME]),FALSE)</f>
        <v>Barreto</v>
      </c>
      <c r="C430" s="3" t="str">
        <f>VLOOKUP(MYRANKS_H[[#This Row],[PLAYERID]],PLAYERIDMAP[],COLUMN(PLAYERIDMAP[FIRSTNAME]),FALSE)</f>
        <v>Franklin</v>
      </c>
      <c r="D430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Franklin Barreto</v>
      </c>
      <c r="E430" s="3" t="str">
        <f>VLOOKUP(MYRANKS_H[[#This Row],[PLAYERID]],PLAYERIDMAP[],COLUMN(PLAYERIDMAP[TEAM]),FALSE)</f>
        <v>OAK</v>
      </c>
      <c r="F430" s="4" t="str">
        <f>VLOOKUP(MYRANKS_H[[#This Row],[PLAYERID]],PLAYERIDMAP[],COLUMN(PLAYERIDMAP[LG]),FALSE)</f>
        <v>AL</v>
      </c>
      <c r="G430" s="3" t="str">
        <f>VLOOKUP(MYRANKS_H[[#This Row],[PLAYERID]],PLAYERIDMAP[],COLUMN(PLAYERIDMAP[POS]),FALSE)</f>
        <v>SS</v>
      </c>
      <c r="H430" s="92">
        <v>75</v>
      </c>
      <c r="I430" s="59">
        <v>73</v>
      </c>
      <c r="J430" s="92">
        <v>17</v>
      </c>
      <c r="K430" s="59">
        <v>5</v>
      </c>
      <c r="L430" s="92">
        <v>10</v>
      </c>
      <c r="M430" s="59">
        <v>16</v>
      </c>
      <c r="N430" s="59">
        <v>1</v>
      </c>
      <c r="O430" s="59">
        <v>29</v>
      </c>
      <c r="P430" s="59">
        <v>0</v>
      </c>
      <c r="Q430" s="6">
        <v>0.23287671232876711</v>
      </c>
      <c r="R430" s="15">
        <v>486</v>
      </c>
      <c r="S430" s="35">
        <v>-18.855756891967239</v>
      </c>
      <c r="T430" s="19" t="s">
        <v>16588</v>
      </c>
    </row>
    <row r="431" spans="1:20" ht="15" customHeight="1" x14ac:dyDescent="0.3">
      <c r="A431" s="43" t="s">
        <v>13882</v>
      </c>
      <c r="B431" s="2" t="str">
        <f>VLOOKUP(MYRANKS_H[[#This Row],[PLAYERID]],PLAYERIDMAP[],COLUMN(PLAYERIDMAP[LASTNAME]),FALSE)</f>
        <v>Robinson</v>
      </c>
      <c r="C431" s="3" t="str">
        <f>VLOOKUP(MYRANKS_H[[#This Row],[PLAYERID]],PLAYERIDMAP[],COLUMN(PLAYERIDMAP[FIRSTNAME]),FALSE)</f>
        <v>Drew</v>
      </c>
      <c r="D431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Drew Robinson</v>
      </c>
      <c r="E431" s="3" t="str">
        <f>VLOOKUP(MYRANKS_H[[#This Row],[PLAYERID]],PLAYERIDMAP[],COLUMN(PLAYERIDMAP[TEAM]),FALSE)</f>
        <v>STL</v>
      </c>
      <c r="F431" s="4" t="str">
        <f>VLOOKUP(MYRANKS_H[[#This Row],[PLAYERID]],PLAYERIDMAP[],COLUMN(PLAYERIDMAP[LG]),FALSE)</f>
        <v>NL</v>
      </c>
      <c r="G431" s="3" t="str">
        <f>VLOOKUP(MYRANKS_H[[#This Row],[PLAYERID]],PLAYERIDMAP[],COLUMN(PLAYERIDMAP[POS]),FALSE)</f>
        <v>3B</v>
      </c>
      <c r="H431" s="92">
        <v>125</v>
      </c>
      <c r="I431" s="66">
        <v>109</v>
      </c>
      <c r="J431" s="92">
        <v>20</v>
      </c>
      <c r="K431" s="66">
        <v>3</v>
      </c>
      <c r="L431" s="92">
        <v>20</v>
      </c>
      <c r="M431" s="66">
        <v>9</v>
      </c>
      <c r="N431" s="66">
        <v>16</v>
      </c>
      <c r="O431" s="66">
        <v>57</v>
      </c>
      <c r="P431" s="66">
        <v>2</v>
      </c>
      <c r="Q431" s="6">
        <v>0.1834862385321101</v>
      </c>
      <c r="R431" s="15">
        <v>487</v>
      </c>
      <c r="S431" s="35">
        <v>-18.892449331912179</v>
      </c>
      <c r="T431" s="19" t="s">
        <v>16589</v>
      </c>
    </row>
    <row r="432" spans="1:20" x14ac:dyDescent="0.3">
      <c r="A432" s="88" t="s">
        <v>12541</v>
      </c>
      <c r="B432" s="2" t="str">
        <f>VLOOKUP(MYRANKS_H[[#This Row],[PLAYERID]],PLAYERIDMAP[],COLUMN(PLAYERIDMAP[LASTNAME]),FALSE)</f>
        <v>Williamson</v>
      </c>
      <c r="C432" s="3" t="str">
        <f>VLOOKUP(MYRANKS_H[[#This Row],[PLAYERID]],PLAYERIDMAP[],COLUMN(PLAYERIDMAP[FIRSTNAME]),FALSE)</f>
        <v>Mac</v>
      </c>
      <c r="D432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Mac Williamson</v>
      </c>
      <c r="E432" s="3" t="str">
        <f>VLOOKUP(MYRANKS_H[[#This Row],[PLAYERID]],PLAYERIDMAP[],COLUMN(PLAYERIDMAP[TEAM]),FALSE)</f>
        <v>SF</v>
      </c>
      <c r="F432" s="103" t="str">
        <f>VLOOKUP(MYRANKS_H[[#This Row],[PLAYERID]],PLAYERIDMAP[],COLUMN(PLAYERIDMAP[LG]),FALSE)</f>
        <v>NL</v>
      </c>
      <c r="G432" s="3" t="str">
        <f>VLOOKUP(MYRANKS_H[[#This Row],[PLAYERID]],PLAYERIDMAP[],COLUMN(PLAYERIDMAP[POS]),FALSE)</f>
        <v>OF</v>
      </c>
      <c r="H432" s="92">
        <v>105</v>
      </c>
      <c r="I432" s="92">
        <v>94</v>
      </c>
      <c r="J432" s="92">
        <v>20</v>
      </c>
      <c r="K432" s="92">
        <v>4</v>
      </c>
      <c r="L432" s="92">
        <v>14</v>
      </c>
      <c r="M432" s="92">
        <v>11</v>
      </c>
      <c r="N432" s="92">
        <v>11</v>
      </c>
      <c r="O432" s="92">
        <v>27</v>
      </c>
      <c r="P432" s="92">
        <v>1</v>
      </c>
      <c r="Q432" s="93">
        <v>0.21276595744680851</v>
      </c>
      <c r="R432" s="95">
        <v>488</v>
      </c>
      <c r="S432" s="96">
        <v>-18.905729085018258</v>
      </c>
      <c r="T432" s="94" t="s">
        <v>16590</v>
      </c>
    </row>
    <row r="433" spans="1:20" x14ac:dyDescent="0.3">
      <c r="A433" s="88" t="s">
        <v>12196</v>
      </c>
      <c r="B433" s="2" t="str">
        <f>VLOOKUP(MYRANKS_H[[#This Row],[PLAYERID]],PLAYERIDMAP[],COLUMN(PLAYERIDMAP[LASTNAME]),FALSE)</f>
        <v>Williams</v>
      </c>
      <c r="C433" s="3" t="str">
        <f>VLOOKUP(MYRANKS_H[[#This Row],[PLAYERID]],PLAYERIDMAP[],COLUMN(PLAYERIDMAP[FIRSTNAME]),FALSE)</f>
        <v>Mason</v>
      </c>
      <c r="D433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Mason Williams</v>
      </c>
      <c r="E433" s="3" t="str">
        <f>VLOOKUP(MYRANKS_H[[#This Row],[PLAYERID]],PLAYERIDMAP[],COLUMN(PLAYERIDMAP[TEAM]),FALSE)</f>
        <v>N/A</v>
      </c>
      <c r="F433" s="4" t="str">
        <f>VLOOKUP(MYRANKS_H[[#This Row],[PLAYERID]],PLAYERIDMAP[],COLUMN(PLAYERIDMAP[LG]),FALSE)</f>
        <v>N/A</v>
      </c>
      <c r="G433" s="3" t="str">
        <f>VLOOKUP(MYRANKS_H[[#This Row],[PLAYERID]],PLAYERIDMAP[],COLUMN(PLAYERIDMAP[POS]),FALSE)</f>
        <v>OF</v>
      </c>
      <c r="H433" s="92">
        <v>132</v>
      </c>
      <c r="I433" s="92">
        <v>123</v>
      </c>
      <c r="J433" s="92">
        <v>36</v>
      </c>
      <c r="K433" s="92">
        <v>2</v>
      </c>
      <c r="L433" s="92">
        <v>10</v>
      </c>
      <c r="M433" s="92">
        <v>6</v>
      </c>
      <c r="N433" s="92">
        <v>7</v>
      </c>
      <c r="O433" s="92">
        <v>29</v>
      </c>
      <c r="P433" s="92">
        <v>1</v>
      </c>
      <c r="Q433" s="93">
        <v>0.29268292682926828</v>
      </c>
      <c r="R433" s="95">
        <v>489</v>
      </c>
      <c r="S433" s="96">
        <v>-18.934732025258047</v>
      </c>
      <c r="T433" s="94" t="s">
        <v>16591</v>
      </c>
    </row>
    <row r="434" spans="1:20" ht="15" customHeight="1" x14ac:dyDescent="0.3">
      <c r="A434" s="43" t="s">
        <v>12315</v>
      </c>
      <c r="B434" s="2" t="str">
        <f>VLOOKUP(MYRANKS_H[[#This Row],[PLAYERID]],PLAYERIDMAP[],COLUMN(PLAYERIDMAP[LASTNAME]),FALSE)</f>
        <v>O'Brien</v>
      </c>
      <c r="C434" s="3" t="str">
        <f>VLOOKUP(MYRANKS_H[[#This Row],[PLAYERID]],PLAYERIDMAP[],COLUMN(PLAYERIDMAP[FIRSTNAME]),FALSE)</f>
        <v>Peter</v>
      </c>
      <c r="D434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Peter O'Brien</v>
      </c>
      <c r="E434" s="3" t="str">
        <f>VLOOKUP(MYRANKS_H[[#This Row],[PLAYERID]],PLAYERIDMAP[],COLUMN(PLAYERIDMAP[TEAM]),FALSE)</f>
        <v>MIA</v>
      </c>
      <c r="F434" s="4" t="str">
        <f>VLOOKUP(MYRANKS_H[[#This Row],[PLAYERID]],PLAYERIDMAP[],COLUMN(PLAYERIDMAP[LG]),FALSE)</f>
        <v>NL</v>
      </c>
      <c r="G434" s="3" t="str">
        <f>VLOOKUP(MYRANKS_H[[#This Row],[PLAYERID]],PLAYERIDMAP[],COLUMN(PLAYERIDMAP[POS]),FALSE)</f>
        <v>OF</v>
      </c>
      <c r="H434" s="92">
        <v>74</v>
      </c>
      <c r="I434" s="66">
        <v>66</v>
      </c>
      <c r="J434" s="92">
        <v>18</v>
      </c>
      <c r="K434" s="66">
        <v>4</v>
      </c>
      <c r="L434" s="92">
        <v>8</v>
      </c>
      <c r="M434" s="66">
        <v>10</v>
      </c>
      <c r="N434" s="66">
        <v>7</v>
      </c>
      <c r="O434" s="66">
        <v>22</v>
      </c>
      <c r="P434" s="66">
        <v>0</v>
      </c>
      <c r="Q434" s="6">
        <v>0.27272727272727271</v>
      </c>
      <c r="R434" s="15">
        <v>490</v>
      </c>
      <c r="S434" s="35">
        <v>-19.110164482807381</v>
      </c>
      <c r="T434" s="19" t="s">
        <v>16592</v>
      </c>
    </row>
    <row r="435" spans="1:20" x14ac:dyDescent="0.3">
      <c r="A435" s="43" t="s">
        <v>8212</v>
      </c>
      <c r="B435" s="2" t="str">
        <f>VLOOKUP(MYRANKS_H[[#This Row],[PLAYERID]],PLAYERIDMAP[],COLUMN(PLAYERIDMAP[LASTNAME]),FALSE)</f>
        <v>Seager</v>
      </c>
      <c r="C435" s="3" t="str">
        <f>VLOOKUP(MYRANKS_H[[#This Row],[PLAYERID]],PLAYERIDMAP[],COLUMN(PLAYERIDMAP[FIRSTNAME]),FALSE)</f>
        <v>Corey</v>
      </c>
      <c r="D435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Corey Seager</v>
      </c>
      <c r="E435" s="3" t="str">
        <f>VLOOKUP(MYRANKS_H[[#This Row],[PLAYERID]],PLAYERIDMAP[],COLUMN(PLAYERIDMAP[TEAM]),FALSE)</f>
        <v>LAD</v>
      </c>
      <c r="F435" s="4" t="str">
        <f>VLOOKUP(MYRANKS_H[[#This Row],[PLAYERID]],PLAYERIDMAP[],COLUMN(PLAYERIDMAP[LG]),FALSE)</f>
        <v>NL</v>
      </c>
      <c r="G435" s="3" t="str">
        <f>VLOOKUP(MYRANKS_H[[#This Row],[PLAYERID]],PLAYERIDMAP[],COLUMN(PLAYERIDMAP[POS]),FALSE)</f>
        <v>SS</v>
      </c>
      <c r="H435" s="92">
        <v>115</v>
      </c>
      <c r="I435" s="66">
        <v>101</v>
      </c>
      <c r="J435" s="92">
        <v>27</v>
      </c>
      <c r="K435" s="66">
        <v>2</v>
      </c>
      <c r="L435" s="92">
        <v>13</v>
      </c>
      <c r="M435" s="66">
        <v>13</v>
      </c>
      <c r="N435" s="66">
        <v>11</v>
      </c>
      <c r="O435" s="66">
        <v>17</v>
      </c>
      <c r="P435" s="66">
        <v>0</v>
      </c>
      <c r="Q435" s="5">
        <v>0.26732673267326734</v>
      </c>
      <c r="R435" s="15">
        <v>491</v>
      </c>
      <c r="S435" s="32">
        <v>-19.303657269170053</v>
      </c>
      <c r="T435" s="19" t="s">
        <v>16593</v>
      </c>
    </row>
    <row r="436" spans="1:20" ht="15" customHeight="1" x14ac:dyDescent="0.3">
      <c r="A436" s="43" t="s">
        <v>9375</v>
      </c>
      <c r="B436" s="2" t="str">
        <f>VLOOKUP(MYRANKS_H[[#This Row],[PLAYERID]],PLAYERIDMAP[],COLUMN(PLAYERIDMAP[LASTNAME]),FALSE)</f>
        <v>Fisher</v>
      </c>
      <c r="C436" s="3" t="str">
        <f>VLOOKUP(MYRANKS_H[[#This Row],[PLAYERID]],PLAYERIDMAP[],COLUMN(PLAYERIDMAP[FIRSTNAME]),FALSE)</f>
        <v>Derek</v>
      </c>
      <c r="D436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Derek Fisher</v>
      </c>
      <c r="E436" s="3" t="str">
        <f>VLOOKUP(MYRANKS_H[[#This Row],[PLAYERID]],PLAYERIDMAP[],COLUMN(PLAYERIDMAP[TEAM]),FALSE)</f>
        <v>HOU</v>
      </c>
      <c r="F436" s="4" t="str">
        <f>VLOOKUP(MYRANKS_H[[#This Row],[PLAYERID]],PLAYERIDMAP[],COLUMN(PLAYERIDMAP[LG]),FALSE)</f>
        <v>AL</v>
      </c>
      <c r="G436" s="3" t="str">
        <f>VLOOKUP(MYRANKS_H[[#This Row],[PLAYERID]],PLAYERIDMAP[],COLUMN(PLAYERIDMAP[POS]),FALSE)</f>
        <v>OF</v>
      </c>
      <c r="H436" s="92">
        <v>86</v>
      </c>
      <c r="I436" s="59">
        <v>79</v>
      </c>
      <c r="J436" s="92">
        <v>13</v>
      </c>
      <c r="K436" s="59">
        <v>4</v>
      </c>
      <c r="L436" s="92">
        <v>13</v>
      </c>
      <c r="M436" s="59">
        <v>11</v>
      </c>
      <c r="N436" s="59">
        <v>5</v>
      </c>
      <c r="O436" s="59">
        <v>42</v>
      </c>
      <c r="P436" s="59">
        <v>2</v>
      </c>
      <c r="Q436" s="6">
        <v>0.16455696202531644</v>
      </c>
      <c r="R436" s="15">
        <v>492</v>
      </c>
      <c r="S436" s="35">
        <v>-19.396038098298696</v>
      </c>
      <c r="T436" s="19" t="s">
        <v>16594</v>
      </c>
    </row>
    <row r="437" spans="1:20" x14ac:dyDescent="0.3">
      <c r="A437" s="43" t="s">
        <v>13846</v>
      </c>
      <c r="B437" s="2" t="str">
        <f>VLOOKUP(MYRANKS_H[[#This Row],[PLAYERID]],PLAYERIDMAP[],COLUMN(PLAYERIDMAP[LASTNAME]),FALSE)</f>
        <v>Osuna</v>
      </c>
      <c r="C437" s="3" t="str">
        <f>VLOOKUP(MYRANKS_H[[#This Row],[PLAYERID]],PLAYERIDMAP[],COLUMN(PLAYERIDMAP[FIRSTNAME]),FALSE)</f>
        <v>Jose</v>
      </c>
      <c r="D437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Jose Osuna</v>
      </c>
      <c r="E437" s="3" t="str">
        <f>VLOOKUP(MYRANKS_H[[#This Row],[PLAYERID]],PLAYERIDMAP[],COLUMN(PLAYERIDMAP[TEAM]),FALSE)</f>
        <v>PIT</v>
      </c>
      <c r="F437" s="4" t="str">
        <f>VLOOKUP(MYRANKS_H[[#This Row],[PLAYERID]],PLAYERIDMAP[],COLUMN(PLAYERIDMAP[LG]),FALSE)</f>
        <v>NL</v>
      </c>
      <c r="G437" s="3" t="str">
        <f>VLOOKUP(MYRANKS_H[[#This Row],[PLAYERID]],PLAYERIDMAP[],COLUMN(PLAYERIDMAP[POS]),FALSE)</f>
        <v>OF</v>
      </c>
      <c r="H437" s="92">
        <v>111</v>
      </c>
      <c r="I437" s="66">
        <v>106</v>
      </c>
      <c r="J437" s="92">
        <v>24</v>
      </c>
      <c r="K437" s="66">
        <v>3</v>
      </c>
      <c r="L437" s="92">
        <v>14</v>
      </c>
      <c r="M437" s="66">
        <v>11</v>
      </c>
      <c r="N437" s="66">
        <v>3</v>
      </c>
      <c r="O437" s="66">
        <v>22</v>
      </c>
      <c r="P437" s="66">
        <v>0</v>
      </c>
      <c r="Q437" s="30">
        <v>0.22641509433962265</v>
      </c>
      <c r="R437" s="15">
        <v>493</v>
      </c>
      <c r="S437" s="36">
        <v>-19.502418694266542</v>
      </c>
      <c r="T437" s="19" t="s">
        <v>16595</v>
      </c>
    </row>
    <row r="438" spans="1:20" ht="15" customHeight="1" x14ac:dyDescent="0.3">
      <c r="A438" s="88" t="s">
        <v>3386</v>
      </c>
      <c r="B438" s="2" t="str">
        <f>VLOOKUP(MYRANKS_H[[#This Row],[PLAYERID]],PLAYERIDMAP[],COLUMN(PLAYERIDMAP[LASTNAME]),FALSE)</f>
        <v>Young Jr.</v>
      </c>
      <c r="C438" s="3" t="str">
        <f>VLOOKUP(MYRANKS_H[[#This Row],[PLAYERID]],PLAYERIDMAP[],COLUMN(PLAYERIDMAP[FIRSTNAME]),FALSE)</f>
        <v>Eric</v>
      </c>
      <c r="D438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Eric Young Jr.</v>
      </c>
      <c r="E438" s="3" t="str">
        <f>VLOOKUP(MYRANKS_H[[#This Row],[PLAYERID]],PLAYERIDMAP[],COLUMN(PLAYERIDMAP[TEAM]),FALSE)</f>
        <v>N/A</v>
      </c>
      <c r="F438" s="103" t="str">
        <f>VLOOKUP(MYRANKS_H[[#This Row],[PLAYERID]],PLAYERIDMAP[],COLUMN(PLAYERIDMAP[LG]),FALSE)</f>
        <v>N/A</v>
      </c>
      <c r="G438" s="3" t="str">
        <f>VLOOKUP(MYRANKS_H[[#This Row],[PLAYERID]],PLAYERIDMAP[],COLUMN(PLAYERIDMAP[POS]),FALSE)</f>
        <v>OF</v>
      </c>
      <c r="H438" s="97">
        <v>117</v>
      </c>
      <c r="I438" s="97">
        <v>109</v>
      </c>
      <c r="J438" s="97">
        <v>22</v>
      </c>
      <c r="K438" s="97">
        <v>1</v>
      </c>
      <c r="L438" s="97">
        <v>12</v>
      </c>
      <c r="M438" s="97">
        <v>8</v>
      </c>
      <c r="N438" s="97">
        <v>6</v>
      </c>
      <c r="O438" s="97">
        <v>28</v>
      </c>
      <c r="P438" s="97">
        <v>5</v>
      </c>
      <c r="Q438" s="98">
        <v>0.20183486238532111</v>
      </c>
      <c r="R438" s="100">
        <v>494</v>
      </c>
      <c r="S438" s="101">
        <v>-19.512475541744514</v>
      </c>
      <c r="T438" s="99" t="s">
        <v>16596</v>
      </c>
    </row>
    <row r="439" spans="1:20" ht="15" customHeight="1" x14ac:dyDescent="0.3">
      <c r="A439" s="43" t="s">
        <v>12258</v>
      </c>
      <c r="B439" s="2" t="str">
        <f>VLOOKUP(MYRANKS_H[[#This Row],[PLAYERID]],PLAYERIDMAP[],COLUMN(PLAYERIDMAP[LASTNAME]),FALSE)</f>
        <v>Vogelbach</v>
      </c>
      <c r="C439" s="3" t="str">
        <f>VLOOKUP(MYRANKS_H[[#This Row],[PLAYERID]],PLAYERIDMAP[],COLUMN(PLAYERIDMAP[FIRSTNAME]),FALSE)</f>
        <v>Dan</v>
      </c>
      <c r="D439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Dan Vogelbach</v>
      </c>
      <c r="E439" s="3" t="str">
        <f>VLOOKUP(MYRANKS_H[[#This Row],[PLAYERID]],PLAYERIDMAP[],COLUMN(PLAYERIDMAP[TEAM]),FALSE)</f>
        <v>SEA</v>
      </c>
      <c r="F439" s="4" t="str">
        <f>VLOOKUP(MYRANKS_H[[#This Row],[PLAYERID]],PLAYERIDMAP[],COLUMN(PLAYERIDMAP[LG]),FALSE)</f>
        <v>AL</v>
      </c>
      <c r="G439" s="3" t="str">
        <f>VLOOKUP(MYRANKS_H[[#This Row],[PLAYERID]],PLAYERIDMAP[],COLUMN(PLAYERIDMAP[POS]),FALSE)</f>
        <v>1B</v>
      </c>
      <c r="H439" s="92">
        <v>102</v>
      </c>
      <c r="I439" s="66">
        <v>87</v>
      </c>
      <c r="J439" s="92">
        <v>18</v>
      </c>
      <c r="K439" s="66">
        <v>4</v>
      </c>
      <c r="L439" s="92">
        <v>9</v>
      </c>
      <c r="M439" s="66">
        <v>13</v>
      </c>
      <c r="N439" s="66">
        <v>13</v>
      </c>
      <c r="O439" s="66">
        <v>26</v>
      </c>
      <c r="P439" s="66">
        <v>0</v>
      </c>
      <c r="Q439" s="6">
        <v>0.20689655172413793</v>
      </c>
      <c r="R439" s="15">
        <v>495</v>
      </c>
      <c r="S439" s="35">
        <v>-19.516114169679668</v>
      </c>
      <c r="T439" s="19" t="s">
        <v>16597</v>
      </c>
    </row>
    <row r="440" spans="1:20" x14ac:dyDescent="0.3">
      <c r="A440" s="43" t="s">
        <v>15811</v>
      </c>
      <c r="B440" s="2" t="str">
        <f>VLOOKUP(MYRANKS_H[[#This Row],[PLAYERID]],PLAYERIDMAP[],COLUMN(PLAYERIDMAP[LASTNAME]),FALSE)</f>
        <v>Reyes</v>
      </c>
      <c r="C440" s="3" t="str">
        <f>VLOOKUP(MYRANKS_H[[#This Row],[PLAYERID]],PLAYERIDMAP[],COLUMN(PLAYERIDMAP[FIRSTNAME]),FALSE)</f>
        <v>Pablo</v>
      </c>
      <c r="D440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Pablo Reyes</v>
      </c>
      <c r="E440" s="3" t="str">
        <f>VLOOKUP(MYRANKS_H[[#This Row],[PLAYERID]],PLAYERIDMAP[],COLUMN(PLAYERIDMAP[TEAM]),FALSE)</f>
        <v>PIT</v>
      </c>
      <c r="F440" s="4" t="str">
        <f>VLOOKUP(MYRANKS_H[[#This Row],[PLAYERID]],PLAYERIDMAP[],COLUMN(PLAYERIDMAP[LG]),FALSE)</f>
        <v>AL</v>
      </c>
      <c r="G440" s="3" t="str">
        <f>VLOOKUP(MYRANKS_H[[#This Row],[PLAYERID]],PLAYERIDMAP[],COLUMN(PLAYERIDMAP[POS]),FALSE)</f>
        <v>OF</v>
      </c>
      <c r="H440" s="92">
        <v>63</v>
      </c>
      <c r="I440" s="66">
        <v>58</v>
      </c>
      <c r="J440" s="92">
        <v>17</v>
      </c>
      <c r="K440" s="66">
        <v>3</v>
      </c>
      <c r="L440" s="92">
        <v>9</v>
      </c>
      <c r="M440" s="66">
        <v>7</v>
      </c>
      <c r="N440" s="66">
        <v>5</v>
      </c>
      <c r="O440" s="66">
        <v>11</v>
      </c>
      <c r="P440" s="66">
        <v>0</v>
      </c>
      <c r="Q440" s="6">
        <v>0.29310344827586204</v>
      </c>
      <c r="R440" s="15">
        <v>496</v>
      </c>
      <c r="S440" s="35">
        <v>-19.519612112667289</v>
      </c>
      <c r="T440" s="19" t="s">
        <v>16598</v>
      </c>
    </row>
    <row r="441" spans="1:20" ht="15" customHeight="1" x14ac:dyDescent="0.3">
      <c r="A441" s="57" t="s">
        <v>2767</v>
      </c>
      <c r="B441" s="2" t="str">
        <f>VLOOKUP(MYRANKS_H[[#This Row],[PLAYERID]],PLAYERIDMAP[],COLUMN(PLAYERIDMAP[LASTNAME]),FALSE)</f>
        <v>Ortega</v>
      </c>
      <c r="C441" s="3" t="str">
        <f>VLOOKUP(MYRANKS_H[[#This Row],[PLAYERID]],PLAYERIDMAP[],COLUMN(PLAYERIDMAP[FIRSTNAME]),FALSE)</f>
        <v>Rafael</v>
      </c>
      <c r="D441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Rafael Ortega</v>
      </c>
      <c r="E441" s="3" t="str">
        <f>VLOOKUP(MYRANKS_H[[#This Row],[PLAYERID]],PLAYERIDMAP[],COLUMN(PLAYERIDMAP[TEAM]),FALSE)</f>
        <v>N/A</v>
      </c>
      <c r="F441" s="4" t="str">
        <f>VLOOKUP(MYRANKS_H[[#This Row],[PLAYERID]],PLAYERIDMAP[],COLUMN(PLAYERIDMAP[LG]),FALSE)</f>
        <v>N/A</v>
      </c>
      <c r="G441" s="3" t="str">
        <f>VLOOKUP(MYRANKS_H[[#This Row],[PLAYERID]],PLAYERIDMAP[],COLUMN(PLAYERIDMAP[POS]),FALSE)</f>
        <v>OF</v>
      </c>
      <c r="H441" s="92">
        <v>143</v>
      </c>
      <c r="I441" s="66">
        <v>133</v>
      </c>
      <c r="J441" s="92">
        <v>31</v>
      </c>
      <c r="K441" s="66">
        <v>0</v>
      </c>
      <c r="L441" s="92">
        <v>10</v>
      </c>
      <c r="M441" s="66">
        <v>7</v>
      </c>
      <c r="N441" s="66">
        <v>10</v>
      </c>
      <c r="O441" s="66">
        <v>23</v>
      </c>
      <c r="P441" s="66">
        <v>5</v>
      </c>
      <c r="Q441" s="54">
        <v>0.23308270676691728</v>
      </c>
      <c r="R441" s="67">
        <v>497</v>
      </c>
      <c r="S441" s="74">
        <v>-19.660597658642168</v>
      </c>
      <c r="T441" s="55" t="s">
        <v>16599</v>
      </c>
    </row>
    <row r="442" spans="1:20" x14ac:dyDescent="0.3">
      <c r="A442" s="43" t="s">
        <v>15603</v>
      </c>
      <c r="B442" s="2" t="str">
        <f>VLOOKUP(MYRANKS_H[[#This Row],[PLAYERID]],PLAYERIDMAP[],COLUMN(PLAYERIDMAP[LASTNAME]),FALSE)</f>
        <v>Luplow</v>
      </c>
      <c r="C442" s="3" t="str">
        <f>VLOOKUP(MYRANKS_H[[#This Row],[PLAYERID]],PLAYERIDMAP[],COLUMN(PLAYERIDMAP[FIRSTNAME]),FALSE)</f>
        <v>Jordan</v>
      </c>
      <c r="D442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Jordan Luplow</v>
      </c>
      <c r="E442" s="3" t="str">
        <f>VLOOKUP(MYRANKS_H[[#This Row],[PLAYERID]],PLAYERIDMAP[],COLUMN(PLAYERIDMAP[TEAM]),FALSE)</f>
        <v>CLE</v>
      </c>
      <c r="F442" s="4" t="str">
        <f>VLOOKUP(MYRANKS_H[[#This Row],[PLAYERID]],PLAYERIDMAP[],COLUMN(PLAYERIDMAP[LG]),FALSE)</f>
        <v>AL</v>
      </c>
      <c r="G442" s="3" t="str">
        <f>VLOOKUP(MYRANKS_H[[#This Row],[PLAYERID]],PLAYERIDMAP[],COLUMN(PLAYERIDMAP[POS]),FALSE)</f>
        <v>OF</v>
      </c>
      <c r="H442" s="92">
        <v>103</v>
      </c>
      <c r="I442" s="66">
        <v>92</v>
      </c>
      <c r="J442" s="92">
        <v>17</v>
      </c>
      <c r="K442" s="66">
        <v>3</v>
      </c>
      <c r="L442" s="92">
        <v>16</v>
      </c>
      <c r="M442" s="66">
        <v>7</v>
      </c>
      <c r="N442" s="66">
        <v>10</v>
      </c>
      <c r="O442" s="66">
        <v>18</v>
      </c>
      <c r="P442" s="66">
        <v>2</v>
      </c>
      <c r="Q442" s="6">
        <v>0.18478260869565216</v>
      </c>
      <c r="R442" s="15">
        <v>498</v>
      </c>
      <c r="S442" s="35">
        <v>-19.759331138010975</v>
      </c>
      <c r="T442" s="19" t="s">
        <v>16600</v>
      </c>
    </row>
    <row r="443" spans="1:20" ht="15" customHeight="1" x14ac:dyDescent="0.3">
      <c r="A443" s="43" t="s">
        <v>12785</v>
      </c>
      <c r="B443" s="2" t="str">
        <f>VLOOKUP(MYRANKS_H[[#This Row],[PLAYERID]],PLAYERIDMAP[],COLUMN(PLAYERIDMAP[LASTNAME]),FALSE)</f>
        <v>Tilson</v>
      </c>
      <c r="C443" s="3" t="str">
        <f>VLOOKUP(MYRANKS_H[[#This Row],[PLAYERID]],PLAYERIDMAP[],COLUMN(PLAYERIDMAP[FIRSTNAME]),FALSE)</f>
        <v>Charlie</v>
      </c>
      <c r="D443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Charlie Tilson</v>
      </c>
      <c r="E443" s="3" t="str">
        <f>VLOOKUP(MYRANKS_H[[#This Row],[PLAYERID]],PLAYERIDMAP[],COLUMN(PLAYERIDMAP[TEAM]),FALSE)</f>
        <v>CHW</v>
      </c>
      <c r="F443" s="4" t="str">
        <f>VLOOKUP(MYRANKS_H[[#This Row],[PLAYERID]],PLAYERIDMAP[],COLUMN(PLAYERIDMAP[LG]),FALSE)</f>
        <v>AL</v>
      </c>
      <c r="G443" s="3" t="str">
        <f>VLOOKUP(MYRANKS_H[[#This Row],[PLAYERID]],PLAYERIDMAP[],COLUMN(PLAYERIDMAP[POS]),FALSE)</f>
        <v>OF</v>
      </c>
      <c r="H443" s="92">
        <v>121</v>
      </c>
      <c r="I443" s="66">
        <v>106</v>
      </c>
      <c r="J443" s="92">
        <v>28</v>
      </c>
      <c r="K443" s="66">
        <v>0</v>
      </c>
      <c r="L443" s="92">
        <v>7</v>
      </c>
      <c r="M443" s="66">
        <v>11</v>
      </c>
      <c r="N443" s="66">
        <v>10</v>
      </c>
      <c r="O443" s="66">
        <v>20</v>
      </c>
      <c r="P443" s="66">
        <v>2</v>
      </c>
      <c r="Q443" s="6">
        <v>0.26415094339622641</v>
      </c>
      <c r="R443" s="15">
        <v>499</v>
      </c>
      <c r="S443" s="35">
        <v>-19.844304186260736</v>
      </c>
      <c r="T443" s="19" t="s">
        <v>16601</v>
      </c>
    </row>
    <row r="444" spans="1:20" x14ac:dyDescent="0.3">
      <c r="A444" s="43" t="s">
        <v>12823</v>
      </c>
      <c r="B444" s="2" t="str">
        <f>VLOOKUP(MYRANKS_H[[#This Row],[PLAYERID]],PLAYERIDMAP[],COLUMN(PLAYERIDMAP[LASTNAME]),FALSE)</f>
        <v>Herrera</v>
      </c>
      <c r="C444" s="3" t="str">
        <f>VLOOKUP(MYRANKS_H[[#This Row],[PLAYERID]],PLAYERIDMAP[],COLUMN(PLAYERIDMAP[FIRSTNAME]),FALSE)</f>
        <v>Dilson</v>
      </c>
      <c r="D444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Dilson Herrera</v>
      </c>
      <c r="E444" s="3" t="str">
        <f>VLOOKUP(MYRANKS_H[[#This Row],[PLAYERID]],PLAYERIDMAP[],COLUMN(PLAYERIDMAP[TEAM]),FALSE)</f>
        <v>WAS</v>
      </c>
      <c r="F444" s="4" t="str">
        <f>VLOOKUP(MYRANKS_H[[#This Row],[PLAYERID]],PLAYERIDMAP[],COLUMN(PLAYERIDMAP[LG]),FALSE)</f>
        <v>NL</v>
      </c>
      <c r="G444" s="3" t="str">
        <f>VLOOKUP(MYRANKS_H[[#This Row],[PLAYERID]],PLAYERIDMAP[],COLUMN(PLAYERIDMAP[POS]),FALSE)</f>
        <v>2B</v>
      </c>
      <c r="H444" s="92">
        <v>97</v>
      </c>
      <c r="I444" s="66">
        <v>87</v>
      </c>
      <c r="J444" s="92">
        <v>16</v>
      </c>
      <c r="K444" s="66">
        <v>5</v>
      </c>
      <c r="L444" s="92">
        <v>11</v>
      </c>
      <c r="M444" s="66">
        <v>11</v>
      </c>
      <c r="N444" s="66">
        <v>8</v>
      </c>
      <c r="O444" s="66">
        <v>39</v>
      </c>
      <c r="P444" s="66">
        <v>0</v>
      </c>
      <c r="Q444" s="30">
        <v>0.18390804597701149</v>
      </c>
      <c r="R444" s="15">
        <v>500</v>
      </c>
      <c r="S444" s="36">
        <v>-19.963571821309753</v>
      </c>
      <c r="T444" s="19" t="s">
        <v>16602</v>
      </c>
    </row>
    <row r="445" spans="1:20" ht="15" customHeight="1" x14ac:dyDescent="0.3">
      <c r="A445" s="43" t="s">
        <v>12767</v>
      </c>
      <c r="B445" s="2" t="str">
        <f>VLOOKUP(MYRANKS_H[[#This Row],[PLAYERID]],PLAYERIDMAP[],COLUMN(PLAYERIDMAP[LASTNAME]),FALSE)</f>
        <v>Machado</v>
      </c>
      <c r="C445" s="3" t="str">
        <f>VLOOKUP(MYRANKS_H[[#This Row],[PLAYERID]],PLAYERIDMAP[],COLUMN(PLAYERIDMAP[FIRSTNAME]),FALSE)</f>
        <v>Dixon</v>
      </c>
      <c r="D445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Dixon Machado</v>
      </c>
      <c r="E445" s="3" t="str">
        <f>VLOOKUP(MYRANKS_H[[#This Row],[PLAYERID]],PLAYERIDMAP[],COLUMN(PLAYERIDMAP[TEAM]),FALSE)</f>
        <v>MIA</v>
      </c>
      <c r="F445" s="4" t="str">
        <f>VLOOKUP(MYRANKS_H[[#This Row],[PLAYERID]],PLAYERIDMAP[],COLUMN(PLAYERIDMAP[LG]),FALSE)</f>
        <v>NL</v>
      </c>
      <c r="G445" s="3" t="str">
        <f>VLOOKUP(MYRANKS_H[[#This Row],[PLAYERID]],PLAYERIDMAP[],COLUMN(PLAYERIDMAP[POS]),FALSE)</f>
        <v>SS</v>
      </c>
      <c r="H445" s="92">
        <v>233</v>
      </c>
      <c r="I445" s="66">
        <v>214</v>
      </c>
      <c r="J445" s="92">
        <v>44</v>
      </c>
      <c r="K445" s="66">
        <v>1</v>
      </c>
      <c r="L445" s="92">
        <v>20</v>
      </c>
      <c r="M445" s="66">
        <v>21</v>
      </c>
      <c r="N445" s="66">
        <v>14</v>
      </c>
      <c r="O445" s="66">
        <v>41</v>
      </c>
      <c r="P445" s="66">
        <v>1</v>
      </c>
      <c r="Q445" s="27">
        <v>0.20560747663551401</v>
      </c>
      <c r="R445" s="15">
        <v>501</v>
      </c>
      <c r="S445" s="37">
        <v>-19.969714778771888</v>
      </c>
      <c r="T445" s="19" t="s">
        <v>16603</v>
      </c>
    </row>
    <row r="446" spans="1:20" ht="15" customHeight="1" x14ac:dyDescent="0.3">
      <c r="A446" s="43" t="s">
        <v>13657</v>
      </c>
      <c r="B446" s="2" t="str">
        <f>VLOOKUP(MYRANKS_H[[#This Row],[PLAYERID]],PLAYERIDMAP[],COLUMN(PLAYERIDMAP[LASTNAME]),FALSE)</f>
        <v>Adams</v>
      </c>
      <c r="C446" s="3" t="str">
        <f>VLOOKUP(MYRANKS_H[[#This Row],[PLAYERID]],PLAYERIDMAP[],COLUMN(PLAYERIDMAP[FIRSTNAME]),FALSE)</f>
        <v>Lane</v>
      </c>
      <c r="D446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Lane Adams</v>
      </c>
      <c r="E446" s="3" t="str">
        <f>VLOOKUP(MYRANKS_H[[#This Row],[PLAYERID]],PLAYERIDMAP[],COLUMN(PLAYERIDMAP[TEAM]),FALSE)</f>
        <v>N/A</v>
      </c>
      <c r="F446" s="4" t="str">
        <f>VLOOKUP(MYRANKS_H[[#This Row],[PLAYERID]],PLAYERIDMAP[],COLUMN(PLAYERIDMAP[LG]),FALSE)</f>
        <v>N/A</v>
      </c>
      <c r="G446" s="3" t="str">
        <f>VLOOKUP(MYRANKS_H[[#This Row],[PLAYERID]],PLAYERIDMAP[],COLUMN(PLAYERIDMAP[POS]),FALSE)</f>
        <v>OF</v>
      </c>
      <c r="H446" s="92">
        <v>29</v>
      </c>
      <c r="I446" s="66">
        <v>25</v>
      </c>
      <c r="J446" s="92">
        <v>6</v>
      </c>
      <c r="K446" s="66">
        <v>2</v>
      </c>
      <c r="L446" s="92">
        <v>10</v>
      </c>
      <c r="M446" s="66">
        <v>6</v>
      </c>
      <c r="N446" s="66">
        <v>4</v>
      </c>
      <c r="O446" s="66">
        <v>8</v>
      </c>
      <c r="P446" s="66">
        <v>1</v>
      </c>
      <c r="Q446" s="6">
        <v>0.24</v>
      </c>
      <c r="R446" s="15">
        <v>502</v>
      </c>
      <c r="S446" s="35">
        <v>-20.064321096096929</v>
      </c>
      <c r="T446" s="19" t="s">
        <v>16604</v>
      </c>
    </row>
    <row r="447" spans="1:20" ht="15" customHeight="1" x14ac:dyDescent="0.3">
      <c r="A447" s="43" t="s">
        <v>15836</v>
      </c>
      <c r="B447" s="2" t="str">
        <f>VLOOKUP(MYRANKS_H[[#This Row],[PLAYERID]],PLAYERIDMAP[],COLUMN(PLAYERIDMAP[LASTNAME]),FALSE)</f>
        <v>Stewart</v>
      </c>
      <c r="C447" s="3" t="str">
        <f>VLOOKUP(MYRANKS_H[[#This Row],[PLAYERID]],PLAYERIDMAP[],COLUMN(PLAYERIDMAP[FIRSTNAME]),FALSE)</f>
        <v>Christin</v>
      </c>
      <c r="D447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Christin Stewart</v>
      </c>
      <c r="E447" s="3" t="str">
        <f>VLOOKUP(MYRANKS_H[[#This Row],[PLAYERID]],PLAYERIDMAP[],COLUMN(PLAYERIDMAP[TEAM]),FALSE)</f>
        <v>DET</v>
      </c>
      <c r="F447" s="4" t="str">
        <f>VLOOKUP(MYRANKS_H[[#This Row],[PLAYERID]],PLAYERIDMAP[],COLUMN(PLAYERIDMAP[LG]),FALSE)</f>
        <v>AL</v>
      </c>
      <c r="G447" s="3" t="str">
        <f>VLOOKUP(MYRANKS_H[[#This Row],[PLAYERID]],PLAYERIDMAP[],COLUMN(PLAYERIDMAP[POS]),FALSE)</f>
        <v>OF</v>
      </c>
      <c r="H447" s="92">
        <v>72</v>
      </c>
      <c r="I447" s="66">
        <v>60</v>
      </c>
      <c r="J447" s="92">
        <v>16</v>
      </c>
      <c r="K447" s="66">
        <v>2</v>
      </c>
      <c r="L447" s="92">
        <v>7</v>
      </c>
      <c r="M447" s="66">
        <v>10</v>
      </c>
      <c r="N447" s="66">
        <v>10</v>
      </c>
      <c r="O447" s="66">
        <v>13</v>
      </c>
      <c r="P447" s="66">
        <v>0</v>
      </c>
      <c r="Q447" s="6">
        <v>0.26666666666666666</v>
      </c>
      <c r="R447" s="15">
        <v>503</v>
      </c>
      <c r="S447" s="35">
        <v>-20.131405111058452</v>
      </c>
      <c r="T447" s="19" t="s">
        <v>16605</v>
      </c>
    </row>
    <row r="448" spans="1:20" ht="15" customHeight="1" x14ac:dyDescent="0.3">
      <c r="A448" s="43" t="s">
        <v>12760</v>
      </c>
      <c r="B448" s="2" t="str">
        <f>VLOOKUP(MYRANKS_H[[#This Row],[PLAYERID]],PLAYERIDMAP[],COLUMN(PLAYERIDMAP[LASTNAME]),FALSE)</f>
        <v>Asuaje</v>
      </c>
      <c r="C448" s="3" t="str">
        <f>VLOOKUP(MYRANKS_H[[#This Row],[PLAYERID]],PLAYERIDMAP[],COLUMN(PLAYERIDMAP[FIRSTNAME]),FALSE)</f>
        <v>Carlos</v>
      </c>
      <c r="D448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Carlos Asuaje</v>
      </c>
      <c r="E448" s="3" t="str">
        <f>VLOOKUP(MYRANKS_H[[#This Row],[PLAYERID]],PLAYERIDMAP[],COLUMN(PLAYERIDMAP[TEAM]),FALSE)</f>
        <v>SD</v>
      </c>
      <c r="F448" s="4" t="str">
        <f>VLOOKUP(MYRANKS_H[[#This Row],[PLAYERID]],PLAYERIDMAP[],COLUMN(PLAYERIDMAP[LG]),FALSE)</f>
        <v>NL</v>
      </c>
      <c r="G448" s="3" t="str">
        <f>VLOOKUP(MYRANKS_H[[#This Row],[PLAYERID]],PLAYERIDMAP[],COLUMN(PLAYERIDMAP[POS]),FALSE)</f>
        <v>2B</v>
      </c>
      <c r="H448" s="92">
        <v>218</v>
      </c>
      <c r="I448" s="59">
        <v>189</v>
      </c>
      <c r="J448" s="92">
        <v>37</v>
      </c>
      <c r="K448" s="59">
        <v>2</v>
      </c>
      <c r="L448" s="92">
        <v>15</v>
      </c>
      <c r="M448" s="59">
        <v>19</v>
      </c>
      <c r="N448" s="59">
        <v>24</v>
      </c>
      <c r="O448" s="59">
        <v>46</v>
      </c>
      <c r="P448" s="59">
        <v>1</v>
      </c>
      <c r="Q448" s="6">
        <v>0.19576719576719576</v>
      </c>
      <c r="R448" s="15">
        <v>504</v>
      </c>
      <c r="S448" s="35">
        <v>-20.151785383927873</v>
      </c>
      <c r="T448" s="19" t="s">
        <v>16606</v>
      </c>
    </row>
    <row r="449" spans="1:20" ht="15" customHeight="1" x14ac:dyDescent="0.3">
      <c r="A449" s="43" t="s">
        <v>15597</v>
      </c>
      <c r="B449" s="2" t="str">
        <f>VLOOKUP(MYRANKS_H[[#This Row],[PLAYERID]],PLAYERIDMAP[],COLUMN(PLAYERIDMAP[LASTNAME]),FALSE)</f>
        <v>Lin</v>
      </c>
      <c r="C449" s="3" t="str">
        <f>VLOOKUP(MYRANKS_H[[#This Row],[PLAYERID]],PLAYERIDMAP[],COLUMN(PLAYERIDMAP[FIRSTNAME]),FALSE)</f>
        <v>Tzu-Wei</v>
      </c>
      <c r="D449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Tzu-Wei Lin</v>
      </c>
      <c r="E449" s="3" t="str">
        <f>VLOOKUP(MYRANKS_H[[#This Row],[PLAYERID]],PLAYERIDMAP[],COLUMN(PLAYERIDMAP[TEAM]),FALSE)</f>
        <v>BOS</v>
      </c>
      <c r="F449" s="4" t="str">
        <f>VLOOKUP(MYRANKS_H[[#This Row],[PLAYERID]],PLAYERIDMAP[],COLUMN(PLAYERIDMAP[LG]),FALSE)</f>
        <v>AL</v>
      </c>
      <c r="G449" s="3" t="str">
        <f>VLOOKUP(MYRANKS_H[[#This Row],[PLAYERID]],PLAYERIDMAP[],COLUMN(PLAYERIDMAP[POS]),FALSE)</f>
        <v>2B</v>
      </c>
      <c r="H449" s="92">
        <v>73</v>
      </c>
      <c r="I449" s="59">
        <v>65</v>
      </c>
      <c r="J449" s="92">
        <v>16</v>
      </c>
      <c r="K449" s="59">
        <v>1</v>
      </c>
      <c r="L449" s="92">
        <v>15</v>
      </c>
      <c r="M449" s="59">
        <v>6</v>
      </c>
      <c r="N449" s="59">
        <v>8</v>
      </c>
      <c r="O449" s="59">
        <v>17</v>
      </c>
      <c r="P449" s="59">
        <v>0</v>
      </c>
      <c r="Q449" s="27">
        <v>0.24615384615384617</v>
      </c>
      <c r="R449" s="15">
        <v>505</v>
      </c>
      <c r="S449" s="37">
        <v>-20.198615088019704</v>
      </c>
      <c r="T449" s="19" t="s">
        <v>16607</v>
      </c>
    </row>
    <row r="450" spans="1:20" x14ac:dyDescent="0.3">
      <c r="A450" s="43" t="s">
        <v>1997</v>
      </c>
      <c r="B450" s="2" t="str">
        <f>VLOOKUP(MYRANKS_H[[#This Row],[PLAYERID]],PLAYERIDMAP[],COLUMN(PLAYERIDMAP[LASTNAME]),FALSE)</f>
        <v>Florimon</v>
      </c>
      <c r="C450" s="3" t="str">
        <f>VLOOKUP(MYRANKS_H[[#This Row],[PLAYERID]],PLAYERIDMAP[],COLUMN(PLAYERIDMAP[FIRSTNAME]),FALSE)</f>
        <v>Pedro</v>
      </c>
      <c r="D450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Pedro Florimon</v>
      </c>
      <c r="E450" s="3" t="str">
        <f>VLOOKUP(MYRANKS_H[[#This Row],[PLAYERID]],PLAYERIDMAP[],COLUMN(PLAYERIDMAP[TEAM]),FALSE)</f>
        <v>PHI</v>
      </c>
      <c r="F450" s="4" t="str">
        <f>VLOOKUP(MYRANKS_H[[#This Row],[PLAYERID]],PLAYERIDMAP[],COLUMN(PLAYERIDMAP[LG]),FALSE)</f>
        <v>NL</v>
      </c>
      <c r="G450" s="3" t="str">
        <f>VLOOKUP(MYRANKS_H[[#This Row],[PLAYERID]],PLAYERIDMAP[],COLUMN(PLAYERIDMAP[POS]),FALSE)</f>
        <v>OF</v>
      </c>
      <c r="H450" s="92">
        <v>76</v>
      </c>
      <c r="I450" s="59">
        <v>71</v>
      </c>
      <c r="J450" s="92">
        <v>16</v>
      </c>
      <c r="K450" s="59">
        <v>2</v>
      </c>
      <c r="L450" s="92">
        <v>13</v>
      </c>
      <c r="M450" s="59">
        <v>5</v>
      </c>
      <c r="N450" s="59">
        <v>5</v>
      </c>
      <c r="O450" s="59">
        <v>30</v>
      </c>
      <c r="P450" s="59">
        <v>1</v>
      </c>
      <c r="Q450" s="6">
        <v>0.22535211267605634</v>
      </c>
      <c r="R450" s="15">
        <v>506</v>
      </c>
      <c r="S450" s="35">
        <v>-20.237291407553354</v>
      </c>
      <c r="T450" s="19" t="s">
        <v>16608</v>
      </c>
    </row>
    <row r="451" spans="1:20" ht="15" customHeight="1" x14ac:dyDescent="0.3">
      <c r="A451" s="43" t="s">
        <v>1829</v>
      </c>
      <c r="B451" s="2" t="str">
        <f>VLOOKUP(MYRANKS_H[[#This Row],[PLAYERID]],PLAYERIDMAP[],COLUMN(PLAYERIDMAP[LASTNAME]),FALSE)</f>
        <v>d'Arnaud</v>
      </c>
      <c r="C451" s="3" t="str">
        <f>VLOOKUP(MYRANKS_H[[#This Row],[PLAYERID]],PLAYERIDMAP[],COLUMN(PLAYERIDMAP[FIRSTNAME]),FALSE)</f>
        <v>Chase</v>
      </c>
      <c r="D451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Chase d'Arnaud</v>
      </c>
      <c r="E451" s="3" t="str">
        <f>VLOOKUP(MYRANKS_H[[#This Row],[PLAYERID]],PLAYERIDMAP[],COLUMN(PLAYERIDMAP[TEAM]),FALSE)</f>
        <v>TEX</v>
      </c>
      <c r="F451" s="4" t="str">
        <f>VLOOKUP(MYRANKS_H[[#This Row],[PLAYERID]],PLAYERIDMAP[],COLUMN(PLAYERIDMAP[LG]),FALSE)</f>
        <v>AL</v>
      </c>
      <c r="G451" s="3" t="str">
        <f>VLOOKUP(MYRANKS_H[[#This Row],[PLAYERID]],PLAYERIDMAP[],COLUMN(PLAYERIDMAP[POS]),FALSE)</f>
        <v>SS</v>
      </c>
      <c r="H451" s="92">
        <v>100</v>
      </c>
      <c r="I451" s="59">
        <v>93</v>
      </c>
      <c r="J451" s="92">
        <v>20</v>
      </c>
      <c r="K451" s="59">
        <v>3</v>
      </c>
      <c r="L451" s="92">
        <v>9</v>
      </c>
      <c r="M451" s="59">
        <v>9</v>
      </c>
      <c r="N451" s="59">
        <v>4</v>
      </c>
      <c r="O451" s="59">
        <v>37</v>
      </c>
      <c r="P451" s="59">
        <v>2</v>
      </c>
      <c r="Q451" s="27">
        <v>0.21505376344086022</v>
      </c>
      <c r="R451" s="15">
        <v>507</v>
      </c>
      <c r="S451" s="37">
        <v>-20.490885838715784</v>
      </c>
      <c r="T451" s="19" t="s">
        <v>16609</v>
      </c>
    </row>
    <row r="452" spans="1:20" ht="15" customHeight="1" x14ac:dyDescent="0.3">
      <c r="A452" s="43" t="s">
        <v>3450</v>
      </c>
      <c r="B452" s="2" t="str">
        <f>VLOOKUP(MYRANKS_H[[#This Row],[PLAYERID]],PLAYERIDMAP[],COLUMN(PLAYERIDMAP[LASTNAME]),FALSE)</f>
        <v>Almonte</v>
      </c>
      <c r="C452" s="3" t="str">
        <f>VLOOKUP(MYRANKS_H[[#This Row],[PLAYERID]],PLAYERIDMAP[],COLUMN(PLAYERIDMAP[FIRSTNAME]),FALSE)</f>
        <v>Abraham</v>
      </c>
      <c r="D452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Abraham Almonte</v>
      </c>
      <c r="E452" s="3" t="str">
        <f>VLOOKUP(MYRANKS_H[[#This Row],[PLAYERID]],PLAYERIDMAP[],COLUMN(PLAYERIDMAP[TEAM]),FALSE)</f>
        <v>ARI</v>
      </c>
      <c r="F452" s="4" t="str">
        <f>VLOOKUP(MYRANKS_H[[#This Row],[PLAYERID]],PLAYERIDMAP[],COLUMN(PLAYERIDMAP[LG]),FALSE)</f>
        <v>NL</v>
      </c>
      <c r="G452" s="3" t="str">
        <f>VLOOKUP(MYRANKS_H[[#This Row],[PLAYERID]],PLAYERIDMAP[],COLUMN(PLAYERIDMAP[POS]),FALSE)</f>
        <v>OF</v>
      </c>
      <c r="H452" s="92">
        <v>151</v>
      </c>
      <c r="I452" s="66">
        <v>134</v>
      </c>
      <c r="J452" s="92">
        <v>24</v>
      </c>
      <c r="K452" s="66">
        <v>3</v>
      </c>
      <c r="L452" s="92">
        <v>15</v>
      </c>
      <c r="M452" s="66">
        <v>9</v>
      </c>
      <c r="N452" s="66">
        <v>15</v>
      </c>
      <c r="O452" s="66">
        <v>36</v>
      </c>
      <c r="P452" s="66">
        <v>2</v>
      </c>
      <c r="Q452" s="6">
        <v>0.17910447761194029</v>
      </c>
      <c r="R452" s="15">
        <v>508</v>
      </c>
      <c r="S452" s="35">
        <v>-20.564566686585454</v>
      </c>
      <c r="T452" s="19" t="s">
        <v>16610</v>
      </c>
    </row>
    <row r="453" spans="1:20" ht="15" customHeight="1" x14ac:dyDescent="0.3">
      <c r="A453" s="57" t="s">
        <v>11015</v>
      </c>
      <c r="B453" s="2" t="str">
        <f>VLOOKUP(MYRANKS_H[[#This Row],[PLAYERID]],PLAYERIDMAP[],COLUMN(PLAYERIDMAP[LASTNAME]),FALSE)</f>
        <v>Szczur</v>
      </c>
      <c r="C453" s="3" t="str">
        <f>VLOOKUP(MYRANKS_H[[#This Row],[PLAYERID]],PLAYERIDMAP[],COLUMN(PLAYERIDMAP[FIRSTNAME]),FALSE)</f>
        <v>Matt</v>
      </c>
      <c r="D453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Matt Szczur</v>
      </c>
      <c r="E453" s="3" t="str">
        <f>VLOOKUP(MYRANKS_H[[#This Row],[PLAYERID]],PLAYERIDMAP[],COLUMN(PLAYERIDMAP[TEAM]),FALSE)</f>
        <v>N/A</v>
      </c>
      <c r="F453" s="4" t="str">
        <f>VLOOKUP(MYRANKS_H[[#This Row],[PLAYERID]],PLAYERIDMAP[],COLUMN(PLAYERIDMAP[LG]),FALSE)</f>
        <v>N/A</v>
      </c>
      <c r="G453" s="3" t="str">
        <f>VLOOKUP(MYRANKS_H[[#This Row],[PLAYERID]],PLAYERIDMAP[],COLUMN(PLAYERIDMAP[POS]),FALSE)</f>
        <v>OF</v>
      </c>
      <c r="H453" s="92">
        <v>84</v>
      </c>
      <c r="I453" s="66">
        <v>75</v>
      </c>
      <c r="J453" s="92">
        <v>14</v>
      </c>
      <c r="K453" s="66">
        <v>1</v>
      </c>
      <c r="L453" s="92">
        <v>11</v>
      </c>
      <c r="M453" s="66">
        <v>6</v>
      </c>
      <c r="N453" s="66">
        <v>8</v>
      </c>
      <c r="O453" s="66">
        <v>24</v>
      </c>
      <c r="P453" s="66">
        <v>3</v>
      </c>
      <c r="Q453" s="54">
        <v>0.18666666666666668</v>
      </c>
      <c r="R453" s="67">
        <v>509</v>
      </c>
      <c r="S453" s="74">
        <v>-20.650042680174959</v>
      </c>
      <c r="T453" s="55" t="s">
        <v>16611</v>
      </c>
    </row>
    <row r="454" spans="1:20" ht="15" customHeight="1" x14ac:dyDescent="0.3">
      <c r="A454" s="43" t="s">
        <v>11465</v>
      </c>
      <c r="B454" s="2" t="str">
        <f>VLOOKUP(MYRANKS_H[[#This Row],[PLAYERID]],PLAYERIDMAP[],COLUMN(PLAYERIDMAP[LASTNAME]),FALSE)</f>
        <v>Phillips</v>
      </c>
      <c r="C454" s="3" t="str">
        <f>VLOOKUP(MYRANKS_H[[#This Row],[PLAYERID]],PLAYERIDMAP[],COLUMN(PLAYERIDMAP[FIRSTNAME]),FALSE)</f>
        <v>Brett</v>
      </c>
      <c r="D454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Brett Phillips</v>
      </c>
      <c r="E454" s="3" t="str">
        <f>VLOOKUP(MYRANKS_H[[#This Row],[PLAYERID]],PLAYERIDMAP[],COLUMN(PLAYERIDMAP[TEAM]),FALSE)</f>
        <v>KC</v>
      </c>
      <c r="F454" s="4" t="str">
        <f>VLOOKUP(MYRANKS_H[[#This Row],[PLAYERID]],PLAYERIDMAP[],COLUMN(PLAYERIDMAP[LG]),FALSE)</f>
        <v>AL</v>
      </c>
      <c r="G454" s="3" t="str">
        <f>VLOOKUP(MYRANKS_H[[#This Row],[PLAYERID]],PLAYERIDMAP[],COLUMN(PLAYERIDMAP[POS]),FALSE)</f>
        <v>OF</v>
      </c>
      <c r="H454" s="92">
        <v>147</v>
      </c>
      <c r="I454" s="66">
        <v>134</v>
      </c>
      <c r="J454" s="92">
        <v>25</v>
      </c>
      <c r="K454" s="66">
        <v>2</v>
      </c>
      <c r="L454" s="92">
        <v>15</v>
      </c>
      <c r="M454" s="66">
        <v>11</v>
      </c>
      <c r="N454" s="66">
        <v>11</v>
      </c>
      <c r="O454" s="66">
        <v>61</v>
      </c>
      <c r="P454" s="66">
        <v>1</v>
      </c>
      <c r="Q454" s="6">
        <v>0.18656716417910449</v>
      </c>
      <c r="R454" s="15">
        <v>510</v>
      </c>
      <c r="S454" s="35">
        <v>-20.83275269154699</v>
      </c>
      <c r="T454" s="19" t="s">
        <v>16612</v>
      </c>
    </row>
    <row r="455" spans="1:20" ht="15" customHeight="1" x14ac:dyDescent="0.3">
      <c r="A455" s="102" t="s">
        <v>14003</v>
      </c>
      <c r="B455" s="2" t="str">
        <f>VLOOKUP(MYRANKS_H[[#This Row],[PLAYERID]],PLAYERIDMAP[],COLUMN(PLAYERIDMAP[LASTNAME]),FALSE)</f>
        <v>Calhoun</v>
      </c>
      <c r="C455" s="3" t="str">
        <f>VLOOKUP(MYRANKS_H[[#This Row],[PLAYERID]],PLAYERIDMAP[],COLUMN(PLAYERIDMAP[FIRSTNAME]),FALSE)</f>
        <v>Willie</v>
      </c>
      <c r="D455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Willie Calhoun</v>
      </c>
      <c r="E455" s="3" t="str">
        <f>VLOOKUP(MYRANKS_H[[#This Row],[PLAYERID]],PLAYERIDMAP[],COLUMN(PLAYERIDMAP[TEAM]),FALSE)</f>
        <v>TEX</v>
      </c>
      <c r="F455" s="4" t="str">
        <f>VLOOKUP(MYRANKS_H[[#This Row],[PLAYERID]],PLAYERIDMAP[],COLUMN(PLAYERIDMAP[LG]),FALSE)</f>
        <v>AL</v>
      </c>
      <c r="G455" s="3" t="str">
        <f>VLOOKUP(MYRANKS_H[[#This Row],[PLAYERID]],PLAYERIDMAP[],COLUMN(PLAYERIDMAP[POS]),FALSE)</f>
        <v>OF</v>
      </c>
      <c r="H455" s="92">
        <v>108</v>
      </c>
      <c r="I455" s="66">
        <v>99</v>
      </c>
      <c r="J455" s="92">
        <v>22</v>
      </c>
      <c r="K455" s="66">
        <v>2</v>
      </c>
      <c r="L455" s="92">
        <v>8</v>
      </c>
      <c r="M455" s="66">
        <v>11</v>
      </c>
      <c r="N455" s="66">
        <v>6</v>
      </c>
      <c r="O455" s="66">
        <v>24</v>
      </c>
      <c r="P455" s="66">
        <v>0</v>
      </c>
      <c r="Q455" s="6">
        <v>0.22222222222222221</v>
      </c>
      <c r="R455" s="15">
        <v>511</v>
      </c>
      <c r="S455" s="35">
        <v>-20.850974450156727</v>
      </c>
      <c r="T455" s="19" t="s">
        <v>16613</v>
      </c>
    </row>
    <row r="456" spans="1:20" x14ac:dyDescent="0.3">
      <c r="A456" s="43" t="s">
        <v>8161</v>
      </c>
      <c r="B456" s="2" t="str">
        <f>VLOOKUP(MYRANKS_H[[#This Row],[PLAYERID]],PLAYERIDMAP[],COLUMN(PLAYERIDMAP[LASTNAME]),FALSE)</f>
        <v>Gore</v>
      </c>
      <c r="C456" s="3" t="str">
        <f>VLOOKUP(MYRANKS_H[[#This Row],[PLAYERID]],PLAYERIDMAP[],COLUMN(PLAYERIDMAP[FIRSTNAME]),FALSE)</f>
        <v>Terrance</v>
      </c>
      <c r="D456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Terrance Gore</v>
      </c>
      <c r="E456" s="3" t="str">
        <f>VLOOKUP(MYRANKS_H[[#This Row],[PLAYERID]],PLAYERIDMAP[],COLUMN(PLAYERIDMAP[TEAM]),FALSE)</f>
        <v>KC</v>
      </c>
      <c r="F456" s="4" t="str">
        <f>VLOOKUP(MYRANKS_H[[#This Row],[PLAYERID]],PLAYERIDMAP[],COLUMN(PLAYERIDMAP[LG]),FALSE)</f>
        <v>AL</v>
      </c>
      <c r="G456" s="3" t="str">
        <f>VLOOKUP(MYRANKS_H[[#This Row],[PLAYERID]],PLAYERIDMAP[],COLUMN(PLAYERIDMAP[POS]),FALSE)</f>
        <v>DH</v>
      </c>
      <c r="H456" s="92">
        <v>5</v>
      </c>
      <c r="I456" s="66">
        <v>5</v>
      </c>
      <c r="J456" s="92">
        <v>1</v>
      </c>
      <c r="K456" s="66">
        <v>0</v>
      </c>
      <c r="L456" s="92">
        <v>5</v>
      </c>
      <c r="M456" s="66">
        <v>0</v>
      </c>
      <c r="N456" s="66">
        <v>0</v>
      </c>
      <c r="O456" s="66">
        <v>1</v>
      </c>
      <c r="P456" s="66">
        <v>6</v>
      </c>
      <c r="Q456" s="6">
        <v>0.2</v>
      </c>
      <c r="R456" s="15">
        <v>512</v>
      </c>
      <c r="S456" s="35">
        <v>-20.891694718620702</v>
      </c>
      <c r="T456" s="19" t="s">
        <v>16614</v>
      </c>
    </row>
    <row r="457" spans="1:20" ht="15" customHeight="1" x14ac:dyDescent="0.3">
      <c r="A457" s="43" t="s">
        <v>13276</v>
      </c>
      <c r="B457" s="2" t="str">
        <f>VLOOKUP(MYRANKS_H[[#This Row],[PLAYERID]],PLAYERIDMAP[],COLUMN(PLAYERIDMAP[LASTNAME]),FALSE)</f>
        <v>Verdugo</v>
      </c>
      <c r="C457" s="3" t="str">
        <f>VLOOKUP(MYRANKS_H[[#This Row],[PLAYERID]],PLAYERIDMAP[],COLUMN(PLAYERIDMAP[FIRSTNAME]),FALSE)</f>
        <v>Alex</v>
      </c>
      <c r="D457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Alex Verdugo</v>
      </c>
      <c r="E457" s="3" t="str">
        <f>VLOOKUP(MYRANKS_H[[#This Row],[PLAYERID]],PLAYERIDMAP[],COLUMN(PLAYERIDMAP[TEAM]),FALSE)</f>
        <v>LAD</v>
      </c>
      <c r="F457" s="4" t="str">
        <f>VLOOKUP(MYRANKS_H[[#This Row],[PLAYERID]],PLAYERIDMAP[],COLUMN(PLAYERIDMAP[LG]),FALSE)</f>
        <v>NL</v>
      </c>
      <c r="G457" s="3" t="str">
        <f>VLOOKUP(MYRANKS_H[[#This Row],[PLAYERID]],PLAYERIDMAP[],COLUMN(PLAYERIDMAP[POS]),FALSE)</f>
        <v>OF</v>
      </c>
      <c r="H457" s="92">
        <v>86</v>
      </c>
      <c r="I457" s="66">
        <v>77</v>
      </c>
      <c r="J457" s="92">
        <v>20</v>
      </c>
      <c r="K457" s="66">
        <v>1</v>
      </c>
      <c r="L457" s="92">
        <v>11</v>
      </c>
      <c r="M457" s="66">
        <v>4</v>
      </c>
      <c r="N457" s="66">
        <v>8</v>
      </c>
      <c r="O457" s="66">
        <v>14</v>
      </c>
      <c r="P457" s="66">
        <v>0</v>
      </c>
      <c r="Q457" s="6">
        <v>0.25974025974025972</v>
      </c>
      <c r="R457" s="15">
        <v>513</v>
      </c>
      <c r="S457" s="35">
        <v>-20.90570677779203</v>
      </c>
      <c r="T457" s="19" t="s">
        <v>16615</v>
      </c>
    </row>
    <row r="458" spans="1:20" ht="15" customHeight="1" x14ac:dyDescent="0.3">
      <c r="A458" s="43" t="s">
        <v>12528</v>
      </c>
      <c r="B458" s="2" t="str">
        <f>VLOOKUP(MYRANKS_H[[#This Row],[PLAYERID]],PLAYERIDMAP[],COLUMN(PLAYERIDMAP[LASTNAME]),FALSE)</f>
        <v>Petit</v>
      </c>
      <c r="C458" s="3" t="str">
        <f>VLOOKUP(MYRANKS_H[[#This Row],[PLAYERID]],PLAYERIDMAP[],COLUMN(PLAYERIDMAP[FIRSTNAME]),FALSE)</f>
        <v>Gregorio</v>
      </c>
      <c r="D458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Gregorio Petit</v>
      </c>
      <c r="E458" s="3" t="str">
        <f>VLOOKUP(MYRANKS_H[[#This Row],[PLAYERID]],PLAYERIDMAP[],COLUMN(PLAYERIDMAP[TEAM]),FALSE)</f>
        <v>PHI</v>
      </c>
      <c r="F458" s="4" t="str">
        <f>VLOOKUP(MYRANKS_H[[#This Row],[PLAYERID]],PLAYERIDMAP[],COLUMN(PLAYERIDMAP[LG]),FALSE)</f>
        <v>NL</v>
      </c>
      <c r="G458" s="3" t="str">
        <f>VLOOKUP(MYRANKS_H[[#This Row],[PLAYERID]],PLAYERIDMAP[],COLUMN(PLAYERIDMAP[POS]),FALSE)</f>
        <v>2B</v>
      </c>
      <c r="H458" s="92">
        <v>67</v>
      </c>
      <c r="I458" s="66">
        <v>61</v>
      </c>
      <c r="J458" s="92">
        <v>15</v>
      </c>
      <c r="K458" s="66">
        <v>0</v>
      </c>
      <c r="L458" s="92">
        <v>7</v>
      </c>
      <c r="M458" s="66">
        <v>3</v>
      </c>
      <c r="N458" s="66">
        <v>6</v>
      </c>
      <c r="O458" s="66">
        <v>14</v>
      </c>
      <c r="P458" s="66">
        <v>3</v>
      </c>
      <c r="Q458" s="30">
        <v>0.24590163934426229</v>
      </c>
      <c r="R458" s="15">
        <v>514</v>
      </c>
      <c r="S458" s="36">
        <v>-20.934923459453575</v>
      </c>
      <c r="T458" s="19" t="s">
        <v>16616</v>
      </c>
    </row>
    <row r="459" spans="1:20" ht="15" customHeight="1" x14ac:dyDescent="0.3">
      <c r="A459" s="43" t="s">
        <v>6447</v>
      </c>
      <c r="B459" s="2" t="str">
        <f>VLOOKUP(MYRANKS_H[[#This Row],[PLAYERID]],PLAYERIDMAP[],COLUMN(PLAYERIDMAP[LASTNAME]),FALSE)</f>
        <v>Walker</v>
      </c>
      <c r="C459" s="3" t="str">
        <f>VLOOKUP(MYRANKS_H[[#This Row],[PLAYERID]],PLAYERIDMAP[],COLUMN(PLAYERIDMAP[FIRSTNAME]),FALSE)</f>
        <v>Christian</v>
      </c>
      <c r="D459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Christian Walker</v>
      </c>
      <c r="E459" s="3" t="str">
        <f>VLOOKUP(MYRANKS_H[[#This Row],[PLAYERID]],PLAYERIDMAP[],COLUMN(PLAYERIDMAP[TEAM]),FALSE)</f>
        <v>ARI</v>
      </c>
      <c r="F459" s="4" t="str">
        <f>VLOOKUP(MYRANKS_H[[#This Row],[PLAYERID]],PLAYERIDMAP[],COLUMN(PLAYERIDMAP[LG]),FALSE)</f>
        <v>NL</v>
      </c>
      <c r="G459" s="3" t="str">
        <f>VLOOKUP(MYRANKS_H[[#This Row],[PLAYERID]],PLAYERIDMAP[],COLUMN(PLAYERIDMAP[POS]),FALSE)</f>
        <v>1B</v>
      </c>
      <c r="H459" s="92">
        <v>53</v>
      </c>
      <c r="I459" s="66">
        <v>49</v>
      </c>
      <c r="J459" s="92">
        <v>8</v>
      </c>
      <c r="K459" s="66">
        <v>3</v>
      </c>
      <c r="L459" s="92">
        <v>6</v>
      </c>
      <c r="M459" s="66">
        <v>6</v>
      </c>
      <c r="N459" s="66">
        <v>3</v>
      </c>
      <c r="O459" s="66">
        <v>22</v>
      </c>
      <c r="P459" s="66">
        <v>1</v>
      </c>
      <c r="Q459" s="27">
        <v>0.16326530612244897</v>
      </c>
      <c r="R459" s="78">
        <v>515</v>
      </c>
      <c r="S459" s="79">
        <v>-21.016806694875182</v>
      </c>
      <c r="T459" s="28" t="s">
        <v>16617</v>
      </c>
    </row>
    <row r="460" spans="1:20" ht="15" customHeight="1" x14ac:dyDescent="0.3">
      <c r="A460" s="43" t="s">
        <v>13823</v>
      </c>
      <c r="B460" s="2" t="str">
        <f>VLOOKUP(MYRANKS_H[[#This Row],[PLAYERID]],PLAYERIDMAP[],COLUMN(PLAYERIDMAP[LASTNAME]),FALSE)</f>
        <v>Marrero</v>
      </c>
      <c r="C460" s="3" t="str">
        <f>VLOOKUP(MYRANKS_H[[#This Row],[PLAYERID]],PLAYERIDMAP[],COLUMN(PLAYERIDMAP[FIRSTNAME]),FALSE)</f>
        <v>Deven</v>
      </c>
      <c r="D460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Deven Marrero</v>
      </c>
      <c r="E460" s="3" t="str">
        <f>VLOOKUP(MYRANKS_H[[#This Row],[PLAYERID]],PLAYERIDMAP[],COLUMN(PLAYERIDMAP[TEAM]),FALSE)</f>
        <v>MIA</v>
      </c>
      <c r="F460" s="4" t="str">
        <f>VLOOKUP(MYRANKS_H[[#This Row],[PLAYERID]],PLAYERIDMAP[],COLUMN(PLAYERIDMAP[LG]),FALSE)</f>
        <v>NL</v>
      </c>
      <c r="G460" s="3" t="str">
        <f>VLOOKUP(MYRANKS_H[[#This Row],[PLAYERID]],PLAYERIDMAP[],COLUMN(PLAYERIDMAP[POS]),FALSE)</f>
        <v>3B</v>
      </c>
      <c r="H460" s="92">
        <v>85</v>
      </c>
      <c r="I460" s="59">
        <v>78</v>
      </c>
      <c r="J460" s="92">
        <v>13</v>
      </c>
      <c r="K460" s="59">
        <v>0</v>
      </c>
      <c r="L460" s="92">
        <v>11</v>
      </c>
      <c r="M460" s="59">
        <v>7</v>
      </c>
      <c r="N460" s="59">
        <v>6</v>
      </c>
      <c r="O460" s="59">
        <v>23</v>
      </c>
      <c r="P460" s="59">
        <v>3</v>
      </c>
      <c r="Q460" s="6">
        <v>0.16666666666666666</v>
      </c>
      <c r="R460" s="15">
        <v>516</v>
      </c>
      <c r="S460" s="35">
        <v>-21.025164954459584</v>
      </c>
      <c r="T460" s="19" t="s">
        <v>16618</v>
      </c>
    </row>
    <row r="461" spans="1:20" ht="15" customHeight="1" x14ac:dyDescent="0.3">
      <c r="A461" s="43" t="s">
        <v>11996</v>
      </c>
      <c r="B461" s="2" t="str">
        <f>VLOOKUP(MYRANKS_H[[#This Row],[PLAYERID]],PLAYERIDMAP[],COLUMN(PLAYERIDMAP[LASTNAME]),FALSE)</f>
        <v>Cuthbert</v>
      </c>
      <c r="C461" s="3" t="str">
        <f>VLOOKUP(MYRANKS_H[[#This Row],[PLAYERID]],PLAYERIDMAP[],COLUMN(PLAYERIDMAP[FIRSTNAME]),FALSE)</f>
        <v>Cheslor</v>
      </c>
      <c r="D461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Cheslor Cuthbert</v>
      </c>
      <c r="E461" s="3" t="str">
        <f>VLOOKUP(MYRANKS_H[[#This Row],[PLAYERID]],PLAYERIDMAP[],COLUMN(PLAYERIDMAP[TEAM]),FALSE)</f>
        <v>KC</v>
      </c>
      <c r="F461" s="4" t="str">
        <f>VLOOKUP(MYRANKS_H[[#This Row],[PLAYERID]],PLAYERIDMAP[],COLUMN(PLAYERIDMAP[LG]),FALSE)</f>
        <v>AL</v>
      </c>
      <c r="G461" s="3" t="str">
        <f>VLOOKUP(MYRANKS_H[[#This Row],[PLAYERID]],PLAYERIDMAP[],COLUMN(PLAYERIDMAP[POS]),FALSE)</f>
        <v>3B</v>
      </c>
      <c r="H461" s="92">
        <v>117</v>
      </c>
      <c r="I461" s="66">
        <v>103</v>
      </c>
      <c r="J461" s="92">
        <v>20</v>
      </c>
      <c r="K461" s="66">
        <v>3</v>
      </c>
      <c r="L461" s="92">
        <v>11</v>
      </c>
      <c r="M461" s="66">
        <v>7</v>
      </c>
      <c r="N461" s="66">
        <v>11</v>
      </c>
      <c r="O461" s="66">
        <v>23</v>
      </c>
      <c r="P461" s="66">
        <v>0</v>
      </c>
      <c r="Q461" s="6">
        <v>0.1941747572815534</v>
      </c>
      <c r="R461" s="15">
        <v>517</v>
      </c>
      <c r="S461" s="35">
        <v>-21.075256221057035</v>
      </c>
      <c r="T461" s="19" t="s">
        <v>16619</v>
      </c>
    </row>
    <row r="462" spans="1:20" ht="15" customHeight="1" x14ac:dyDescent="0.3">
      <c r="A462" s="43" t="s">
        <v>13840</v>
      </c>
      <c r="B462" s="2" t="str">
        <f>VLOOKUP(MYRANKS_H[[#This Row],[PLAYERID]],PLAYERIDMAP[],COLUMN(PLAYERIDMAP[LASTNAME]),FALSE)</f>
        <v>Moroff</v>
      </c>
      <c r="C462" s="3" t="str">
        <f>VLOOKUP(MYRANKS_H[[#This Row],[PLAYERID]],PLAYERIDMAP[],COLUMN(PLAYERIDMAP[FIRSTNAME]),FALSE)</f>
        <v>Max</v>
      </c>
      <c r="D462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Max Moroff</v>
      </c>
      <c r="E462" s="3" t="str">
        <f>VLOOKUP(MYRANKS_H[[#This Row],[PLAYERID]],PLAYERIDMAP[],COLUMN(PLAYERIDMAP[TEAM]),FALSE)</f>
        <v>CLE</v>
      </c>
      <c r="F462" s="4" t="str">
        <f>VLOOKUP(MYRANKS_H[[#This Row],[PLAYERID]],PLAYERIDMAP[],COLUMN(PLAYERIDMAP[LG]),FALSE)</f>
        <v>AL</v>
      </c>
      <c r="G462" s="3" t="str">
        <f>VLOOKUP(MYRANKS_H[[#This Row],[PLAYERID]],PLAYERIDMAP[],COLUMN(PLAYERIDMAP[POS]),FALSE)</f>
        <v>2B</v>
      </c>
      <c r="H462" s="92">
        <v>67</v>
      </c>
      <c r="I462" s="66">
        <v>59</v>
      </c>
      <c r="J462" s="92">
        <v>11</v>
      </c>
      <c r="K462" s="66">
        <v>3</v>
      </c>
      <c r="L462" s="92">
        <v>7</v>
      </c>
      <c r="M462" s="66">
        <v>9</v>
      </c>
      <c r="N462" s="66">
        <v>7</v>
      </c>
      <c r="O462" s="66">
        <v>24</v>
      </c>
      <c r="P462" s="66">
        <v>0</v>
      </c>
      <c r="Q462" s="27">
        <v>0.1864406779661017</v>
      </c>
      <c r="R462" s="15">
        <v>518</v>
      </c>
      <c r="S462" s="37">
        <v>-21.079156669090434</v>
      </c>
      <c r="T462" s="19" t="s">
        <v>16620</v>
      </c>
    </row>
    <row r="463" spans="1:20" ht="15" customHeight="1" x14ac:dyDescent="0.3">
      <c r="A463" s="43" t="s">
        <v>13171</v>
      </c>
      <c r="B463" s="2" t="str">
        <f>VLOOKUP(MYRANKS_H[[#This Row],[PLAYERID]],PLAYERIDMAP[],COLUMN(PLAYERIDMAP[LASTNAME]),FALSE)</f>
        <v>Arroyo</v>
      </c>
      <c r="C463" s="3" t="str">
        <f>VLOOKUP(MYRANKS_H[[#This Row],[PLAYERID]],PLAYERIDMAP[],COLUMN(PLAYERIDMAP[FIRSTNAME]),FALSE)</f>
        <v>Christian</v>
      </c>
      <c r="D463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Christian Arroyo</v>
      </c>
      <c r="E463" s="3" t="str">
        <f>VLOOKUP(MYRANKS_H[[#This Row],[PLAYERID]],PLAYERIDMAP[],COLUMN(PLAYERIDMAP[TEAM]),FALSE)</f>
        <v>TB</v>
      </c>
      <c r="F463" s="4" t="str">
        <f>VLOOKUP(MYRANKS_H[[#This Row],[PLAYERID]],PLAYERIDMAP[],COLUMN(PLAYERIDMAP[LG]),FALSE)</f>
        <v>AL</v>
      </c>
      <c r="G463" s="3" t="str">
        <f>VLOOKUP(MYRANKS_H[[#This Row],[PLAYERID]],PLAYERIDMAP[],COLUMN(PLAYERIDMAP[POS]),FALSE)</f>
        <v>3B</v>
      </c>
      <c r="H463" s="92">
        <v>59</v>
      </c>
      <c r="I463" s="59">
        <v>53</v>
      </c>
      <c r="J463" s="92">
        <v>14</v>
      </c>
      <c r="K463" s="59">
        <v>1</v>
      </c>
      <c r="L463" s="92">
        <v>5</v>
      </c>
      <c r="M463" s="59">
        <v>6</v>
      </c>
      <c r="N463" s="59">
        <v>6</v>
      </c>
      <c r="O463" s="59">
        <v>16</v>
      </c>
      <c r="P463" s="59">
        <v>0</v>
      </c>
      <c r="Q463" s="6">
        <v>0.26415094339622641</v>
      </c>
      <c r="R463" s="15">
        <v>519</v>
      </c>
      <c r="S463" s="35">
        <v>-21.174537300707698</v>
      </c>
      <c r="T463" s="19" t="s">
        <v>16621</v>
      </c>
    </row>
    <row r="464" spans="1:20" ht="15" customHeight="1" x14ac:dyDescent="0.3">
      <c r="A464" s="43" t="s">
        <v>12842</v>
      </c>
      <c r="B464" s="2" t="str">
        <f>VLOOKUP(MYRANKS_H[[#This Row],[PLAYERID]],PLAYERIDMAP[],COLUMN(PLAYERIDMAP[LASTNAME]),FALSE)</f>
        <v>Torreyes</v>
      </c>
      <c r="C464" s="3" t="str">
        <f>VLOOKUP(MYRANKS_H[[#This Row],[PLAYERID]],PLAYERIDMAP[],COLUMN(PLAYERIDMAP[FIRSTNAME]),FALSE)</f>
        <v>Ronald</v>
      </c>
      <c r="D464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Ronald Torreyes</v>
      </c>
      <c r="E464" s="3" t="str">
        <f>VLOOKUP(MYRANKS_H[[#This Row],[PLAYERID]],PLAYERIDMAP[],COLUMN(PLAYERIDMAP[TEAM]),FALSE)</f>
        <v>MIN</v>
      </c>
      <c r="F464" s="4" t="str">
        <f>VLOOKUP(MYRANKS_H[[#This Row],[PLAYERID]],PLAYERIDMAP[],COLUMN(PLAYERIDMAP[LG]),FALSE)</f>
        <v>AL</v>
      </c>
      <c r="G464" s="3" t="str">
        <f>VLOOKUP(MYRANKS_H[[#This Row],[PLAYERID]],PLAYERIDMAP[],COLUMN(PLAYERIDMAP[POS]),FALSE)</f>
        <v>SS</v>
      </c>
      <c r="H464" s="92">
        <v>102</v>
      </c>
      <c r="I464" s="66">
        <v>100</v>
      </c>
      <c r="J464" s="92">
        <v>28</v>
      </c>
      <c r="K464" s="66">
        <v>0</v>
      </c>
      <c r="L464" s="92">
        <v>9</v>
      </c>
      <c r="M464" s="66">
        <v>7</v>
      </c>
      <c r="N464" s="66">
        <v>2</v>
      </c>
      <c r="O464" s="66">
        <v>16</v>
      </c>
      <c r="P464" s="66">
        <v>0</v>
      </c>
      <c r="Q464" s="6">
        <v>0.28000000000000003</v>
      </c>
      <c r="R464" s="15">
        <v>520</v>
      </c>
      <c r="S464" s="35">
        <v>-21.272149212164106</v>
      </c>
      <c r="T464" s="19" t="s">
        <v>16622</v>
      </c>
    </row>
    <row r="465" spans="1:20" ht="15" customHeight="1" x14ac:dyDescent="0.3">
      <c r="A465" s="43" t="s">
        <v>14080</v>
      </c>
      <c r="B465" s="2" t="str">
        <f>VLOOKUP(MYRANKS_H[[#This Row],[PLAYERID]],PLAYERIDMAP[],COLUMN(PLAYERIDMAP[LASTNAME]),FALSE)</f>
        <v>Blandino</v>
      </c>
      <c r="C465" s="3" t="str">
        <f>VLOOKUP(MYRANKS_H[[#This Row],[PLAYERID]],PLAYERIDMAP[],COLUMN(PLAYERIDMAP[FIRSTNAME]),FALSE)</f>
        <v>Alex</v>
      </c>
      <c r="D465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Alex Blandino</v>
      </c>
      <c r="E465" s="3" t="str">
        <f>VLOOKUP(MYRANKS_H[[#This Row],[PLAYERID]],PLAYERIDMAP[],COLUMN(PLAYERIDMAP[TEAM]),FALSE)</f>
        <v>CIN</v>
      </c>
      <c r="F465" s="4" t="str">
        <f>VLOOKUP(MYRANKS_H[[#This Row],[PLAYERID]],PLAYERIDMAP[],COLUMN(PLAYERIDMAP[LG]),FALSE)</f>
        <v>NL</v>
      </c>
      <c r="G465" s="3" t="str">
        <f>VLOOKUP(MYRANKS_H[[#This Row],[PLAYERID]],PLAYERIDMAP[],COLUMN(PLAYERIDMAP[POS]),FALSE)</f>
        <v>SS</v>
      </c>
      <c r="H465" s="92">
        <v>147</v>
      </c>
      <c r="I465" s="66">
        <v>128</v>
      </c>
      <c r="J465" s="92">
        <v>30</v>
      </c>
      <c r="K465" s="66">
        <v>1</v>
      </c>
      <c r="L465" s="92">
        <v>14</v>
      </c>
      <c r="M465" s="66">
        <v>8</v>
      </c>
      <c r="N465" s="66">
        <v>13</v>
      </c>
      <c r="O465" s="66">
        <v>41</v>
      </c>
      <c r="P465" s="66">
        <v>0</v>
      </c>
      <c r="Q465" s="29">
        <v>0.234375</v>
      </c>
      <c r="R465" s="15">
        <v>521</v>
      </c>
      <c r="S465" s="34">
        <v>-21.277440308466481</v>
      </c>
      <c r="T465" s="19" t="s">
        <v>16623</v>
      </c>
    </row>
    <row r="466" spans="1:20" ht="15" customHeight="1" x14ac:dyDescent="0.3">
      <c r="A466" s="43" t="s">
        <v>2405</v>
      </c>
      <c r="B466" s="2" t="str">
        <f>VLOOKUP(MYRANKS_H[[#This Row],[PLAYERID]],PLAYERIDMAP[],COLUMN(PLAYERIDMAP[LASTNAME]),FALSE)</f>
        <v>Kozma</v>
      </c>
      <c r="C466" s="3" t="str">
        <f>VLOOKUP(MYRANKS_H[[#This Row],[PLAYERID]],PLAYERIDMAP[],COLUMN(PLAYERIDMAP[FIRSTNAME]),FALSE)</f>
        <v>Pete</v>
      </c>
      <c r="D466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Pete Kozma</v>
      </c>
      <c r="E466" s="3" t="str">
        <f>VLOOKUP(MYRANKS_H[[#This Row],[PLAYERID]],PLAYERIDMAP[],COLUMN(PLAYERIDMAP[TEAM]),FALSE)</f>
        <v>DET</v>
      </c>
      <c r="F466" s="4" t="str">
        <f>VLOOKUP(MYRANKS_H[[#This Row],[PLAYERID]],PLAYERIDMAP[],COLUMN(PLAYERIDMAP[LG]),FALSE)</f>
        <v>AL</v>
      </c>
      <c r="G466" s="3" t="str">
        <f>VLOOKUP(MYRANKS_H[[#This Row],[PLAYERID]],PLAYERIDMAP[],COLUMN(PLAYERIDMAP[POS]),FALSE)</f>
        <v>3B</v>
      </c>
      <c r="H466" s="92">
        <v>73</v>
      </c>
      <c r="I466" s="59">
        <v>69</v>
      </c>
      <c r="J466" s="92">
        <v>15</v>
      </c>
      <c r="K466" s="59">
        <v>1</v>
      </c>
      <c r="L466" s="92">
        <v>7</v>
      </c>
      <c r="M466" s="59">
        <v>8</v>
      </c>
      <c r="N466" s="59">
        <v>2</v>
      </c>
      <c r="O466" s="59">
        <v>15</v>
      </c>
      <c r="P466" s="59">
        <v>0</v>
      </c>
      <c r="Q466" s="6">
        <v>0.21739130434782608</v>
      </c>
      <c r="R466" s="15">
        <v>522</v>
      </c>
      <c r="S466" s="35">
        <v>-21.350560297159877</v>
      </c>
      <c r="T466" s="19" t="s">
        <v>16624</v>
      </c>
    </row>
    <row r="467" spans="1:20" ht="15" customHeight="1" x14ac:dyDescent="0.3">
      <c r="A467" s="57" t="s">
        <v>13565</v>
      </c>
      <c r="B467" s="2" t="str">
        <f>VLOOKUP(MYRANKS_H[[#This Row],[PLAYERID]],PLAYERIDMAP[],COLUMN(PLAYERIDMAP[LASTNAME]),FALSE)</f>
        <v>Travis</v>
      </c>
      <c r="C467" s="3" t="str">
        <f>VLOOKUP(MYRANKS_H[[#This Row],[PLAYERID]],PLAYERIDMAP[],COLUMN(PLAYERIDMAP[FIRSTNAME]),FALSE)</f>
        <v>Sam</v>
      </c>
      <c r="D467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Sam Travis</v>
      </c>
      <c r="E467" s="3" t="str">
        <f>VLOOKUP(MYRANKS_H[[#This Row],[PLAYERID]],PLAYERIDMAP[],COLUMN(PLAYERIDMAP[TEAM]),FALSE)</f>
        <v>BOS</v>
      </c>
      <c r="F467" s="4" t="str">
        <f>VLOOKUP(MYRANKS_H[[#This Row],[PLAYERID]],PLAYERIDMAP[],COLUMN(PLAYERIDMAP[LG]),FALSE)</f>
        <v>AL</v>
      </c>
      <c r="G467" s="3" t="str">
        <f>VLOOKUP(MYRANKS_H[[#This Row],[PLAYERID]],PLAYERIDMAP[],COLUMN(PLAYERIDMAP[POS]),FALSE)</f>
        <v>1B</v>
      </c>
      <c r="H467" s="92">
        <v>38</v>
      </c>
      <c r="I467" s="66">
        <v>36</v>
      </c>
      <c r="J467" s="92">
        <v>8</v>
      </c>
      <c r="K467" s="66">
        <v>1</v>
      </c>
      <c r="L467" s="92">
        <v>5</v>
      </c>
      <c r="M467" s="66">
        <v>7</v>
      </c>
      <c r="N467" s="66">
        <v>2</v>
      </c>
      <c r="O467" s="66">
        <v>10</v>
      </c>
      <c r="P467" s="66">
        <v>0</v>
      </c>
      <c r="Q467" s="54">
        <v>0.22222222222222221</v>
      </c>
      <c r="R467" s="67">
        <v>523</v>
      </c>
      <c r="S467" s="56">
        <v>-21.372320027952707</v>
      </c>
      <c r="T467" s="55" t="s">
        <v>16625</v>
      </c>
    </row>
    <row r="468" spans="1:20" ht="15" customHeight="1" x14ac:dyDescent="0.3">
      <c r="A468" s="43" t="s">
        <v>13317</v>
      </c>
      <c r="B468" s="2" t="str">
        <f>VLOOKUP(MYRANKS_H[[#This Row],[PLAYERID]],PLAYERIDMAP[],COLUMN(PLAYERIDMAP[LASTNAME]),FALSE)</f>
        <v>Urias</v>
      </c>
      <c r="C468" s="3" t="str">
        <f>VLOOKUP(MYRANKS_H[[#This Row],[PLAYERID]],PLAYERIDMAP[],COLUMN(PLAYERIDMAP[FIRSTNAME]),FALSE)</f>
        <v>Luis</v>
      </c>
      <c r="D468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Luis Urias</v>
      </c>
      <c r="E468" s="3" t="str">
        <f>VLOOKUP(MYRANKS_H[[#This Row],[PLAYERID]],PLAYERIDMAP[],COLUMN(PLAYERIDMAP[TEAM]),FALSE)</f>
        <v>SD</v>
      </c>
      <c r="F468" s="4" t="str">
        <f>VLOOKUP(MYRANKS_H[[#This Row],[PLAYERID]],PLAYERIDMAP[],COLUMN(PLAYERIDMAP[LG]),FALSE)</f>
        <v>NL</v>
      </c>
      <c r="G468" s="3" t="str">
        <f>VLOOKUP(MYRANKS_H[[#This Row],[PLAYERID]],PLAYERIDMAP[],COLUMN(PLAYERIDMAP[POS]),FALSE)</f>
        <v>2B</v>
      </c>
      <c r="H468" s="92">
        <v>53</v>
      </c>
      <c r="I468" s="66">
        <v>48</v>
      </c>
      <c r="J468" s="92">
        <v>10</v>
      </c>
      <c r="K468" s="66">
        <v>2</v>
      </c>
      <c r="L468" s="92">
        <v>5</v>
      </c>
      <c r="M468" s="66">
        <v>5</v>
      </c>
      <c r="N468" s="66">
        <v>3</v>
      </c>
      <c r="O468" s="66">
        <v>10</v>
      </c>
      <c r="P468" s="66">
        <v>1</v>
      </c>
      <c r="Q468" s="6">
        <v>0.20833333333333334</v>
      </c>
      <c r="R468" s="15">
        <v>524</v>
      </c>
      <c r="S468" s="35">
        <v>-21.469100237042152</v>
      </c>
      <c r="T468" s="19" t="s">
        <v>16626</v>
      </c>
    </row>
    <row r="469" spans="1:20" ht="15" customHeight="1" x14ac:dyDescent="0.3">
      <c r="A469" s="43" t="s">
        <v>13780</v>
      </c>
      <c r="B469" s="2" t="str">
        <f>VLOOKUP(MYRANKS_H[[#This Row],[PLAYERID]],PLAYERIDMAP[],COLUMN(PLAYERIDMAP[LASTNAME]),FALSE)</f>
        <v>Jones</v>
      </c>
      <c r="C469" s="3" t="str">
        <f>VLOOKUP(MYRANKS_H[[#This Row],[PLAYERID]],PLAYERIDMAP[],COLUMN(PLAYERIDMAP[FIRSTNAME]),FALSE)</f>
        <v>Ryder</v>
      </c>
      <c r="D469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Ryder Jones</v>
      </c>
      <c r="E469" s="3" t="str">
        <f>VLOOKUP(MYRANKS_H[[#This Row],[PLAYERID]],PLAYERIDMAP[],COLUMN(PLAYERIDMAP[TEAM]),FALSE)</f>
        <v>SF</v>
      </c>
      <c r="F469" s="4" t="str">
        <f>VLOOKUP(MYRANKS_H[[#This Row],[PLAYERID]],PLAYERIDMAP[],COLUMN(PLAYERIDMAP[LG]),FALSE)</f>
        <v>NL</v>
      </c>
      <c r="G469" s="3" t="str">
        <f>VLOOKUP(MYRANKS_H[[#This Row],[PLAYERID]],PLAYERIDMAP[],COLUMN(PLAYERIDMAP[POS]),FALSE)</f>
        <v>1B</v>
      </c>
      <c r="H469" s="92">
        <v>8</v>
      </c>
      <c r="I469" s="59">
        <v>8</v>
      </c>
      <c r="J469" s="92">
        <v>3</v>
      </c>
      <c r="K469" s="59">
        <v>2</v>
      </c>
      <c r="L469" s="92">
        <v>2</v>
      </c>
      <c r="M469" s="59">
        <v>3</v>
      </c>
      <c r="N469" s="59">
        <v>0</v>
      </c>
      <c r="O469" s="59">
        <v>5</v>
      </c>
      <c r="P469" s="59">
        <v>0</v>
      </c>
      <c r="Q469" s="6">
        <v>0.375</v>
      </c>
      <c r="R469" s="15">
        <v>525</v>
      </c>
      <c r="S469" s="35">
        <v>-21.491634554527522</v>
      </c>
      <c r="T469" s="19" t="s">
        <v>16627</v>
      </c>
    </row>
    <row r="470" spans="1:20" x14ac:dyDescent="0.3">
      <c r="A470" s="43" t="s">
        <v>15774</v>
      </c>
      <c r="B470" s="2" t="str">
        <f>VLOOKUP(MYRANKS_H[[#This Row],[PLAYERID]],PLAYERIDMAP[],COLUMN(PLAYERIDMAP[LASTNAME]),FALSE)</f>
        <v>Lugo</v>
      </c>
      <c r="C470" s="3" t="str">
        <f>VLOOKUP(MYRANKS_H[[#This Row],[PLAYERID]],PLAYERIDMAP[],COLUMN(PLAYERIDMAP[FIRSTNAME]),FALSE)</f>
        <v>Dawel</v>
      </c>
      <c r="D470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Dawel Lugo</v>
      </c>
      <c r="E470" s="3" t="str">
        <f>VLOOKUP(MYRANKS_H[[#This Row],[PLAYERID]],PLAYERIDMAP[],COLUMN(PLAYERIDMAP[TEAM]),FALSE)</f>
        <v>DET</v>
      </c>
      <c r="F470" s="4" t="str">
        <f>VLOOKUP(MYRANKS_H[[#This Row],[PLAYERID]],PLAYERIDMAP[],COLUMN(PLAYERIDMAP[LG]),FALSE)</f>
        <v>AL</v>
      </c>
      <c r="G470" s="3" t="str">
        <f>VLOOKUP(MYRANKS_H[[#This Row],[PLAYERID]],PLAYERIDMAP[],COLUMN(PLAYERIDMAP[POS]),FALSE)</f>
        <v>2B</v>
      </c>
      <c r="H470" s="92">
        <v>101</v>
      </c>
      <c r="I470" s="59">
        <v>94</v>
      </c>
      <c r="J470" s="92">
        <v>20</v>
      </c>
      <c r="K470" s="59">
        <v>1</v>
      </c>
      <c r="L470" s="92">
        <v>10</v>
      </c>
      <c r="M470" s="59">
        <v>8</v>
      </c>
      <c r="N470" s="59">
        <v>7</v>
      </c>
      <c r="O470" s="59">
        <v>20</v>
      </c>
      <c r="P470" s="59">
        <v>0</v>
      </c>
      <c r="Q470" s="6">
        <v>0.21276595744680851</v>
      </c>
      <c r="R470" s="15">
        <v>526</v>
      </c>
      <c r="S470" s="35">
        <v>-21.541657306757955</v>
      </c>
      <c r="T470" s="19" t="s">
        <v>16628</v>
      </c>
    </row>
    <row r="471" spans="1:20" ht="15" customHeight="1" x14ac:dyDescent="0.3">
      <c r="A471" s="43" t="s">
        <v>2244</v>
      </c>
      <c r="B471" s="2" t="str">
        <f>VLOOKUP(MYRANKS_H[[#This Row],[PLAYERID]],PLAYERIDMAP[],COLUMN(PLAYERIDMAP[LASTNAME]),FALSE)</f>
        <v>Holliday</v>
      </c>
      <c r="C471" s="3" t="str">
        <f>VLOOKUP(MYRANKS_H[[#This Row],[PLAYERID]],PLAYERIDMAP[],COLUMN(PLAYERIDMAP[FIRSTNAME]),FALSE)</f>
        <v>Matt</v>
      </c>
      <c r="D471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Matt Holliday</v>
      </c>
      <c r="E471" s="3" t="str">
        <f>VLOOKUP(MYRANKS_H[[#This Row],[PLAYERID]],PLAYERIDMAP[],COLUMN(PLAYERIDMAP[TEAM]),FALSE)</f>
        <v>N/A</v>
      </c>
      <c r="F471" s="4" t="str">
        <f>VLOOKUP(MYRANKS_H[[#This Row],[PLAYERID]],PLAYERIDMAP[],COLUMN(PLAYERIDMAP[LG]),FALSE)</f>
        <v>N/A</v>
      </c>
      <c r="G471" s="3" t="str">
        <f>VLOOKUP(MYRANKS_H[[#This Row],[PLAYERID]],PLAYERIDMAP[],COLUMN(PLAYERIDMAP[POS]),FALSE)</f>
        <v>OF</v>
      </c>
      <c r="H471" s="92">
        <v>65</v>
      </c>
      <c r="I471" s="66">
        <v>53</v>
      </c>
      <c r="J471" s="92">
        <v>15</v>
      </c>
      <c r="K471" s="66">
        <v>2</v>
      </c>
      <c r="L471" s="92">
        <v>3</v>
      </c>
      <c r="M471" s="66">
        <v>3</v>
      </c>
      <c r="N471" s="66">
        <v>12</v>
      </c>
      <c r="O471" s="66">
        <v>18</v>
      </c>
      <c r="P471" s="66">
        <v>0</v>
      </c>
      <c r="Q471" s="6">
        <v>0.28301886792452829</v>
      </c>
      <c r="R471" s="15">
        <v>527</v>
      </c>
      <c r="S471" s="35">
        <v>-21.602635575768947</v>
      </c>
      <c r="T471" s="19" t="s">
        <v>16629</v>
      </c>
    </row>
    <row r="472" spans="1:20" ht="15" customHeight="1" x14ac:dyDescent="0.3">
      <c r="A472" s="43" t="s">
        <v>10867</v>
      </c>
      <c r="B472" s="2" t="str">
        <f>VLOOKUP(MYRANKS_H[[#This Row],[PLAYERID]],PLAYERIDMAP[],COLUMN(PLAYERIDMAP[LASTNAME]),FALSE)</f>
        <v>Urshela</v>
      </c>
      <c r="C472" s="3" t="str">
        <f>VLOOKUP(MYRANKS_H[[#This Row],[PLAYERID]],PLAYERIDMAP[],COLUMN(PLAYERIDMAP[FIRSTNAME]),FALSE)</f>
        <v>Giovanny</v>
      </c>
      <c r="D472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Giovanny Urshela</v>
      </c>
      <c r="E472" s="3" t="str">
        <f>VLOOKUP(MYRANKS_H[[#This Row],[PLAYERID]],PLAYERIDMAP[],COLUMN(PLAYERIDMAP[TEAM]),FALSE)</f>
        <v>NYY</v>
      </c>
      <c r="F472" s="4" t="str">
        <f>VLOOKUP(MYRANKS_H[[#This Row],[PLAYERID]],PLAYERIDMAP[],COLUMN(PLAYERIDMAP[LG]),FALSE)</f>
        <v>AL</v>
      </c>
      <c r="G472" s="3" t="str">
        <f>VLOOKUP(MYRANKS_H[[#This Row],[PLAYERID]],PLAYERIDMAP[],COLUMN(PLAYERIDMAP[POS]),FALSE)</f>
        <v>3B</v>
      </c>
      <c r="H472" s="92">
        <v>46</v>
      </c>
      <c r="I472" s="66">
        <v>43</v>
      </c>
      <c r="J472" s="92">
        <v>10</v>
      </c>
      <c r="K472" s="66">
        <v>1</v>
      </c>
      <c r="L472" s="92">
        <v>7</v>
      </c>
      <c r="M472" s="66">
        <v>3</v>
      </c>
      <c r="N472" s="66">
        <v>2</v>
      </c>
      <c r="O472" s="66">
        <v>10</v>
      </c>
      <c r="P472" s="66">
        <v>0</v>
      </c>
      <c r="Q472" s="6">
        <v>0.23255813953488372</v>
      </c>
      <c r="R472" s="15">
        <v>528</v>
      </c>
      <c r="S472" s="35">
        <v>-21.672194711893852</v>
      </c>
      <c r="T472" s="19" t="s">
        <v>16630</v>
      </c>
    </row>
    <row r="473" spans="1:20" ht="15" customHeight="1" x14ac:dyDescent="0.3">
      <c r="A473" s="43" t="s">
        <v>12968</v>
      </c>
      <c r="B473" s="2" t="str">
        <f>VLOOKUP(MYRANKS_H[[#This Row],[PLAYERID]],PLAYERIDMAP[],COLUMN(PLAYERIDMAP[LASTNAME]),FALSE)</f>
        <v>Tapia</v>
      </c>
      <c r="C473" s="3" t="str">
        <f>VLOOKUP(MYRANKS_H[[#This Row],[PLAYERID]],PLAYERIDMAP[],COLUMN(PLAYERIDMAP[FIRSTNAME]),FALSE)</f>
        <v>Raimel</v>
      </c>
      <c r="D473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Raimel Tapia</v>
      </c>
      <c r="E473" s="3" t="str">
        <f>VLOOKUP(MYRANKS_H[[#This Row],[PLAYERID]],PLAYERIDMAP[],COLUMN(PLAYERIDMAP[TEAM]),FALSE)</f>
        <v>COL</v>
      </c>
      <c r="F473" s="4" t="str">
        <f>VLOOKUP(MYRANKS_H[[#This Row],[PLAYERID]],PLAYERIDMAP[],COLUMN(PLAYERIDMAP[LG]),FALSE)</f>
        <v>NL</v>
      </c>
      <c r="G473" s="3" t="str">
        <f>VLOOKUP(MYRANKS_H[[#This Row],[PLAYERID]],PLAYERIDMAP[],COLUMN(PLAYERIDMAP[POS]),FALSE)</f>
        <v>OF</v>
      </c>
      <c r="H473" s="92">
        <v>27</v>
      </c>
      <c r="I473" s="66">
        <v>25</v>
      </c>
      <c r="J473" s="92">
        <v>5</v>
      </c>
      <c r="K473" s="66">
        <v>1</v>
      </c>
      <c r="L473" s="92">
        <v>6</v>
      </c>
      <c r="M473" s="66">
        <v>6</v>
      </c>
      <c r="N473" s="66">
        <v>2</v>
      </c>
      <c r="O473" s="66">
        <v>7</v>
      </c>
      <c r="P473" s="66">
        <v>0</v>
      </c>
      <c r="Q473" s="6">
        <v>0.2</v>
      </c>
      <c r="R473" s="15">
        <v>529</v>
      </c>
      <c r="S473" s="35">
        <v>-21.749267343288384</v>
      </c>
      <c r="T473" s="19" t="s">
        <v>16631</v>
      </c>
    </row>
    <row r="474" spans="1:20" ht="15" customHeight="1" x14ac:dyDescent="0.3">
      <c r="A474" s="43" t="s">
        <v>8185</v>
      </c>
      <c r="B474" s="2" t="str">
        <f>VLOOKUP(MYRANKS_H[[#This Row],[PLAYERID]],PLAYERIDMAP[],COLUMN(PLAYERIDMAP[LASTNAME]),FALSE)</f>
        <v>Negron</v>
      </c>
      <c r="C474" s="3" t="str">
        <f>VLOOKUP(MYRANKS_H[[#This Row],[PLAYERID]],PLAYERIDMAP[],COLUMN(PLAYERIDMAP[FIRSTNAME]),FALSE)</f>
        <v>Kristopher</v>
      </c>
      <c r="D474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Kristopher Negron</v>
      </c>
      <c r="E474" s="3" t="str">
        <f>VLOOKUP(MYRANKS_H[[#This Row],[PLAYERID]],PLAYERIDMAP[],COLUMN(PLAYERIDMAP[TEAM]),FALSE)</f>
        <v>SEA</v>
      </c>
      <c r="F474" s="4" t="str">
        <f>VLOOKUP(MYRANKS_H[[#This Row],[PLAYERID]],PLAYERIDMAP[],COLUMN(PLAYERIDMAP[LG]),FALSE)</f>
        <v>AL</v>
      </c>
      <c r="G474" s="3" t="str">
        <f>VLOOKUP(MYRANKS_H[[#This Row],[PLAYERID]],PLAYERIDMAP[],COLUMN(PLAYERIDMAP[POS]),FALSE)</f>
        <v>SS</v>
      </c>
      <c r="H474" s="92">
        <v>33</v>
      </c>
      <c r="I474" s="66">
        <v>32</v>
      </c>
      <c r="J474" s="92">
        <v>7</v>
      </c>
      <c r="K474" s="66">
        <v>1</v>
      </c>
      <c r="L474" s="92">
        <v>6</v>
      </c>
      <c r="M474" s="66">
        <v>4</v>
      </c>
      <c r="N474" s="66">
        <v>1</v>
      </c>
      <c r="O474" s="66">
        <v>9</v>
      </c>
      <c r="P474" s="66">
        <v>2</v>
      </c>
      <c r="Q474" s="6">
        <v>0.21875</v>
      </c>
      <c r="R474" s="15">
        <v>530</v>
      </c>
      <c r="S474" s="35">
        <v>-21.764708991370671</v>
      </c>
      <c r="T474" s="19" t="s">
        <v>16632</v>
      </c>
    </row>
    <row r="475" spans="1:20" ht="15" customHeight="1" x14ac:dyDescent="0.3">
      <c r="A475" s="43" t="s">
        <v>3708</v>
      </c>
      <c r="B475" s="2" t="str">
        <f>VLOOKUP(MYRANKS_H[[#This Row],[PLAYERID]],PLAYERIDMAP[],COLUMN(PLAYERIDMAP[LASTNAME]),FALSE)</f>
        <v>Buxton</v>
      </c>
      <c r="C475" s="3" t="str">
        <f>VLOOKUP(MYRANKS_H[[#This Row],[PLAYERID]],PLAYERIDMAP[],COLUMN(PLAYERIDMAP[FIRSTNAME]),FALSE)</f>
        <v>Byron</v>
      </c>
      <c r="D475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Byron Buxton</v>
      </c>
      <c r="E475" s="3" t="str">
        <f>VLOOKUP(MYRANKS_H[[#This Row],[PLAYERID]],PLAYERIDMAP[],COLUMN(PLAYERIDMAP[TEAM]),FALSE)</f>
        <v>MIN</v>
      </c>
      <c r="F475" s="4" t="str">
        <f>VLOOKUP(MYRANKS_H[[#This Row],[PLAYERID]],PLAYERIDMAP[],COLUMN(PLAYERIDMAP[LG]),FALSE)</f>
        <v>AL</v>
      </c>
      <c r="G475" s="3" t="str">
        <f>VLOOKUP(MYRANKS_H[[#This Row],[PLAYERID]],PLAYERIDMAP[],COLUMN(PLAYERIDMAP[POS]),FALSE)</f>
        <v>OF</v>
      </c>
      <c r="H475" s="92">
        <v>94</v>
      </c>
      <c r="I475" s="66">
        <v>90</v>
      </c>
      <c r="J475" s="92">
        <v>14</v>
      </c>
      <c r="K475" s="66">
        <v>0</v>
      </c>
      <c r="L475" s="92">
        <v>8</v>
      </c>
      <c r="M475" s="66">
        <v>4</v>
      </c>
      <c r="N475" s="66">
        <v>3</v>
      </c>
      <c r="O475" s="66">
        <v>28</v>
      </c>
      <c r="P475" s="66">
        <v>5</v>
      </c>
      <c r="Q475" s="6">
        <v>0.15555555555555556</v>
      </c>
      <c r="R475" s="15">
        <v>531</v>
      </c>
      <c r="S475" s="35">
        <v>-21.879459042350422</v>
      </c>
      <c r="T475" s="19" t="s">
        <v>16633</v>
      </c>
    </row>
    <row r="476" spans="1:20" ht="15" customHeight="1" x14ac:dyDescent="0.3">
      <c r="A476" s="43" t="s">
        <v>15700</v>
      </c>
      <c r="B476" s="2" t="str">
        <f>VLOOKUP(MYRANKS_H[[#This Row],[PLAYERID]],PLAYERIDMAP[],COLUMN(PLAYERIDMAP[LASTNAME]),FALSE)</f>
        <v>Andreoli</v>
      </c>
      <c r="C476" s="3" t="str">
        <f>VLOOKUP(MYRANKS_H[[#This Row],[PLAYERID]],PLAYERIDMAP[],COLUMN(PLAYERIDMAP[FIRSTNAME]),FALSE)</f>
        <v>John</v>
      </c>
      <c r="D476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John Andreoli</v>
      </c>
      <c r="E476" s="3" t="str">
        <f>VLOOKUP(MYRANKS_H[[#This Row],[PLAYERID]],PLAYERIDMAP[],COLUMN(PLAYERIDMAP[TEAM]),FALSE)</f>
        <v>SEA</v>
      </c>
      <c r="F476" s="4" t="str">
        <f>VLOOKUP(MYRANKS_H[[#This Row],[PLAYERID]],PLAYERIDMAP[],COLUMN(PLAYERIDMAP[LG]),FALSE)</f>
        <v>AL</v>
      </c>
      <c r="G476" s="3" t="str">
        <f>VLOOKUP(MYRANKS_H[[#This Row],[PLAYERID]],PLAYERIDMAP[],COLUMN(PLAYERIDMAP[POS]),FALSE)</f>
        <v>OF</v>
      </c>
      <c r="H476" s="92">
        <v>67</v>
      </c>
      <c r="I476" s="66">
        <v>61</v>
      </c>
      <c r="J476" s="92">
        <v>14</v>
      </c>
      <c r="K476" s="66">
        <v>0</v>
      </c>
      <c r="L476" s="92">
        <v>4</v>
      </c>
      <c r="M476" s="66">
        <v>4</v>
      </c>
      <c r="N476" s="66">
        <v>5</v>
      </c>
      <c r="O476" s="66">
        <v>19</v>
      </c>
      <c r="P476" s="66">
        <v>2</v>
      </c>
      <c r="Q476" s="6">
        <v>0.22950819672131148</v>
      </c>
      <c r="R476" s="15">
        <v>532</v>
      </c>
      <c r="S476" s="35">
        <v>-21.943865331338309</v>
      </c>
      <c r="T476" s="19" t="s">
        <v>16634</v>
      </c>
    </row>
    <row r="477" spans="1:20" ht="15" customHeight="1" x14ac:dyDescent="0.3">
      <c r="A477" s="43" t="s">
        <v>10913</v>
      </c>
      <c r="B477" s="2" t="str">
        <f>VLOOKUP(MYRANKS_H[[#This Row],[PLAYERID]],PLAYERIDMAP[],COLUMN(PLAYERIDMAP[LASTNAME]),FALSE)</f>
        <v>Thompson</v>
      </c>
      <c r="C477" s="3" t="str">
        <f>VLOOKUP(MYRANKS_H[[#This Row],[PLAYERID]],PLAYERIDMAP[],COLUMN(PLAYERIDMAP[FIRSTNAME]),FALSE)</f>
        <v>Trayce</v>
      </c>
      <c r="D477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Trayce Thompson</v>
      </c>
      <c r="E477" s="3" t="str">
        <f>VLOOKUP(MYRANKS_H[[#This Row],[PLAYERID]],PLAYERIDMAP[],COLUMN(PLAYERIDMAP[TEAM]),FALSE)</f>
        <v>CLE</v>
      </c>
      <c r="F477" s="4" t="str">
        <f>VLOOKUP(MYRANKS_H[[#This Row],[PLAYERID]],PLAYERIDMAP[],COLUMN(PLAYERIDMAP[LG]),FALSE)</f>
        <v>AL</v>
      </c>
      <c r="G477" s="3" t="str">
        <f>VLOOKUP(MYRANKS_H[[#This Row],[PLAYERID]],PLAYERIDMAP[],COLUMN(PLAYERIDMAP[POS]),FALSE)</f>
        <v>OF</v>
      </c>
      <c r="H477" s="92">
        <v>137</v>
      </c>
      <c r="I477" s="66">
        <v>128</v>
      </c>
      <c r="J477" s="92">
        <v>15</v>
      </c>
      <c r="K477" s="66">
        <v>3</v>
      </c>
      <c r="L477" s="92">
        <v>15</v>
      </c>
      <c r="M477" s="66">
        <v>9</v>
      </c>
      <c r="N477" s="66">
        <v>7</v>
      </c>
      <c r="O477" s="66">
        <v>50</v>
      </c>
      <c r="P477" s="66">
        <v>3</v>
      </c>
      <c r="Q477" s="6">
        <v>0.1171875</v>
      </c>
      <c r="R477" s="15">
        <v>533</v>
      </c>
      <c r="S477" s="35">
        <v>-21.967659597578894</v>
      </c>
      <c r="T477" s="19" t="s">
        <v>16635</v>
      </c>
    </row>
    <row r="478" spans="1:20" ht="15" customHeight="1" x14ac:dyDescent="0.3">
      <c r="A478" s="43" t="s">
        <v>12690</v>
      </c>
      <c r="B478" s="2" t="str">
        <f>VLOOKUP(MYRANKS_H[[#This Row],[PLAYERID]],PLAYERIDMAP[],COLUMN(PLAYERIDMAP[LASTNAME]),FALSE)</f>
        <v>Toles</v>
      </c>
      <c r="C478" s="3" t="str">
        <f>VLOOKUP(MYRANKS_H[[#This Row],[PLAYERID]],PLAYERIDMAP[],COLUMN(PLAYERIDMAP[FIRSTNAME]),FALSE)</f>
        <v>Andrew</v>
      </c>
      <c r="D478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Andrew Toles</v>
      </c>
      <c r="E478" s="3" t="str">
        <f>VLOOKUP(MYRANKS_H[[#This Row],[PLAYERID]],PLAYERIDMAP[],COLUMN(PLAYERIDMAP[TEAM]),FALSE)</f>
        <v>LAD</v>
      </c>
      <c r="F478" s="4" t="str">
        <f>VLOOKUP(MYRANKS_H[[#This Row],[PLAYERID]],PLAYERIDMAP[],COLUMN(PLAYERIDMAP[LG]),FALSE)</f>
        <v>NL</v>
      </c>
      <c r="G478" s="3" t="str">
        <f>VLOOKUP(MYRANKS_H[[#This Row],[PLAYERID]],PLAYERIDMAP[],COLUMN(PLAYERIDMAP[POS]),FALSE)</f>
        <v>OF</v>
      </c>
      <c r="H478" s="92">
        <v>32</v>
      </c>
      <c r="I478" s="66">
        <v>30</v>
      </c>
      <c r="J478" s="92">
        <v>7</v>
      </c>
      <c r="K478" s="66">
        <v>0</v>
      </c>
      <c r="L478" s="92">
        <v>5</v>
      </c>
      <c r="M478" s="66">
        <v>4</v>
      </c>
      <c r="N478" s="66">
        <v>2</v>
      </c>
      <c r="O478" s="66">
        <v>8</v>
      </c>
      <c r="P478" s="66">
        <v>1</v>
      </c>
      <c r="Q478" s="6">
        <v>0.23333333333333334</v>
      </c>
      <c r="R478" s="15">
        <v>534</v>
      </c>
      <c r="S478" s="35">
        <v>-21.968634603005299</v>
      </c>
      <c r="T478" s="19" t="s">
        <v>16636</v>
      </c>
    </row>
    <row r="479" spans="1:20" ht="15" customHeight="1" x14ac:dyDescent="0.3">
      <c r="A479" s="43" t="s">
        <v>3003</v>
      </c>
      <c r="B479" s="2" t="str">
        <f>VLOOKUP(MYRANKS_H[[#This Row],[PLAYERID]],PLAYERIDMAP[],COLUMN(PLAYERIDMAP[LASTNAME]),FALSE)</f>
        <v>Romine</v>
      </c>
      <c r="C479" s="3" t="str">
        <f>VLOOKUP(MYRANKS_H[[#This Row],[PLAYERID]],PLAYERIDMAP[],COLUMN(PLAYERIDMAP[FIRSTNAME]),FALSE)</f>
        <v>Andrew</v>
      </c>
      <c r="D479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Andrew Romine</v>
      </c>
      <c r="E479" s="3" t="str">
        <f>VLOOKUP(MYRANKS_H[[#This Row],[PLAYERID]],PLAYERIDMAP[],COLUMN(PLAYERIDMAP[TEAM]),FALSE)</f>
        <v>N/A</v>
      </c>
      <c r="F479" s="4" t="str">
        <f>VLOOKUP(MYRANKS_H[[#This Row],[PLAYERID]],PLAYERIDMAP[],COLUMN(PLAYERIDMAP[LG]),FALSE)</f>
        <v>N/A</v>
      </c>
      <c r="G479" s="3" t="str">
        <f>VLOOKUP(MYRANKS_H[[#This Row],[PLAYERID]],PLAYERIDMAP[],COLUMN(PLAYERIDMAP[POS]),FALSE)</f>
        <v>2B</v>
      </c>
      <c r="H479" s="92">
        <v>131</v>
      </c>
      <c r="I479" s="66">
        <v>119</v>
      </c>
      <c r="J479" s="92">
        <v>25</v>
      </c>
      <c r="K479" s="66">
        <v>0</v>
      </c>
      <c r="L479" s="92">
        <v>15</v>
      </c>
      <c r="M479" s="66">
        <v>2</v>
      </c>
      <c r="N479" s="66">
        <v>7</v>
      </c>
      <c r="O479" s="66">
        <v>39</v>
      </c>
      <c r="P479" s="66">
        <v>1</v>
      </c>
      <c r="Q479" s="6">
        <v>0.21008403361344538</v>
      </c>
      <c r="R479" s="15">
        <v>535</v>
      </c>
      <c r="S479" s="35">
        <v>-21.984222951731752</v>
      </c>
      <c r="T479" s="19" t="s">
        <v>16637</v>
      </c>
    </row>
    <row r="480" spans="1:20" x14ac:dyDescent="0.3">
      <c r="A480" s="57" t="s">
        <v>10432</v>
      </c>
      <c r="B480" s="2" t="str">
        <f>VLOOKUP(MYRANKS_H[[#This Row],[PLAYERID]],PLAYERIDMAP[],COLUMN(PLAYERIDMAP[LASTNAME]),FALSE)</f>
        <v>Frazier</v>
      </c>
      <c r="C480" s="3" t="str">
        <f>VLOOKUP(MYRANKS_H[[#This Row],[PLAYERID]],PLAYERIDMAP[],COLUMN(PLAYERIDMAP[FIRSTNAME]),FALSE)</f>
        <v>Clint</v>
      </c>
      <c r="D480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Clint Frazier</v>
      </c>
      <c r="E480" s="3" t="str">
        <f>VLOOKUP(MYRANKS_H[[#This Row],[PLAYERID]],PLAYERIDMAP[],COLUMN(PLAYERIDMAP[TEAM]),FALSE)</f>
        <v>NYY</v>
      </c>
      <c r="F480" s="4" t="str">
        <f>VLOOKUP(MYRANKS_H[[#This Row],[PLAYERID]],PLAYERIDMAP[],COLUMN(PLAYERIDMAP[LG]),FALSE)</f>
        <v>AL</v>
      </c>
      <c r="G480" s="3" t="str">
        <f>VLOOKUP(MYRANKS_H[[#This Row],[PLAYERID]],PLAYERIDMAP[],COLUMN(PLAYERIDMAP[POS]),FALSE)</f>
        <v>OF</v>
      </c>
      <c r="H480" s="92">
        <v>41</v>
      </c>
      <c r="I480" s="66">
        <v>34</v>
      </c>
      <c r="J480" s="92">
        <v>9</v>
      </c>
      <c r="K480" s="66">
        <v>0</v>
      </c>
      <c r="L480" s="92">
        <v>9</v>
      </c>
      <c r="M480" s="66">
        <v>1</v>
      </c>
      <c r="N480" s="66">
        <v>5</v>
      </c>
      <c r="O480" s="66">
        <v>13</v>
      </c>
      <c r="P480" s="66">
        <v>0</v>
      </c>
      <c r="Q480" s="46">
        <v>0.26470588235294118</v>
      </c>
      <c r="R480" s="15">
        <v>536</v>
      </c>
      <c r="S480" s="52">
        <v>-22.005345304611708</v>
      </c>
      <c r="T480" s="45" t="s">
        <v>16638</v>
      </c>
    </row>
    <row r="481" spans="1:20" x14ac:dyDescent="0.3">
      <c r="A481" s="43" t="s">
        <v>13338</v>
      </c>
      <c r="B481" s="2" t="str">
        <f>VLOOKUP(MYRANKS_H[[#This Row],[PLAYERID]],PLAYERIDMAP[],COLUMN(PLAYERIDMAP[LASTNAME]),FALSE)</f>
        <v>Mejia</v>
      </c>
      <c r="C481" s="3" t="str">
        <f>VLOOKUP(MYRANKS_H[[#This Row],[PLAYERID]],PLAYERIDMAP[],COLUMN(PLAYERIDMAP[FIRSTNAME]),FALSE)</f>
        <v>Francisco</v>
      </c>
      <c r="D481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Francisco Mejia</v>
      </c>
      <c r="E481" s="3" t="str">
        <f>VLOOKUP(MYRANKS_H[[#This Row],[PLAYERID]],PLAYERIDMAP[],COLUMN(PLAYERIDMAP[TEAM]),FALSE)</f>
        <v>SD</v>
      </c>
      <c r="F481" s="4" t="str">
        <f>VLOOKUP(MYRANKS_H[[#This Row],[PLAYERID]],PLAYERIDMAP[],COLUMN(PLAYERIDMAP[LG]),FALSE)</f>
        <v>NL</v>
      </c>
      <c r="G481" s="3" t="str">
        <f>VLOOKUP(MYRANKS_H[[#This Row],[PLAYERID]],PLAYERIDMAP[],COLUMN(PLAYERIDMAP[POS]),FALSE)</f>
        <v>DH</v>
      </c>
      <c r="H481" s="92">
        <v>62</v>
      </c>
      <c r="I481" s="66">
        <v>56</v>
      </c>
      <c r="J481" s="92">
        <v>10</v>
      </c>
      <c r="K481" s="66">
        <v>3</v>
      </c>
      <c r="L481" s="92">
        <v>6</v>
      </c>
      <c r="M481" s="66">
        <v>8</v>
      </c>
      <c r="N481" s="66">
        <v>5</v>
      </c>
      <c r="O481" s="66">
        <v>19</v>
      </c>
      <c r="P481" s="66">
        <v>0</v>
      </c>
      <c r="Q481" s="6">
        <v>0.17857142857142858</v>
      </c>
      <c r="R481" s="15">
        <v>537</v>
      </c>
      <c r="S481" s="35">
        <v>-22.087388216273208</v>
      </c>
      <c r="T481" s="19" t="s">
        <v>16639</v>
      </c>
    </row>
    <row r="482" spans="1:20" x14ac:dyDescent="0.3">
      <c r="A482" s="57" t="s">
        <v>15638</v>
      </c>
      <c r="B482" s="2" t="str">
        <f>VLOOKUP(MYRANKS_H[[#This Row],[PLAYERID]],PLAYERIDMAP[],COLUMN(PLAYERIDMAP[LASTNAME]),FALSE)</f>
        <v>Santander</v>
      </c>
      <c r="C482" s="3" t="str">
        <f>VLOOKUP(MYRANKS_H[[#This Row],[PLAYERID]],PLAYERIDMAP[],COLUMN(PLAYERIDMAP[FIRSTNAME]),FALSE)</f>
        <v>Anthony</v>
      </c>
      <c r="D482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Anthony Santander</v>
      </c>
      <c r="E482" s="3" t="str">
        <f>VLOOKUP(MYRANKS_H[[#This Row],[PLAYERID]],PLAYERIDMAP[],COLUMN(PLAYERIDMAP[TEAM]),FALSE)</f>
        <v>BAL</v>
      </c>
      <c r="F482" s="4" t="str">
        <f>VLOOKUP(MYRANKS_H[[#This Row],[PLAYERID]],PLAYERIDMAP[],COLUMN(PLAYERIDMAP[LG]),FALSE)</f>
        <v>AL</v>
      </c>
      <c r="G482" s="3" t="str">
        <f>VLOOKUP(MYRANKS_H[[#This Row],[PLAYERID]],PLAYERIDMAP[],COLUMN(PLAYERIDMAP[POS]),FALSE)</f>
        <v>OF</v>
      </c>
      <c r="H482" s="92">
        <v>108</v>
      </c>
      <c r="I482" s="66">
        <v>101</v>
      </c>
      <c r="J482" s="92">
        <v>20</v>
      </c>
      <c r="K482" s="66">
        <v>1</v>
      </c>
      <c r="L482" s="92">
        <v>8</v>
      </c>
      <c r="M482" s="66">
        <v>6</v>
      </c>
      <c r="N482" s="66">
        <v>6</v>
      </c>
      <c r="O482" s="66">
        <v>21</v>
      </c>
      <c r="P482" s="66">
        <v>1</v>
      </c>
      <c r="Q482" s="54">
        <v>0.19801980198019803</v>
      </c>
      <c r="R482" s="15">
        <v>538</v>
      </c>
      <c r="S482" s="56">
        <v>-22.172060993596283</v>
      </c>
      <c r="T482" s="55" t="s">
        <v>16640</v>
      </c>
    </row>
    <row r="483" spans="1:20" ht="15" customHeight="1" x14ac:dyDescent="0.3">
      <c r="A483" s="43" t="s">
        <v>14192</v>
      </c>
      <c r="B483" s="2" t="str">
        <f>VLOOKUP(MYRANKS_H[[#This Row],[PLAYERID]],PLAYERIDMAP[],COLUMN(PLAYERIDMAP[LASTNAME]),FALSE)</f>
        <v>Sierra</v>
      </c>
      <c r="C483" s="3" t="str">
        <f>VLOOKUP(MYRANKS_H[[#This Row],[PLAYERID]],PLAYERIDMAP[],COLUMN(PLAYERIDMAP[FIRSTNAME]),FALSE)</f>
        <v>Magneuris</v>
      </c>
      <c r="D483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Magneuris Sierra</v>
      </c>
      <c r="E483" s="3" t="str">
        <f>VLOOKUP(MYRANKS_H[[#This Row],[PLAYERID]],PLAYERIDMAP[],COLUMN(PLAYERIDMAP[TEAM]),FALSE)</f>
        <v>MIA</v>
      </c>
      <c r="F483" s="4" t="str">
        <f>VLOOKUP(MYRANKS_H[[#This Row],[PLAYERID]],PLAYERIDMAP[],COLUMN(PLAYERIDMAP[LG]),FALSE)</f>
        <v>NL</v>
      </c>
      <c r="G483" s="3" t="str">
        <f>VLOOKUP(MYRANKS_H[[#This Row],[PLAYERID]],PLAYERIDMAP[],COLUMN(PLAYERIDMAP[POS]),FALSE)</f>
        <v>OF</v>
      </c>
      <c r="H483" s="92">
        <v>156</v>
      </c>
      <c r="I483" s="66">
        <v>147</v>
      </c>
      <c r="J483" s="92">
        <v>28</v>
      </c>
      <c r="K483" s="66">
        <v>0</v>
      </c>
      <c r="L483" s="92">
        <v>10</v>
      </c>
      <c r="M483" s="66">
        <v>7</v>
      </c>
      <c r="N483" s="66">
        <v>6</v>
      </c>
      <c r="O483" s="66">
        <v>39</v>
      </c>
      <c r="P483" s="66">
        <v>3</v>
      </c>
      <c r="Q483" s="27">
        <v>0.19047619047619047</v>
      </c>
      <c r="R483" s="78">
        <v>539</v>
      </c>
      <c r="S483" s="79">
        <v>-22.174010232770307</v>
      </c>
      <c r="T483" s="28" t="s">
        <v>16641</v>
      </c>
    </row>
    <row r="484" spans="1:20" x14ac:dyDescent="0.3">
      <c r="A484" s="57" t="s">
        <v>3012</v>
      </c>
      <c r="B484" s="2" t="str">
        <f>VLOOKUP(MYRANKS_H[[#This Row],[PLAYERID]],PLAYERIDMAP[],COLUMN(PLAYERIDMAP[LASTNAME]),FALSE)</f>
        <v>Rosales</v>
      </c>
      <c r="C484" s="3" t="str">
        <f>VLOOKUP(MYRANKS_H[[#This Row],[PLAYERID]],PLAYERIDMAP[],COLUMN(PLAYERIDMAP[FIRSTNAME]),FALSE)</f>
        <v>Adam</v>
      </c>
      <c r="D484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Adam Rosales</v>
      </c>
      <c r="E484" s="3" t="str">
        <f>VLOOKUP(MYRANKS_H[[#This Row],[PLAYERID]],PLAYERIDMAP[],COLUMN(PLAYERIDMAP[TEAM]),FALSE)</f>
        <v>N/A</v>
      </c>
      <c r="F484" s="4" t="str">
        <f>VLOOKUP(MYRANKS_H[[#This Row],[PLAYERID]],PLAYERIDMAP[],COLUMN(PLAYERIDMAP[LG]),FALSE)</f>
        <v>N/A</v>
      </c>
      <c r="G484" s="3" t="str">
        <f>VLOOKUP(MYRANKS_H[[#This Row],[PLAYERID]],PLAYERIDMAP[],COLUMN(PLAYERIDMAP[POS]),FALSE)</f>
        <v>1B</v>
      </c>
      <c r="H484" s="92">
        <v>21</v>
      </c>
      <c r="I484" s="66">
        <v>19</v>
      </c>
      <c r="J484" s="92">
        <v>4</v>
      </c>
      <c r="K484" s="66">
        <v>1</v>
      </c>
      <c r="L484" s="92">
        <v>4</v>
      </c>
      <c r="M484" s="66">
        <v>2</v>
      </c>
      <c r="N484" s="66">
        <v>1</v>
      </c>
      <c r="O484" s="66">
        <v>5</v>
      </c>
      <c r="P484" s="66">
        <v>0</v>
      </c>
      <c r="Q484" s="54">
        <v>0.21052631578947367</v>
      </c>
      <c r="R484" s="67">
        <v>540</v>
      </c>
      <c r="S484" s="56">
        <v>-22.180249227365938</v>
      </c>
      <c r="T484" s="55" t="s">
        <v>16642</v>
      </c>
    </row>
    <row r="485" spans="1:20" ht="15" customHeight="1" x14ac:dyDescent="0.3">
      <c r="A485" s="43" t="s">
        <v>13152</v>
      </c>
      <c r="B485" s="2" t="str">
        <f>VLOOKUP(MYRANKS_H[[#This Row],[PLAYERID]],PLAYERIDMAP[],COLUMN(PLAYERIDMAP[LASTNAME]),FALSE)</f>
        <v>Wade</v>
      </c>
      <c r="C485" s="3" t="str">
        <f>VLOOKUP(MYRANKS_H[[#This Row],[PLAYERID]],PLAYERIDMAP[],COLUMN(PLAYERIDMAP[FIRSTNAME]),FALSE)</f>
        <v>Tyler</v>
      </c>
      <c r="D485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Tyler Wade</v>
      </c>
      <c r="E485" s="3" t="str">
        <f>VLOOKUP(MYRANKS_H[[#This Row],[PLAYERID]],PLAYERIDMAP[],COLUMN(PLAYERIDMAP[TEAM]),FALSE)</f>
        <v>NYY</v>
      </c>
      <c r="F485" s="4" t="str">
        <f>VLOOKUP(MYRANKS_H[[#This Row],[PLAYERID]],PLAYERIDMAP[],COLUMN(PLAYERIDMAP[LG]),FALSE)</f>
        <v>AL</v>
      </c>
      <c r="G485" s="3" t="str">
        <f>VLOOKUP(MYRANKS_H[[#This Row],[PLAYERID]],PLAYERIDMAP[],COLUMN(PLAYERIDMAP[POS]),FALSE)</f>
        <v>2B</v>
      </c>
      <c r="H485" s="92">
        <v>70</v>
      </c>
      <c r="I485" s="66">
        <v>66</v>
      </c>
      <c r="J485" s="92">
        <v>11</v>
      </c>
      <c r="K485" s="66">
        <v>1</v>
      </c>
      <c r="L485" s="92">
        <v>8</v>
      </c>
      <c r="M485" s="66">
        <v>5</v>
      </c>
      <c r="N485" s="66">
        <v>4</v>
      </c>
      <c r="O485" s="66">
        <v>23</v>
      </c>
      <c r="P485" s="66">
        <v>1</v>
      </c>
      <c r="Q485" s="5">
        <v>0.16666666666666666</v>
      </c>
      <c r="R485" s="15">
        <v>541</v>
      </c>
      <c r="S485" s="32">
        <v>-22.300599259674328</v>
      </c>
      <c r="T485" s="19" t="s">
        <v>16643</v>
      </c>
    </row>
    <row r="486" spans="1:20" ht="15" customHeight="1" x14ac:dyDescent="0.3">
      <c r="A486" s="57" t="s">
        <v>2875</v>
      </c>
      <c r="B486" s="2" t="str">
        <f>VLOOKUP(MYRANKS_H[[#This Row],[PLAYERID]],PLAYERIDMAP[],COLUMN(PLAYERIDMAP[LASTNAME]),FALSE)</f>
        <v>Plouffe</v>
      </c>
      <c r="C486" s="3" t="str">
        <f>VLOOKUP(MYRANKS_H[[#This Row],[PLAYERID]],PLAYERIDMAP[],COLUMN(PLAYERIDMAP[FIRSTNAME]),FALSE)</f>
        <v>Trevor</v>
      </c>
      <c r="D486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Trevor Plouffe</v>
      </c>
      <c r="E486" s="3" t="str">
        <f>VLOOKUP(MYRANKS_H[[#This Row],[PLAYERID]],PLAYERIDMAP[],COLUMN(PLAYERIDMAP[TEAM]),FALSE)</f>
        <v>N/A</v>
      </c>
      <c r="F486" s="4" t="str">
        <f>VLOOKUP(MYRANKS_H[[#This Row],[PLAYERID]],PLAYERIDMAP[],COLUMN(PLAYERIDMAP[LG]),FALSE)</f>
        <v>N/A</v>
      </c>
      <c r="G486" s="3" t="str">
        <f>VLOOKUP(MYRANKS_H[[#This Row],[PLAYERID]],PLAYERIDMAP[],COLUMN(PLAYERIDMAP[POS]),FALSE)</f>
        <v>3B</v>
      </c>
      <c r="H486" s="92">
        <v>12</v>
      </c>
      <c r="I486" s="66">
        <v>12</v>
      </c>
      <c r="J486" s="92">
        <v>3</v>
      </c>
      <c r="K486" s="66">
        <v>1</v>
      </c>
      <c r="L486" s="92">
        <v>1</v>
      </c>
      <c r="M486" s="66">
        <v>3</v>
      </c>
      <c r="N486" s="66">
        <v>0</v>
      </c>
      <c r="O486" s="66">
        <v>6</v>
      </c>
      <c r="P486" s="66">
        <v>0</v>
      </c>
      <c r="Q486" s="54">
        <v>0.25</v>
      </c>
      <c r="R486" s="15">
        <v>542</v>
      </c>
      <c r="S486" s="56">
        <v>-22.333719874428954</v>
      </c>
      <c r="T486" s="55" t="s">
        <v>16644</v>
      </c>
    </row>
    <row r="487" spans="1:20" ht="15" customHeight="1" x14ac:dyDescent="0.3">
      <c r="A487" s="43" t="s">
        <v>11970</v>
      </c>
      <c r="B487" s="2" t="str">
        <f>VLOOKUP(MYRANKS_H[[#This Row],[PLAYERID]],PLAYERIDMAP[],COLUMN(PLAYERIDMAP[LASTNAME]),FALSE)</f>
        <v>Schimpf</v>
      </c>
      <c r="C487" s="3" t="str">
        <f>VLOOKUP(MYRANKS_H[[#This Row],[PLAYERID]],PLAYERIDMAP[],COLUMN(PLAYERIDMAP[FIRSTNAME]),FALSE)</f>
        <v>Ryan</v>
      </c>
      <c r="D487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Ryan Schimpf</v>
      </c>
      <c r="E487" s="3" t="str">
        <f>VLOOKUP(MYRANKS_H[[#This Row],[PLAYERID]],PLAYERIDMAP[],COLUMN(PLAYERIDMAP[TEAM]),FALSE)</f>
        <v>N/A</v>
      </c>
      <c r="F487" s="4" t="str">
        <f>VLOOKUP(MYRANKS_H[[#This Row],[PLAYERID]],PLAYERIDMAP[],COLUMN(PLAYERIDMAP[LG]),FALSE)</f>
        <v>N/A</v>
      </c>
      <c r="G487" s="3" t="str">
        <f>VLOOKUP(MYRANKS_H[[#This Row],[PLAYERID]],PLAYERIDMAP[],COLUMN(PLAYERIDMAP[POS]),FALSE)</f>
        <v>3B</v>
      </c>
      <c r="H487" s="92">
        <v>7</v>
      </c>
      <c r="I487" s="66">
        <v>5</v>
      </c>
      <c r="J487" s="92">
        <v>1</v>
      </c>
      <c r="K487" s="66">
        <v>1</v>
      </c>
      <c r="L487" s="92">
        <v>2</v>
      </c>
      <c r="M487" s="66">
        <v>2</v>
      </c>
      <c r="N487" s="66">
        <v>2</v>
      </c>
      <c r="O487" s="66">
        <v>3</v>
      </c>
      <c r="P487" s="66">
        <v>0</v>
      </c>
      <c r="Q487" s="6">
        <v>0.2</v>
      </c>
      <c r="R487" s="15">
        <v>543</v>
      </c>
      <c r="S487" s="35">
        <v>-22.377180990292484</v>
      </c>
      <c r="T487" s="19" t="s">
        <v>16645</v>
      </c>
    </row>
    <row r="488" spans="1:20" ht="15" customHeight="1" x14ac:dyDescent="0.3">
      <c r="A488" s="43" t="s">
        <v>15825</v>
      </c>
      <c r="B488" s="2" t="str">
        <f>VLOOKUP(MYRANKS_H[[#This Row],[PLAYERID]],PLAYERIDMAP[],COLUMN(PLAYERIDMAP[LASTNAME]),FALSE)</f>
        <v>Shaw</v>
      </c>
      <c r="C488" s="3" t="str">
        <f>VLOOKUP(MYRANKS_H[[#This Row],[PLAYERID]],PLAYERIDMAP[],COLUMN(PLAYERIDMAP[FIRSTNAME]),FALSE)</f>
        <v>Chris</v>
      </c>
      <c r="D488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Chris Shaw</v>
      </c>
      <c r="E488" s="3" t="str">
        <f>VLOOKUP(MYRANKS_H[[#This Row],[PLAYERID]],PLAYERIDMAP[],COLUMN(PLAYERIDMAP[TEAM]),FALSE)</f>
        <v>SF</v>
      </c>
      <c r="F488" s="4" t="str">
        <f>VLOOKUP(MYRANKS_H[[#This Row],[PLAYERID]],PLAYERIDMAP[],COLUMN(PLAYERIDMAP[LG]),FALSE)</f>
        <v>AL</v>
      </c>
      <c r="G488" s="3" t="str">
        <f>VLOOKUP(MYRANKS_H[[#This Row],[PLAYERID]],PLAYERIDMAP[],COLUMN(PLAYERIDMAP[POS]),FALSE)</f>
        <v>OF</v>
      </c>
      <c r="H488" s="92">
        <v>62</v>
      </c>
      <c r="I488" s="66">
        <v>54</v>
      </c>
      <c r="J488" s="92">
        <v>10</v>
      </c>
      <c r="K488" s="66">
        <v>1</v>
      </c>
      <c r="L488" s="92">
        <v>2</v>
      </c>
      <c r="M488" s="66">
        <v>7</v>
      </c>
      <c r="N488" s="66">
        <v>7</v>
      </c>
      <c r="O488" s="66">
        <v>23</v>
      </c>
      <c r="P488" s="66">
        <v>1</v>
      </c>
      <c r="Q488" s="6">
        <v>0.18518518518518517</v>
      </c>
      <c r="R488" s="15">
        <v>544</v>
      </c>
      <c r="S488" s="35">
        <v>-22.40471051483101</v>
      </c>
      <c r="T488" s="19" t="s">
        <v>16646</v>
      </c>
    </row>
    <row r="489" spans="1:20" ht="15" customHeight="1" x14ac:dyDescent="0.3">
      <c r="A489" s="88" t="s">
        <v>1590</v>
      </c>
      <c r="B489" s="2" t="str">
        <f>VLOOKUP(MYRANKS_H[[#This Row],[PLAYERID]],PLAYERIDMAP[],COLUMN(PLAYERIDMAP[LASTNAME]),FALSE)</f>
        <v>Bourjos</v>
      </c>
      <c r="C489" s="3" t="str">
        <f>VLOOKUP(MYRANKS_H[[#This Row],[PLAYERID]],PLAYERIDMAP[],COLUMN(PLAYERIDMAP[FIRSTNAME]),FALSE)</f>
        <v>Peter</v>
      </c>
      <c r="D489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Peter Bourjos</v>
      </c>
      <c r="E489" s="3" t="str">
        <f>VLOOKUP(MYRANKS_H[[#This Row],[PLAYERID]],PLAYERIDMAP[],COLUMN(PLAYERIDMAP[TEAM]),FALSE)</f>
        <v>LAA</v>
      </c>
      <c r="F489" s="4" t="str">
        <f>VLOOKUP(MYRANKS_H[[#This Row],[PLAYERID]],PLAYERIDMAP[],COLUMN(PLAYERIDMAP[LG]),FALSE)</f>
        <v>AL</v>
      </c>
      <c r="G489" s="3" t="str">
        <f>VLOOKUP(MYRANKS_H[[#This Row],[PLAYERID]],PLAYERIDMAP[],COLUMN(PLAYERIDMAP[POS]),FALSE)</f>
        <v>OF</v>
      </c>
      <c r="H489" s="97">
        <v>47</v>
      </c>
      <c r="I489" s="97">
        <v>44</v>
      </c>
      <c r="J489" s="97">
        <v>9</v>
      </c>
      <c r="K489" s="97">
        <v>1</v>
      </c>
      <c r="L489" s="97">
        <v>5</v>
      </c>
      <c r="M489" s="97">
        <v>4</v>
      </c>
      <c r="N489" s="97">
        <v>2</v>
      </c>
      <c r="O489" s="97">
        <v>15</v>
      </c>
      <c r="P489" s="97">
        <v>0</v>
      </c>
      <c r="Q489" s="98">
        <v>0.20454545454545456</v>
      </c>
      <c r="R489" s="100">
        <v>545</v>
      </c>
      <c r="S489" s="101">
        <v>-22.438470914974111</v>
      </c>
      <c r="T489" s="99" t="s">
        <v>16647</v>
      </c>
    </row>
    <row r="490" spans="1:20" ht="15" customHeight="1" x14ac:dyDescent="0.3">
      <c r="A490" s="43" t="s">
        <v>6157</v>
      </c>
      <c r="B490" s="2" t="str">
        <f>VLOOKUP(MYRANKS_H[[#This Row],[PLAYERID]],PLAYERIDMAP[],COLUMN(PLAYERIDMAP[LASTNAME]),FALSE)</f>
        <v>Refsnyder</v>
      </c>
      <c r="C490" s="3" t="str">
        <f>VLOOKUP(MYRANKS_H[[#This Row],[PLAYERID]],PLAYERIDMAP[],COLUMN(PLAYERIDMAP[FIRSTNAME]),FALSE)</f>
        <v>Robert</v>
      </c>
      <c r="D490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Robert Refsnyder</v>
      </c>
      <c r="E490" s="3" t="str">
        <f>VLOOKUP(MYRANKS_H[[#This Row],[PLAYERID]],PLAYERIDMAP[],COLUMN(PLAYERIDMAP[TEAM]),FALSE)</f>
        <v>ARI</v>
      </c>
      <c r="F490" s="4" t="str">
        <f>VLOOKUP(MYRANKS_H[[#This Row],[PLAYERID]],PLAYERIDMAP[],COLUMN(PLAYERIDMAP[LG]),FALSE)</f>
        <v>NL</v>
      </c>
      <c r="G490" s="3" t="str">
        <f>VLOOKUP(MYRANKS_H[[#This Row],[PLAYERID]],PLAYERIDMAP[],COLUMN(PLAYERIDMAP[POS]),FALSE)</f>
        <v>2B</v>
      </c>
      <c r="H490" s="92">
        <v>103</v>
      </c>
      <c r="I490" s="66">
        <v>84</v>
      </c>
      <c r="J490" s="92">
        <v>14</v>
      </c>
      <c r="K490" s="66">
        <v>2</v>
      </c>
      <c r="L490" s="92">
        <v>10</v>
      </c>
      <c r="M490" s="66">
        <v>5</v>
      </c>
      <c r="N490" s="66">
        <v>18</v>
      </c>
      <c r="O490" s="66">
        <v>26</v>
      </c>
      <c r="P490" s="66">
        <v>0</v>
      </c>
      <c r="Q490" s="6">
        <v>0.16666666666666666</v>
      </c>
      <c r="R490" s="15">
        <v>546</v>
      </c>
      <c r="S490" s="35">
        <v>-22.466064400347715</v>
      </c>
      <c r="T490" s="19" t="s">
        <v>16648</v>
      </c>
    </row>
    <row r="491" spans="1:20" ht="15" customHeight="1" x14ac:dyDescent="0.3">
      <c r="A491" s="57" t="s">
        <v>11124</v>
      </c>
      <c r="B491" s="2" t="str">
        <f>VLOOKUP(MYRANKS_H[[#This Row],[PLAYERID]],PLAYERIDMAP[],COLUMN(PLAYERIDMAP[LASTNAME]),FALSE)</f>
        <v>Tomlinson</v>
      </c>
      <c r="C491" s="3" t="str">
        <f>VLOOKUP(MYRANKS_H[[#This Row],[PLAYERID]],PLAYERIDMAP[],COLUMN(PLAYERIDMAP[FIRSTNAME]),FALSE)</f>
        <v>Kelby</v>
      </c>
      <c r="D491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Kelby Tomlinson</v>
      </c>
      <c r="E491" s="3" t="str">
        <f>VLOOKUP(MYRANKS_H[[#This Row],[PLAYERID]],PLAYERIDMAP[],COLUMN(PLAYERIDMAP[TEAM]),FALSE)</f>
        <v>ARI</v>
      </c>
      <c r="F491" s="4" t="str">
        <f>VLOOKUP(MYRANKS_H[[#This Row],[PLAYERID]],PLAYERIDMAP[],COLUMN(PLAYERIDMAP[LG]),FALSE)</f>
        <v>NL</v>
      </c>
      <c r="G491" s="3" t="str">
        <f>VLOOKUP(MYRANKS_H[[#This Row],[PLAYERID]],PLAYERIDMAP[],COLUMN(PLAYERIDMAP[POS]),FALSE)</f>
        <v>2B</v>
      </c>
      <c r="H491" s="92">
        <v>152</v>
      </c>
      <c r="I491" s="66">
        <v>140</v>
      </c>
      <c r="J491" s="92">
        <v>29</v>
      </c>
      <c r="K491" s="66">
        <v>0</v>
      </c>
      <c r="L491" s="92">
        <v>9</v>
      </c>
      <c r="M491" s="66">
        <v>10</v>
      </c>
      <c r="N491" s="66">
        <v>9</v>
      </c>
      <c r="O491" s="66">
        <v>35</v>
      </c>
      <c r="P491" s="66">
        <v>0</v>
      </c>
      <c r="Q491" s="46">
        <v>0.20714285714285716</v>
      </c>
      <c r="R491" s="65">
        <v>547</v>
      </c>
      <c r="S491" s="73">
        <v>-22.490330822240917</v>
      </c>
      <c r="T491" s="45" t="s">
        <v>16649</v>
      </c>
    </row>
    <row r="492" spans="1:20" ht="15" customHeight="1" x14ac:dyDescent="0.3">
      <c r="A492" s="57" t="s">
        <v>1490</v>
      </c>
      <c r="B492" s="2" t="str">
        <f>VLOOKUP(MYRANKS_H[[#This Row],[PLAYERID]],PLAYERIDMAP[],COLUMN(PLAYERIDMAP[LASTNAME]),FALSE)</f>
        <v>Barnes</v>
      </c>
      <c r="C492" s="3" t="str">
        <f>VLOOKUP(MYRANKS_H[[#This Row],[PLAYERID]],PLAYERIDMAP[],COLUMN(PLAYERIDMAP[FIRSTNAME]),FALSE)</f>
        <v>Brandon</v>
      </c>
      <c r="D492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Brandon Barnes</v>
      </c>
      <c r="E492" s="3" t="str">
        <f>VLOOKUP(MYRANKS_H[[#This Row],[PLAYERID]],PLAYERIDMAP[],COLUMN(PLAYERIDMAP[TEAM]),FALSE)</f>
        <v>CLE</v>
      </c>
      <c r="F492" s="4" t="str">
        <f>VLOOKUP(MYRANKS_H[[#This Row],[PLAYERID]],PLAYERIDMAP[],COLUMN(PLAYERIDMAP[LG]),FALSE)</f>
        <v>AL</v>
      </c>
      <c r="G492" s="3" t="str">
        <f>VLOOKUP(MYRANKS_H[[#This Row],[PLAYERID]],PLAYERIDMAP[],COLUMN(PLAYERIDMAP[POS]),FALSE)</f>
        <v>OF</v>
      </c>
      <c r="H492" s="92">
        <v>21</v>
      </c>
      <c r="I492" s="66">
        <v>19</v>
      </c>
      <c r="J492" s="92">
        <v>5</v>
      </c>
      <c r="K492" s="66">
        <v>1</v>
      </c>
      <c r="L492" s="92">
        <v>2</v>
      </c>
      <c r="M492" s="66">
        <v>2</v>
      </c>
      <c r="N492" s="66">
        <v>2</v>
      </c>
      <c r="O492" s="66">
        <v>5</v>
      </c>
      <c r="P492" s="66">
        <v>0</v>
      </c>
      <c r="Q492" s="46">
        <v>0.26315789473684209</v>
      </c>
      <c r="R492" s="65">
        <v>548</v>
      </c>
      <c r="S492" s="52">
        <v>-22.5796875369041</v>
      </c>
      <c r="T492" s="45" t="s">
        <v>16650</v>
      </c>
    </row>
    <row r="493" spans="1:20" ht="15" customHeight="1" x14ac:dyDescent="0.3">
      <c r="A493" s="43" t="s">
        <v>12138</v>
      </c>
      <c r="B493" s="2" t="str">
        <f>VLOOKUP(MYRANKS_H[[#This Row],[PLAYERID]],PLAYERIDMAP[],COLUMN(PLAYERIDMAP[LASTNAME]),FALSE)</f>
        <v>Drury</v>
      </c>
      <c r="C493" s="3" t="str">
        <f>VLOOKUP(MYRANKS_H[[#This Row],[PLAYERID]],PLAYERIDMAP[],COLUMN(PLAYERIDMAP[FIRSTNAME]),FALSE)</f>
        <v>Brandon</v>
      </c>
      <c r="D493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Brandon Drury</v>
      </c>
      <c r="E493" s="3" t="str">
        <f>VLOOKUP(MYRANKS_H[[#This Row],[PLAYERID]],PLAYERIDMAP[],COLUMN(PLAYERIDMAP[TEAM]),FALSE)</f>
        <v>TOR</v>
      </c>
      <c r="F493" s="4" t="str">
        <f>VLOOKUP(MYRANKS_H[[#This Row],[PLAYERID]],PLAYERIDMAP[],COLUMN(PLAYERIDMAP[LG]),FALSE)</f>
        <v>AL</v>
      </c>
      <c r="G493" s="3" t="str">
        <f>VLOOKUP(MYRANKS_H[[#This Row],[PLAYERID]],PLAYERIDMAP[],COLUMN(PLAYERIDMAP[POS]),FALSE)</f>
        <v>2B</v>
      </c>
      <c r="H493" s="92">
        <v>86</v>
      </c>
      <c r="I493" s="59">
        <v>77</v>
      </c>
      <c r="J493" s="92">
        <v>13</v>
      </c>
      <c r="K493" s="59">
        <v>1</v>
      </c>
      <c r="L493" s="92">
        <v>5</v>
      </c>
      <c r="M493" s="59">
        <v>10</v>
      </c>
      <c r="N493" s="59">
        <v>7</v>
      </c>
      <c r="O493" s="59">
        <v>20</v>
      </c>
      <c r="P493" s="59">
        <v>0</v>
      </c>
      <c r="Q493" s="30">
        <v>0.16883116883116883</v>
      </c>
      <c r="R493" s="15">
        <v>549</v>
      </c>
      <c r="S493" s="36">
        <v>-22.655774842276873</v>
      </c>
      <c r="T493" s="19" t="s">
        <v>16651</v>
      </c>
    </row>
    <row r="494" spans="1:20" ht="15" customHeight="1" x14ac:dyDescent="0.3">
      <c r="A494" s="43" t="s">
        <v>2975</v>
      </c>
      <c r="B494" s="2" t="str">
        <f>VLOOKUP(MYRANKS_H[[#This Row],[PLAYERID]],PLAYERIDMAP[],COLUMN(PLAYERIDMAP[LASTNAME]),FALSE)</f>
        <v>Robinson</v>
      </c>
      <c r="C494" s="3" t="str">
        <f>VLOOKUP(MYRANKS_H[[#This Row],[PLAYERID]],PLAYERIDMAP[],COLUMN(PLAYERIDMAP[FIRSTNAME]),FALSE)</f>
        <v>Shane</v>
      </c>
      <c r="D494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Shane Robinson</v>
      </c>
      <c r="E494" s="3" t="str">
        <f>VLOOKUP(MYRANKS_H[[#This Row],[PLAYERID]],PLAYERIDMAP[],COLUMN(PLAYERIDMAP[TEAM]),FALSE)</f>
        <v>PHI</v>
      </c>
      <c r="F494" s="4" t="str">
        <f>VLOOKUP(MYRANKS_H[[#This Row],[PLAYERID]],PLAYERIDMAP[],COLUMN(PLAYERIDMAP[LG]),FALSE)</f>
        <v>NL</v>
      </c>
      <c r="G494" s="3" t="str">
        <f>VLOOKUP(MYRANKS_H[[#This Row],[PLAYERID]],PLAYERIDMAP[],COLUMN(PLAYERIDMAP[POS]),FALSE)</f>
        <v>OF</v>
      </c>
      <c r="H494" s="92">
        <v>54</v>
      </c>
      <c r="I494" s="66">
        <v>49</v>
      </c>
      <c r="J494" s="92">
        <v>7</v>
      </c>
      <c r="K494" s="66">
        <v>1</v>
      </c>
      <c r="L494" s="92">
        <v>8</v>
      </c>
      <c r="M494" s="66">
        <v>2</v>
      </c>
      <c r="N494" s="66">
        <v>4</v>
      </c>
      <c r="O494" s="66">
        <v>6</v>
      </c>
      <c r="P494" s="66">
        <v>1</v>
      </c>
      <c r="Q494" s="6">
        <v>0.14285714285714285</v>
      </c>
      <c r="R494" s="15">
        <v>550</v>
      </c>
      <c r="S494" s="35">
        <v>-22.664382642338015</v>
      </c>
      <c r="T494" s="19" t="s">
        <v>16652</v>
      </c>
    </row>
    <row r="495" spans="1:20" ht="15" customHeight="1" x14ac:dyDescent="0.3">
      <c r="A495" s="57" t="s">
        <v>3506</v>
      </c>
      <c r="B495" s="2" t="str">
        <f>VLOOKUP(MYRANKS_H[[#This Row],[PLAYERID]],PLAYERIDMAP[],COLUMN(PLAYERIDMAP[LASTNAME]),FALSE)</f>
        <v>Shuck</v>
      </c>
      <c r="C495" s="3" t="str">
        <f>VLOOKUP(MYRANKS_H[[#This Row],[PLAYERID]],PLAYERIDMAP[],COLUMN(PLAYERIDMAP[FIRSTNAME]),FALSE)</f>
        <v>J.B.</v>
      </c>
      <c r="D495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J.B. Shuck</v>
      </c>
      <c r="E495" s="3" t="str">
        <f>VLOOKUP(MYRANKS_H[[#This Row],[PLAYERID]],PLAYERIDMAP[],COLUMN(PLAYERIDMAP[TEAM]),FALSE)</f>
        <v>N/A</v>
      </c>
      <c r="F495" s="4" t="str">
        <f>VLOOKUP(MYRANKS_H[[#This Row],[PLAYERID]],PLAYERIDMAP[],COLUMN(PLAYERIDMAP[LG]),FALSE)</f>
        <v>N/A</v>
      </c>
      <c r="G495" s="3" t="str">
        <f>VLOOKUP(MYRANKS_H[[#This Row],[PLAYERID]],PLAYERIDMAP[],COLUMN(PLAYERIDMAP[POS]),FALSE)</f>
        <v>OF</v>
      </c>
      <c r="H495" s="92">
        <v>142</v>
      </c>
      <c r="I495" s="66">
        <v>130</v>
      </c>
      <c r="J495" s="92">
        <v>25</v>
      </c>
      <c r="K495" s="66">
        <v>0</v>
      </c>
      <c r="L495" s="92">
        <v>10</v>
      </c>
      <c r="M495" s="66">
        <v>4</v>
      </c>
      <c r="N495" s="66">
        <v>10</v>
      </c>
      <c r="O495" s="66">
        <v>22</v>
      </c>
      <c r="P495" s="66">
        <v>2</v>
      </c>
      <c r="Q495" s="54">
        <v>0.19230769230769232</v>
      </c>
      <c r="R495" s="67">
        <v>551</v>
      </c>
      <c r="S495" s="56">
        <v>-22.724526757433903</v>
      </c>
      <c r="T495" s="55" t="s">
        <v>16653</v>
      </c>
    </row>
    <row r="496" spans="1:20" ht="15" customHeight="1" x14ac:dyDescent="0.3">
      <c r="A496" s="43" t="s">
        <v>4042</v>
      </c>
      <c r="B496" s="2" t="str">
        <f>VLOOKUP(MYRANKS_H[[#This Row],[PLAYERID]],PLAYERIDMAP[],COLUMN(PLAYERIDMAP[LASTNAME]),FALSE)</f>
        <v>Goins</v>
      </c>
      <c r="C496" s="3" t="str">
        <f>VLOOKUP(MYRANKS_H[[#This Row],[PLAYERID]],PLAYERIDMAP[],COLUMN(PLAYERIDMAP[FIRSTNAME]),FALSE)</f>
        <v>Ryan</v>
      </c>
      <c r="D496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Ryan Goins</v>
      </c>
      <c r="E496" s="3" t="str">
        <f>VLOOKUP(MYRANKS_H[[#This Row],[PLAYERID]],PLAYERIDMAP[],COLUMN(PLAYERIDMAP[TEAM]),FALSE)</f>
        <v>N/A</v>
      </c>
      <c r="F496" s="4" t="str">
        <f>VLOOKUP(MYRANKS_H[[#This Row],[PLAYERID]],PLAYERIDMAP[],COLUMN(PLAYERIDMAP[LG]),FALSE)</f>
        <v>N/A</v>
      </c>
      <c r="G496" s="3" t="str">
        <f>VLOOKUP(MYRANKS_H[[#This Row],[PLAYERID]],PLAYERIDMAP[],COLUMN(PLAYERIDMAP[POS]),FALSE)</f>
        <v>SS</v>
      </c>
      <c r="H496" s="92">
        <v>120</v>
      </c>
      <c r="I496" s="59">
        <v>115</v>
      </c>
      <c r="J496" s="92">
        <v>26</v>
      </c>
      <c r="K496" s="59">
        <v>0</v>
      </c>
      <c r="L496" s="92">
        <v>10</v>
      </c>
      <c r="M496" s="59">
        <v>6</v>
      </c>
      <c r="N496" s="59">
        <v>4</v>
      </c>
      <c r="O496" s="59">
        <v>29</v>
      </c>
      <c r="P496" s="59">
        <v>0</v>
      </c>
      <c r="Q496" s="6">
        <v>0.22608695652173913</v>
      </c>
      <c r="R496" s="15">
        <v>552</v>
      </c>
      <c r="S496" s="35">
        <v>-22.730957790591667</v>
      </c>
      <c r="T496" s="19" t="s">
        <v>16654</v>
      </c>
    </row>
    <row r="497" spans="1:20" x14ac:dyDescent="0.3">
      <c r="A497" s="43" t="s">
        <v>6248</v>
      </c>
      <c r="B497" s="2" t="str">
        <f>VLOOKUP(MYRANKS_H[[#This Row],[PLAYERID]],PLAYERIDMAP[],COLUMN(PLAYERIDMAP[LASTNAME]),FALSE)</f>
        <v>Santana</v>
      </c>
      <c r="C497" s="3" t="str">
        <f>VLOOKUP(MYRANKS_H[[#This Row],[PLAYERID]],PLAYERIDMAP[],COLUMN(PLAYERIDMAP[FIRSTNAME]),FALSE)</f>
        <v>Danny</v>
      </c>
      <c r="D497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Danny Santana</v>
      </c>
      <c r="E497" s="3" t="str">
        <f>VLOOKUP(MYRANKS_H[[#This Row],[PLAYERID]],PLAYERIDMAP[],COLUMN(PLAYERIDMAP[TEAM]),FALSE)</f>
        <v>N/A</v>
      </c>
      <c r="F497" s="4" t="str">
        <f>VLOOKUP(MYRANKS_H[[#This Row],[PLAYERID]],PLAYERIDMAP[],COLUMN(PLAYERIDMAP[LG]),FALSE)</f>
        <v>N/A</v>
      </c>
      <c r="G497" s="3" t="str">
        <f>VLOOKUP(MYRANKS_H[[#This Row],[PLAYERID]],PLAYERIDMAP[],COLUMN(PLAYERIDMAP[POS]),FALSE)</f>
        <v>OF</v>
      </c>
      <c r="H497" s="92">
        <v>32</v>
      </c>
      <c r="I497" s="66">
        <v>28</v>
      </c>
      <c r="J497" s="92">
        <v>5</v>
      </c>
      <c r="K497" s="66">
        <v>0</v>
      </c>
      <c r="L497" s="92">
        <v>4</v>
      </c>
      <c r="M497" s="66">
        <v>2</v>
      </c>
      <c r="N497" s="66">
        <v>3</v>
      </c>
      <c r="O497" s="66">
        <v>11</v>
      </c>
      <c r="P497" s="66">
        <v>1</v>
      </c>
      <c r="Q497" s="6">
        <v>0.17857142857142858</v>
      </c>
      <c r="R497" s="15">
        <v>553</v>
      </c>
      <c r="S497" s="35">
        <v>-22.797015561984015</v>
      </c>
      <c r="T497" s="19" t="s">
        <v>16655</v>
      </c>
    </row>
    <row r="498" spans="1:20" x14ac:dyDescent="0.3">
      <c r="A498" s="43" t="s">
        <v>13445</v>
      </c>
      <c r="B498" s="112" t="str">
        <f>VLOOKUP(MYRANKS_H[[#This Row],[PLAYERID]],PLAYERIDMAP[],COLUMN(PLAYERIDMAP[LASTNAME]),FALSE)</f>
        <v>Tucker</v>
      </c>
      <c r="C498" s="26" t="str">
        <f>VLOOKUP(MYRANKS_H[[#This Row],[PLAYERID]],PLAYERIDMAP[],COLUMN(PLAYERIDMAP[FIRSTNAME]),FALSE)</f>
        <v>Kyle</v>
      </c>
      <c r="D498" s="111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Kyle Tucker</v>
      </c>
      <c r="E498" s="26" t="str">
        <f>VLOOKUP(MYRANKS_H[[#This Row],[PLAYERID]],PLAYERIDMAP[],COLUMN(PLAYERIDMAP[TEAM]),FALSE)</f>
        <v>HOU</v>
      </c>
      <c r="F498" s="26" t="str">
        <f>VLOOKUP(MYRANKS_H[[#This Row],[PLAYERID]],PLAYERIDMAP[],COLUMN(PLAYERIDMAP[LG]),FALSE)</f>
        <v>AL</v>
      </c>
      <c r="G498" s="26" t="str">
        <f>VLOOKUP(MYRANKS_H[[#This Row],[PLAYERID]],PLAYERIDMAP[],COLUMN(PLAYERIDMAP[POS]),FALSE)</f>
        <v>OF</v>
      </c>
      <c r="H498" s="72">
        <v>72</v>
      </c>
      <c r="I498" s="72">
        <v>64</v>
      </c>
      <c r="J498" s="72">
        <v>9</v>
      </c>
      <c r="K498" s="72">
        <v>0</v>
      </c>
      <c r="L498" s="72">
        <v>10</v>
      </c>
      <c r="M498" s="72">
        <v>4</v>
      </c>
      <c r="N498" s="72">
        <v>6</v>
      </c>
      <c r="O498" s="72">
        <v>13</v>
      </c>
      <c r="P498" s="72">
        <v>1</v>
      </c>
      <c r="Q498" s="27">
        <v>0.140625</v>
      </c>
      <c r="R498" s="78">
        <v>554</v>
      </c>
      <c r="S498" s="79">
        <v>-22.901799226331335</v>
      </c>
      <c r="T498" s="28" t="s">
        <v>16656</v>
      </c>
    </row>
    <row r="499" spans="1:20" ht="15" customHeight="1" x14ac:dyDescent="0.3">
      <c r="A499" s="57" t="s">
        <v>5550</v>
      </c>
      <c r="B499" s="2" t="str">
        <f>VLOOKUP(MYRANKS_H[[#This Row],[PLAYERID]],PLAYERIDMAP[],COLUMN(PLAYERIDMAP[LASTNAME]),FALSE)</f>
        <v>Gosselin</v>
      </c>
      <c r="C499" s="3" t="str">
        <f>VLOOKUP(MYRANKS_H[[#This Row],[PLAYERID]],PLAYERIDMAP[],COLUMN(PLAYERIDMAP[FIRSTNAME]),FALSE)</f>
        <v>Phil</v>
      </c>
      <c r="D499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Phil Gosselin</v>
      </c>
      <c r="E499" s="3" t="str">
        <f>VLOOKUP(MYRANKS_H[[#This Row],[PLAYERID]],PLAYERIDMAP[],COLUMN(PLAYERIDMAP[TEAM]),FALSE)</f>
        <v>PHI</v>
      </c>
      <c r="F499" s="4" t="str">
        <f>VLOOKUP(MYRANKS_H[[#This Row],[PLAYERID]],PLAYERIDMAP[],COLUMN(PLAYERIDMAP[LG]),FALSE)</f>
        <v>NL</v>
      </c>
      <c r="G499" s="3" t="str">
        <f>VLOOKUP(MYRANKS_H[[#This Row],[PLAYERID]],PLAYERIDMAP[],COLUMN(PLAYERIDMAP[POS]),FALSE)</f>
        <v>2B</v>
      </c>
      <c r="H499" s="92">
        <v>28</v>
      </c>
      <c r="I499" s="66">
        <v>24</v>
      </c>
      <c r="J499" s="92">
        <v>3</v>
      </c>
      <c r="K499" s="66">
        <v>1</v>
      </c>
      <c r="L499" s="92">
        <v>5</v>
      </c>
      <c r="M499" s="66">
        <v>2</v>
      </c>
      <c r="N499" s="66">
        <v>4</v>
      </c>
      <c r="O499" s="66">
        <v>8</v>
      </c>
      <c r="P499" s="66">
        <v>0</v>
      </c>
      <c r="Q499" s="54">
        <v>0.125</v>
      </c>
      <c r="R499" s="67">
        <v>555</v>
      </c>
      <c r="S499" s="56">
        <v>-22.936658591548358</v>
      </c>
      <c r="T499" s="55" t="s">
        <v>16657</v>
      </c>
    </row>
    <row r="500" spans="1:20" ht="15" customHeight="1" x14ac:dyDescent="0.3">
      <c r="A500" s="57" t="s">
        <v>15557</v>
      </c>
      <c r="B500" s="2" t="str">
        <f>VLOOKUP(MYRANKS_H[[#This Row],[PLAYERID]],PLAYERIDMAP[],COLUMN(PLAYERIDMAP[LASTNAME]),FALSE)</f>
        <v>Davis</v>
      </c>
      <c r="C500" s="3" t="str">
        <f>VLOOKUP(MYRANKS_H[[#This Row],[PLAYERID]],PLAYERIDMAP[],COLUMN(PLAYERIDMAP[FIRSTNAME]),FALSE)</f>
        <v>J.D.</v>
      </c>
      <c r="D500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J.D. Davis</v>
      </c>
      <c r="E500" s="3" t="str">
        <f>VLOOKUP(MYRANKS_H[[#This Row],[PLAYERID]],PLAYERIDMAP[],COLUMN(PLAYERIDMAP[TEAM]),FALSE)</f>
        <v>NYM</v>
      </c>
      <c r="F500" s="4" t="str">
        <f>VLOOKUP(MYRANKS_H[[#This Row],[PLAYERID]],PLAYERIDMAP[],COLUMN(PLAYERIDMAP[LG]),FALSE)</f>
        <v>NL</v>
      </c>
      <c r="G500" s="3" t="str">
        <f>VLOOKUP(MYRANKS_H[[#This Row],[PLAYERID]],PLAYERIDMAP[],COLUMN(PLAYERIDMAP[POS]),FALSE)</f>
        <v>3B</v>
      </c>
      <c r="H500" s="92">
        <v>113</v>
      </c>
      <c r="I500" s="66">
        <v>103</v>
      </c>
      <c r="J500" s="92">
        <v>18</v>
      </c>
      <c r="K500" s="66">
        <v>1</v>
      </c>
      <c r="L500" s="92">
        <v>9</v>
      </c>
      <c r="M500" s="66">
        <v>5</v>
      </c>
      <c r="N500" s="66">
        <v>10</v>
      </c>
      <c r="O500" s="66">
        <v>29</v>
      </c>
      <c r="P500" s="66">
        <v>0</v>
      </c>
      <c r="Q500" s="46">
        <v>0.17475728155339806</v>
      </c>
      <c r="R500" s="15">
        <v>556</v>
      </c>
      <c r="S500" s="52">
        <v>-22.939347656112417</v>
      </c>
      <c r="T500" s="45" t="s">
        <v>16658</v>
      </c>
    </row>
    <row r="501" spans="1:20" ht="15" customHeight="1" x14ac:dyDescent="0.3">
      <c r="A501" s="43" t="s">
        <v>14219</v>
      </c>
      <c r="B501" s="2" t="str">
        <f>VLOOKUP(MYRANKS_H[[#This Row],[PLAYERID]],PLAYERIDMAP[],COLUMN(PLAYERIDMAP[LASTNAME]),FALSE)</f>
        <v>Cooper</v>
      </c>
      <c r="C501" s="3" t="str">
        <f>VLOOKUP(MYRANKS_H[[#This Row],[PLAYERID]],PLAYERIDMAP[],COLUMN(PLAYERIDMAP[FIRSTNAME]),FALSE)</f>
        <v>Garrett</v>
      </c>
      <c r="D501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Garrett Cooper</v>
      </c>
      <c r="E501" s="3" t="str">
        <f>VLOOKUP(MYRANKS_H[[#This Row],[PLAYERID]],PLAYERIDMAP[],COLUMN(PLAYERIDMAP[TEAM]),FALSE)</f>
        <v>MIA</v>
      </c>
      <c r="F501" s="4" t="str">
        <f>VLOOKUP(MYRANKS_H[[#This Row],[PLAYERID]],PLAYERIDMAP[],COLUMN(PLAYERIDMAP[LG]),FALSE)</f>
        <v>NL</v>
      </c>
      <c r="G501" s="3" t="str">
        <f>VLOOKUP(MYRANKS_H[[#This Row],[PLAYERID]],PLAYERIDMAP[],COLUMN(PLAYERIDMAP[POS]),FALSE)</f>
        <v>1B</v>
      </c>
      <c r="H501" s="92">
        <v>38</v>
      </c>
      <c r="I501" s="59">
        <v>33</v>
      </c>
      <c r="J501" s="92">
        <v>7</v>
      </c>
      <c r="K501" s="59">
        <v>0</v>
      </c>
      <c r="L501" s="92">
        <v>2</v>
      </c>
      <c r="M501" s="59">
        <v>2</v>
      </c>
      <c r="N501" s="59">
        <v>4</v>
      </c>
      <c r="O501" s="59">
        <v>12</v>
      </c>
      <c r="P501" s="59">
        <v>0</v>
      </c>
      <c r="Q501" s="6">
        <v>0.21212121212121213</v>
      </c>
      <c r="R501" s="15">
        <v>557</v>
      </c>
      <c r="S501" s="35">
        <v>-23.025320305188266</v>
      </c>
      <c r="T501" s="19" t="s">
        <v>16659</v>
      </c>
    </row>
    <row r="502" spans="1:20" x14ac:dyDescent="0.3">
      <c r="A502" s="57" t="s">
        <v>2861</v>
      </c>
      <c r="B502" s="2" t="str">
        <f>VLOOKUP(MYRANKS_H[[#This Row],[PLAYERID]],PLAYERIDMAP[],COLUMN(PLAYERIDMAP[LASTNAME]),FALSE)</f>
        <v>Phillips</v>
      </c>
      <c r="C502" s="3" t="str">
        <f>VLOOKUP(MYRANKS_H[[#This Row],[PLAYERID]],PLAYERIDMAP[],COLUMN(PLAYERIDMAP[FIRSTNAME]),FALSE)</f>
        <v>Brandon</v>
      </c>
      <c r="D502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Brandon Phillips</v>
      </c>
      <c r="E502" s="3" t="str">
        <f>VLOOKUP(MYRANKS_H[[#This Row],[PLAYERID]],PLAYERIDMAP[],COLUMN(PLAYERIDMAP[TEAM]),FALSE)</f>
        <v>N/A</v>
      </c>
      <c r="F502" s="4" t="str">
        <f>VLOOKUP(MYRANKS_H[[#This Row],[PLAYERID]],PLAYERIDMAP[],COLUMN(PLAYERIDMAP[LG]),FALSE)</f>
        <v>N/A</v>
      </c>
      <c r="G502" s="3" t="str">
        <f>VLOOKUP(MYRANKS_H[[#This Row],[PLAYERID]],PLAYERIDMAP[],COLUMN(PLAYERIDMAP[POS]),FALSE)</f>
        <v>2B</v>
      </c>
      <c r="H502" s="92">
        <v>27</v>
      </c>
      <c r="I502" s="66">
        <v>23</v>
      </c>
      <c r="J502" s="92">
        <v>3</v>
      </c>
      <c r="K502" s="66">
        <v>1</v>
      </c>
      <c r="L502" s="92">
        <v>4</v>
      </c>
      <c r="M502" s="66">
        <v>2</v>
      </c>
      <c r="N502" s="66">
        <v>4</v>
      </c>
      <c r="O502" s="66">
        <v>7</v>
      </c>
      <c r="P502" s="66">
        <v>0</v>
      </c>
      <c r="Q502" s="46">
        <v>0.13043478260869565</v>
      </c>
      <c r="R502" s="15">
        <v>558</v>
      </c>
      <c r="S502" s="52">
        <v>-23.025553467097485</v>
      </c>
      <c r="T502" s="45" t="s">
        <v>16660</v>
      </c>
    </row>
    <row r="503" spans="1:20" ht="15" customHeight="1" x14ac:dyDescent="0.3">
      <c r="A503" s="57" t="s">
        <v>2346</v>
      </c>
      <c r="B503" s="2" t="str">
        <f>VLOOKUP(MYRANKS_H[[#This Row],[PLAYERID]],PLAYERIDMAP[],COLUMN(PLAYERIDMAP[LASTNAME]),FALSE)</f>
        <v>Joseph</v>
      </c>
      <c r="C503" s="3" t="str">
        <f>VLOOKUP(MYRANKS_H[[#This Row],[PLAYERID]],PLAYERIDMAP[],COLUMN(PLAYERIDMAP[FIRSTNAME]),FALSE)</f>
        <v>Corban</v>
      </c>
      <c r="D503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Corban Joseph</v>
      </c>
      <c r="E503" s="3" t="str">
        <f>VLOOKUP(MYRANKS_H[[#This Row],[PLAYERID]],PLAYERIDMAP[],COLUMN(PLAYERIDMAP[TEAM]),FALSE)</f>
        <v>BAL</v>
      </c>
      <c r="F503" s="4" t="str">
        <f>VLOOKUP(MYRANKS_H[[#This Row],[PLAYERID]],PLAYERIDMAP[],COLUMN(PLAYERIDMAP[LG]),FALSE)</f>
        <v>AL</v>
      </c>
      <c r="G503" s="3" t="str">
        <f>VLOOKUP(MYRANKS_H[[#This Row],[PLAYERID]],PLAYERIDMAP[],COLUMN(PLAYERIDMAP[POS]),FALSE)</f>
        <v>2B</v>
      </c>
      <c r="H503" s="92">
        <v>19</v>
      </c>
      <c r="I503" s="64">
        <v>18</v>
      </c>
      <c r="J503" s="92">
        <v>4</v>
      </c>
      <c r="K503" s="64">
        <v>0</v>
      </c>
      <c r="L503" s="92">
        <v>1</v>
      </c>
      <c r="M503" s="64">
        <v>3</v>
      </c>
      <c r="N503" s="64">
        <v>1</v>
      </c>
      <c r="O503" s="64">
        <v>5</v>
      </c>
      <c r="P503" s="64">
        <v>0</v>
      </c>
      <c r="Q503" s="46">
        <v>0.22222222222222221</v>
      </c>
      <c r="R503" s="65">
        <v>559</v>
      </c>
      <c r="S503" s="52">
        <v>-23.137616340665232</v>
      </c>
      <c r="T503" s="45" t="s">
        <v>16661</v>
      </c>
    </row>
    <row r="504" spans="1:20" ht="15" customHeight="1" x14ac:dyDescent="0.3">
      <c r="A504" s="43" t="s">
        <v>11441</v>
      </c>
      <c r="B504" s="2" t="str">
        <f>VLOOKUP(MYRANKS_H[[#This Row],[PLAYERID]],PLAYERIDMAP[],COLUMN(PLAYERIDMAP[LASTNAME]),FALSE)</f>
        <v>Brito</v>
      </c>
      <c r="C504" s="3" t="str">
        <f>VLOOKUP(MYRANKS_H[[#This Row],[PLAYERID]],PLAYERIDMAP[],COLUMN(PLAYERIDMAP[FIRSTNAME]),FALSE)</f>
        <v>Socrates</v>
      </c>
      <c r="D504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Socrates Brito</v>
      </c>
      <c r="E504" s="3" t="str">
        <f>VLOOKUP(MYRANKS_H[[#This Row],[PLAYERID]],PLAYERIDMAP[],COLUMN(PLAYERIDMAP[TEAM]),FALSE)</f>
        <v>ARI</v>
      </c>
      <c r="F504" s="4" t="str">
        <f>VLOOKUP(MYRANKS_H[[#This Row],[PLAYERID]],PLAYERIDMAP[],COLUMN(PLAYERIDMAP[LG]),FALSE)</f>
        <v>NL</v>
      </c>
      <c r="G504" s="3" t="str">
        <f>VLOOKUP(MYRANKS_H[[#This Row],[PLAYERID]],PLAYERIDMAP[],COLUMN(PLAYERIDMAP[POS]),FALSE)</f>
        <v>OF</v>
      </c>
      <c r="H504" s="92">
        <v>44</v>
      </c>
      <c r="I504" s="66">
        <v>40</v>
      </c>
      <c r="J504" s="92">
        <v>7</v>
      </c>
      <c r="K504" s="66">
        <v>1</v>
      </c>
      <c r="L504" s="92">
        <v>3</v>
      </c>
      <c r="M504" s="66">
        <v>3</v>
      </c>
      <c r="N504" s="66">
        <v>3</v>
      </c>
      <c r="O504" s="66">
        <v>9</v>
      </c>
      <c r="P504" s="66">
        <v>0</v>
      </c>
      <c r="Q504" s="6">
        <v>0.17499999999999999</v>
      </c>
      <c r="R504" s="15">
        <v>560</v>
      </c>
      <c r="S504" s="35">
        <v>-23.139004832892908</v>
      </c>
      <c r="T504" s="19" t="s">
        <v>16662</v>
      </c>
    </row>
    <row r="505" spans="1:20" ht="15" customHeight="1" x14ac:dyDescent="0.3">
      <c r="A505" s="43" t="s">
        <v>12809</v>
      </c>
      <c r="B505" s="2" t="str">
        <f>VLOOKUP(MYRANKS_H[[#This Row],[PLAYERID]],PLAYERIDMAP[],COLUMN(PLAYERIDMAP[LASTNAME]),FALSE)</f>
        <v>Telis</v>
      </c>
      <c r="C505" s="3" t="str">
        <f>VLOOKUP(MYRANKS_H[[#This Row],[PLAYERID]],PLAYERIDMAP[],COLUMN(PLAYERIDMAP[FIRSTNAME]),FALSE)</f>
        <v>Tomas</v>
      </c>
      <c r="D505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Tomas Telis</v>
      </c>
      <c r="E505" s="3" t="str">
        <f>VLOOKUP(MYRANKS_H[[#This Row],[PLAYERID]],PLAYERIDMAP[],COLUMN(PLAYERIDMAP[TEAM]),FALSE)</f>
        <v>N/A</v>
      </c>
      <c r="F505" s="4" t="str">
        <f>VLOOKUP(MYRANKS_H[[#This Row],[PLAYERID]],PLAYERIDMAP[],COLUMN(PLAYERIDMAP[LG]),FALSE)</f>
        <v>N/A</v>
      </c>
      <c r="G505" s="3" t="str">
        <f>VLOOKUP(MYRANKS_H[[#This Row],[PLAYERID]],PLAYERIDMAP[],COLUMN(PLAYERIDMAP[POS]),FALSE)</f>
        <v>1B</v>
      </c>
      <c r="H505" s="92">
        <v>31</v>
      </c>
      <c r="I505" s="66">
        <v>29</v>
      </c>
      <c r="J505" s="92">
        <v>6</v>
      </c>
      <c r="K505" s="66">
        <v>0</v>
      </c>
      <c r="L505" s="92">
        <v>2</v>
      </c>
      <c r="M505" s="66">
        <v>1</v>
      </c>
      <c r="N505" s="66">
        <v>2</v>
      </c>
      <c r="O505" s="66">
        <v>8</v>
      </c>
      <c r="P505" s="66">
        <v>0</v>
      </c>
      <c r="Q505" s="5">
        <v>0.20689655172413793</v>
      </c>
      <c r="R505" s="76">
        <v>561</v>
      </c>
      <c r="S505" s="77">
        <v>-23.167302617302159</v>
      </c>
      <c r="T505" s="19" t="s">
        <v>16663</v>
      </c>
    </row>
    <row r="506" spans="1:20" ht="15" customHeight="1" x14ac:dyDescent="0.3">
      <c r="A506" s="43" t="s">
        <v>3108</v>
      </c>
      <c r="B506" s="2" t="str">
        <f>VLOOKUP(MYRANKS_H[[#This Row],[PLAYERID]],PLAYERIDMAP[],COLUMN(PLAYERIDMAP[LASTNAME]),FALSE)</f>
        <v>Sierra</v>
      </c>
      <c r="C506" s="3" t="str">
        <f>VLOOKUP(MYRANKS_H[[#This Row],[PLAYERID]],PLAYERIDMAP[],COLUMN(PLAYERIDMAP[FIRSTNAME]),FALSE)</f>
        <v>Moises</v>
      </c>
      <c r="D506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Moises Sierra</v>
      </c>
      <c r="E506" s="3" t="str">
        <f>VLOOKUP(MYRANKS_H[[#This Row],[PLAYERID]],PLAYERIDMAP[],COLUMN(PLAYERIDMAP[TEAM]),FALSE)</f>
        <v>N/A</v>
      </c>
      <c r="F506" s="4" t="str">
        <f>VLOOKUP(MYRANKS_H[[#This Row],[PLAYERID]],PLAYERIDMAP[],COLUMN(PLAYERIDMAP[LG]),FALSE)</f>
        <v>N/A</v>
      </c>
      <c r="G506" s="3" t="str">
        <f>VLOOKUP(MYRANKS_H[[#This Row],[PLAYERID]],PLAYERIDMAP[],COLUMN(PLAYERIDMAP[POS]),FALSE)</f>
        <v>OF</v>
      </c>
      <c r="H506" s="92">
        <v>60</v>
      </c>
      <c r="I506" s="66">
        <v>54</v>
      </c>
      <c r="J506" s="92">
        <v>9</v>
      </c>
      <c r="K506" s="66">
        <v>0</v>
      </c>
      <c r="L506" s="92">
        <v>4</v>
      </c>
      <c r="M506" s="66">
        <v>4</v>
      </c>
      <c r="N506" s="66">
        <v>2</v>
      </c>
      <c r="O506" s="66">
        <v>20</v>
      </c>
      <c r="P506" s="66">
        <v>1</v>
      </c>
      <c r="Q506" s="27">
        <v>0.16666666666666666</v>
      </c>
      <c r="R506" s="15">
        <v>562</v>
      </c>
      <c r="S506" s="37">
        <v>-23.179442434165786</v>
      </c>
      <c r="T506" s="19" t="s">
        <v>16664</v>
      </c>
    </row>
    <row r="507" spans="1:20" ht="15" customHeight="1" x14ac:dyDescent="0.3">
      <c r="A507" s="43" t="s">
        <v>5735</v>
      </c>
      <c r="B507" s="2" t="str">
        <f>VLOOKUP(MYRANKS_H[[#This Row],[PLAYERID]],PLAYERIDMAP[],COLUMN(PLAYERIDMAP[LASTNAME]),FALSE)</f>
        <v>Kang</v>
      </c>
      <c r="C507" s="3" t="str">
        <f>VLOOKUP(MYRANKS_H[[#This Row],[PLAYERID]],PLAYERIDMAP[],COLUMN(PLAYERIDMAP[FIRSTNAME]),FALSE)</f>
        <v>Jung-Ho</v>
      </c>
      <c r="D507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Jung-Ho Kang</v>
      </c>
      <c r="E507" s="3" t="str">
        <f>VLOOKUP(MYRANKS_H[[#This Row],[PLAYERID]],PLAYERIDMAP[],COLUMN(PLAYERIDMAP[TEAM]),FALSE)</f>
        <v>PIT</v>
      </c>
      <c r="F507" s="4" t="str">
        <f>VLOOKUP(MYRANKS_H[[#This Row],[PLAYERID]],PLAYERIDMAP[],COLUMN(PLAYERIDMAP[LG]),FALSE)</f>
        <v>NL</v>
      </c>
      <c r="G507" s="3" t="str">
        <f>VLOOKUP(MYRANKS_H[[#This Row],[PLAYERID]],PLAYERIDMAP[],COLUMN(PLAYERIDMAP[POS]),FALSE)</f>
        <v>3B</v>
      </c>
      <c r="H507" s="92">
        <v>6</v>
      </c>
      <c r="I507" s="59">
        <v>6</v>
      </c>
      <c r="J507" s="92">
        <v>2</v>
      </c>
      <c r="K507" s="59">
        <v>0</v>
      </c>
      <c r="L507" s="92">
        <v>0</v>
      </c>
      <c r="M507" s="59">
        <v>0</v>
      </c>
      <c r="N507" s="59">
        <v>0</v>
      </c>
      <c r="O507" s="59">
        <v>1</v>
      </c>
      <c r="P507" s="59">
        <v>0</v>
      </c>
      <c r="Q507" s="6">
        <v>0.33333333333333331</v>
      </c>
      <c r="R507" s="15">
        <v>563</v>
      </c>
      <c r="S507" s="35">
        <v>-23.180021019347727</v>
      </c>
      <c r="T507" s="19" t="s">
        <v>16665</v>
      </c>
    </row>
    <row r="508" spans="1:20" ht="15" customHeight="1" x14ac:dyDescent="0.3">
      <c r="A508" s="57" t="s">
        <v>13796</v>
      </c>
      <c r="B508" s="2" t="str">
        <f>VLOOKUP(MYRANKS_H[[#This Row],[PLAYERID]],PLAYERIDMAP[],COLUMN(PLAYERIDMAP[LASTNAME]),FALSE)</f>
        <v>Kivlehan</v>
      </c>
      <c r="C508" s="3" t="str">
        <f>VLOOKUP(MYRANKS_H[[#This Row],[PLAYERID]],PLAYERIDMAP[],COLUMN(PLAYERIDMAP[FIRSTNAME]),FALSE)</f>
        <v>Patrick</v>
      </c>
      <c r="D508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Patrick Kivlehan</v>
      </c>
      <c r="E508" s="3" t="str">
        <f>VLOOKUP(MYRANKS_H[[#This Row],[PLAYERID]],PLAYERIDMAP[],COLUMN(PLAYERIDMAP[TEAM]),FALSE)</f>
        <v>PIT</v>
      </c>
      <c r="F508" s="4" t="str">
        <f>VLOOKUP(MYRANKS_H[[#This Row],[PLAYERID]],PLAYERIDMAP[],COLUMN(PLAYERIDMAP[LG]),FALSE)</f>
        <v>NL</v>
      </c>
      <c r="G508" s="3" t="str">
        <f>VLOOKUP(MYRANKS_H[[#This Row],[PLAYERID]],PLAYERIDMAP[],COLUMN(PLAYERIDMAP[POS]),FALSE)</f>
        <v>OF</v>
      </c>
      <c r="H508" s="92">
        <v>14</v>
      </c>
      <c r="I508" s="59">
        <v>13</v>
      </c>
      <c r="J508" s="92">
        <v>3</v>
      </c>
      <c r="K508" s="59">
        <v>0</v>
      </c>
      <c r="L508" s="92">
        <v>3</v>
      </c>
      <c r="M508" s="59">
        <v>0</v>
      </c>
      <c r="N508" s="59">
        <v>0</v>
      </c>
      <c r="O508" s="59">
        <v>6</v>
      </c>
      <c r="P508" s="59">
        <v>0</v>
      </c>
      <c r="Q508" s="46">
        <v>0.23076923076923078</v>
      </c>
      <c r="R508" s="15">
        <v>564</v>
      </c>
      <c r="S508" s="52">
        <v>-23.218237091692846</v>
      </c>
      <c r="T508" s="45" t="s">
        <v>16666</v>
      </c>
    </row>
    <row r="509" spans="1:20" ht="15" customHeight="1" x14ac:dyDescent="0.3">
      <c r="A509" s="43" t="s">
        <v>13863</v>
      </c>
      <c r="B509" s="2" t="str">
        <f>VLOOKUP(MYRANKS_H[[#This Row],[PLAYERID]],PLAYERIDMAP[],COLUMN(PLAYERIDMAP[LASTNAME]),FALSE)</f>
        <v>Powell</v>
      </c>
      <c r="C509" s="3" t="str">
        <f>VLOOKUP(MYRANKS_H[[#This Row],[PLAYERID]],PLAYERIDMAP[],COLUMN(PLAYERIDMAP[FIRSTNAME]),FALSE)</f>
        <v>Boog</v>
      </c>
      <c r="D509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Boog Powell</v>
      </c>
      <c r="E509" s="3" t="str">
        <f>VLOOKUP(MYRANKS_H[[#This Row],[PLAYERID]],PLAYERIDMAP[],COLUMN(PLAYERIDMAP[TEAM]),FALSE)</f>
        <v>N/A</v>
      </c>
      <c r="F509" s="4" t="str">
        <f>VLOOKUP(MYRANKS_H[[#This Row],[PLAYERID]],PLAYERIDMAP[],COLUMN(PLAYERIDMAP[LG]),FALSE)</f>
        <v>N/A</v>
      </c>
      <c r="G509" s="3" t="str">
        <f>VLOOKUP(MYRANKS_H[[#This Row],[PLAYERID]],PLAYERIDMAP[],COLUMN(PLAYERIDMAP[POS]),FALSE)</f>
        <v>OF</v>
      </c>
      <c r="H509" s="92">
        <v>25</v>
      </c>
      <c r="I509" s="66">
        <v>24</v>
      </c>
      <c r="J509" s="92">
        <v>4</v>
      </c>
      <c r="K509" s="66">
        <v>0</v>
      </c>
      <c r="L509" s="92">
        <v>3</v>
      </c>
      <c r="M509" s="66">
        <v>0</v>
      </c>
      <c r="N509" s="66">
        <v>1</v>
      </c>
      <c r="O509" s="66">
        <v>6</v>
      </c>
      <c r="P509" s="66">
        <v>1</v>
      </c>
      <c r="Q509" s="30">
        <v>0.16666666666666666</v>
      </c>
      <c r="R509" s="15">
        <v>637</v>
      </c>
      <c r="S509" s="36">
        <v>-23.244461373874941</v>
      </c>
      <c r="T509" s="19" t="s">
        <v>16667</v>
      </c>
    </row>
    <row r="510" spans="1:20" ht="15" customHeight="1" x14ac:dyDescent="0.3">
      <c r="A510" s="63" t="s">
        <v>11451</v>
      </c>
      <c r="B510" s="2" t="str">
        <f>VLOOKUP(MYRANKS_H[[#This Row],[PLAYERID]],PLAYERIDMAP[],COLUMN(PLAYERIDMAP[LASTNAME]),FALSE)</f>
        <v>Alford</v>
      </c>
      <c r="C510" s="3" t="str">
        <f>VLOOKUP(MYRANKS_H[[#This Row],[PLAYERID]],PLAYERIDMAP[],COLUMN(PLAYERIDMAP[FIRSTNAME]),FALSE)</f>
        <v>Anthony</v>
      </c>
      <c r="D510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Anthony Alford</v>
      </c>
      <c r="E510" s="3" t="str">
        <f>VLOOKUP(MYRANKS_H[[#This Row],[PLAYERID]],PLAYERIDMAP[],COLUMN(PLAYERIDMAP[TEAM]),FALSE)</f>
        <v>TOR</v>
      </c>
      <c r="F510" s="4" t="str">
        <f>VLOOKUP(MYRANKS_H[[#This Row],[PLAYERID]],PLAYERIDMAP[],COLUMN(PLAYERIDMAP[LG]),FALSE)</f>
        <v>AL</v>
      </c>
      <c r="G510" s="3" t="str">
        <f>VLOOKUP(MYRANKS_H[[#This Row],[PLAYERID]],PLAYERIDMAP[],COLUMN(PLAYERIDMAP[POS]),FALSE)</f>
        <v>OF</v>
      </c>
      <c r="H510" s="92">
        <v>21</v>
      </c>
      <c r="I510" s="66">
        <v>19</v>
      </c>
      <c r="J510" s="92">
        <v>2</v>
      </c>
      <c r="K510" s="66">
        <v>0</v>
      </c>
      <c r="L510" s="92">
        <v>3</v>
      </c>
      <c r="M510" s="66">
        <v>1</v>
      </c>
      <c r="N510" s="66">
        <v>2</v>
      </c>
      <c r="O510" s="66">
        <v>9</v>
      </c>
      <c r="P510" s="66">
        <v>1</v>
      </c>
      <c r="Q510" s="6">
        <v>0.10526315789473684</v>
      </c>
      <c r="R510" s="15">
        <v>638</v>
      </c>
      <c r="S510" s="35">
        <v>-23.269835388122516</v>
      </c>
      <c r="T510" s="19" t="s">
        <v>16668</v>
      </c>
    </row>
    <row r="511" spans="1:20" ht="15" customHeight="1" x14ac:dyDescent="0.3">
      <c r="A511" s="43" t="s">
        <v>13874</v>
      </c>
      <c r="B511" s="2" t="str">
        <f>VLOOKUP(MYRANKS_H[[#This Row],[PLAYERID]],PLAYERIDMAP[],COLUMN(PLAYERIDMAP[LASTNAME]),FALSE)</f>
        <v>Reynolds</v>
      </c>
      <c r="C511" s="3" t="str">
        <f>VLOOKUP(MYRANKS_H[[#This Row],[PLAYERID]],PLAYERIDMAP[],COLUMN(PLAYERIDMAP[FIRSTNAME]),FALSE)</f>
        <v>Matt</v>
      </c>
      <c r="D511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Matt Reynolds</v>
      </c>
      <c r="E511" s="3" t="str">
        <f>VLOOKUP(MYRANKS_H[[#This Row],[PLAYERID]],PLAYERIDMAP[],COLUMN(PLAYERIDMAP[TEAM]),FALSE)</f>
        <v>WAS</v>
      </c>
      <c r="F511" s="4" t="str">
        <f>VLOOKUP(MYRANKS_H[[#This Row],[PLAYERID]],PLAYERIDMAP[],COLUMN(PLAYERIDMAP[LG]),FALSE)</f>
        <v>NL</v>
      </c>
      <c r="G511" s="3" t="str">
        <f>VLOOKUP(MYRANKS_H[[#This Row],[PLAYERID]],PLAYERIDMAP[],COLUMN(PLAYERIDMAP[POS]),FALSE)</f>
        <v>3B</v>
      </c>
      <c r="H511" s="92">
        <v>14</v>
      </c>
      <c r="I511" s="66">
        <v>13</v>
      </c>
      <c r="J511" s="92">
        <v>2</v>
      </c>
      <c r="K511" s="66">
        <v>0</v>
      </c>
      <c r="L511" s="92">
        <v>1</v>
      </c>
      <c r="M511" s="66">
        <v>1</v>
      </c>
      <c r="N511" s="66">
        <v>1</v>
      </c>
      <c r="O511" s="66">
        <v>4</v>
      </c>
      <c r="P511" s="66">
        <v>0</v>
      </c>
      <c r="Q511" s="6">
        <v>0.15384615384615385</v>
      </c>
      <c r="R511" s="15">
        <v>708</v>
      </c>
      <c r="S511" s="35">
        <v>-23.33178024164658</v>
      </c>
      <c r="T511" s="19" t="s">
        <v>16669</v>
      </c>
    </row>
    <row r="512" spans="1:20" ht="15" customHeight="1" x14ac:dyDescent="0.3">
      <c r="A512" s="43" t="s">
        <v>1519</v>
      </c>
      <c r="B512" s="2" t="str">
        <f>VLOOKUP(MYRANKS_H[[#This Row],[PLAYERID]],PLAYERIDMAP[],COLUMN(PLAYERIDMAP[LASTNAME]),FALSE)</f>
        <v>Beckham</v>
      </c>
      <c r="C512" s="3" t="str">
        <f>VLOOKUP(MYRANKS_H[[#This Row],[PLAYERID]],PLAYERIDMAP[],COLUMN(PLAYERIDMAP[FIRSTNAME]),FALSE)</f>
        <v>Gordon</v>
      </c>
      <c r="D512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Gordon Beckham</v>
      </c>
      <c r="E512" s="3" t="str">
        <f>VLOOKUP(MYRANKS_H[[#This Row],[PLAYERID]],PLAYERIDMAP[],COLUMN(PLAYERIDMAP[TEAM]),FALSE)</f>
        <v>N/A</v>
      </c>
      <c r="F512" s="4" t="str">
        <f>VLOOKUP(MYRANKS_H[[#This Row],[PLAYERID]],PLAYERIDMAP[],COLUMN(PLAYERIDMAP[LG]),FALSE)</f>
        <v>N/A</v>
      </c>
      <c r="G512" s="3" t="str">
        <f>VLOOKUP(MYRANKS_H[[#This Row],[PLAYERID]],PLAYERIDMAP[],COLUMN(PLAYERIDMAP[POS]),FALSE)</f>
        <v>2B</v>
      </c>
      <c r="H512" s="92">
        <v>50</v>
      </c>
      <c r="I512" s="59">
        <v>44</v>
      </c>
      <c r="J512" s="92">
        <v>8</v>
      </c>
      <c r="K512" s="59">
        <v>0</v>
      </c>
      <c r="L512" s="92">
        <v>3</v>
      </c>
      <c r="M512" s="59">
        <v>1</v>
      </c>
      <c r="N512" s="59">
        <v>4</v>
      </c>
      <c r="O512" s="59">
        <v>11</v>
      </c>
      <c r="P512" s="59">
        <v>1</v>
      </c>
      <c r="Q512" s="6">
        <v>0.18181818181818182</v>
      </c>
      <c r="R512" s="15">
        <v>709</v>
      </c>
      <c r="S512" s="35">
        <v>-23.380699072018427</v>
      </c>
      <c r="T512" s="19" t="s">
        <v>16670</v>
      </c>
    </row>
    <row r="513" spans="1:20" x14ac:dyDescent="0.3">
      <c r="A513" s="43" t="s">
        <v>10999</v>
      </c>
      <c r="B513" s="2" t="str">
        <f>VLOOKUP(MYRANKS_H[[#This Row],[PLAYERID]],PLAYERIDMAP[],COLUMN(PLAYERIDMAP[LASTNAME]),FALSE)</f>
        <v>Navarro</v>
      </c>
      <c r="C513" s="3" t="str">
        <f>VLOOKUP(MYRANKS_H[[#This Row],[PLAYERID]],PLAYERIDMAP[],COLUMN(PLAYERIDMAP[FIRSTNAME]),FALSE)</f>
        <v>Efren</v>
      </c>
      <c r="D513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Efren Navarro</v>
      </c>
      <c r="E513" s="3" t="str">
        <f>VLOOKUP(MYRANKS_H[[#This Row],[PLAYERID]],PLAYERIDMAP[],COLUMN(PLAYERIDMAP[TEAM]),FALSE)</f>
        <v>N/A</v>
      </c>
      <c r="F513" s="4" t="str">
        <f>VLOOKUP(MYRANKS_H[[#This Row],[PLAYERID]],PLAYERIDMAP[],COLUMN(PLAYERIDMAP[LG]),FALSE)</f>
        <v>N/A</v>
      </c>
      <c r="G513" s="3" t="str">
        <f>VLOOKUP(MYRANKS_H[[#This Row],[PLAYERID]],PLAYERIDMAP[],COLUMN(PLAYERIDMAP[POS]),FALSE)</f>
        <v>1B</v>
      </c>
      <c r="H513" s="92">
        <v>6</v>
      </c>
      <c r="I513" s="66">
        <v>6</v>
      </c>
      <c r="J513" s="92">
        <v>1</v>
      </c>
      <c r="K513" s="66">
        <v>0</v>
      </c>
      <c r="L513" s="92">
        <v>0</v>
      </c>
      <c r="M513" s="66">
        <v>0</v>
      </c>
      <c r="N513" s="66">
        <v>0</v>
      </c>
      <c r="O513" s="66">
        <v>4</v>
      </c>
      <c r="P513" s="66">
        <v>0</v>
      </c>
      <c r="Q513" s="30">
        <v>0.16666666666666666</v>
      </c>
      <c r="R513" s="15">
        <v>710</v>
      </c>
      <c r="S513" s="36">
        <v>-23.383463920083088</v>
      </c>
      <c r="T513" s="19" t="s">
        <v>16671</v>
      </c>
    </row>
    <row r="514" spans="1:20" ht="15" customHeight="1" x14ac:dyDescent="0.3">
      <c r="A514" s="43" t="s">
        <v>12699</v>
      </c>
      <c r="B514" s="2" t="str">
        <f>VLOOKUP(MYRANKS_H[[#This Row],[PLAYERID]],PLAYERIDMAP[],COLUMN(PLAYERIDMAP[LASTNAME]),FALSE)</f>
        <v>Reed</v>
      </c>
      <c r="C514" s="3" t="str">
        <f>VLOOKUP(MYRANKS_H[[#This Row],[PLAYERID]],PLAYERIDMAP[],COLUMN(PLAYERIDMAP[FIRSTNAME]),FALSE)</f>
        <v>Michael</v>
      </c>
      <c r="D514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Michael Reed</v>
      </c>
      <c r="E514" s="3" t="str">
        <f>VLOOKUP(MYRANKS_H[[#This Row],[PLAYERID]],PLAYERIDMAP[],COLUMN(PLAYERIDMAP[TEAM]),FALSE)</f>
        <v>MIN</v>
      </c>
      <c r="F514" s="4" t="str">
        <f>VLOOKUP(MYRANKS_H[[#This Row],[PLAYERID]],PLAYERIDMAP[],COLUMN(PLAYERIDMAP[LG]),FALSE)</f>
        <v>AL</v>
      </c>
      <c r="G514" s="3" t="str">
        <f>VLOOKUP(MYRANKS_H[[#This Row],[PLAYERID]],PLAYERIDMAP[],COLUMN(PLAYERIDMAP[POS]),FALSE)</f>
        <v>OF</v>
      </c>
      <c r="H514" s="92">
        <v>7</v>
      </c>
      <c r="I514" s="66">
        <v>7</v>
      </c>
      <c r="J514" s="92">
        <v>2</v>
      </c>
      <c r="K514" s="66">
        <v>0</v>
      </c>
      <c r="L514" s="92">
        <v>1</v>
      </c>
      <c r="M514" s="66">
        <v>0</v>
      </c>
      <c r="N514" s="66">
        <v>0</v>
      </c>
      <c r="O514" s="66">
        <v>3</v>
      </c>
      <c r="P514" s="66">
        <v>0</v>
      </c>
      <c r="Q514" s="6">
        <v>0.2857142857142857</v>
      </c>
      <c r="R514" s="15">
        <v>711</v>
      </c>
      <c r="S514" s="35">
        <v>-23.385882253233756</v>
      </c>
      <c r="T514" s="19" t="s">
        <v>16672</v>
      </c>
    </row>
    <row r="515" spans="1:20" ht="15" customHeight="1" x14ac:dyDescent="0.3">
      <c r="A515" s="43" t="s">
        <v>13480</v>
      </c>
      <c r="B515" s="2" t="str">
        <f>VLOOKUP(MYRANKS_H[[#This Row],[PLAYERID]],PLAYERIDMAP[],COLUMN(PLAYERIDMAP[LASTNAME]),FALSE)</f>
        <v>Newman</v>
      </c>
      <c r="C515" s="3" t="str">
        <f>VLOOKUP(MYRANKS_H[[#This Row],[PLAYERID]],PLAYERIDMAP[],COLUMN(PLAYERIDMAP[FIRSTNAME]),FALSE)</f>
        <v>Kevin</v>
      </c>
      <c r="D515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Kevin Newman</v>
      </c>
      <c r="E515" s="3" t="str">
        <f>VLOOKUP(MYRANKS_H[[#This Row],[PLAYERID]],PLAYERIDMAP[],COLUMN(PLAYERIDMAP[TEAM]),FALSE)</f>
        <v>PIT</v>
      </c>
      <c r="F515" s="4" t="str">
        <f>VLOOKUP(MYRANKS_H[[#This Row],[PLAYERID]],PLAYERIDMAP[],COLUMN(PLAYERIDMAP[LG]),FALSE)</f>
        <v>NL</v>
      </c>
      <c r="G515" s="3" t="str">
        <f>VLOOKUP(MYRANKS_H[[#This Row],[PLAYERID]],PLAYERIDMAP[],COLUMN(PLAYERIDMAP[POS]),FALSE)</f>
        <v>SS</v>
      </c>
      <c r="H515" s="92">
        <v>97</v>
      </c>
      <c r="I515" s="66">
        <v>91</v>
      </c>
      <c r="J515" s="92">
        <v>19</v>
      </c>
      <c r="K515" s="66">
        <v>0</v>
      </c>
      <c r="L515" s="92">
        <v>7</v>
      </c>
      <c r="M515" s="66">
        <v>6</v>
      </c>
      <c r="N515" s="66">
        <v>4</v>
      </c>
      <c r="O515" s="66">
        <v>23</v>
      </c>
      <c r="P515" s="66">
        <v>0</v>
      </c>
      <c r="Q515" s="6">
        <v>0.2087912087912088</v>
      </c>
      <c r="R515" s="15">
        <v>712</v>
      </c>
      <c r="S515" s="35">
        <v>-23.387444185624719</v>
      </c>
      <c r="T515" s="19" t="s">
        <v>16673</v>
      </c>
    </row>
    <row r="516" spans="1:20" ht="15" customHeight="1" x14ac:dyDescent="0.3">
      <c r="A516" s="57" t="s">
        <v>8210</v>
      </c>
      <c r="B516" s="2" t="str">
        <f>VLOOKUP(MYRANKS_H[[#This Row],[PLAYERID]],PLAYERIDMAP[],COLUMN(PLAYERIDMAP[LASTNAME]),FALSE)</f>
        <v>Sardinas</v>
      </c>
      <c r="C516" s="3" t="str">
        <f>VLOOKUP(MYRANKS_H[[#This Row],[PLAYERID]],PLAYERIDMAP[],COLUMN(PLAYERIDMAP[FIRSTNAME]),FALSE)</f>
        <v>Luis</v>
      </c>
      <c r="D516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Luis Sardinas</v>
      </c>
      <c r="E516" s="3" t="str">
        <f>VLOOKUP(MYRANKS_H[[#This Row],[PLAYERID]],PLAYERIDMAP[],COLUMN(PLAYERIDMAP[TEAM]),FALSE)</f>
        <v>N/A</v>
      </c>
      <c r="F516" s="4" t="str">
        <f>VLOOKUP(MYRANKS_H[[#This Row],[PLAYERID]],PLAYERIDMAP[],COLUMN(PLAYERIDMAP[LG]),FALSE)</f>
        <v>N/A</v>
      </c>
      <c r="G516" s="3" t="str">
        <f>VLOOKUP(MYRANKS_H[[#This Row],[PLAYERID]],PLAYERIDMAP[],COLUMN(PLAYERIDMAP[POS]),FALSE)</f>
        <v>2B</v>
      </c>
      <c r="H516" s="92">
        <v>20</v>
      </c>
      <c r="I516" s="66">
        <v>18</v>
      </c>
      <c r="J516" s="92">
        <v>2</v>
      </c>
      <c r="K516" s="66">
        <v>1</v>
      </c>
      <c r="L516" s="92">
        <v>2</v>
      </c>
      <c r="M516" s="66">
        <v>1</v>
      </c>
      <c r="N516" s="66">
        <v>2</v>
      </c>
      <c r="O516" s="66">
        <v>5</v>
      </c>
      <c r="P516" s="66">
        <v>0</v>
      </c>
      <c r="Q516" s="46">
        <v>0.1111111111111111</v>
      </c>
      <c r="R516" s="65">
        <v>713</v>
      </c>
      <c r="S516" s="52">
        <v>-23.410532407538785</v>
      </c>
      <c r="T516" s="45" t="s">
        <v>16674</v>
      </c>
    </row>
    <row r="517" spans="1:20" x14ac:dyDescent="0.3">
      <c r="A517" s="88" t="s">
        <v>3371</v>
      </c>
      <c r="B517" s="2" t="str">
        <f>VLOOKUP(MYRANKS_H[[#This Row],[PLAYERID]],PLAYERIDMAP[],COLUMN(PLAYERIDMAP[LASTNAME]),FALSE)</f>
        <v>Wright</v>
      </c>
      <c r="C517" s="3" t="str">
        <f>VLOOKUP(MYRANKS_H[[#This Row],[PLAYERID]],PLAYERIDMAP[],COLUMN(PLAYERIDMAP[FIRSTNAME]),FALSE)</f>
        <v>David</v>
      </c>
      <c r="D517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David Wright</v>
      </c>
      <c r="E517" s="3" t="str">
        <f>VLOOKUP(MYRANKS_H[[#This Row],[PLAYERID]],PLAYERIDMAP[],COLUMN(PLAYERIDMAP[TEAM]),FALSE)</f>
        <v>N/A</v>
      </c>
      <c r="F517" s="104" t="str">
        <f>VLOOKUP(MYRANKS_H[[#This Row],[PLAYERID]],PLAYERIDMAP[],COLUMN(PLAYERIDMAP[LG]),FALSE)</f>
        <v>N/A</v>
      </c>
      <c r="G517" s="3" t="str">
        <f>VLOOKUP(MYRANKS_H[[#This Row],[PLAYERID]],PLAYERIDMAP[],COLUMN(PLAYERIDMAP[POS]),FALSE)</f>
        <v>3B</v>
      </c>
      <c r="H517" s="92">
        <v>3</v>
      </c>
      <c r="I517" s="92">
        <v>2</v>
      </c>
      <c r="J517" s="92">
        <v>0</v>
      </c>
      <c r="K517" s="92">
        <v>0</v>
      </c>
      <c r="L517" s="92">
        <v>0</v>
      </c>
      <c r="M517" s="92">
        <v>0</v>
      </c>
      <c r="N517" s="92">
        <v>1</v>
      </c>
      <c r="O517" s="92">
        <v>0</v>
      </c>
      <c r="P517" s="92">
        <v>0</v>
      </c>
      <c r="Q517" s="93">
        <v>0</v>
      </c>
      <c r="R517" s="95">
        <v>714</v>
      </c>
      <c r="S517" s="96">
        <v>-23.422153039499726</v>
      </c>
      <c r="T517" s="94" t="s">
        <v>16675</v>
      </c>
    </row>
    <row r="518" spans="1:20" ht="15" customHeight="1" x14ac:dyDescent="0.3">
      <c r="A518" s="57" t="s">
        <v>3174</v>
      </c>
      <c r="B518" s="2" t="str">
        <f>VLOOKUP(MYRANKS_H[[#This Row],[PLAYERID]],PLAYERIDMAP[],COLUMN(PLAYERIDMAP[LASTNAME]),FALSE)</f>
        <v>Suzuki</v>
      </c>
      <c r="C518" s="3" t="str">
        <f>VLOOKUP(MYRANKS_H[[#This Row],[PLAYERID]],PLAYERIDMAP[],COLUMN(PLAYERIDMAP[FIRSTNAME]),FALSE)</f>
        <v>Ichiro</v>
      </c>
      <c r="D518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Ichiro Suzuki</v>
      </c>
      <c r="E518" s="3" t="str">
        <f>VLOOKUP(MYRANKS_H[[#This Row],[PLAYERID]],PLAYERIDMAP[],COLUMN(PLAYERIDMAP[TEAM]),FALSE)</f>
        <v>N/A</v>
      </c>
      <c r="F518" s="4" t="str">
        <f>VLOOKUP(MYRANKS_H[[#This Row],[PLAYERID]],PLAYERIDMAP[],COLUMN(PLAYERIDMAP[LG]),FALSE)</f>
        <v>N/A</v>
      </c>
      <c r="G518" s="3" t="str">
        <f>VLOOKUP(MYRANKS_H[[#This Row],[PLAYERID]],PLAYERIDMAP[],COLUMN(PLAYERIDMAP[POS]),FALSE)</f>
        <v>OF</v>
      </c>
      <c r="H518" s="92">
        <v>47</v>
      </c>
      <c r="I518" s="66">
        <v>44</v>
      </c>
      <c r="J518" s="92">
        <v>9</v>
      </c>
      <c r="K518" s="66">
        <v>0</v>
      </c>
      <c r="L518" s="92">
        <v>5</v>
      </c>
      <c r="M518" s="66">
        <v>0</v>
      </c>
      <c r="N518" s="66">
        <v>3</v>
      </c>
      <c r="O518" s="66">
        <v>7</v>
      </c>
      <c r="P518" s="66">
        <v>0</v>
      </c>
      <c r="Q518" s="54">
        <v>0.20454545454545456</v>
      </c>
      <c r="R518" s="67">
        <v>715</v>
      </c>
      <c r="S518" s="56">
        <v>-23.422571946280037</v>
      </c>
      <c r="T518" s="55" t="s">
        <v>16676</v>
      </c>
    </row>
    <row r="519" spans="1:20" ht="15" customHeight="1" x14ac:dyDescent="0.3">
      <c r="A519" s="57" t="s">
        <v>3126</v>
      </c>
      <c r="B519" s="2" t="str">
        <f>VLOOKUP(MYRANKS_H[[#This Row],[PLAYERID]],PLAYERIDMAP[],COLUMN(PLAYERIDMAP[LASTNAME]),FALSE)</f>
        <v>Snyder</v>
      </c>
      <c r="C519" s="3" t="str">
        <f>VLOOKUP(MYRANKS_H[[#This Row],[PLAYERID]],PLAYERIDMAP[],COLUMN(PLAYERIDMAP[FIRSTNAME]),FALSE)</f>
        <v>Brandon</v>
      </c>
      <c r="D519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Brandon Snyder</v>
      </c>
      <c r="E519" s="3" t="str">
        <f>VLOOKUP(MYRANKS_H[[#This Row],[PLAYERID]],PLAYERIDMAP[],COLUMN(PLAYERIDMAP[TEAM]),FALSE)</f>
        <v>N/A</v>
      </c>
      <c r="F519" s="4" t="str">
        <f>VLOOKUP(MYRANKS_H[[#This Row],[PLAYERID]],PLAYERIDMAP[],COLUMN(PLAYERIDMAP[LG]),FALSE)</f>
        <v>N/A</v>
      </c>
      <c r="G519" s="3" t="str">
        <f>VLOOKUP(MYRANKS_H[[#This Row],[PLAYERID]],PLAYERIDMAP[],COLUMN(PLAYERIDMAP[POS]),FALSE)</f>
        <v>3B</v>
      </c>
      <c r="H519" s="92">
        <v>6</v>
      </c>
      <c r="I519" s="66">
        <v>6</v>
      </c>
      <c r="J519" s="92">
        <v>1</v>
      </c>
      <c r="K519" s="66">
        <v>0</v>
      </c>
      <c r="L519" s="92">
        <v>0</v>
      </c>
      <c r="M519" s="66">
        <v>0</v>
      </c>
      <c r="N519" s="66">
        <v>0</v>
      </c>
      <c r="O519" s="66">
        <v>2</v>
      </c>
      <c r="P519" s="66">
        <v>0</v>
      </c>
      <c r="Q519" s="46">
        <v>0.16666666666666666</v>
      </c>
      <c r="R519" s="15">
        <v>716</v>
      </c>
      <c r="S519" s="52">
        <v>-23.431757907457701</v>
      </c>
      <c r="T519" s="45" t="s">
        <v>16677</v>
      </c>
    </row>
    <row r="520" spans="1:20" ht="15" customHeight="1" x14ac:dyDescent="0.3">
      <c r="A520" s="57" t="s">
        <v>11398</v>
      </c>
      <c r="B520" s="2" t="str">
        <f>VLOOKUP(MYRANKS_H[[#This Row],[PLAYERID]],PLAYERIDMAP[],COLUMN(PLAYERIDMAP[LASTNAME]),FALSE)</f>
        <v>Reed</v>
      </c>
      <c r="C520" s="3" t="str">
        <f>VLOOKUP(MYRANKS_H[[#This Row],[PLAYERID]],PLAYERIDMAP[],COLUMN(PLAYERIDMAP[FIRSTNAME]),FALSE)</f>
        <v>A.J.</v>
      </c>
      <c r="D520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A.J. Reed</v>
      </c>
      <c r="E520" s="3" t="str">
        <f>VLOOKUP(MYRANKS_H[[#This Row],[PLAYERID]],PLAYERIDMAP[],COLUMN(PLAYERIDMAP[TEAM]),FALSE)</f>
        <v>HOU</v>
      </c>
      <c r="F520" s="4" t="str">
        <f>VLOOKUP(MYRANKS_H[[#This Row],[PLAYERID]],PLAYERIDMAP[],COLUMN(PLAYERIDMAP[LG]),FALSE)</f>
        <v>AL</v>
      </c>
      <c r="G520" s="3" t="str">
        <f>VLOOKUP(MYRANKS_H[[#This Row],[PLAYERID]],PLAYERIDMAP[],COLUMN(PLAYERIDMAP[POS]),FALSE)</f>
        <v>1B</v>
      </c>
      <c r="H520" s="92">
        <v>3</v>
      </c>
      <c r="I520" s="66">
        <v>3</v>
      </c>
      <c r="J520" s="92">
        <v>0</v>
      </c>
      <c r="K520" s="66">
        <v>0</v>
      </c>
      <c r="L520" s="92">
        <v>0</v>
      </c>
      <c r="M520" s="66">
        <v>0</v>
      </c>
      <c r="N520" s="66">
        <v>0</v>
      </c>
      <c r="O520" s="66">
        <v>1</v>
      </c>
      <c r="P520" s="66">
        <v>0</v>
      </c>
      <c r="Q520" s="54">
        <v>0</v>
      </c>
      <c r="R520" s="15">
        <v>717</v>
      </c>
      <c r="S520" s="56">
        <v>-23.439223473297474</v>
      </c>
      <c r="T520" s="55" t="s">
        <v>16678</v>
      </c>
    </row>
    <row r="521" spans="1:20" ht="15" customHeight="1" x14ac:dyDescent="0.3">
      <c r="A521" s="43" t="s">
        <v>12679</v>
      </c>
      <c r="B521" s="2" t="str">
        <f>VLOOKUP(MYRANKS_H[[#This Row],[PLAYERID]],PLAYERIDMAP[],COLUMN(PLAYERIDMAP[LASTNAME]),FALSE)</f>
        <v>Blash</v>
      </c>
      <c r="C521" s="3" t="str">
        <f>VLOOKUP(MYRANKS_H[[#This Row],[PLAYERID]],PLAYERIDMAP[],COLUMN(PLAYERIDMAP[FIRSTNAME]),FALSE)</f>
        <v>Jabari</v>
      </c>
      <c r="D521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Jabari Blash</v>
      </c>
      <c r="E521" s="3" t="str">
        <f>VLOOKUP(MYRANKS_H[[#This Row],[PLAYERID]],PLAYERIDMAP[],COLUMN(PLAYERIDMAP[TEAM]),FALSE)</f>
        <v>N/A</v>
      </c>
      <c r="F521" s="4" t="str">
        <f>VLOOKUP(MYRANKS_H[[#This Row],[PLAYERID]],PLAYERIDMAP[],COLUMN(PLAYERIDMAP[LG]),FALSE)</f>
        <v>N/A</v>
      </c>
      <c r="G521" s="3" t="str">
        <f>VLOOKUP(MYRANKS_H[[#This Row],[PLAYERID]],PLAYERIDMAP[],COLUMN(PLAYERIDMAP[POS]),FALSE)</f>
        <v>OF</v>
      </c>
      <c r="H521" s="92">
        <v>45</v>
      </c>
      <c r="I521" s="66">
        <v>39</v>
      </c>
      <c r="J521" s="92">
        <v>4</v>
      </c>
      <c r="K521" s="66">
        <v>0</v>
      </c>
      <c r="L521" s="92">
        <v>4</v>
      </c>
      <c r="M521" s="66">
        <v>1</v>
      </c>
      <c r="N521" s="66">
        <v>5</v>
      </c>
      <c r="O521" s="66">
        <v>24</v>
      </c>
      <c r="P521" s="66">
        <v>2</v>
      </c>
      <c r="Q521" s="30">
        <v>0.10256410256410256</v>
      </c>
      <c r="R521" s="15">
        <v>718</v>
      </c>
      <c r="S521" s="36">
        <v>-23.473873851934908</v>
      </c>
      <c r="T521" s="19" t="s">
        <v>16679</v>
      </c>
    </row>
    <row r="522" spans="1:20" ht="15" customHeight="1" x14ac:dyDescent="0.3">
      <c r="A522" s="43" t="s">
        <v>10979</v>
      </c>
      <c r="B522" s="2" t="str">
        <f>VLOOKUP(MYRANKS_H[[#This Row],[PLAYERID]],PLAYERIDMAP[],COLUMN(PLAYERIDMAP[LASTNAME]),FALSE)</f>
        <v>Cowart</v>
      </c>
      <c r="C522" s="3" t="str">
        <f>VLOOKUP(MYRANKS_H[[#This Row],[PLAYERID]],PLAYERIDMAP[],COLUMN(PLAYERIDMAP[FIRSTNAME]),FALSE)</f>
        <v>Kaleb</v>
      </c>
      <c r="D522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Kaleb Cowart</v>
      </c>
      <c r="E522" s="3" t="str">
        <f>VLOOKUP(MYRANKS_H[[#This Row],[PLAYERID]],PLAYERIDMAP[],COLUMN(PLAYERIDMAP[TEAM]),FALSE)</f>
        <v>SEA</v>
      </c>
      <c r="F522" s="4" t="str">
        <f>VLOOKUP(MYRANKS_H[[#This Row],[PLAYERID]],PLAYERIDMAP[],COLUMN(PLAYERIDMAP[LG]),FALSE)</f>
        <v>AL</v>
      </c>
      <c r="G522" s="3" t="str">
        <f>VLOOKUP(MYRANKS_H[[#This Row],[PLAYERID]],PLAYERIDMAP[],COLUMN(PLAYERIDMAP[POS]),FALSE)</f>
        <v>2B</v>
      </c>
      <c r="H522" s="92">
        <v>124</v>
      </c>
      <c r="I522" s="66">
        <v>112</v>
      </c>
      <c r="J522" s="92">
        <v>15</v>
      </c>
      <c r="K522" s="66">
        <v>1</v>
      </c>
      <c r="L522" s="92">
        <v>7</v>
      </c>
      <c r="M522" s="66">
        <v>10</v>
      </c>
      <c r="N522" s="66">
        <v>10</v>
      </c>
      <c r="O522" s="66">
        <v>44</v>
      </c>
      <c r="P522" s="66">
        <v>1</v>
      </c>
      <c r="Q522" s="6">
        <v>0.13392857142857142</v>
      </c>
      <c r="R522" s="15">
        <v>1010</v>
      </c>
      <c r="S522" s="35">
        <v>-23.655849939020676</v>
      </c>
      <c r="T522" s="19" t="s">
        <v>16680</v>
      </c>
    </row>
    <row r="523" spans="1:20" ht="15" customHeight="1" x14ac:dyDescent="0.3">
      <c r="A523" s="43" t="s">
        <v>12933</v>
      </c>
      <c r="B523" s="2" t="str">
        <f>VLOOKUP(MYRANKS_H[[#This Row],[PLAYERID]],PLAYERIDMAP[],COLUMN(PLAYERIDMAP[LASTNAME]),FALSE)</f>
        <v>Ruiz</v>
      </c>
      <c r="C523" s="3" t="str">
        <f>VLOOKUP(MYRANKS_H[[#This Row],[PLAYERID]],PLAYERIDMAP[],COLUMN(PLAYERIDMAP[FIRSTNAME]),FALSE)</f>
        <v>Rio</v>
      </c>
      <c r="D523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Rio Ruiz</v>
      </c>
      <c r="E523" s="3" t="str">
        <f>VLOOKUP(MYRANKS_H[[#This Row],[PLAYERID]],PLAYERIDMAP[],COLUMN(PLAYERIDMAP[TEAM]),FALSE)</f>
        <v>BAL</v>
      </c>
      <c r="F523" s="4" t="str">
        <f>VLOOKUP(MYRANKS_H[[#This Row],[PLAYERID]],PLAYERIDMAP[],COLUMN(PLAYERIDMAP[LG]),FALSE)</f>
        <v>AL</v>
      </c>
      <c r="G523" s="3" t="str">
        <f>VLOOKUP(MYRANKS_H[[#This Row],[PLAYERID]],PLAYERIDMAP[],COLUMN(PLAYERIDMAP[POS]),FALSE)</f>
        <v>3B</v>
      </c>
      <c r="H523" s="92">
        <v>15</v>
      </c>
      <c r="I523" s="66">
        <v>12</v>
      </c>
      <c r="J523" s="92">
        <v>1</v>
      </c>
      <c r="K523" s="66">
        <v>0</v>
      </c>
      <c r="L523" s="92">
        <v>1</v>
      </c>
      <c r="M523" s="66">
        <v>0</v>
      </c>
      <c r="N523" s="66">
        <v>2</v>
      </c>
      <c r="O523" s="66">
        <v>5</v>
      </c>
      <c r="P523" s="66">
        <v>0</v>
      </c>
      <c r="Q523" s="6">
        <v>8.3333333333333329E-2</v>
      </c>
      <c r="R523" s="15">
        <v>1011</v>
      </c>
      <c r="S523" s="35">
        <v>-23.669448444932062</v>
      </c>
      <c r="T523" s="19" t="s">
        <v>16681</v>
      </c>
    </row>
    <row r="524" spans="1:20" ht="15" customHeight="1" x14ac:dyDescent="0.3">
      <c r="A524" s="43" t="s">
        <v>2931</v>
      </c>
      <c r="B524" s="2" t="str">
        <f>VLOOKUP(MYRANKS_H[[#This Row],[PLAYERID]],PLAYERIDMAP[],COLUMN(PLAYERIDMAP[LASTNAME]),FALSE)</f>
        <v>Rasmus</v>
      </c>
      <c r="C524" s="3" t="str">
        <f>VLOOKUP(MYRANKS_H[[#This Row],[PLAYERID]],PLAYERIDMAP[],COLUMN(PLAYERIDMAP[FIRSTNAME]),FALSE)</f>
        <v>Colby</v>
      </c>
      <c r="D524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Colby Rasmus</v>
      </c>
      <c r="E524" s="3" t="str">
        <f>VLOOKUP(MYRANKS_H[[#This Row],[PLAYERID]],PLAYERIDMAP[],COLUMN(PLAYERIDMAP[TEAM]),FALSE)</f>
        <v>N/A</v>
      </c>
      <c r="F524" s="4" t="str">
        <f>VLOOKUP(MYRANKS_H[[#This Row],[PLAYERID]],PLAYERIDMAP[],COLUMN(PLAYERIDMAP[LG]),FALSE)</f>
        <v>N/A</v>
      </c>
      <c r="G524" s="3" t="str">
        <f>VLOOKUP(MYRANKS_H[[#This Row],[PLAYERID]],PLAYERIDMAP[],COLUMN(PLAYERIDMAP[POS]),FALSE)</f>
        <v>OF</v>
      </c>
      <c r="H524" s="92">
        <v>49</v>
      </c>
      <c r="I524" s="66">
        <v>45</v>
      </c>
      <c r="J524" s="92">
        <v>6</v>
      </c>
      <c r="K524" s="66">
        <v>1</v>
      </c>
      <c r="L524" s="92">
        <v>5</v>
      </c>
      <c r="M524" s="66">
        <v>1</v>
      </c>
      <c r="N524" s="66">
        <v>3</v>
      </c>
      <c r="O524" s="66">
        <v>19</v>
      </c>
      <c r="P524" s="66">
        <v>0</v>
      </c>
      <c r="Q524" s="6">
        <v>0.13333333333333333</v>
      </c>
      <c r="R524" s="15">
        <v>1012</v>
      </c>
      <c r="S524" s="35">
        <v>-23.708444962005704</v>
      </c>
      <c r="T524" s="19" t="s">
        <v>16682</v>
      </c>
    </row>
    <row r="525" spans="1:20" ht="15" customHeight="1" x14ac:dyDescent="0.3">
      <c r="A525" s="57" t="s">
        <v>11076</v>
      </c>
      <c r="B525" s="2" t="str">
        <f>VLOOKUP(MYRANKS_H[[#This Row],[PLAYERID]],PLAYERIDMAP[],COLUMN(PLAYERIDMAP[LASTNAME]),FALSE)</f>
        <v>Sweeney</v>
      </c>
      <c r="C525" s="3" t="str">
        <f>VLOOKUP(MYRANKS_H[[#This Row],[PLAYERID]],PLAYERIDMAP[],COLUMN(PLAYERIDMAP[FIRSTNAME]),FALSE)</f>
        <v>Darnell</v>
      </c>
      <c r="D525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Darnell Sweeney</v>
      </c>
      <c r="E525" s="3" t="str">
        <f>VLOOKUP(MYRANKS_H[[#This Row],[PLAYERID]],PLAYERIDMAP[],COLUMN(PLAYERIDMAP[TEAM]),FALSE)</f>
        <v>N/A</v>
      </c>
      <c r="F525" s="4" t="str">
        <f>VLOOKUP(MYRANKS_H[[#This Row],[PLAYERID]],PLAYERIDMAP[],COLUMN(PLAYERIDMAP[LG]),FALSE)</f>
        <v>N/A</v>
      </c>
      <c r="G525" s="3" t="str">
        <f>VLOOKUP(MYRANKS_H[[#This Row],[PLAYERID]],PLAYERIDMAP[],COLUMN(PLAYERIDMAP[POS]),FALSE)</f>
        <v>OF</v>
      </c>
      <c r="H525" s="92">
        <v>4</v>
      </c>
      <c r="I525" s="66">
        <v>2</v>
      </c>
      <c r="J525" s="92">
        <v>0</v>
      </c>
      <c r="K525" s="66">
        <v>0</v>
      </c>
      <c r="L525" s="92">
        <v>0</v>
      </c>
      <c r="M525" s="66">
        <v>0</v>
      </c>
      <c r="N525" s="66">
        <v>2</v>
      </c>
      <c r="O525" s="66">
        <v>0</v>
      </c>
      <c r="P525" s="66">
        <v>0</v>
      </c>
      <c r="Q525" s="54">
        <v>0</v>
      </c>
      <c r="R525" s="67">
        <v>1013</v>
      </c>
      <c r="S525" s="56">
        <v>-23.716618971128788</v>
      </c>
      <c r="T525" s="55" t="s">
        <v>16683</v>
      </c>
    </row>
    <row r="526" spans="1:20" ht="15" customHeight="1" x14ac:dyDescent="0.3">
      <c r="A526" s="57" t="s">
        <v>2021</v>
      </c>
      <c r="B526" s="2" t="str">
        <f>VLOOKUP(MYRANKS_H[[#This Row],[PLAYERID]],PLAYERIDMAP[],COLUMN(PLAYERIDMAP[LASTNAME]),FALSE)</f>
        <v>Franklin</v>
      </c>
      <c r="C526" s="3" t="str">
        <f>VLOOKUP(MYRANKS_H[[#This Row],[PLAYERID]],PLAYERIDMAP[],COLUMN(PLAYERIDMAP[FIRSTNAME]),FALSE)</f>
        <v>Nick</v>
      </c>
      <c r="D526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Nick Franklin</v>
      </c>
      <c r="E526" s="3" t="str">
        <f>VLOOKUP(MYRANKS_H[[#This Row],[PLAYERID]],PLAYERIDMAP[],COLUMN(PLAYERIDMAP[TEAM]),FALSE)</f>
        <v>N/A</v>
      </c>
      <c r="F526" s="4" t="str">
        <f>VLOOKUP(MYRANKS_H[[#This Row],[PLAYERID]],PLAYERIDMAP[],COLUMN(PLAYERIDMAP[LG]),FALSE)</f>
        <v>N/A</v>
      </c>
      <c r="G526" s="3" t="str">
        <f>VLOOKUP(MYRANKS_H[[#This Row],[PLAYERID]],PLAYERIDMAP[],COLUMN(PLAYERIDMAP[POS]),FALSE)</f>
        <v>OF</v>
      </c>
      <c r="H526" s="92">
        <v>2</v>
      </c>
      <c r="I526" s="66">
        <v>2</v>
      </c>
      <c r="J526" s="92">
        <v>0</v>
      </c>
      <c r="K526" s="66">
        <v>0</v>
      </c>
      <c r="L526" s="92">
        <v>0</v>
      </c>
      <c r="M526" s="66">
        <v>0</v>
      </c>
      <c r="N526" s="66">
        <v>0</v>
      </c>
      <c r="O526" s="66">
        <v>0</v>
      </c>
      <c r="P526" s="66">
        <v>0</v>
      </c>
      <c r="Q526" s="46">
        <v>0</v>
      </c>
      <c r="R526" s="65">
        <v>1013</v>
      </c>
      <c r="S526" s="52">
        <v>-23.716618971128788</v>
      </c>
      <c r="T526" s="45" t="s">
        <v>16683</v>
      </c>
    </row>
    <row r="527" spans="1:20" ht="15" customHeight="1" x14ac:dyDescent="0.3">
      <c r="A527" s="57" t="s">
        <v>11873</v>
      </c>
      <c r="B527" s="2" t="str">
        <f>VLOOKUP(MYRANKS_H[[#This Row],[PLAYERID]],PLAYERIDMAP[],COLUMN(PLAYERIDMAP[LASTNAME]),FALSE)</f>
        <v>Motter</v>
      </c>
      <c r="C527" s="3" t="str">
        <f>VLOOKUP(MYRANKS_H[[#This Row],[PLAYERID]],PLAYERIDMAP[],COLUMN(PLAYERIDMAP[FIRSTNAME]),FALSE)</f>
        <v>Taylor</v>
      </c>
      <c r="D527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Taylor Motter</v>
      </c>
      <c r="E527" s="3" t="str">
        <f>VLOOKUP(MYRANKS_H[[#This Row],[PLAYERID]],PLAYERIDMAP[],COLUMN(PLAYERIDMAP[TEAM]),FALSE)</f>
        <v>N/A</v>
      </c>
      <c r="F527" s="4" t="str">
        <f>VLOOKUP(MYRANKS_H[[#This Row],[PLAYERID]],PLAYERIDMAP[],COLUMN(PLAYERIDMAP[LG]),FALSE)</f>
        <v>N/A</v>
      </c>
      <c r="G527" s="3" t="str">
        <f>VLOOKUP(MYRANKS_H[[#This Row],[PLAYERID]],PLAYERIDMAP[],COLUMN(PLAYERIDMAP[POS]),FALSE)</f>
        <v>SS</v>
      </c>
      <c r="H527" s="92">
        <v>38</v>
      </c>
      <c r="I527" s="66">
        <v>34</v>
      </c>
      <c r="J527" s="92">
        <v>5</v>
      </c>
      <c r="K527" s="66">
        <v>1</v>
      </c>
      <c r="L527" s="92">
        <v>2</v>
      </c>
      <c r="M527" s="66">
        <v>2</v>
      </c>
      <c r="N527" s="66">
        <v>4</v>
      </c>
      <c r="O527" s="66">
        <v>8</v>
      </c>
      <c r="P527" s="66">
        <v>1</v>
      </c>
      <c r="Q527" s="46">
        <v>0.14705882352941177</v>
      </c>
      <c r="R527" s="65">
        <v>1015</v>
      </c>
      <c r="S527" s="52">
        <v>-23.75439633724698</v>
      </c>
      <c r="T527" s="45" t="s">
        <v>16684</v>
      </c>
    </row>
    <row r="528" spans="1:20" ht="15" customHeight="1" x14ac:dyDescent="0.3">
      <c r="A528" s="43" t="s">
        <v>6299</v>
      </c>
      <c r="B528" s="2" t="str">
        <f>VLOOKUP(MYRANKS_H[[#This Row],[PLAYERID]],PLAYERIDMAP[],COLUMN(PLAYERIDMAP[LASTNAME]),FALSE)</f>
        <v>Smolinski</v>
      </c>
      <c r="C528" s="3" t="str">
        <f>VLOOKUP(MYRANKS_H[[#This Row],[PLAYERID]],PLAYERIDMAP[],COLUMN(PLAYERIDMAP[FIRSTNAME]),FALSE)</f>
        <v>Jake</v>
      </c>
      <c r="D528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Jake Smolinski</v>
      </c>
      <c r="E528" s="3" t="str">
        <f>VLOOKUP(MYRANKS_H[[#This Row],[PLAYERID]],PLAYERIDMAP[],COLUMN(PLAYERIDMAP[TEAM]),FALSE)</f>
        <v>TB</v>
      </c>
      <c r="F528" s="4" t="str">
        <f>VLOOKUP(MYRANKS_H[[#This Row],[PLAYERID]],PLAYERIDMAP[],COLUMN(PLAYERIDMAP[LG]),FALSE)</f>
        <v>AL</v>
      </c>
      <c r="G528" s="3" t="str">
        <f>VLOOKUP(MYRANKS_H[[#This Row],[PLAYERID]],PLAYERIDMAP[],COLUMN(PLAYERIDMAP[POS]),FALSE)</f>
        <v>OF</v>
      </c>
      <c r="H528" s="92">
        <v>41</v>
      </c>
      <c r="I528" s="66">
        <v>39</v>
      </c>
      <c r="J528" s="92">
        <v>5</v>
      </c>
      <c r="K528" s="66">
        <v>0</v>
      </c>
      <c r="L528" s="92">
        <v>2</v>
      </c>
      <c r="M528" s="66">
        <v>2</v>
      </c>
      <c r="N528" s="66">
        <v>1</v>
      </c>
      <c r="O528" s="66">
        <v>10</v>
      </c>
      <c r="P528" s="66">
        <v>1</v>
      </c>
      <c r="Q528" s="6">
        <v>0.12820512820512819</v>
      </c>
      <c r="R528" s="15">
        <v>1016</v>
      </c>
      <c r="S528" s="35">
        <v>-23.819440022978167</v>
      </c>
      <c r="T528" s="19" t="s">
        <v>16685</v>
      </c>
    </row>
    <row r="529" spans="1:20" ht="15" customHeight="1" x14ac:dyDescent="0.3">
      <c r="A529" s="43" t="s">
        <v>2815</v>
      </c>
      <c r="B529" s="2" t="str">
        <f>VLOOKUP(MYRANKS_H[[#This Row],[PLAYERID]],PLAYERIDMAP[],COLUMN(PLAYERIDMAP[LASTNAME]),FALSE)</f>
        <v>Pedroia</v>
      </c>
      <c r="C529" s="3" t="str">
        <f>VLOOKUP(MYRANKS_H[[#This Row],[PLAYERID]],PLAYERIDMAP[],COLUMN(PLAYERIDMAP[FIRSTNAME]),FALSE)</f>
        <v>Dustin</v>
      </c>
      <c r="D529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Dustin Pedroia</v>
      </c>
      <c r="E529" s="3" t="str">
        <f>VLOOKUP(MYRANKS_H[[#This Row],[PLAYERID]],PLAYERIDMAP[],COLUMN(PLAYERIDMAP[TEAM]),FALSE)</f>
        <v>BOS</v>
      </c>
      <c r="F529" s="4" t="str">
        <f>VLOOKUP(MYRANKS_H[[#This Row],[PLAYERID]],PLAYERIDMAP[],COLUMN(PLAYERIDMAP[LG]),FALSE)</f>
        <v>AL</v>
      </c>
      <c r="G529" s="3" t="str">
        <f>VLOOKUP(MYRANKS_H[[#This Row],[PLAYERID]],PLAYERIDMAP[],COLUMN(PLAYERIDMAP[POS]),FALSE)</f>
        <v>2B</v>
      </c>
      <c r="H529" s="92">
        <v>13</v>
      </c>
      <c r="I529" s="66">
        <v>11</v>
      </c>
      <c r="J529" s="92">
        <v>1</v>
      </c>
      <c r="K529" s="66">
        <v>0</v>
      </c>
      <c r="L529" s="92">
        <v>1</v>
      </c>
      <c r="M529" s="66">
        <v>0</v>
      </c>
      <c r="N529" s="66">
        <v>2</v>
      </c>
      <c r="O529" s="66">
        <v>1</v>
      </c>
      <c r="P529" s="66">
        <v>0</v>
      </c>
      <c r="Q529" s="6">
        <v>9.0909090909090912E-2</v>
      </c>
      <c r="R529" s="15">
        <v>1017</v>
      </c>
      <c r="S529" s="35">
        <v>-23.889499101736384</v>
      </c>
      <c r="T529" s="19" t="s">
        <v>16686</v>
      </c>
    </row>
    <row r="530" spans="1:20" ht="15" customHeight="1" x14ac:dyDescent="0.3">
      <c r="A530" s="57" t="s">
        <v>13793</v>
      </c>
      <c r="B530" s="2" t="str">
        <f>VLOOKUP(MYRANKS_H[[#This Row],[PLAYERID]],PLAYERIDMAP[],COLUMN(PLAYERIDMAP[LASTNAME]),FALSE)</f>
        <v>Kelly</v>
      </c>
      <c r="C530" s="3" t="str">
        <f>VLOOKUP(MYRANKS_H[[#This Row],[PLAYERID]],PLAYERIDMAP[],COLUMN(PLAYERIDMAP[FIRSTNAME]),FALSE)</f>
        <v>Ty</v>
      </c>
      <c r="D530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Ty Kelly</v>
      </c>
      <c r="E530" s="3" t="str">
        <f>VLOOKUP(MYRANKS_H[[#This Row],[PLAYERID]],PLAYERIDMAP[],COLUMN(PLAYERIDMAP[TEAM]),FALSE)</f>
        <v>N/A</v>
      </c>
      <c r="F530" s="4" t="str">
        <f>VLOOKUP(MYRANKS_H[[#This Row],[PLAYERID]],PLAYERIDMAP[],COLUMN(PLAYERIDMAP[LG]),FALSE)</f>
        <v>N/A</v>
      </c>
      <c r="G530" s="3" t="str">
        <f>VLOOKUP(MYRANKS_H[[#This Row],[PLAYERID]],PLAYERIDMAP[],COLUMN(PLAYERIDMAP[POS]),FALSE)</f>
        <v>2B</v>
      </c>
      <c r="H530" s="92">
        <v>12</v>
      </c>
      <c r="I530" s="64">
        <v>11</v>
      </c>
      <c r="J530" s="92">
        <v>1</v>
      </c>
      <c r="K530" s="64">
        <v>0</v>
      </c>
      <c r="L530" s="92">
        <v>1</v>
      </c>
      <c r="M530" s="64">
        <v>0</v>
      </c>
      <c r="N530" s="64">
        <v>1</v>
      </c>
      <c r="O530" s="64">
        <v>2</v>
      </c>
      <c r="P530" s="64">
        <v>0</v>
      </c>
      <c r="Q530" s="46">
        <v>9.0909090909090912E-2</v>
      </c>
      <c r="R530" s="65">
        <v>1017</v>
      </c>
      <c r="S530" s="73">
        <v>-23.889499101736384</v>
      </c>
      <c r="T530" s="45" t="s">
        <v>16686</v>
      </c>
    </row>
    <row r="531" spans="1:20" ht="15" customHeight="1" x14ac:dyDescent="0.3">
      <c r="A531" s="57" t="s">
        <v>8188</v>
      </c>
      <c r="B531" s="2" t="str">
        <f>VLOOKUP(MYRANKS_H[[#This Row],[PLAYERID]],PLAYERIDMAP[],COLUMN(PLAYERIDMAP[LASTNAME]),FALSE)</f>
        <v>Orlando</v>
      </c>
      <c r="C531" s="3" t="str">
        <f>VLOOKUP(MYRANKS_H[[#This Row],[PLAYERID]],PLAYERIDMAP[],COLUMN(PLAYERIDMAP[FIRSTNAME]),FALSE)</f>
        <v>Paulo</v>
      </c>
      <c r="D531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Paulo Orlando</v>
      </c>
      <c r="E531" s="3" t="str">
        <f>VLOOKUP(MYRANKS_H[[#This Row],[PLAYERID]],PLAYERIDMAP[],COLUMN(PLAYERIDMAP[TEAM]),FALSE)</f>
        <v>N/A</v>
      </c>
      <c r="F531" s="4" t="str">
        <f>VLOOKUP(MYRANKS_H[[#This Row],[PLAYERID]],PLAYERIDMAP[],COLUMN(PLAYERIDMAP[LG]),FALSE)</f>
        <v>N/A</v>
      </c>
      <c r="G531" s="3" t="str">
        <f>VLOOKUP(MYRANKS_H[[#This Row],[PLAYERID]],PLAYERIDMAP[],COLUMN(PLAYERIDMAP[POS]),FALSE)</f>
        <v>OF</v>
      </c>
      <c r="H531" s="92">
        <v>93</v>
      </c>
      <c r="I531" s="66">
        <v>90</v>
      </c>
      <c r="J531" s="92">
        <v>15</v>
      </c>
      <c r="K531" s="66">
        <v>0</v>
      </c>
      <c r="L531" s="92">
        <v>6</v>
      </c>
      <c r="M531" s="66">
        <v>5</v>
      </c>
      <c r="N531" s="66">
        <v>3</v>
      </c>
      <c r="O531" s="66">
        <v>25</v>
      </c>
      <c r="P531" s="66">
        <v>0</v>
      </c>
      <c r="Q531" s="46">
        <v>0.16666666666666666</v>
      </c>
      <c r="R531" s="65">
        <v>1019</v>
      </c>
      <c r="S531" s="52">
        <v>-23.985085752816104</v>
      </c>
      <c r="T531" s="45" t="s">
        <v>16687</v>
      </c>
    </row>
    <row r="532" spans="1:20" ht="15" customHeight="1" x14ac:dyDescent="0.3">
      <c r="A532" s="43" t="s">
        <v>2830</v>
      </c>
      <c r="B532" s="2" t="str">
        <f>VLOOKUP(MYRANKS_H[[#This Row],[PLAYERID]],PLAYERIDMAP[],COLUMN(PLAYERIDMAP[LASTNAME]),FALSE)</f>
        <v>Pennington</v>
      </c>
      <c r="C532" s="3" t="str">
        <f>VLOOKUP(MYRANKS_H[[#This Row],[PLAYERID]],PLAYERIDMAP[],COLUMN(PLAYERIDMAP[FIRSTNAME]),FALSE)</f>
        <v>Cliff</v>
      </c>
      <c r="D532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Cliff Pennington</v>
      </c>
      <c r="E532" s="3" t="str">
        <f>VLOOKUP(MYRANKS_H[[#This Row],[PLAYERID]],PLAYERIDMAP[],COLUMN(PLAYERIDMAP[TEAM]),FALSE)</f>
        <v>N/A</v>
      </c>
      <c r="F532" s="4" t="str">
        <f>VLOOKUP(MYRANKS_H[[#This Row],[PLAYERID]],PLAYERIDMAP[],COLUMN(PLAYERIDMAP[LG]),FALSE)</f>
        <v>N/A</v>
      </c>
      <c r="G532" s="3" t="str">
        <f>VLOOKUP(MYRANKS_H[[#This Row],[PLAYERID]],PLAYERIDMAP[],COLUMN(PLAYERIDMAP[POS]),FALSE)</f>
        <v>3B</v>
      </c>
      <c r="H532" s="92">
        <v>34</v>
      </c>
      <c r="I532" s="66">
        <v>29</v>
      </c>
      <c r="J532" s="92">
        <v>4</v>
      </c>
      <c r="K532" s="66">
        <v>0</v>
      </c>
      <c r="L532" s="92">
        <v>1</v>
      </c>
      <c r="M532" s="66">
        <v>0</v>
      </c>
      <c r="N532" s="66">
        <v>5</v>
      </c>
      <c r="O532" s="66">
        <v>13</v>
      </c>
      <c r="P532" s="66">
        <v>0</v>
      </c>
      <c r="Q532" s="6">
        <v>0.13793103448275862</v>
      </c>
      <c r="R532" s="15">
        <v>1020</v>
      </c>
      <c r="S532" s="35">
        <v>-24.022731117401463</v>
      </c>
      <c r="T532" s="19" t="s">
        <v>16688</v>
      </c>
    </row>
    <row r="533" spans="1:20" ht="15" customHeight="1" x14ac:dyDescent="0.3">
      <c r="A533" s="43" t="s">
        <v>15618</v>
      </c>
      <c r="B533" s="2" t="str">
        <f>VLOOKUP(MYRANKS_H[[#This Row],[PLAYERID]],PLAYERIDMAP[],COLUMN(PLAYERIDMAP[LASTNAME]),FALSE)</f>
        <v>Ngoepe</v>
      </c>
      <c r="C533" s="3" t="str">
        <f>VLOOKUP(MYRANKS_H[[#This Row],[PLAYERID]],PLAYERIDMAP[],COLUMN(PLAYERIDMAP[FIRSTNAME]),FALSE)</f>
        <v>Gift</v>
      </c>
      <c r="D533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Gift Ngoepe</v>
      </c>
      <c r="E533" s="3" t="str">
        <f>VLOOKUP(MYRANKS_H[[#This Row],[PLAYERID]],PLAYERIDMAP[],COLUMN(PLAYERIDMAP[TEAM]),FALSE)</f>
        <v>TOR</v>
      </c>
      <c r="F533" s="4" t="str">
        <f>VLOOKUP(MYRANKS_H[[#This Row],[PLAYERID]],PLAYERIDMAP[],COLUMN(PLAYERIDMAP[LG]),FALSE)</f>
        <v>AL</v>
      </c>
      <c r="G533" s="3" t="str">
        <f>VLOOKUP(MYRANKS_H[[#This Row],[PLAYERID]],PLAYERIDMAP[],COLUMN(PLAYERIDMAP[POS]),FALSE)</f>
        <v>2B</v>
      </c>
      <c r="H533" s="92">
        <v>19</v>
      </c>
      <c r="I533" s="66">
        <v>18</v>
      </c>
      <c r="J533" s="92">
        <v>1</v>
      </c>
      <c r="K533" s="66">
        <v>0</v>
      </c>
      <c r="L533" s="92">
        <v>2</v>
      </c>
      <c r="M533" s="66">
        <v>0</v>
      </c>
      <c r="N533" s="66">
        <v>1</v>
      </c>
      <c r="O533" s="66">
        <v>12</v>
      </c>
      <c r="P533" s="66">
        <v>0</v>
      </c>
      <c r="Q533" s="6">
        <v>5.5555555555555552E-2</v>
      </c>
      <c r="R533" s="15">
        <v>1021</v>
      </c>
      <c r="S533" s="35">
        <v>-24.191724167482935</v>
      </c>
      <c r="T533" s="19" t="s">
        <v>16689</v>
      </c>
    </row>
    <row r="534" spans="1:20" ht="15" customHeight="1" x14ac:dyDescent="0.3">
      <c r="A534" s="43" t="s">
        <v>2196</v>
      </c>
      <c r="B534" s="2" t="str">
        <f>VLOOKUP(MYRANKS_H[[#This Row],[PLAYERID]],PLAYERIDMAP[],COLUMN(PLAYERIDMAP[LASTNAME]),FALSE)</f>
        <v>Headley</v>
      </c>
      <c r="C534" s="3" t="str">
        <f>VLOOKUP(MYRANKS_H[[#This Row],[PLAYERID]],PLAYERIDMAP[],COLUMN(PLAYERIDMAP[FIRSTNAME]),FALSE)</f>
        <v>Chase</v>
      </c>
      <c r="D534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Chase Headley</v>
      </c>
      <c r="E534" s="3" t="str">
        <f>VLOOKUP(MYRANKS_H[[#This Row],[PLAYERID]],PLAYERIDMAP[],COLUMN(PLAYERIDMAP[TEAM]),FALSE)</f>
        <v>N/A</v>
      </c>
      <c r="F534" s="4" t="str">
        <f>VLOOKUP(MYRANKS_H[[#This Row],[PLAYERID]],PLAYERIDMAP[],COLUMN(PLAYERIDMAP[LG]),FALSE)</f>
        <v>N/A</v>
      </c>
      <c r="G534" s="3" t="str">
        <f>VLOOKUP(MYRANKS_H[[#This Row],[PLAYERID]],PLAYERIDMAP[],COLUMN(PLAYERIDMAP[POS]),FALSE)</f>
        <v>3B</v>
      </c>
      <c r="H534" s="92">
        <v>60</v>
      </c>
      <c r="I534" s="66">
        <v>52</v>
      </c>
      <c r="J534" s="92">
        <v>6</v>
      </c>
      <c r="K534" s="66">
        <v>0</v>
      </c>
      <c r="L534" s="92">
        <v>2</v>
      </c>
      <c r="M534" s="66">
        <v>4</v>
      </c>
      <c r="N534" s="66">
        <v>6</v>
      </c>
      <c r="O534" s="66">
        <v>20</v>
      </c>
      <c r="P534" s="66">
        <v>0</v>
      </c>
      <c r="Q534" s="6">
        <v>0.11538461538461539</v>
      </c>
      <c r="R534" s="15">
        <v>1085</v>
      </c>
      <c r="S534" s="35">
        <v>-24.253110235442641</v>
      </c>
      <c r="T534" s="19" t="s">
        <v>16690</v>
      </c>
    </row>
    <row r="535" spans="1:20" ht="15" customHeight="1" x14ac:dyDescent="0.3">
      <c r="A535" s="43" t="s">
        <v>6106</v>
      </c>
      <c r="B535" s="2" t="str">
        <f>VLOOKUP(MYRANKS_H[[#This Row],[PLAYERID]],PLAYERIDMAP[],COLUMN(PLAYERIDMAP[LASTNAME]),FALSE)</f>
        <v>Pompey</v>
      </c>
      <c r="C535" s="3" t="str">
        <f>VLOOKUP(MYRANKS_H[[#This Row],[PLAYERID]],PLAYERIDMAP[],COLUMN(PLAYERIDMAP[FIRSTNAME]),FALSE)</f>
        <v>Dalton</v>
      </c>
      <c r="D535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Dalton Pompey</v>
      </c>
      <c r="E535" s="3" t="str">
        <f>VLOOKUP(MYRANKS_H[[#This Row],[PLAYERID]],PLAYERIDMAP[],COLUMN(PLAYERIDMAP[TEAM]),FALSE)</f>
        <v>TOR</v>
      </c>
      <c r="F535" s="4" t="str">
        <f>VLOOKUP(MYRANKS_H[[#This Row],[PLAYERID]],PLAYERIDMAP[],COLUMN(PLAYERIDMAP[LG]),FALSE)</f>
        <v>AL</v>
      </c>
      <c r="G535" s="3" t="str">
        <f>VLOOKUP(MYRANKS_H[[#This Row],[PLAYERID]],PLAYERIDMAP[],COLUMN(PLAYERIDMAP[POS]),FALSE)</f>
        <v>DH</v>
      </c>
      <c r="H535" s="92">
        <v>11</v>
      </c>
      <c r="I535" s="66">
        <v>10</v>
      </c>
      <c r="J535" s="92">
        <v>2</v>
      </c>
      <c r="K535" s="66">
        <v>0</v>
      </c>
      <c r="L535" s="92">
        <v>0</v>
      </c>
      <c r="M535" s="66">
        <v>0</v>
      </c>
      <c r="N535" s="66">
        <v>1</v>
      </c>
      <c r="O535" s="66">
        <v>6</v>
      </c>
      <c r="P535" s="66">
        <v>0</v>
      </c>
      <c r="Q535" s="5">
        <v>0.2</v>
      </c>
      <c r="R535" s="76">
        <v>1086</v>
      </c>
      <c r="S535" s="77">
        <v>-24.37375631536306</v>
      </c>
      <c r="T535" s="19" t="s">
        <v>16691</v>
      </c>
    </row>
    <row r="536" spans="1:20" ht="15" customHeight="1" x14ac:dyDescent="0.3">
      <c r="A536" s="43" t="s">
        <v>3130</v>
      </c>
      <c r="B536" s="2" t="str">
        <f>VLOOKUP(MYRANKS_H[[#This Row],[PLAYERID]],PLAYERIDMAP[],COLUMN(PLAYERIDMAP[LASTNAME]),FALSE)</f>
        <v>Sogard</v>
      </c>
      <c r="C536" s="3" t="str">
        <f>VLOOKUP(MYRANKS_H[[#This Row],[PLAYERID]],PLAYERIDMAP[],COLUMN(PLAYERIDMAP[FIRSTNAME]),FALSE)</f>
        <v>Eric</v>
      </c>
      <c r="D536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Eric Sogard</v>
      </c>
      <c r="E536" s="3" t="str">
        <f>VLOOKUP(MYRANKS_H[[#This Row],[PLAYERID]],PLAYERIDMAP[],COLUMN(PLAYERIDMAP[TEAM]),FALSE)</f>
        <v>TOR</v>
      </c>
      <c r="F536" s="4" t="str">
        <f>VLOOKUP(MYRANKS_H[[#This Row],[PLAYERID]],PLAYERIDMAP[],COLUMN(PLAYERIDMAP[LG]),FALSE)</f>
        <v>AL</v>
      </c>
      <c r="G536" s="3" t="str">
        <f>VLOOKUP(MYRANKS_H[[#This Row],[PLAYERID]],PLAYERIDMAP[],COLUMN(PLAYERIDMAP[POS]),FALSE)</f>
        <v>SS</v>
      </c>
      <c r="H536" s="92">
        <v>113</v>
      </c>
      <c r="I536" s="66">
        <v>97</v>
      </c>
      <c r="J536" s="92">
        <v>13</v>
      </c>
      <c r="K536" s="66">
        <v>0</v>
      </c>
      <c r="L536" s="92">
        <v>7</v>
      </c>
      <c r="M536" s="66">
        <v>2</v>
      </c>
      <c r="N536" s="66">
        <v>12</v>
      </c>
      <c r="O536" s="66">
        <v>23</v>
      </c>
      <c r="P536" s="66">
        <v>3</v>
      </c>
      <c r="Q536" s="6">
        <v>0.13402061855670103</v>
      </c>
      <c r="R536" s="15">
        <v>1087</v>
      </c>
      <c r="S536" s="35">
        <v>-24.55069314156751</v>
      </c>
      <c r="T536" s="19" t="s">
        <v>16692</v>
      </c>
    </row>
    <row r="537" spans="1:20" ht="15" customHeight="1" x14ac:dyDescent="0.3">
      <c r="A537" s="43" t="s">
        <v>8151</v>
      </c>
      <c r="B537" s="2" t="str">
        <f>VLOOKUP(MYRANKS_H[[#This Row],[PLAYERID]],PLAYERIDMAP[],COLUMN(PLAYERIDMAP[LASTNAME]),FALSE)</f>
        <v>den Dekker</v>
      </c>
      <c r="C537" s="3" t="str">
        <f>VLOOKUP(MYRANKS_H[[#This Row],[PLAYERID]],PLAYERIDMAP[],COLUMN(PLAYERIDMAP[FIRSTNAME]),FALSE)</f>
        <v>Matt</v>
      </c>
      <c r="D537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Matt den Dekker</v>
      </c>
      <c r="E537" s="3" t="str">
        <f>VLOOKUP(MYRANKS_H[[#This Row],[PLAYERID]],PLAYERIDMAP[],COLUMN(PLAYERIDMAP[TEAM]),FALSE)</f>
        <v>N/A</v>
      </c>
      <c r="F537" s="4" t="str">
        <f>VLOOKUP(MYRANKS_H[[#This Row],[PLAYERID]],PLAYERIDMAP[],COLUMN(PLAYERIDMAP[LG]),FALSE)</f>
        <v>N/A</v>
      </c>
      <c r="G537" s="3" t="str">
        <f>VLOOKUP(MYRANKS_H[[#This Row],[PLAYERID]],PLAYERIDMAP[],COLUMN(PLAYERIDMAP[POS]),FALSE)</f>
        <v>OF</v>
      </c>
      <c r="H537" s="92">
        <v>21</v>
      </c>
      <c r="I537" s="66">
        <v>18</v>
      </c>
      <c r="J537" s="92">
        <v>0</v>
      </c>
      <c r="K537" s="66">
        <v>0</v>
      </c>
      <c r="L537" s="92">
        <v>0</v>
      </c>
      <c r="M537" s="66">
        <v>1</v>
      </c>
      <c r="N537" s="66">
        <v>2</v>
      </c>
      <c r="O537" s="66">
        <v>9</v>
      </c>
      <c r="P537" s="66">
        <v>0</v>
      </c>
      <c r="Q537" s="6">
        <v>0</v>
      </c>
      <c r="R537" s="15">
        <v>1088</v>
      </c>
      <c r="S537" s="35">
        <v>-24.608735083671245</v>
      </c>
      <c r="T537" s="19" t="s">
        <v>16693</v>
      </c>
    </row>
    <row r="538" spans="1:20" ht="15" customHeight="1" x14ac:dyDescent="0.3">
      <c r="A538" s="43" t="s">
        <v>13932</v>
      </c>
      <c r="B538" s="2" t="str">
        <f>VLOOKUP(MYRANKS_H[[#This Row],[PLAYERID]],PLAYERIDMAP[],COLUMN(PLAYERIDMAP[LASTNAME]),FALSE)</f>
        <v>Valaika</v>
      </c>
      <c r="C538" s="3" t="str">
        <f>VLOOKUP(MYRANKS_H[[#This Row],[PLAYERID]],PLAYERIDMAP[],COLUMN(PLAYERIDMAP[FIRSTNAME]),FALSE)</f>
        <v>Pat</v>
      </c>
      <c r="D538" s="89" t="str">
        <f>HYPERLINK("HTTPS://WWW.FANGRAPHS.COM/STATSS.ASPX?PLAYERID="&amp;TEXT(INDEX(PLAYERIDMAP[],MATCH(MYRANKS_H[[#This Row],[PLAYERID]],PLAYERIDMAP[IDPLAYER],0),COLUMN(PLAYERIDMAP[IDFANGRAPHS])),0)&amp;"&amp;POSITION=1B",MYRANKS_H[[#This Row],[FNAME]]&amp;" "&amp;MYRANKS_H[[#This Row],[LNAME]])</f>
        <v>Pat Valaika</v>
      </c>
      <c r="E538" s="3" t="str">
        <f>VLOOKUP(MYRANKS_H[[#This Row],[PLAYERID]],PLAYERIDMAP[],COLUMN(PLAYERIDMAP[TEAM]),FALSE)</f>
        <v>COL</v>
      </c>
      <c r="F538" s="4" t="str">
        <f>VLOOKUP(MYRANKS_H[[#This Row],[PLAYERID]],PLAYERIDMAP[],COLUMN(PLAYERIDMAP[LG]),FALSE)</f>
        <v>NL</v>
      </c>
      <c r="G538" s="3" t="str">
        <f>VLOOKUP(MYRANKS_H[[#This Row],[PLAYERID]],PLAYERIDMAP[],COLUMN(PLAYERIDMAP[POS]),FALSE)</f>
        <v>SS</v>
      </c>
      <c r="H538" s="92">
        <v>133</v>
      </c>
      <c r="I538" s="66">
        <v>122</v>
      </c>
      <c r="J538" s="92">
        <v>19</v>
      </c>
      <c r="K538" s="66">
        <v>2</v>
      </c>
      <c r="L538" s="92">
        <v>8</v>
      </c>
      <c r="M538" s="66">
        <v>5</v>
      </c>
      <c r="N538" s="66">
        <v>9</v>
      </c>
      <c r="O538" s="66">
        <v>30</v>
      </c>
      <c r="P538" s="66">
        <v>0</v>
      </c>
      <c r="Q538" s="27">
        <v>0.15573770491803279</v>
      </c>
      <c r="R538" s="15">
        <v>1089</v>
      </c>
      <c r="S538" s="37">
        <v>-24.61454633900782</v>
      </c>
      <c r="T538" s="19" t="s">
        <v>16694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1189B7"/>
  </sheetPr>
  <dimension ref="A1:S532"/>
  <sheetViews>
    <sheetView zoomScaleNormal="100" workbookViewId="0">
      <pane xSplit="7" ySplit="1" topLeftCell="L2" activePane="bottomRight" state="frozen"/>
      <selection pane="topRight" activeCell="H1" sqref="H1"/>
      <selection pane="bottomLeft" activeCell="A2" sqref="A2"/>
      <selection pane="bottomRight" activeCell="H4" sqref="H4"/>
    </sheetView>
  </sheetViews>
  <sheetFormatPr defaultRowHeight="14.4" x14ac:dyDescent="0.3"/>
  <cols>
    <col min="1" max="1" width="11.44140625" customWidth="1"/>
    <col min="2" max="3" width="9.109375" customWidth="1"/>
    <col min="4" max="4" width="23.44140625" customWidth="1"/>
    <col min="5" max="7" width="9.109375" customWidth="1"/>
    <col min="8" max="15" width="9.109375" style="60" customWidth="1"/>
    <col min="16" max="17" width="9.109375" style="10" customWidth="1"/>
    <col min="18" max="18" width="10.6640625" style="60" customWidth="1"/>
    <col min="19" max="19" width="18.5546875" style="17" customWidth="1"/>
    <col min="20" max="20" width="14.88671875" customWidth="1"/>
    <col min="21" max="21" width="15.33203125" bestFit="1" customWidth="1"/>
  </cols>
  <sheetData>
    <row r="1" spans="1:19" x14ac:dyDescent="0.3">
      <c r="A1" t="s">
        <v>3404</v>
      </c>
      <c r="B1" t="s">
        <v>3405</v>
      </c>
      <c r="C1" t="s">
        <v>3406</v>
      </c>
      <c r="D1" t="s">
        <v>12983</v>
      </c>
      <c r="E1" t="s">
        <v>1358</v>
      </c>
      <c r="F1" t="s">
        <v>3523</v>
      </c>
      <c r="G1" t="s">
        <v>1359</v>
      </c>
      <c r="H1" s="60" t="s">
        <v>663</v>
      </c>
      <c r="I1" s="60" t="s">
        <v>666</v>
      </c>
      <c r="J1" s="60" t="s">
        <v>667</v>
      </c>
      <c r="K1" s="60" t="s">
        <v>660</v>
      </c>
      <c r="L1" s="60" t="s">
        <v>668</v>
      </c>
      <c r="M1" s="60" t="s">
        <v>657</v>
      </c>
      <c r="N1" s="60" t="s">
        <v>653</v>
      </c>
      <c r="O1" s="60" t="s">
        <v>654</v>
      </c>
      <c r="P1" s="10" t="s">
        <v>665</v>
      </c>
      <c r="Q1" s="10" t="s">
        <v>669</v>
      </c>
      <c r="R1" s="58" t="s">
        <v>3413</v>
      </c>
      <c r="S1" s="18" t="s">
        <v>3417</v>
      </c>
    </row>
    <row r="2" spans="1:19" x14ac:dyDescent="0.3">
      <c r="A2" s="43" t="s">
        <v>3085</v>
      </c>
      <c r="B2" s="31" t="str">
        <f>VLOOKUP(MYRANKS_P[[#This Row],[PLAYERID]],PLAYERIDMAP[],COLUMN(PLAYERIDMAP[LASTNAME]),FALSE)</f>
        <v>Scherzer</v>
      </c>
      <c r="C2" s="31" t="str">
        <f>VLOOKUP(MYRANKS_P[[#This Row],[PLAYERID]],PLAYERIDMAP[],COLUMN(PLAYERIDMAP[FIRSTNAME]),FALSE)</f>
        <v>Max</v>
      </c>
      <c r="D2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Max Scherzer</v>
      </c>
      <c r="E2" s="31" t="str">
        <f>VLOOKUP(MYRANKS_P[[#This Row],[PLAYERID]],PLAYERIDMAP[],COLUMN(PLAYERIDMAP[TEAM]),FALSE)</f>
        <v>WAS</v>
      </c>
      <c r="F2" s="8" t="str">
        <f>VLOOKUP(MYRANKS_P[[#This Row],[PLAYERID]],PLAYERIDMAP[],COLUMN(PLAYERIDMAP[LG]),FALSE)</f>
        <v>NL</v>
      </c>
      <c r="G2" s="31" t="str">
        <f>VLOOKUP(MYRANKS_P[[#This Row],[PLAYERID]],PLAYERIDMAP[],COLUMN(PLAYERIDMAP[POS]),FALSE)</f>
        <v>P</v>
      </c>
      <c r="H2" s="61">
        <v>18</v>
      </c>
      <c r="I2" s="61">
        <v>0</v>
      </c>
      <c r="J2" s="61">
        <v>220.2</v>
      </c>
      <c r="K2" s="61">
        <v>150</v>
      </c>
      <c r="L2" s="61">
        <v>62</v>
      </c>
      <c r="M2" s="61">
        <v>23</v>
      </c>
      <c r="N2" s="61">
        <v>300</v>
      </c>
      <c r="O2" s="61">
        <v>51</v>
      </c>
      <c r="P2" s="9">
        <v>2.5340599455040875</v>
      </c>
      <c r="Q2" s="9">
        <v>0.91280653950953683</v>
      </c>
      <c r="R2" s="61">
        <v>1</v>
      </c>
      <c r="S2" s="38">
        <v>36.493072216116133</v>
      </c>
    </row>
    <row r="3" spans="1:19" x14ac:dyDescent="0.3">
      <c r="A3" s="88" t="s">
        <v>3281</v>
      </c>
      <c r="B3" s="31" t="str">
        <f>VLOOKUP(MYRANKS_P[[#This Row],[PLAYERID]],PLAYERIDMAP[],COLUMN(PLAYERIDMAP[LASTNAME]),FALSE)</f>
        <v>Verlander</v>
      </c>
      <c r="C3" s="31" t="str">
        <f>VLOOKUP(MYRANKS_P[[#This Row],[PLAYERID]],PLAYERIDMAP[],COLUMN(PLAYERIDMAP[FIRSTNAME]),FALSE)</f>
        <v>Justin</v>
      </c>
      <c r="D3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Justin Verlander</v>
      </c>
      <c r="E3" s="31" t="str">
        <f>VLOOKUP(MYRANKS_P[[#This Row],[PLAYERID]],PLAYERIDMAP[],COLUMN(PLAYERIDMAP[TEAM]),FALSE)</f>
        <v>HOU</v>
      </c>
      <c r="F3" s="113" t="str">
        <f>VLOOKUP(MYRANKS_P[[#This Row],[PLAYERID]],PLAYERIDMAP[],COLUMN(PLAYERIDMAP[LG]),FALSE)</f>
        <v>AL</v>
      </c>
      <c r="G3" s="8" t="str">
        <f>VLOOKUP(MYRANKS_P[[#This Row],[PLAYERID]],PLAYERIDMAP[],COLUMN(PLAYERIDMAP[POS]),FALSE)</f>
        <v>P</v>
      </c>
      <c r="H3" s="85">
        <v>16</v>
      </c>
      <c r="I3" s="85">
        <v>0</v>
      </c>
      <c r="J3" s="85">
        <v>214</v>
      </c>
      <c r="K3" s="85">
        <v>156</v>
      </c>
      <c r="L3" s="85">
        <v>60</v>
      </c>
      <c r="M3" s="85">
        <v>28</v>
      </c>
      <c r="N3" s="85">
        <v>290</v>
      </c>
      <c r="O3" s="85">
        <v>37</v>
      </c>
      <c r="P3" s="86">
        <v>2.5233644859813085</v>
      </c>
      <c r="Q3" s="86">
        <v>0.90186915887850472</v>
      </c>
      <c r="R3" s="85">
        <v>2</v>
      </c>
      <c r="S3" s="87">
        <v>34.172799781960705</v>
      </c>
    </row>
    <row r="4" spans="1:19" x14ac:dyDescent="0.3">
      <c r="A4" s="43" t="s">
        <v>12045</v>
      </c>
      <c r="B4" s="31" t="str">
        <f>VLOOKUP(MYRANKS_P[[#This Row],[PLAYERID]],PLAYERIDMAP[],COLUMN(PLAYERIDMAP[LASTNAME]),FALSE)</f>
        <v>Snell</v>
      </c>
      <c r="C4" s="31" t="str">
        <f>VLOOKUP(MYRANKS_P[[#This Row],[PLAYERID]],PLAYERIDMAP[],COLUMN(PLAYERIDMAP[FIRSTNAME]),FALSE)</f>
        <v>Blake</v>
      </c>
      <c r="D4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Blake Snell</v>
      </c>
      <c r="E4" s="31" t="str">
        <f>VLOOKUP(MYRANKS_P[[#This Row],[PLAYERID]],PLAYERIDMAP[],COLUMN(PLAYERIDMAP[TEAM]),FALSE)</f>
        <v>TB</v>
      </c>
      <c r="F4" s="8" t="str">
        <f>VLOOKUP(MYRANKS_P[[#This Row],[PLAYERID]],PLAYERIDMAP[],COLUMN(PLAYERIDMAP[LG]),FALSE)</f>
        <v>AL</v>
      </c>
      <c r="G4" s="8" t="str">
        <f>VLOOKUP(MYRANKS_P[[#This Row],[PLAYERID]],PLAYERIDMAP[],COLUMN(PLAYERIDMAP[POS]),FALSE)</f>
        <v>P</v>
      </c>
      <c r="H4" s="61">
        <v>21</v>
      </c>
      <c r="I4" s="61">
        <v>0</v>
      </c>
      <c r="J4" s="61">
        <v>180.2</v>
      </c>
      <c r="K4" s="61">
        <v>112</v>
      </c>
      <c r="L4" s="61">
        <v>38</v>
      </c>
      <c r="M4" s="61">
        <v>16</v>
      </c>
      <c r="N4" s="61">
        <v>221</v>
      </c>
      <c r="O4" s="61">
        <v>64</v>
      </c>
      <c r="P4" s="9">
        <v>1.8978912319644841</v>
      </c>
      <c r="Q4" s="9">
        <v>0.97669256381798009</v>
      </c>
      <c r="R4" s="61">
        <v>3</v>
      </c>
      <c r="S4" s="38">
        <v>31.905223186905463</v>
      </c>
    </row>
    <row r="5" spans="1:19" x14ac:dyDescent="0.3">
      <c r="A5" s="43" t="s">
        <v>5361</v>
      </c>
      <c r="B5" s="31" t="str">
        <f>VLOOKUP(MYRANKS_P[[#This Row],[PLAYERID]],PLAYERIDMAP[],COLUMN(PLAYERIDMAP[LASTNAME]),FALSE)</f>
        <v>deGrom</v>
      </c>
      <c r="C5" s="31" t="str">
        <f>VLOOKUP(MYRANKS_P[[#This Row],[PLAYERID]],PLAYERIDMAP[],COLUMN(PLAYERIDMAP[FIRSTNAME]),FALSE)</f>
        <v>Jacob</v>
      </c>
      <c r="D5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Jacob deGrom</v>
      </c>
      <c r="E5" s="31" t="str">
        <f>VLOOKUP(MYRANKS_P[[#This Row],[PLAYERID]],PLAYERIDMAP[],COLUMN(PLAYERIDMAP[TEAM]),FALSE)</f>
        <v>NYM</v>
      </c>
      <c r="F5" s="8" t="str">
        <f>VLOOKUP(MYRANKS_P[[#This Row],[PLAYERID]],PLAYERIDMAP[],COLUMN(PLAYERIDMAP[LG]),FALSE)</f>
        <v>NL</v>
      </c>
      <c r="G5" s="31" t="str">
        <f>VLOOKUP(MYRANKS_P[[#This Row],[PLAYERID]],PLAYERIDMAP[],COLUMN(PLAYERIDMAP[POS]),FALSE)</f>
        <v>P</v>
      </c>
      <c r="H5" s="61">
        <v>10</v>
      </c>
      <c r="I5" s="61">
        <v>0</v>
      </c>
      <c r="J5" s="61">
        <v>217</v>
      </c>
      <c r="K5" s="61">
        <v>152</v>
      </c>
      <c r="L5" s="61">
        <v>41</v>
      </c>
      <c r="M5" s="61">
        <v>10</v>
      </c>
      <c r="N5" s="61">
        <v>269</v>
      </c>
      <c r="O5" s="61">
        <v>46</v>
      </c>
      <c r="P5" s="9">
        <v>1.7004608294930876</v>
      </c>
      <c r="Q5" s="9">
        <v>0.9124423963133641</v>
      </c>
      <c r="R5" s="75">
        <v>4</v>
      </c>
      <c r="S5" s="39">
        <v>31.863135948300982</v>
      </c>
    </row>
    <row r="6" spans="1:19" x14ac:dyDescent="0.3">
      <c r="A6" s="57" t="s">
        <v>10098</v>
      </c>
      <c r="B6" s="8" t="str">
        <f>VLOOKUP(MYRANKS_P[[#This Row],[PLAYERID]],PLAYERIDMAP[],COLUMN(PLAYERIDMAP[LASTNAME]),FALSE)</f>
        <v>Nola</v>
      </c>
      <c r="C6" s="8" t="str">
        <f>VLOOKUP(MYRANKS_P[[#This Row],[PLAYERID]],PLAYERIDMAP[],COLUMN(PLAYERIDMAP[FIRSTNAME]),FALSE)</f>
        <v>Aaron</v>
      </c>
      <c r="D6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Aaron Nola</v>
      </c>
      <c r="E6" s="8" t="str">
        <f>VLOOKUP(MYRANKS_P[[#This Row],[PLAYERID]],PLAYERIDMAP[],COLUMN(PLAYERIDMAP[TEAM]),FALSE)</f>
        <v>PHI</v>
      </c>
      <c r="F6" s="8" t="str">
        <f>VLOOKUP(MYRANKS_P[[#This Row],[PLAYERID]],PLAYERIDMAP[],COLUMN(PLAYERIDMAP[LG]),FALSE)</f>
        <v>NL</v>
      </c>
      <c r="G6" s="8" t="str">
        <f>VLOOKUP(MYRANKS_P[[#This Row],[PLAYERID]],PLAYERIDMAP[],COLUMN(PLAYERIDMAP[POS]),FALSE)</f>
        <v>P</v>
      </c>
      <c r="H6" s="61">
        <v>17</v>
      </c>
      <c r="I6" s="68">
        <v>0</v>
      </c>
      <c r="J6" s="68">
        <v>212.1</v>
      </c>
      <c r="K6" s="68">
        <v>149</v>
      </c>
      <c r="L6" s="68">
        <v>56</v>
      </c>
      <c r="M6" s="68">
        <v>17</v>
      </c>
      <c r="N6" s="68">
        <v>224</v>
      </c>
      <c r="O6" s="68">
        <v>58</v>
      </c>
      <c r="P6" s="48">
        <v>2.3762376237623761</v>
      </c>
      <c r="Q6" s="48">
        <v>0.97595473833097601</v>
      </c>
      <c r="R6" s="68">
        <v>5</v>
      </c>
      <c r="S6" s="51">
        <v>28.646214885702424</v>
      </c>
    </row>
    <row r="7" spans="1:19" x14ac:dyDescent="0.3">
      <c r="A7" s="57" t="s">
        <v>2390</v>
      </c>
      <c r="B7" s="8" t="str">
        <f>VLOOKUP(MYRANKS_P[[#This Row],[PLAYERID]],PLAYERIDMAP[],COLUMN(PLAYERIDMAP[LASTNAME]),FALSE)</f>
        <v>Kluber</v>
      </c>
      <c r="C7" s="8" t="str">
        <f>VLOOKUP(MYRANKS_P[[#This Row],[PLAYERID]],PLAYERIDMAP[],COLUMN(PLAYERIDMAP[FIRSTNAME]),FALSE)</f>
        <v>Corey</v>
      </c>
      <c r="D7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Corey Kluber</v>
      </c>
      <c r="E7" s="8" t="str">
        <f>VLOOKUP(MYRANKS_P[[#This Row],[PLAYERID]],PLAYERIDMAP[],COLUMN(PLAYERIDMAP[TEAM]),FALSE)</f>
        <v>CLE</v>
      </c>
      <c r="F7" s="8" t="str">
        <f>VLOOKUP(MYRANKS_P[[#This Row],[PLAYERID]],PLAYERIDMAP[],COLUMN(PLAYERIDMAP[LG]),FALSE)</f>
        <v>AL</v>
      </c>
      <c r="G7" s="8" t="str">
        <f>VLOOKUP(MYRANKS_P[[#This Row],[PLAYERID]],PLAYERIDMAP[],COLUMN(PLAYERIDMAP[POS]),FALSE)</f>
        <v>P</v>
      </c>
      <c r="H7" s="61">
        <v>20</v>
      </c>
      <c r="I7" s="68">
        <v>0</v>
      </c>
      <c r="J7" s="68">
        <v>215</v>
      </c>
      <c r="K7" s="68">
        <v>179</v>
      </c>
      <c r="L7" s="68">
        <v>69</v>
      </c>
      <c r="M7" s="68">
        <v>25</v>
      </c>
      <c r="N7" s="68">
        <v>222</v>
      </c>
      <c r="O7" s="68">
        <v>34</v>
      </c>
      <c r="P7" s="48">
        <v>2.8883720930232557</v>
      </c>
      <c r="Q7" s="48">
        <v>0.99069767441860468</v>
      </c>
      <c r="R7" s="68">
        <v>6</v>
      </c>
      <c r="S7" s="51">
        <v>28.071656448768643</v>
      </c>
    </row>
    <row r="8" spans="1:19" x14ac:dyDescent="0.3">
      <c r="A8" s="49" t="s">
        <v>12603</v>
      </c>
      <c r="B8" s="8" t="str">
        <f>VLOOKUP(MYRANKS_P[[#This Row],[PLAYERID]],PLAYERIDMAP[],COLUMN(PLAYERIDMAP[LASTNAME]),FALSE)</f>
        <v>Diaz</v>
      </c>
      <c r="C8" s="8" t="str">
        <f>VLOOKUP(MYRANKS_P[[#This Row],[PLAYERID]],PLAYERIDMAP[],COLUMN(PLAYERIDMAP[FIRSTNAME]),FALSE)</f>
        <v>Edwin</v>
      </c>
      <c r="D8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Edwin Diaz</v>
      </c>
      <c r="E8" s="8" t="str">
        <f>VLOOKUP(MYRANKS_P[[#This Row],[PLAYERID]],PLAYERIDMAP[],COLUMN(PLAYERIDMAP[TEAM]),FALSE)</f>
        <v>NYM</v>
      </c>
      <c r="F8" s="8" t="str">
        <f>VLOOKUP(MYRANKS_P[[#This Row],[PLAYERID]],PLAYERIDMAP[],COLUMN(PLAYERIDMAP[LG]),FALSE)</f>
        <v>NL</v>
      </c>
      <c r="G8" s="8" t="str">
        <f>VLOOKUP(MYRANKS_P[[#This Row],[PLAYERID]],PLAYERIDMAP[],COLUMN(PLAYERIDMAP[POS]),FALSE)</f>
        <v>P</v>
      </c>
      <c r="H8" s="61">
        <v>0</v>
      </c>
      <c r="I8" s="61">
        <v>57</v>
      </c>
      <c r="J8" s="61">
        <v>73.099999999999994</v>
      </c>
      <c r="K8" s="61">
        <v>41</v>
      </c>
      <c r="L8" s="61">
        <v>16</v>
      </c>
      <c r="M8" s="61">
        <v>5</v>
      </c>
      <c r="N8" s="61">
        <v>124</v>
      </c>
      <c r="O8" s="61">
        <v>17</v>
      </c>
      <c r="P8" s="9">
        <v>1.9699042407660741</v>
      </c>
      <c r="Q8" s="9">
        <v>0.7934336525307798</v>
      </c>
      <c r="R8" s="61">
        <v>7</v>
      </c>
      <c r="S8" s="38">
        <v>27.843060309191856</v>
      </c>
    </row>
    <row r="9" spans="1:19" x14ac:dyDescent="0.3">
      <c r="A9" s="88" t="s">
        <v>12118</v>
      </c>
      <c r="B9" s="31" t="str">
        <f>VLOOKUP(MYRANKS_P[[#This Row],[PLAYERID]],PLAYERIDMAP[],COLUMN(PLAYERIDMAP[LASTNAME]),FALSE)</f>
        <v>Treinen</v>
      </c>
      <c r="C9" s="31" t="str">
        <f>VLOOKUP(MYRANKS_P[[#This Row],[PLAYERID]],PLAYERIDMAP[],COLUMN(PLAYERIDMAP[FIRSTNAME]),FALSE)</f>
        <v>Blake</v>
      </c>
      <c r="D9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Blake Treinen</v>
      </c>
      <c r="E9" s="31" t="str">
        <f>VLOOKUP(MYRANKS_P[[#This Row],[PLAYERID]],PLAYERIDMAP[],COLUMN(PLAYERIDMAP[TEAM]),FALSE)</f>
        <v>OAK</v>
      </c>
      <c r="F9" s="113" t="str">
        <f>VLOOKUP(MYRANKS_P[[#This Row],[PLAYERID]],PLAYERIDMAP[],COLUMN(PLAYERIDMAP[LG]),FALSE)</f>
        <v>AL</v>
      </c>
      <c r="G9" s="8" t="str">
        <f>VLOOKUP(MYRANKS_P[[#This Row],[PLAYERID]],PLAYERIDMAP[],COLUMN(PLAYERIDMAP[POS]),FALSE)</f>
        <v>P</v>
      </c>
      <c r="H9" s="85">
        <v>9</v>
      </c>
      <c r="I9" s="85">
        <v>38</v>
      </c>
      <c r="J9" s="85">
        <v>80.099999999999994</v>
      </c>
      <c r="K9" s="85">
        <v>46</v>
      </c>
      <c r="L9" s="85">
        <v>7</v>
      </c>
      <c r="M9" s="85">
        <v>2</v>
      </c>
      <c r="N9" s="85">
        <v>100</v>
      </c>
      <c r="O9" s="85">
        <v>21</v>
      </c>
      <c r="P9" s="86">
        <v>0.7865168539325843</v>
      </c>
      <c r="Q9" s="86">
        <v>0.83645443196004998</v>
      </c>
      <c r="R9" s="85">
        <v>8</v>
      </c>
      <c r="S9" s="87">
        <v>27.283460843123859</v>
      </c>
    </row>
    <row r="10" spans="1:19" x14ac:dyDescent="0.3">
      <c r="A10" s="49" t="s">
        <v>1771</v>
      </c>
      <c r="B10" s="31" t="str">
        <f>VLOOKUP(MYRANKS_P[[#This Row],[PLAYERID]],PLAYERIDMAP[],COLUMN(PLAYERIDMAP[LASTNAME]),FALSE)</f>
        <v>Cole</v>
      </c>
      <c r="C10" s="31" t="str">
        <f>VLOOKUP(MYRANKS_P[[#This Row],[PLAYERID]],PLAYERIDMAP[],COLUMN(PLAYERIDMAP[FIRSTNAME]),FALSE)</f>
        <v>Gerrit</v>
      </c>
      <c r="D10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Gerrit Cole</v>
      </c>
      <c r="E10" s="31" t="str">
        <f>VLOOKUP(MYRANKS_P[[#This Row],[PLAYERID]],PLAYERIDMAP[],COLUMN(PLAYERIDMAP[TEAM]),FALSE)</f>
        <v>HOU</v>
      </c>
      <c r="F10" s="8" t="str">
        <f>VLOOKUP(MYRANKS_P[[#This Row],[PLAYERID]],PLAYERIDMAP[],COLUMN(PLAYERIDMAP[LG]),FALSE)</f>
        <v>AL</v>
      </c>
      <c r="G10" s="8" t="str">
        <f>VLOOKUP(MYRANKS_P[[#This Row],[PLAYERID]],PLAYERIDMAP[],COLUMN(PLAYERIDMAP[POS]),FALSE)</f>
        <v>P</v>
      </c>
      <c r="H10" s="61">
        <v>15</v>
      </c>
      <c r="I10" s="61">
        <v>0</v>
      </c>
      <c r="J10" s="61">
        <v>200.1</v>
      </c>
      <c r="K10" s="61">
        <v>143</v>
      </c>
      <c r="L10" s="61">
        <v>64</v>
      </c>
      <c r="M10" s="61">
        <v>19</v>
      </c>
      <c r="N10" s="61">
        <v>276</v>
      </c>
      <c r="O10" s="61">
        <v>64</v>
      </c>
      <c r="P10" s="9">
        <v>2.8785607196401801</v>
      </c>
      <c r="Q10" s="9">
        <v>1.0344827586206897</v>
      </c>
      <c r="R10" s="61">
        <v>9</v>
      </c>
      <c r="S10" s="38">
        <v>26.475602568950155</v>
      </c>
    </row>
    <row r="11" spans="1:19" x14ac:dyDescent="0.3">
      <c r="A11" s="57" t="s">
        <v>3042</v>
      </c>
      <c r="B11" s="31" t="str">
        <f>VLOOKUP(MYRANKS_P[[#This Row],[PLAYERID]],PLAYERIDMAP[],COLUMN(PLAYERIDMAP[LASTNAME]),FALSE)</f>
        <v>Sale</v>
      </c>
      <c r="C11" s="31" t="str">
        <f>VLOOKUP(MYRANKS_P[[#This Row],[PLAYERID]],PLAYERIDMAP[],COLUMN(PLAYERIDMAP[FIRSTNAME]),FALSE)</f>
        <v>Chris</v>
      </c>
      <c r="D11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Chris Sale</v>
      </c>
      <c r="E11" s="31" t="str">
        <f>VLOOKUP(MYRANKS_P[[#This Row],[PLAYERID]],PLAYERIDMAP[],COLUMN(PLAYERIDMAP[TEAM]),FALSE)</f>
        <v>BOS</v>
      </c>
      <c r="F11" s="8" t="str">
        <f>VLOOKUP(MYRANKS_P[[#This Row],[PLAYERID]],PLAYERIDMAP[],COLUMN(PLAYERIDMAP[LG]),FALSE)</f>
        <v>AL</v>
      </c>
      <c r="G11" s="8" t="str">
        <f>VLOOKUP(MYRANKS_P[[#This Row],[PLAYERID]],PLAYERIDMAP[],COLUMN(PLAYERIDMAP[POS]),FALSE)</f>
        <v>P</v>
      </c>
      <c r="H11" s="61">
        <v>12</v>
      </c>
      <c r="I11" s="68">
        <v>0</v>
      </c>
      <c r="J11" s="68">
        <v>158</v>
      </c>
      <c r="K11" s="68">
        <v>102</v>
      </c>
      <c r="L11" s="68">
        <v>37</v>
      </c>
      <c r="M11" s="68">
        <v>11</v>
      </c>
      <c r="N11" s="68">
        <v>237</v>
      </c>
      <c r="O11" s="68">
        <v>34</v>
      </c>
      <c r="P11" s="48">
        <v>2.1075949367088609</v>
      </c>
      <c r="Q11" s="48">
        <v>0.86075949367088611</v>
      </c>
      <c r="R11" s="68">
        <v>10</v>
      </c>
      <c r="S11" s="51">
        <v>26.167116841161448</v>
      </c>
    </row>
    <row r="12" spans="1:19" x14ac:dyDescent="0.3">
      <c r="A12" s="43" t="s">
        <v>1504</v>
      </c>
      <c r="B12" s="31" t="str">
        <f>VLOOKUP(MYRANKS_P[[#This Row],[PLAYERID]],PLAYERIDMAP[],COLUMN(PLAYERIDMAP[LASTNAME]),FALSE)</f>
        <v>Bauer</v>
      </c>
      <c r="C12" s="31" t="str">
        <f>VLOOKUP(MYRANKS_P[[#This Row],[PLAYERID]],PLAYERIDMAP[],COLUMN(PLAYERIDMAP[FIRSTNAME]),FALSE)</f>
        <v>Trevor</v>
      </c>
      <c r="D12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Trevor Bauer</v>
      </c>
      <c r="E12" s="31" t="str">
        <f>VLOOKUP(MYRANKS_P[[#This Row],[PLAYERID]],PLAYERIDMAP[],COLUMN(PLAYERIDMAP[TEAM]),FALSE)</f>
        <v>CLE</v>
      </c>
      <c r="F12" s="8" t="str">
        <f>VLOOKUP(MYRANKS_P[[#This Row],[PLAYERID]],PLAYERIDMAP[],COLUMN(PLAYERIDMAP[LG]),FALSE)</f>
        <v>AL</v>
      </c>
      <c r="G12" s="8" t="str">
        <f>VLOOKUP(MYRANKS_P[[#This Row],[PLAYERID]],PLAYERIDMAP[],COLUMN(PLAYERIDMAP[POS]),FALSE)</f>
        <v>P</v>
      </c>
      <c r="H12" s="61">
        <v>12</v>
      </c>
      <c r="I12" s="61">
        <v>1</v>
      </c>
      <c r="J12" s="61">
        <v>175.1</v>
      </c>
      <c r="K12" s="61">
        <v>134</v>
      </c>
      <c r="L12" s="61">
        <v>43</v>
      </c>
      <c r="M12" s="61">
        <v>9</v>
      </c>
      <c r="N12" s="61">
        <v>221</v>
      </c>
      <c r="O12" s="61">
        <v>57</v>
      </c>
      <c r="P12" s="9">
        <v>2.2101656196459167</v>
      </c>
      <c r="Q12" s="9">
        <v>1.0908052541404911</v>
      </c>
      <c r="R12" s="61">
        <v>11</v>
      </c>
      <c r="S12" s="38">
        <v>21.0082175328243</v>
      </c>
    </row>
    <row r="13" spans="1:19" x14ac:dyDescent="0.3">
      <c r="A13" s="43" t="s">
        <v>9841</v>
      </c>
      <c r="B13" s="31" t="str">
        <f>VLOOKUP(MYRANKS_P[[#This Row],[PLAYERID]],PLAYERIDMAP[],COLUMN(PLAYERIDMAP[LASTNAME]),FALSE)</f>
        <v>Severino</v>
      </c>
      <c r="C13" s="31" t="str">
        <f>VLOOKUP(MYRANKS_P[[#This Row],[PLAYERID]],PLAYERIDMAP[],COLUMN(PLAYERIDMAP[FIRSTNAME]),FALSE)</f>
        <v>Luis</v>
      </c>
      <c r="D13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Luis Severino</v>
      </c>
      <c r="E13" s="31" t="str">
        <f>VLOOKUP(MYRANKS_P[[#This Row],[PLAYERID]],PLAYERIDMAP[],COLUMN(PLAYERIDMAP[TEAM]),FALSE)</f>
        <v>NYY</v>
      </c>
      <c r="F13" s="8" t="str">
        <f>VLOOKUP(MYRANKS_P[[#This Row],[PLAYERID]],PLAYERIDMAP[],COLUMN(PLAYERIDMAP[LG]),FALSE)</f>
        <v>AL</v>
      </c>
      <c r="G13" s="8" t="str">
        <f>VLOOKUP(MYRANKS_P[[#This Row],[PLAYERID]],PLAYERIDMAP[],COLUMN(PLAYERIDMAP[POS]),FALSE)</f>
        <v>P</v>
      </c>
      <c r="H13" s="61">
        <v>19</v>
      </c>
      <c r="I13" s="61">
        <v>0</v>
      </c>
      <c r="J13" s="61">
        <v>191.1</v>
      </c>
      <c r="K13" s="61">
        <v>173</v>
      </c>
      <c r="L13" s="61">
        <v>72</v>
      </c>
      <c r="M13" s="61">
        <v>19</v>
      </c>
      <c r="N13" s="61">
        <v>220</v>
      </c>
      <c r="O13" s="61">
        <v>46</v>
      </c>
      <c r="P13" s="9">
        <v>3.390894819466248</v>
      </c>
      <c r="Q13" s="9">
        <v>1.1459968602825745</v>
      </c>
      <c r="R13" s="61">
        <v>12</v>
      </c>
      <c r="S13" s="38">
        <v>20.069231595701524</v>
      </c>
    </row>
    <row r="14" spans="1:19" x14ac:dyDescent="0.3">
      <c r="A14" s="57" t="s">
        <v>1694</v>
      </c>
      <c r="B14" s="8" t="str">
        <f>VLOOKUP(MYRANKS_P[[#This Row],[PLAYERID]],PLAYERIDMAP[],COLUMN(PLAYERIDMAP[LASTNAME]),FALSE)</f>
        <v>Carrasco</v>
      </c>
      <c r="C14" s="8" t="str">
        <f>VLOOKUP(MYRANKS_P[[#This Row],[PLAYERID]],PLAYERIDMAP[],COLUMN(PLAYERIDMAP[FIRSTNAME]),FALSE)</f>
        <v>Carlos</v>
      </c>
      <c r="D14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Carlos Carrasco</v>
      </c>
      <c r="E14" s="8" t="str">
        <f>VLOOKUP(MYRANKS_P[[#This Row],[PLAYERID]],PLAYERIDMAP[],COLUMN(PLAYERIDMAP[TEAM]),FALSE)</f>
        <v>CLE</v>
      </c>
      <c r="F14" s="8" t="str">
        <f>VLOOKUP(MYRANKS_P[[#This Row],[PLAYERID]],PLAYERIDMAP[],COLUMN(PLAYERIDMAP[LG]),FALSE)</f>
        <v>AL</v>
      </c>
      <c r="G14" s="8" t="str">
        <f>VLOOKUP(MYRANKS_P[[#This Row],[PLAYERID]],PLAYERIDMAP[],COLUMN(PLAYERIDMAP[POS]),FALSE)</f>
        <v>P</v>
      </c>
      <c r="H14" s="61">
        <v>17</v>
      </c>
      <c r="I14" s="61">
        <v>0</v>
      </c>
      <c r="J14" s="61">
        <v>192</v>
      </c>
      <c r="K14" s="61">
        <v>173</v>
      </c>
      <c r="L14" s="61">
        <v>72</v>
      </c>
      <c r="M14" s="61">
        <v>21</v>
      </c>
      <c r="N14" s="61">
        <v>231</v>
      </c>
      <c r="O14" s="61">
        <v>43</v>
      </c>
      <c r="P14" s="9">
        <v>3.375</v>
      </c>
      <c r="Q14" s="9">
        <v>1.125</v>
      </c>
      <c r="R14" s="68">
        <v>13</v>
      </c>
      <c r="S14" s="51">
        <v>19.916077457972104</v>
      </c>
    </row>
    <row r="15" spans="1:19" x14ac:dyDescent="0.3">
      <c r="A15" s="57" t="s">
        <v>1791</v>
      </c>
      <c r="B15" s="31" t="str">
        <f>VLOOKUP(MYRANKS_P[[#This Row],[PLAYERID]],PLAYERIDMAP[],COLUMN(PLAYERIDMAP[LASTNAME]),FALSE)</f>
        <v>Corbin</v>
      </c>
      <c r="C15" s="31" t="str">
        <f>VLOOKUP(MYRANKS_P[[#This Row],[PLAYERID]],PLAYERIDMAP[],COLUMN(PLAYERIDMAP[FIRSTNAME]),FALSE)</f>
        <v>Patrick</v>
      </c>
      <c r="D15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Patrick Corbin</v>
      </c>
      <c r="E15" s="31" t="str">
        <f>VLOOKUP(MYRANKS_P[[#This Row],[PLAYERID]],PLAYERIDMAP[],COLUMN(PLAYERIDMAP[TEAM]),FALSE)</f>
        <v>WAS</v>
      </c>
      <c r="F15" s="8" t="str">
        <f>VLOOKUP(MYRANKS_P[[#This Row],[PLAYERID]],PLAYERIDMAP[],COLUMN(PLAYERIDMAP[LG]),FALSE)</f>
        <v>NL</v>
      </c>
      <c r="G15" s="8" t="str">
        <f>VLOOKUP(MYRANKS_P[[#This Row],[PLAYERID]],PLAYERIDMAP[],COLUMN(PLAYERIDMAP[POS]),FALSE)</f>
        <v>P</v>
      </c>
      <c r="H15" s="61">
        <v>11</v>
      </c>
      <c r="I15" s="68">
        <v>0</v>
      </c>
      <c r="J15" s="68">
        <v>200</v>
      </c>
      <c r="K15" s="68">
        <v>162</v>
      </c>
      <c r="L15" s="68">
        <v>70</v>
      </c>
      <c r="M15" s="68">
        <v>15</v>
      </c>
      <c r="N15" s="68">
        <v>246</v>
      </c>
      <c r="O15" s="68">
        <v>48</v>
      </c>
      <c r="P15" s="48">
        <v>3.15</v>
      </c>
      <c r="Q15" s="48">
        <v>1.05</v>
      </c>
      <c r="R15" s="68">
        <v>14</v>
      </c>
      <c r="S15" s="51">
        <v>19.405824885669531</v>
      </c>
    </row>
    <row r="16" spans="1:19" x14ac:dyDescent="0.3">
      <c r="A16" s="43" t="s">
        <v>2378</v>
      </c>
      <c r="B16" s="31" t="str">
        <f>VLOOKUP(MYRANKS_P[[#This Row],[PLAYERID]],PLAYERIDMAP[],COLUMN(PLAYERIDMAP[LASTNAME]),FALSE)</f>
        <v>Kimbrel</v>
      </c>
      <c r="C16" s="31" t="str">
        <f>VLOOKUP(MYRANKS_P[[#This Row],[PLAYERID]],PLAYERIDMAP[],COLUMN(PLAYERIDMAP[FIRSTNAME]),FALSE)</f>
        <v>Craig</v>
      </c>
      <c r="D16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Craig Kimbrel</v>
      </c>
      <c r="E16" s="31" t="str">
        <f>VLOOKUP(MYRANKS_P[[#This Row],[PLAYERID]],PLAYERIDMAP[],COLUMN(PLAYERIDMAP[TEAM]),FALSE)</f>
        <v>N/A</v>
      </c>
      <c r="F16" s="8" t="str">
        <f>VLOOKUP(MYRANKS_P[[#This Row],[PLAYERID]],PLAYERIDMAP[],COLUMN(PLAYERIDMAP[LG]),FALSE)</f>
        <v>N/A</v>
      </c>
      <c r="G16" s="8" t="str">
        <f>VLOOKUP(MYRANKS_P[[#This Row],[PLAYERID]],PLAYERIDMAP[],COLUMN(PLAYERIDMAP[POS]),FALSE)</f>
        <v>P</v>
      </c>
      <c r="H16" s="61">
        <v>5</v>
      </c>
      <c r="I16" s="61">
        <v>42</v>
      </c>
      <c r="J16" s="61">
        <v>62.1</v>
      </c>
      <c r="K16" s="61">
        <v>31</v>
      </c>
      <c r="L16" s="61">
        <v>19</v>
      </c>
      <c r="M16" s="61">
        <v>7</v>
      </c>
      <c r="N16" s="61">
        <v>96</v>
      </c>
      <c r="O16" s="61">
        <v>31</v>
      </c>
      <c r="P16" s="9">
        <v>2.7536231884057969</v>
      </c>
      <c r="Q16" s="9">
        <v>0.99838969404186795</v>
      </c>
      <c r="R16" s="61">
        <v>15</v>
      </c>
      <c r="S16" s="38">
        <v>18.834621136824197</v>
      </c>
    </row>
    <row r="17" spans="1:19" x14ac:dyDescent="0.3">
      <c r="A17" s="57" t="s">
        <v>14021</v>
      </c>
      <c r="B17" s="31" t="str">
        <f>VLOOKUP(MYRANKS_P[[#This Row],[PLAYERID]],PLAYERIDMAP[],COLUMN(PLAYERIDMAP[LASTNAME]),FALSE)</f>
        <v>Mikolas</v>
      </c>
      <c r="C17" s="31" t="str">
        <f>VLOOKUP(MYRANKS_P[[#This Row],[PLAYERID]],PLAYERIDMAP[],COLUMN(PLAYERIDMAP[FIRSTNAME]),FALSE)</f>
        <v>Miles</v>
      </c>
      <c r="D17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Miles Mikolas</v>
      </c>
      <c r="E17" s="31" t="str">
        <f>VLOOKUP(MYRANKS_P[[#This Row],[PLAYERID]],PLAYERIDMAP[],COLUMN(PLAYERIDMAP[TEAM]),FALSE)</f>
        <v>STL</v>
      </c>
      <c r="F17" s="8" t="str">
        <f>VLOOKUP(MYRANKS_P[[#This Row],[PLAYERID]],PLAYERIDMAP[],COLUMN(PLAYERIDMAP[LG]),FALSE)</f>
        <v>NL</v>
      </c>
      <c r="G17" s="8" t="str">
        <f>VLOOKUP(MYRANKS_P[[#This Row],[PLAYERID]],PLAYERIDMAP[],COLUMN(PLAYERIDMAP[POS]),FALSE)</f>
        <v>P</v>
      </c>
      <c r="H17" s="61">
        <v>18</v>
      </c>
      <c r="I17" s="68">
        <v>0</v>
      </c>
      <c r="J17" s="68">
        <v>200.2</v>
      </c>
      <c r="K17" s="68">
        <v>186</v>
      </c>
      <c r="L17" s="68">
        <v>63</v>
      </c>
      <c r="M17" s="68">
        <v>16</v>
      </c>
      <c r="N17" s="68">
        <v>146</v>
      </c>
      <c r="O17" s="68">
        <v>29</v>
      </c>
      <c r="P17" s="48">
        <v>2.8321678321678325</v>
      </c>
      <c r="Q17" s="48">
        <v>1.0739260739260741</v>
      </c>
      <c r="R17" s="68">
        <v>16</v>
      </c>
      <c r="S17" s="51">
        <v>18.337035523392561</v>
      </c>
    </row>
    <row r="18" spans="1:19" x14ac:dyDescent="0.3">
      <c r="A18" s="43" t="s">
        <v>2122</v>
      </c>
      <c r="B18" s="31" t="str">
        <f>VLOOKUP(MYRANKS_P[[#This Row],[PLAYERID]],PLAYERIDMAP[],COLUMN(PLAYERIDMAP[LASTNAME]),FALSE)</f>
        <v>Greinke</v>
      </c>
      <c r="C18" s="31" t="str">
        <f>VLOOKUP(MYRANKS_P[[#This Row],[PLAYERID]],PLAYERIDMAP[],COLUMN(PLAYERIDMAP[FIRSTNAME]),FALSE)</f>
        <v>Zack</v>
      </c>
      <c r="D18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Zack Greinke</v>
      </c>
      <c r="E18" s="31" t="str">
        <f>VLOOKUP(MYRANKS_P[[#This Row],[PLAYERID]],PLAYERIDMAP[],COLUMN(PLAYERIDMAP[TEAM]),FALSE)</f>
        <v>ARI</v>
      </c>
      <c r="F18" s="8" t="str">
        <f>VLOOKUP(MYRANKS_P[[#This Row],[PLAYERID]],PLAYERIDMAP[],COLUMN(PLAYERIDMAP[LG]),FALSE)</f>
        <v>NL</v>
      </c>
      <c r="G18" s="8" t="str">
        <f>VLOOKUP(MYRANKS_P[[#This Row],[PLAYERID]],PLAYERIDMAP[],COLUMN(PLAYERIDMAP[POS]),FALSE)</f>
        <v>P</v>
      </c>
      <c r="H18" s="61">
        <v>15</v>
      </c>
      <c r="I18" s="75">
        <v>0</v>
      </c>
      <c r="J18" s="75">
        <v>207.2</v>
      </c>
      <c r="K18" s="75">
        <v>181</v>
      </c>
      <c r="L18" s="75">
        <v>74</v>
      </c>
      <c r="M18" s="75">
        <v>28</v>
      </c>
      <c r="N18" s="75">
        <v>199</v>
      </c>
      <c r="O18" s="75">
        <v>43</v>
      </c>
      <c r="P18" s="25">
        <v>3.2142857142857144</v>
      </c>
      <c r="Q18" s="25">
        <v>1.0810810810810811</v>
      </c>
      <c r="R18" s="75">
        <v>17</v>
      </c>
      <c r="S18" s="39">
        <v>18.131593579374169</v>
      </c>
    </row>
    <row r="19" spans="1:19" x14ac:dyDescent="0.3">
      <c r="A19" s="43" t="s">
        <v>8239</v>
      </c>
      <c r="B19" s="31" t="str">
        <f>VLOOKUP(MYRANKS_P[[#This Row],[PLAYERID]],PLAYERIDMAP[],COLUMN(PLAYERIDMAP[LASTNAME]),FALSE)</f>
        <v>Foltynewicz</v>
      </c>
      <c r="C19" s="31" t="str">
        <f>VLOOKUP(MYRANKS_P[[#This Row],[PLAYERID]],PLAYERIDMAP[],COLUMN(PLAYERIDMAP[FIRSTNAME]),FALSE)</f>
        <v>Mike</v>
      </c>
      <c r="D19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Mike Foltynewicz</v>
      </c>
      <c r="E19" s="31" t="str">
        <f>VLOOKUP(MYRANKS_P[[#This Row],[PLAYERID]],PLAYERIDMAP[],COLUMN(PLAYERIDMAP[TEAM]),FALSE)</f>
        <v>ATL</v>
      </c>
      <c r="F19" s="8" t="str">
        <f>VLOOKUP(MYRANKS_P[[#This Row],[PLAYERID]],PLAYERIDMAP[],COLUMN(PLAYERIDMAP[LG]),FALSE)</f>
        <v>NL</v>
      </c>
      <c r="G19" s="8" t="str">
        <f>VLOOKUP(MYRANKS_P[[#This Row],[PLAYERID]],PLAYERIDMAP[],COLUMN(PLAYERIDMAP[POS]),FALSE)</f>
        <v>P</v>
      </c>
      <c r="H19" s="61">
        <v>13</v>
      </c>
      <c r="I19" s="61">
        <v>0</v>
      </c>
      <c r="J19" s="61">
        <v>183</v>
      </c>
      <c r="K19" s="61">
        <v>130</v>
      </c>
      <c r="L19" s="61">
        <v>58</v>
      </c>
      <c r="M19" s="61">
        <v>17</v>
      </c>
      <c r="N19" s="61">
        <v>202</v>
      </c>
      <c r="O19" s="61">
        <v>68</v>
      </c>
      <c r="P19" s="9">
        <v>2.8524590163934427</v>
      </c>
      <c r="Q19" s="9">
        <v>1.0819672131147542</v>
      </c>
      <c r="R19" s="75">
        <v>18</v>
      </c>
      <c r="S19" s="39">
        <v>17.719062299638928</v>
      </c>
    </row>
    <row r="20" spans="1:19" x14ac:dyDescent="0.3">
      <c r="A20" s="43" t="s">
        <v>12477</v>
      </c>
      <c r="B20" s="31" t="str">
        <f>VLOOKUP(MYRANKS_P[[#This Row],[PLAYERID]],PLAYERIDMAP[],COLUMN(PLAYERIDMAP[LASTNAME]),FALSE)</f>
        <v>Clevinger</v>
      </c>
      <c r="C20" s="31" t="str">
        <f>VLOOKUP(MYRANKS_P[[#This Row],[PLAYERID]],PLAYERIDMAP[],COLUMN(PLAYERIDMAP[FIRSTNAME]),FALSE)</f>
        <v>Mike</v>
      </c>
      <c r="D20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Mike Clevinger</v>
      </c>
      <c r="E20" s="31" t="str">
        <f>VLOOKUP(MYRANKS_P[[#This Row],[PLAYERID]],PLAYERIDMAP[],COLUMN(PLAYERIDMAP[TEAM]),FALSE)</f>
        <v>CLE</v>
      </c>
      <c r="F20" s="8" t="str">
        <f>VLOOKUP(MYRANKS_P[[#This Row],[PLAYERID]],PLAYERIDMAP[],COLUMN(PLAYERIDMAP[LG]),FALSE)</f>
        <v>AL</v>
      </c>
      <c r="G20" s="8" t="str">
        <f>VLOOKUP(MYRANKS_P[[#This Row],[PLAYERID]],PLAYERIDMAP[],COLUMN(PLAYERIDMAP[POS]),FALSE)</f>
        <v>P</v>
      </c>
      <c r="H20" s="61">
        <v>13</v>
      </c>
      <c r="I20" s="61">
        <v>0</v>
      </c>
      <c r="J20" s="61">
        <v>200</v>
      </c>
      <c r="K20" s="61">
        <v>164</v>
      </c>
      <c r="L20" s="61">
        <v>67</v>
      </c>
      <c r="M20" s="61">
        <v>21</v>
      </c>
      <c r="N20" s="61">
        <v>207</v>
      </c>
      <c r="O20" s="61">
        <v>67</v>
      </c>
      <c r="P20" s="9">
        <v>3.0150000000000001</v>
      </c>
      <c r="Q20" s="9">
        <v>1.155</v>
      </c>
      <c r="R20" s="81">
        <v>19</v>
      </c>
      <c r="S20" s="40">
        <v>16.008461857394575</v>
      </c>
    </row>
    <row r="21" spans="1:19" x14ac:dyDescent="0.3">
      <c r="A21" s="57" t="s">
        <v>2683</v>
      </c>
      <c r="B21" s="8" t="str">
        <f>VLOOKUP(MYRANKS_P[[#This Row],[PLAYERID]],PLAYERIDMAP[],COLUMN(PLAYERIDMAP[LASTNAME]),FALSE)</f>
        <v>Morton</v>
      </c>
      <c r="C21" s="8" t="str">
        <f>VLOOKUP(MYRANKS_P[[#This Row],[PLAYERID]],PLAYERIDMAP[],COLUMN(PLAYERIDMAP[FIRSTNAME]),FALSE)</f>
        <v>Charlie</v>
      </c>
      <c r="D21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Charlie Morton</v>
      </c>
      <c r="E21" s="8" t="str">
        <f>VLOOKUP(MYRANKS_P[[#This Row],[PLAYERID]],PLAYERIDMAP[],COLUMN(PLAYERIDMAP[TEAM]),FALSE)</f>
        <v>TB</v>
      </c>
      <c r="F21" s="8" t="str">
        <f>VLOOKUP(MYRANKS_P[[#This Row],[PLAYERID]],PLAYERIDMAP[],COLUMN(PLAYERIDMAP[LG]),FALSE)</f>
        <v>AL</v>
      </c>
      <c r="G21" s="8" t="str">
        <f>VLOOKUP(MYRANKS_P[[#This Row],[PLAYERID]],PLAYERIDMAP[],COLUMN(PLAYERIDMAP[POS]),FALSE)</f>
        <v>P</v>
      </c>
      <c r="H21" s="61">
        <v>15</v>
      </c>
      <c r="I21" s="68">
        <v>0</v>
      </c>
      <c r="J21" s="68">
        <v>167</v>
      </c>
      <c r="K21" s="68">
        <v>130</v>
      </c>
      <c r="L21" s="68">
        <v>58</v>
      </c>
      <c r="M21" s="68">
        <v>18</v>
      </c>
      <c r="N21" s="68">
        <v>201</v>
      </c>
      <c r="O21" s="68">
        <v>64</v>
      </c>
      <c r="P21" s="48">
        <v>3.125748502994012</v>
      </c>
      <c r="Q21" s="48">
        <v>1.1616766467065869</v>
      </c>
      <c r="R21" s="68">
        <v>20</v>
      </c>
      <c r="S21" s="51">
        <v>15.857623125105933</v>
      </c>
    </row>
    <row r="22" spans="1:19" x14ac:dyDescent="0.3">
      <c r="A22" s="43" t="s">
        <v>2173</v>
      </c>
      <c r="B22" s="31" t="str">
        <f>VLOOKUP(MYRANKS_P[[#This Row],[PLAYERID]],PLAYERIDMAP[],COLUMN(PLAYERIDMAP[LASTNAME]),FALSE)</f>
        <v>Happ</v>
      </c>
      <c r="C22" s="31" t="str">
        <f>VLOOKUP(MYRANKS_P[[#This Row],[PLAYERID]],PLAYERIDMAP[],COLUMN(PLAYERIDMAP[FIRSTNAME]),FALSE)</f>
        <v>J.A.</v>
      </c>
      <c r="D22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J.A. Happ</v>
      </c>
      <c r="E22" s="31" t="str">
        <f>VLOOKUP(MYRANKS_P[[#This Row],[PLAYERID]],PLAYERIDMAP[],COLUMN(PLAYERIDMAP[TEAM]),FALSE)</f>
        <v>NYY</v>
      </c>
      <c r="F22" s="8" t="str">
        <f>VLOOKUP(MYRANKS_P[[#This Row],[PLAYERID]],PLAYERIDMAP[],COLUMN(PLAYERIDMAP[LG]),FALSE)</f>
        <v>AL</v>
      </c>
      <c r="G22" s="8" t="str">
        <f>VLOOKUP(MYRANKS_P[[#This Row],[PLAYERID]],PLAYERIDMAP[],COLUMN(PLAYERIDMAP[POS]),FALSE)</f>
        <v>P</v>
      </c>
      <c r="H22" s="61">
        <v>17</v>
      </c>
      <c r="I22" s="61">
        <v>0</v>
      </c>
      <c r="J22" s="61">
        <v>177.2</v>
      </c>
      <c r="K22" s="61">
        <v>150</v>
      </c>
      <c r="L22" s="61">
        <v>72</v>
      </c>
      <c r="M22" s="61">
        <v>27</v>
      </c>
      <c r="N22" s="61">
        <v>193</v>
      </c>
      <c r="O22" s="61">
        <v>51</v>
      </c>
      <c r="P22" s="9">
        <v>3.6568848758465013</v>
      </c>
      <c r="Q22" s="9">
        <v>1.13431151241535</v>
      </c>
      <c r="R22" s="75">
        <v>21</v>
      </c>
      <c r="S22" s="39">
        <v>15.424437673533843</v>
      </c>
    </row>
    <row r="23" spans="1:19" x14ac:dyDescent="0.3">
      <c r="A23" s="57" t="s">
        <v>13447</v>
      </c>
      <c r="B23" s="31" t="str">
        <f>VLOOKUP(MYRANKS_P[[#This Row],[PLAYERID]],PLAYERIDMAP[],COLUMN(PLAYERIDMAP[LASTNAME]),FALSE)</f>
        <v>Freeland</v>
      </c>
      <c r="C23" s="31" t="str">
        <f>VLOOKUP(MYRANKS_P[[#This Row],[PLAYERID]],PLAYERIDMAP[],COLUMN(PLAYERIDMAP[FIRSTNAME]),FALSE)</f>
        <v>Kyle</v>
      </c>
      <c r="D23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Kyle Freeland</v>
      </c>
      <c r="E23" s="31" t="str">
        <f>VLOOKUP(MYRANKS_P[[#This Row],[PLAYERID]],PLAYERIDMAP[],COLUMN(PLAYERIDMAP[TEAM]),FALSE)</f>
        <v>COL</v>
      </c>
      <c r="F23" s="8" t="str">
        <f>VLOOKUP(MYRANKS_P[[#This Row],[PLAYERID]],PLAYERIDMAP[],COLUMN(PLAYERIDMAP[LG]),FALSE)</f>
        <v>NL</v>
      </c>
      <c r="G23" s="8" t="str">
        <f>VLOOKUP(MYRANKS_P[[#This Row],[PLAYERID]],PLAYERIDMAP[],COLUMN(PLAYERIDMAP[POS]),FALSE)</f>
        <v>P</v>
      </c>
      <c r="H23" s="61">
        <v>17</v>
      </c>
      <c r="I23" s="68">
        <v>0</v>
      </c>
      <c r="J23" s="68">
        <v>202.1</v>
      </c>
      <c r="K23" s="68">
        <v>182</v>
      </c>
      <c r="L23" s="68">
        <v>64</v>
      </c>
      <c r="M23" s="68">
        <v>17</v>
      </c>
      <c r="N23" s="68">
        <v>173</v>
      </c>
      <c r="O23" s="68">
        <v>70</v>
      </c>
      <c r="P23" s="48">
        <v>2.8500742206828305</v>
      </c>
      <c r="Q23" s="48">
        <v>1.2469074715487383</v>
      </c>
      <c r="R23" s="68">
        <v>22</v>
      </c>
      <c r="S23" s="51">
        <v>15.068421103388724</v>
      </c>
    </row>
    <row r="24" spans="1:19" x14ac:dyDescent="0.3">
      <c r="A24" s="49" t="s">
        <v>13073</v>
      </c>
      <c r="B24" s="24" t="str">
        <f>VLOOKUP(MYRANKS_P[[#This Row],[PLAYERID]],PLAYERIDMAP[],COLUMN(PLAYERIDMAP[LASTNAME]),FALSE)</f>
        <v>Marquez</v>
      </c>
      <c r="C24" s="24" t="str">
        <f>VLOOKUP(MYRANKS_P[[#This Row],[PLAYERID]],PLAYERIDMAP[],COLUMN(PLAYERIDMAP[FIRSTNAME]),FALSE)</f>
        <v>German</v>
      </c>
      <c r="D24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German Marquez</v>
      </c>
      <c r="E24" s="24" t="str">
        <f>VLOOKUP(MYRANKS_P[[#This Row],[PLAYERID]],PLAYERIDMAP[],COLUMN(PLAYERIDMAP[TEAM]),FALSE)</f>
        <v>COL</v>
      </c>
      <c r="F24" s="8" t="str">
        <f>VLOOKUP(MYRANKS_P[[#This Row],[PLAYERID]],PLAYERIDMAP[],COLUMN(PLAYERIDMAP[LG]),FALSE)</f>
        <v>NL</v>
      </c>
      <c r="G24" s="8" t="str">
        <f>VLOOKUP(MYRANKS_P[[#This Row],[PLAYERID]],PLAYERIDMAP[],COLUMN(PLAYERIDMAP[POS]),FALSE)</f>
        <v>P</v>
      </c>
      <c r="H24" s="61">
        <v>14</v>
      </c>
      <c r="I24" s="61">
        <v>0</v>
      </c>
      <c r="J24" s="61">
        <v>196</v>
      </c>
      <c r="K24" s="61">
        <v>179</v>
      </c>
      <c r="L24" s="61">
        <v>82</v>
      </c>
      <c r="M24" s="61">
        <v>24</v>
      </c>
      <c r="N24" s="61">
        <v>230</v>
      </c>
      <c r="O24" s="61">
        <v>57</v>
      </c>
      <c r="P24" s="9">
        <v>3.7653061224489797</v>
      </c>
      <c r="Q24" s="9">
        <v>1.2040816326530612</v>
      </c>
      <c r="R24" s="75">
        <v>23</v>
      </c>
      <c r="S24" s="39">
        <v>13.755534845430065</v>
      </c>
    </row>
    <row r="25" spans="1:19" x14ac:dyDescent="0.3">
      <c r="A25" s="49" t="s">
        <v>1840</v>
      </c>
      <c r="B25" s="8" t="str">
        <f>VLOOKUP(MYRANKS_P[[#This Row],[PLAYERID]],PLAYERIDMAP[],COLUMN(PLAYERIDMAP[LASTNAME]),FALSE)</f>
        <v>Davis</v>
      </c>
      <c r="C25" s="8" t="str">
        <f>VLOOKUP(MYRANKS_P[[#This Row],[PLAYERID]],PLAYERIDMAP[],COLUMN(PLAYERIDMAP[FIRSTNAME]),FALSE)</f>
        <v>Wade</v>
      </c>
      <c r="D25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Wade Davis</v>
      </c>
      <c r="E25" s="8" t="str">
        <f>VLOOKUP(MYRANKS_P[[#This Row],[PLAYERID]],PLAYERIDMAP[],COLUMN(PLAYERIDMAP[TEAM]),FALSE)</f>
        <v>COL</v>
      </c>
      <c r="F25" s="8" t="str">
        <f>VLOOKUP(MYRANKS_P[[#This Row],[PLAYERID]],PLAYERIDMAP[],COLUMN(PLAYERIDMAP[LG]),FALSE)</f>
        <v>NL</v>
      </c>
      <c r="G25" s="8" t="str">
        <f>VLOOKUP(MYRANKS_P[[#This Row],[PLAYERID]],PLAYERIDMAP[],COLUMN(PLAYERIDMAP[POS]),FALSE)</f>
        <v>P</v>
      </c>
      <c r="H25" s="61">
        <v>3</v>
      </c>
      <c r="I25" s="61">
        <v>43</v>
      </c>
      <c r="J25" s="61">
        <v>65.099999999999994</v>
      </c>
      <c r="K25" s="61">
        <v>43</v>
      </c>
      <c r="L25" s="61">
        <v>30</v>
      </c>
      <c r="M25" s="61">
        <v>8</v>
      </c>
      <c r="N25" s="61">
        <v>78</v>
      </c>
      <c r="O25" s="61">
        <v>26</v>
      </c>
      <c r="P25" s="9">
        <v>4.1474654377880187</v>
      </c>
      <c r="Q25" s="9">
        <v>1.0599078341013826</v>
      </c>
      <c r="R25" s="61">
        <v>24</v>
      </c>
      <c r="S25" s="38">
        <v>13.603022411115777</v>
      </c>
    </row>
    <row r="26" spans="1:19" x14ac:dyDescent="0.3">
      <c r="A26" s="43" t="s">
        <v>2892</v>
      </c>
      <c r="B26" s="31" t="str">
        <f>VLOOKUP(MYRANKS_P[[#This Row],[PLAYERID]],PLAYERIDMAP[],COLUMN(PLAYERIDMAP[LASTNAME]),FALSE)</f>
        <v>Price</v>
      </c>
      <c r="C26" s="31" t="str">
        <f>VLOOKUP(MYRANKS_P[[#This Row],[PLAYERID]],PLAYERIDMAP[],COLUMN(PLAYERIDMAP[FIRSTNAME]),FALSE)</f>
        <v>David</v>
      </c>
      <c r="D26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David Price</v>
      </c>
      <c r="E26" s="31" t="str">
        <f>VLOOKUP(MYRANKS_P[[#This Row],[PLAYERID]],PLAYERIDMAP[],COLUMN(PLAYERIDMAP[TEAM]),FALSE)</f>
        <v>BOS</v>
      </c>
      <c r="F26" s="8" t="str">
        <f>VLOOKUP(MYRANKS_P[[#This Row],[PLAYERID]],PLAYERIDMAP[],COLUMN(PLAYERIDMAP[LG]),FALSE)</f>
        <v>AL</v>
      </c>
      <c r="G26" s="8" t="str">
        <f>VLOOKUP(MYRANKS_P[[#This Row],[PLAYERID]],PLAYERIDMAP[],COLUMN(PLAYERIDMAP[POS]),FALSE)</f>
        <v>P</v>
      </c>
      <c r="H26" s="61">
        <v>16</v>
      </c>
      <c r="I26" s="61">
        <v>0</v>
      </c>
      <c r="J26" s="61">
        <v>176</v>
      </c>
      <c r="K26" s="61">
        <v>151</v>
      </c>
      <c r="L26" s="61">
        <v>70</v>
      </c>
      <c r="M26" s="61">
        <v>25</v>
      </c>
      <c r="N26" s="61">
        <v>177</v>
      </c>
      <c r="O26" s="61">
        <v>50</v>
      </c>
      <c r="P26" s="9">
        <v>3.5795454545454546</v>
      </c>
      <c r="Q26" s="9">
        <v>1.1420454545454546</v>
      </c>
      <c r="R26" s="61">
        <v>25</v>
      </c>
      <c r="S26" s="38">
        <v>13.572263575525421</v>
      </c>
    </row>
    <row r="27" spans="1:19" x14ac:dyDescent="0.3">
      <c r="A27" s="49" t="s">
        <v>12754</v>
      </c>
      <c r="B27" s="31" t="str">
        <f>VLOOKUP(MYRANKS_P[[#This Row],[PLAYERID]],PLAYERIDMAP[],COLUMN(PLAYERIDMAP[LASTNAME]),FALSE)</f>
        <v>Hader</v>
      </c>
      <c r="C27" s="31" t="str">
        <f>VLOOKUP(MYRANKS_P[[#This Row],[PLAYERID]],PLAYERIDMAP[],COLUMN(PLAYERIDMAP[FIRSTNAME]),FALSE)</f>
        <v>Josh</v>
      </c>
      <c r="D27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Josh Hader</v>
      </c>
      <c r="E27" s="31" t="str">
        <f>VLOOKUP(MYRANKS_P[[#This Row],[PLAYERID]],PLAYERIDMAP[],COLUMN(PLAYERIDMAP[TEAM]),FALSE)</f>
        <v>MIL</v>
      </c>
      <c r="F27" s="8" t="str">
        <f>VLOOKUP(MYRANKS_P[[#This Row],[PLAYERID]],PLAYERIDMAP[],COLUMN(PLAYERIDMAP[LG]),FALSE)</f>
        <v>NL</v>
      </c>
      <c r="G27" s="8" t="str">
        <f>VLOOKUP(MYRANKS_P[[#This Row],[PLAYERID]],PLAYERIDMAP[],COLUMN(PLAYERIDMAP[POS]),FALSE)</f>
        <v>P</v>
      </c>
      <c r="H27" s="61">
        <v>6</v>
      </c>
      <c r="I27" s="61">
        <v>12</v>
      </c>
      <c r="J27" s="61">
        <v>81.099999999999994</v>
      </c>
      <c r="K27" s="61">
        <v>36</v>
      </c>
      <c r="L27" s="61">
        <v>22</v>
      </c>
      <c r="M27" s="61">
        <v>9</v>
      </c>
      <c r="N27" s="61">
        <v>143</v>
      </c>
      <c r="O27" s="61">
        <v>30</v>
      </c>
      <c r="P27" s="9">
        <v>2.4414303329223181</v>
      </c>
      <c r="Q27" s="9">
        <v>0.81381011097410605</v>
      </c>
      <c r="R27" s="61">
        <v>26</v>
      </c>
      <c r="S27" s="38">
        <v>13.458899527280746</v>
      </c>
    </row>
    <row r="28" spans="1:19" x14ac:dyDescent="0.3">
      <c r="A28" s="57" t="s">
        <v>12185</v>
      </c>
      <c r="B28" s="8" t="str">
        <f>VLOOKUP(MYRANKS_P[[#This Row],[PLAYERID]],PLAYERIDMAP[],COLUMN(PLAYERIDMAP[LASTNAME]),FALSE)</f>
        <v>Vazquez</v>
      </c>
      <c r="C28" s="8" t="str">
        <f>VLOOKUP(MYRANKS_P[[#This Row],[PLAYERID]],PLAYERIDMAP[],COLUMN(PLAYERIDMAP[FIRSTNAME]),FALSE)</f>
        <v>Felipe</v>
      </c>
      <c r="D28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Felipe Vazquez</v>
      </c>
      <c r="E28" s="8" t="str">
        <f>VLOOKUP(MYRANKS_P[[#This Row],[PLAYERID]],PLAYERIDMAP[],COLUMN(PLAYERIDMAP[TEAM]),FALSE)</f>
        <v>PIT</v>
      </c>
      <c r="F28" s="8" t="str">
        <f>VLOOKUP(MYRANKS_P[[#This Row],[PLAYERID]],PLAYERIDMAP[],COLUMN(PLAYERIDMAP[LG]),FALSE)</f>
        <v>NL</v>
      </c>
      <c r="G28" s="8" t="str">
        <f>VLOOKUP(MYRANKS_P[[#This Row],[PLAYERID]],PLAYERIDMAP[],COLUMN(PLAYERIDMAP[POS]),FALSE)</f>
        <v>P</v>
      </c>
      <c r="H28" s="61">
        <v>4</v>
      </c>
      <c r="I28" s="61">
        <v>37</v>
      </c>
      <c r="J28" s="61">
        <v>70</v>
      </c>
      <c r="K28" s="61">
        <v>63</v>
      </c>
      <c r="L28" s="61">
        <v>21</v>
      </c>
      <c r="M28" s="61">
        <v>4</v>
      </c>
      <c r="N28" s="61">
        <v>89</v>
      </c>
      <c r="O28" s="61">
        <v>24</v>
      </c>
      <c r="P28" s="9">
        <v>2.7</v>
      </c>
      <c r="Q28" s="9">
        <v>1.2428571428571429</v>
      </c>
      <c r="R28" s="68">
        <v>27</v>
      </c>
      <c r="S28" s="51">
        <v>13.379678147880226</v>
      </c>
    </row>
    <row r="29" spans="1:19" x14ac:dyDescent="0.3">
      <c r="A29" s="57" t="s">
        <v>3510</v>
      </c>
      <c r="B29" s="31" t="str">
        <f>VLOOKUP(MYRANKS_P[[#This Row],[PLAYERID]],PLAYERIDMAP[],COLUMN(PLAYERIDMAP[LASTNAME]),FALSE)</f>
        <v>Taillon</v>
      </c>
      <c r="C29" s="31" t="str">
        <f>VLOOKUP(MYRANKS_P[[#This Row],[PLAYERID]],PLAYERIDMAP[],COLUMN(PLAYERIDMAP[FIRSTNAME]),FALSE)</f>
        <v>Jameson</v>
      </c>
      <c r="D29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Jameson Taillon</v>
      </c>
      <c r="E29" s="31" t="str">
        <f>VLOOKUP(MYRANKS_P[[#This Row],[PLAYERID]],PLAYERIDMAP[],COLUMN(PLAYERIDMAP[TEAM]),FALSE)</f>
        <v>PIT</v>
      </c>
      <c r="F29" s="8" t="str">
        <f>VLOOKUP(MYRANKS_P[[#This Row],[PLAYERID]],PLAYERIDMAP[],COLUMN(PLAYERIDMAP[LG]),FALSE)</f>
        <v>NL</v>
      </c>
      <c r="G29" s="8" t="str">
        <f>VLOOKUP(MYRANKS_P[[#This Row],[PLAYERID]],PLAYERIDMAP[],COLUMN(PLAYERIDMAP[POS]),FALSE)</f>
        <v>P</v>
      </c>
      <c r="H29" s="61">
        <v>14</v>
      </c>
      <c r="I29" s="61">
        <v>0</v>
      </c>
      <c r="J29" s="61">
        <v>191</v>
      </c>
      <c r="K29" s="61">
        <v>179</v>
      </c>
      <c r="L29" s="61">
        <v>68</v>
      </c>
      <c r="M29" s="61">
        <v>20</v>
      </c>
      <c r="N29" s="61">
        <v>179</v>
      </c>
      <c r="O29" s="61">
        <v>46</v>
      </c>
      <c r="P29" s="9">
        <v>3.2041884816753927</v>
      </c>
      <c r="Q29" s="9">
        <v>1.1780104712041886</v>
      </c>
      <c r="R29" s="68">
        <v>28</v>
      </c>
      <c r="S29" s="51">
        <v>13.103679035204809</v>
      </c>
    </row>
    <row r="30" spans="1:19" x14ac:dyDescent="0.3">
      <c r="A30" s="49" t="s">
        <v>2307</v>
      </c>
      <c r="B30" s="31" t="str">
        <f>VLOOKUP(MYRANKS_P[[#This Row],[PLAYERID]],PLAYERIDMAP[],COLUMN(PLAYERIDMAP[LASTNAME]),FALSE)</f>
        <v>Jansen</v>
      </c>
      <c r="C30" s="31" t="str">
        <f>VLOOKUP(MYRANKS_P[[#This Row],[PLAYERID]],PLAYERIDMAP[],COLUMN(PLAYERIDMAP[FIRSTNAME]),FALSE)</f>
        <v>Kenley</v>
      </c>
      <c r="D30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Kenley Jansen</v>
      </c>
      <c r="E30" s="31" t="str">
        <f>VLOOKUP(MYRANKS_P[[#This Row],[PLAYERID]],PLAYERIDMAP[],COLUMN(PLAYERIDMAP[TEAM]),FALSE)</f>
        <v>LAD</v>
      </c>
      <c r="F30" s="8" t="str">
        <f>VLOOKUP(MYRANKS_P[[#This Row],[PLAYERID]],PLAYERIDMAP[],COLUMN(PLAYERIDMAP[LG]),FALSE)</f>
        <v>NL</v>
      </c>
      <c r="G30" s="8" t="str">
        <f>VLOOKUP(MYRANKS_P[[#This Row],[PLAYERID]],PLAYERIDMAP[],COLUMN(PLAYERIDMAP[POS]),FALSE)</f>
        <v>P</v>
      </c>
      <c r="H30" s="61">
        <v>1</v>
      </c>
      <c r="I30" s="61">
        <v>38</v>
      </c>
      <c r="J30" s="61">
        <v>71.2</v>
      </c>
      <c r="K30" s="61">
        <v>54</v>
      </c>
      <c r="L30" s="61">
        <v>24</v>
      </c>
      <c r="M30" s="61">
        <v>13</v>
      </c>
      <c r="N30" s="61">
        <v>82</v>
      </c>
      <c r="O30" s="61">
        <v>17</v>
      </c>
      <c r="P30" s="9">
        <v>3.0337078651685392</v>
      </c>
      <c r="Q30" s="9">
        <v>0.99719101123595499</v>
      </c>
      <c r="R30" s="61">
        <v>29</v>
      </c>
      <c r="S30" s="38">
        <v>12.81820977824562</v>
      </c>
    </row>
    <row r="31" spans="1:19" x14ac:dyDescent="0.3">
      <c r="A31" s="43" t="s">
        <v>8280</v>
      </c>
      <c r="B31" s="31" t="str">
        <f>VLOOKUP(MYRANKS_P[[#This Row],[PLAYERID]],PLAYERIDMAP[],COLUMN(PLAYERIDMAP[LASTNAME]),FALSE)</f>
        <v>Jeffress</v>
      </c>
      <c r="C31" s="31" t="str">
        <f>VLOOKUP(MYRANKS_P[[#This Row],[PLAYERID]],PLAYERIDMAP[],COLUMN(PLAYERIDMAP[FIRSTNAME]),FALSE)</f>
        <v>Jeremy</v>
      </c>
      <c r="D31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Jeremy Jeffress</v>
      </c>
      <c r="E31" s="31" t="str">
        <f>VLOOKUP(MYRANKS_P[[#This Row],[PLAYERID]],PLAYERIDMAP[],COLUMN(PLAYERIDMAP[TEAM]),FALSE)</f>
        <v>MIL</v>
      </c>
      <c r="F31" s="8" t="str">
        <f>VLOOKUP(MYRANKS_P[[#This Row],[PLAYERID]],PLAYERIDMAP[],COLUMN(PLAYERIDMAP[LG]),FALSE)</f>
        <v>NL</v>
      </c>
      <c r="G31" s="8" t="str">
        <f>VLOOKUP(MYRANKS_P[[#This Row],[PLAYERID]],PLAYERIDMAP[],COLUMN(PLAYERIDMAP[POS]),FALSE)</f>
        <v>P</v>
      </c>
      <c r="H31" s="61">
        <v>8</v>
      </c>
      <c r="I31" s="61">
        <v>15</v>
      </c>
      <c r="J31" s="61">
        <v>76.2</v>
      </c>
      <c r="K31" s="61">
        <v>49</v>
      </c>
      <c r="L31" s="61">
        <v>11</v>
      </c>
      <c r="M31" s="61">
        <v>5</v>
      </c>
      <c r="N31" s="61">
        <v>89</v>
      </c>
      <c r="O31" s="61">
        <v>27</v>
      </c>
      <c r="P31" s="9">
        <v>1.2992125984251968</v>
      </c>
      <c r="Q31" s="9">
        <v>0.99737532808398943</v>
      </c>
      <c r="R31" s="61">
        <v>30</v>
      </c>
      <c r="S31" s="38">
        <v>12.196857625516579</v>
      </c>
    </row>
    <row r="32" spans="1:19" x14ac:dyDescent="0.3">
      <c r="A32" s="88" t="s">
        <v>3339</v>
      </c>
      <c r="B32" s="31" t="str">
        <f>VLOOKUP(MYRANKS_P[[#This Row],[PLAYERID]],PLAYERIDMAP[],COLUMN(PLAYERIDMAP[LASTNAME]),FALSE)</f>
        <v>Wheeler</v>
      </c>
      <c r="C32" s="31" t="str">
        <f>VLOOKUP(MYRANKS_P[[#This Row],[PLAYERID]],PLAYERIDMAP[],COLUMN(PLAYERIDMAP[FIRSTNAME]),FALSE)</f>
        <v>Zack</v>
      </c>
      <c r="D32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Zack Wheeler</v>
      </c>
      <c r="E32" s="31" t="str">
        <f>VLOOKUP(MYRANKS_P[[#This Row],[PLAYERID]],PLAYERIDMAP[],COLUMN(PLAYERIDMAP[TEAM]),FALSE)</f>
        <v>NYM</v>
      </c>
      <c r="F32" s="113" t="str">
        <f>VLOOKUP(MYRANKS_P[[#This Row],[PLAYERID]],PLAYERIDMAP[],COLUMN(PLAYERIDMAP[LG]),FALSE)</f>
        <v>NL</v>
      </c>
      <c r="G32" s="8" t="str">
        <f>VLOOKUP(MYRANKS_P[[#This Row],[PLAYERID]],PLAYERIDMAP[],COLUMN(PLAYERIDMAP[POS]),FALSE)</f>
        <v>P</v>
      </c>
      <c r="H32" s="85">
        <v>12</v>
      </c>
      <c r="I32" s="85">
        <v>0</v>
      </c>
      <c r="J32" s="85">
        <v>182.1</v>
      </c>
      <c r="K32" s="85">
        <v>150</v>
      </c>
      <c r="L32" s="85">
        <v>67</v>
      </c>
      <c r="M32" s="85">
        <v>14</v>
      </c>
      <c r="N32" s="85">
        <v>179</v>
      </c>
      <c r="O32" s="85">
        <v>55</v>
      </c>
      <c r="P32" s="86">
        <v>3.311367380560132</v>
      </c>
      <c r="Q32" s="86">
        <v>1.1257550796265789</v>
      </c>
      <c r="R32" s="85">
        <v>31</v>
      </c>
      <c r="S32" s="87">
        <v>12.169629646699576</v>
      </c>
    </row>
    <row r="33" spans="1:19" x14ac:dyDescent="0.3">
      <c r="A33" s="43" t="s">
        <v>2163</v>
      </c>
      <c r="B33" s="31" t="str">
        <f>VLOOKUP(MYRANKS_P[[#This Row],[PLAYERID]],PLAYERIDMAP[],COLUMN(PLAYERIDMAP[LASTNAME]),FALSE)</f>
        <v>Hand</v>
      </c>
      <c r="C33" s="31" t="str">
        <f>VLOOKUP(MYRANKS_P[[#This Row],[PLAYERID]],PLAYERIDMAP[],COLUMN(PLAYERIDMAP[FIRSTNAME]),FALSE)</f>
        <v>Brad</v>
      </c>
      <c r="D33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Brad Hand</v>
      </c>
      <c r="E33" s="31" t="str">
        <f>VLOOKUP(MYRANKS_P[[#This Row],[PLAYERID]],PLAYERIDMAP[],COLUMN(PLAYERIDMAP[TEAM]),FALSE)</f>
        <v>CLE</v>
      </c>
      <c r="F33" s="8" t="str">
        <f>VLOOKUP(MYRANKS_P[[#This Row],[PLAYERID]],PLAYERIDMAP[],COLUMN(PLAYERIDMAP[LG]),FALSE)</f>
        <v>AL</v>
      </c>
      <c r="G33" s="8" t="str">
        <f>VLOOKUP(MYRANKS_P[[#This Row],[PLAYERID]],PLAYERIDMAP[],COLUMN(PLAYERIDMAP[POS]),FALSE)</f>
        <v>P</v>
      </c>
      <c r="H33" s="61">
        <v>2</v>
      </c>
      <c r="I33" s="61">
        <v>32</v>
      </c>
      <c r="J33" s="61">
        <v>72</v>
      </c>
      <c r="K33" s="61">
        <v>52</v>
      </c>
      <c r="L33" s="61">
        <v>22</v>
      </c>
      <c r="M33" s="61">
        <v>8</v>
      </c>
      <c r="N33" s="61">
        <v>106</v>
      </c>
      <c r="O33" s="61">
        <v>28</v>
      </c>
      <c r="P33" s="9">
        <v>2.75</v>
      </c>
      <c r="Q33" s="9">
        <v>1.1111111111111112</v>
      </c>
      <c r="R33" s="75">
        <v>32</v>
      </c>
      <c r="S33" s="39">
        <v>12.123303976726893</v>
      </c>
    </row>
    <row r="34" spans="1:19" x14ac:dyDescent="0.3">
      <c r="A34" s="43" t="s">
        <v>2809</v>
      </c>
      <c r="B34" s="31" t="str">
        <f>VLOOKUP(MYRANKS_P[[#This Row],[PLAYERID]],PLAYERIDMAP[],COLUMN(PLAYERIDMAP[LASTNAME]),FALSE)</f>
        <v>Paxton</v>
      </c>
      <c r="C34" s="31" t="str">
        <f>VLOOKUP(MYRANKS_P[[#This Row],[PLAYERID]],PLAYERIDMAP[],COLUMN(PLAYERIDMAP[FIRSTNAME]),FALSE)</f>
        <v>James</v>
      </c>
      <c r="D34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James Paxton</v>
      </c>
      <c r="E34" s="31" t="str">
        <f>VLOOKUP(MYRANKS_P[[#This Row],[PLAYERID]],PLAYERIDMAP[],COLUMN(PLAYERIDMAP[TEAM]),FALSE)</f>
        <v>NYY</v>
      </c>
      <c r="F34" s="8" t="str">
        <f>VLOOKUP(MYRANKS_P[[#This Row],[PLAYERID]],PLAYERIDMAP[],COLUMN(PLAYERIDMAP[LG]),FALSE)</f>
        <v>AL</v>
      </c>
      <c r="G34" s="8" t="str">
        <f>VLOOKUP(MYRANKS_P[[#This Row],[PLAYERID]],PLAYERIDMAP[],COLUMN(PLAYERIDMAP[POS]),FALSE)</f>
        <v>P</v>
      </c>
      <c r="H34" s="61">
        <v>11</v>
      </c>
      <c r="I34" s="61">
        <v>0</v>
      </c>
      <c r="J34" s="61">
        <v>160.1</v>
      </c>
      <c r="K34" s="61">
        <v>134</v>
      </c>
      <c r="L34" s="61">
        <v>67</v>
      </c>
      <c r="M34" s="61">
        <v>23</v>
      </c>
      <c r="N34" s="61">
        <v>208</v>
      </c>
      <c r="O34" s="61">
        <v>42</v>
      </c>
      <c r="P34" s="9">
        <v>3.7663960024984386</v>
      </c>
      <c r="Q34" s="9">
        <v>1.0993129294191131</v>
      </c>
      <c r="R34" s="61">
        <v>33</v>
      </c>
      <c r="S34" s="38">
        <v>11.947320937828851</v>
      </c>
    </row>
    <row r="35" spans="1:19" x14ac:dyDescent="0.3">
      <c r="A35" s="43" t="s">
        <v>1732</v>
      </c>
      <c r="B35" s="31" t="str">
        <f>VLOOKUP(MYRANKS_P[[#This Row],[PLAYERID]],PLAYERIDMAP[],COLUMN(PLAYERIDMAP[LASTNAME]),FALSE)</f>
        <v>Chapman</v>
      </c>
      <c r="C35" s="31" t="str">
        <f>VLOOKUP(MYRANKS_P[[#This Row],[PLAYERID]],PLAYERIDMAP[],COLUMN(PLAYERIDMAP[FIRSTNAME]),FALSE)</f>
        <v>Aroldis</v>
      </c>
      <c r="D35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Aroldis Chapman</v>
      </c>
      <c r="E35" s="31" t="str">
        <f>VLOOKUP(MYRANKS_P[[#This Row],[PLAYERID]],PLAYERIDMAP[],COLUMN(PLAYERIDMAP[TEAM]),FALSE)</f>
        <v>NYY</v>
      </c>
      <c r="F35" s="8" t="str">
        <f>VLOOKUP(MYRANKS_P[[#This Row],[PLAYERID]],PLAYERIDMAP[],COLUMN(PLAYERIDMAP[LG]),FALSE)</f>
        <v>AL</v>
      </c>
      <c r="G35" s="8" t="str">
        <f>VLOOKUP(MYRANKS_P[[#This Row],[PLAYERID]],PLAYERIDMAP[],COLUMN(PLAYERIDMAP[POS]),FALSE)</f>
        <v>P</v>
      </c>
      <c r="H35" s="61">
        <v>3</v>
      </c>
      <c r="I35" s="61">
        <v>32</v>
      </c>
      <c r="J35" s="61">
        <v>51.1</v>
      </c>
      <c r="K35" s="61">
        <v>24</v>
      </c>
      <c r="L35" s="61">
        <v>14</v>
      </c>
      <c r="M35" s="61">
        <v>2</v>
      </c>
      <c r="N35" s="61">
        <v>93</v>
      </c>
      <c r="O35" s="61">
        <v>30</v>
      </c>
      <c r="P35" s="9">
        <v>2.4657534246575343</v>
      </c>
      <c r="Q35" s="9">
        <v>1.0567514677103718</v>
      </c>
      <c r="R35" s="61">
        <v>34</v>
      </c>
      <c r="S35" s="38">
        <v>11.930632907938858</v>
      </c>
    </row>
    <row r="36" spans="1:19" x14ac:dyDescent="0.3">
      <c r="A36" s="43" t="s">
        <v>4143</v>
      </c>
      <c r="B36" s="8" t="str">
        <f>VLOOKUP(MYRANKS_P[[#This Row],[PLAYERID]],PLAYERIDMAP[],COLUMN(PLAYERIDMAP[LASTNAME]),FALSE)</f>
        <v>Hendricks</v>
      </c>
      <c r="C36" s="8" t="str">
        <f>VLOOKUP(MYRANKS_P[[#This Row],[PLAYERID]],PLAYERIDMAP[],COLUMN(PLAYERIDMAP[FIRSTNAME]),FALSE)</f>
        <v>Kyle</v>
      </c>
      <c r="D36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Kyle Hendricks</v>
      </c>
      <c r="E36" s="8" t="str">
        <f>VLOOKUP(MYRANKS_P[[#This Row],[PLAYERID]],PLAYERIDMAP[],COLUMN(PLAYERIDMAP[TEAM]),FALSE)</f>
        <v>CHC</v>
      </c>
      <c r="F36" s="8" t="str">
        <f>VLOOKUP(MYRANKS_P[[#This Row],[PLAYERID]],PLAYERIDMAP[],COLUMN(PLAYERIDMAP[LG]),FALSE)</f>
        <v>NL</v>
      </c>
      <c r="G36" s="8" t="str">
        <f>VLOOKUP(MYRANKS_P[[#This Row],[PLAYERID]],PLAYERIDMAP[],COLUMN(PLAYERIDMAP[POS]),FALSE)</f>
        <v>P</v>
      </c>
      <c r="H36" s="61">
        <v>14</v>
      </c>
      <c r="I36" s="61">
        <v>0</v>
      </c>
      <c r="J36" s="61">
        <v>199</v>
      </c>
      <c r="K36" s="61">
        <v>184</v>
      </c>
      <c r="L36" s="61">
        <v>76</v>
      </c>
      <c r="M36" s="61">
        <v>22</v>
      </c>
      <c r="N36" s="61">
        <v>161</v>
      </c>
      <c r="O36" s="61">
        <v>44</v>
      </c>
      <c r="P36" s="9">
        <v>3.437185929648241</v>
      </c>
      <c r="Q36" s="9">
        <v>1.1457286432160805</v>
      </c>
      <c r="R36" s="61">
        <v>35</v>
      </c>
      <c r="S36" s="38">
        <v>11.61394615550622</v>
      </c>
    </row>
    <row r="37" spans="1:19" x14ac:dyDescent="0.3">
      <c r="A37" s="43" t="s">
        <v>2375</v>
      </c>
      <c r="B37" s="31" t="str">
        <f>VLOOKUP(MYRANKS_P[[#This Row],[PLAYERID]],PLAYERIDMAP[],COLUMN(PLAYERIDMAP[LASTNAME]),FALSE)</f>
        <v>Kershaw</v>
      </c>
      <c r="C37" s="31" t="str">
        <f>VLOOKUP(MYRANKS_P[[#This Row],[PLAYERID]],PLAYERIDMAP[],COLUMN(PLAYERIDMAP[FIRSTNAME]),FALSE)</f>
        <v>Clayton</v>
      </c>
      <c r="D37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Clayton Kershaw</v>
      </c>
      <c r="E37" s="31" t="str">
        <f>VLOOKUP(MYRANKS_P[[#This Row],[PLAYERID]],PLAYERIDMAP[],COLUMN(PLAYERIDMAP[TEAM]),FALSE)</f>
        <v>LAD</v>
      </c>
      <c r="F37" s="8" t="str">
        <f>VLOOKUP(MYRANKS_P[[#This Row],[PLAYERID]],PLAYERIDMAP[],COLUMN(PLAYERIDMAP[LG]),FALSE)</f>
        <v>NL</v>
      </c>
      <c r="G37" s="8" t="str">
        <f>VLOOKUP(MYRANKS_P[[#This Row],[PLAYERID]],PLAYERIDMAP[],COLUMN(PLAYERIDMAP[POS]),FALSE)</f>
        <v>P</v>
      </c>
      <c r="H37" s="61">
        <v>9</v>
      </c>
      <c r="I37" s="61">
        <v>0</v>
      </c>
      <c r="J37" s="61">
        <v>161.1</v>
      </c>
      <c r="K37" s="61">
        <v>139</v>
      </c>
      <c r="L37" s="61">
        <v>49</v>
      </c>
      <c r="M37" s="61">
        <v>17</v>
      </c>
      <c r="N37" s="61">
        <v>155</v>
      </c>
      <c r="O37" s="61">
        <v>29</v>
      </c>
      <c r="P37" s="9">
        <v>2.7374301675977653</v>
      </c>
      <c r="Q37" s="9">
        <v>1.042830540037244</v>
      </c>
      <c r="R37" s="61">
        <v>36</v>
      </c>
      <c r="S37" s="38">
        <v>11.598799730883147</v>
      </c>
    </row>
    <row r="38" spans="1:19" x14ac:dyDescent="0.3">
      <c r="A38" s="43" t="s">
        <v>2884</v>
      </c>
      <c r="B38" s="31" t="str">
        <f>VLOOKUP(MYRANKS_P[[#This Row],[PLAYERID]],PLAYERIDMAP[],COLUMN(PLAYERIDMAP[LASTNAME]),FALSE)</f>
        <v>Porcello</v>
      </c>
      <c r="C38" s="31" t="str">
        <f>VLOOKUP(MYRANKS_P[[#This Row],[PLAYERID]],PLAYERIDMAP[],COLUMN(PLAYERIDMAP[FIRSTNAME]),FALSE)</f>
        <v>Rick</v>
      </c>
      <c r="D38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Rick Porcello</v>
      </c>
      <c r="E38" s="31" t="str">
        <f>VLOOKUP(MYRANKS_P[[#This Row],[PLAYERID]],PLAYERIDMAP[],COLUMN(PLAYERIDMAP[TEAM]),FALSE)</f>
        <v>BOS</v>
      </c>
      <c r="F38" s="8" t="str">
        <f>VLOOKUP(MYRANKS_P[[#This Row],[PLAYERID]],PLAYERIDMAP[],COLUMN(PLAYERIDMAP[LG]),FALSE)</f>
        <v>AL</v>
      </c>
      <c r="G38" s="8" t="str">
        <f>VLOOKUP(MYRANKS_P[[#This Row],[PLAYERID]],PLAYERIDMAP[],COLUMN(PLAYERIDMAP[POS]),FALSE)</f>
        <v>P</v>
      </c>
      <c r="H38" s="61">
        <v>17</v>
      </c>
      <c r="I38" s="61">
        <v>0</v>
      </c>
      <c r="J38" s="61">
        <v>191.1</v>
      </c>
      <c r="K38" s="61">
        <v>177</v>
      </c>
      <c r="L38" s="61">
        <v>91</v>
      </c>
      <c r="M38" s="61">
        <v>27</v>
      </c>
      <c r="N38" s="61">
        <v>190</v>
      </c>
      <c r="O38" s="61">
        <v>48</v>
      </c>
      <c r="P38" s="9">
        <v>4.2857142857142856</v>
      </c>
      <c r="Q38" s="9">
        <v>1.1773940345368916</v>
      </c>
      <c r="R38" s="61">
        <v>37</v>
      </c>
      <c r="S38" s="38">
        <v>11.45648386169492</v>
      </c>
    </row>
    <row r="39" spans="1:19" x14ac:dyDescent="0.3">
      <c r="A39" s="57" t="s">
        <v>14000</v>
      </c>
      <c r="B39" s="31" t="str">
        <f>VLOOKUP(MYRANKS_P[[#This Row],[PLAYERID]],PLAYERIDMAP[],COLUMN(PLAYERIDMAP[LASTNAME]),FALSE)</f>
        <v>Buehler</v>
      </c>
      <c r="C39" s="31" t="str">
        <f>VLOOKUP(MYRANKS_P[[#This Row],[PLAYERID]],PLAYERIDMAP[],COLUMN(PLAYERIDMAP[FIRSTNAME]),FALSE)</f>
        <v>Walker</v>
      </c>
      <c r="D39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Walker Buehler</v>
      </c>
      <c r="E39" s="31" t="str">
        <f>VLOOKUP(MYRANKS_P[[#This Row],[PLAYERID]],PLAYERIDMAP[],COLUMN(PLAYERIDMAP[TEAM]),FALSE)</f>
        <v>LAD</v>
      </c>
      <c r="F39" s="8" t="str">
        <f>VLOOKUP(MYRANKS_P[[#This Row],[PLAYERID]],PLAYERIDMAP[],COLUMN(PLAYERIDMAP[LG]),FALSE)</f>
        <v>NL</v>
      </c>
      <c r="G39" s="8" t="str">
        <f>VLOOKUP(MYRANKS_P[[#This Row],[PLAYERID]],PLAYERIDMAP[],COLUMN(PLAYERIDMAP[POS]),FALSE)</f>
        <v>P</v>
      </c>
      <c r="H39" s="61">
        <v>8</v>
      </c>
      <c r="I39" s="61">
        <v>0</v>
      </c>
      <c r="J39" s="61">
        <v>137.1</v>
      </c>
      <c r="K39" s="61">
        <v>95</v>
      </c>
      <c r="L39" s="61">
        <v>40</v>
      </c>
      <c r="M39" s="61">
        <v>12</v>
      </c>
      <c r="N39" s="61">
        <v>151</v>
      </c>
      <c r="O39" s="61">
        <v>37</v>
      </c>
      <c r="P39" s="9">
        <v>2.6258205689277903</v>
      </c>
      <c r="Q39" s="9">
        <v>0.96280087527352298</v>
      </c>
      <c r="R39" s="68">
        <v>38</v>
      </c>
      <c r="S39" s="51">
        <v>11.364513878706301</v>
      </c>
    </row>
    <row r="40" spans="1:19" x14ac:dyDescent="0.3">
      <c r="A40" s="57" t="s">
        <v>9278</v>
      </c>
      <c r="B40" s="31" t="str">
        <f>VLOOKUP(MYRANKS_P[[#This Row],[PLAYERID]],PLAYERIDMAP[],COLUMN(PLAYERIDMAP[LASTNAME]),FALSE)</f>
        <v>Berrios</v>
      </c>
      <c r="C40" s="31" t="str">
        <f>VLOOKUP(MYRANKS_P[[#This Row],[PLAYERID]],PLAYERIDMAP[],COLUMN(PLAYERIDMAP[FIRSTNAME]),FALSE)</f>
        <v>Jose</v>
      </c>
      <c r="D40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Jose Berrios</v>
      </c>
      <c r="E40" s="31" t="str">
        <f>VLOOKUP(MYRANKS_P[[#This Row],[PLAYERID]],PLAYERIDMAP[],COLUMN(PLAYERIDMAP[TEAM]),FALSE)</f>
        <v>MIN</v>
      </c>
      <c r="F40" s="8" t="str">
        <f>VLOOKUP(MYRANKS_P[[#This Row],[PLAYERID]],PLAYERIDMAP[],COLUMN(PLAYERIDMAP[LG]),FALSE)</f>
        <v>AL</v>
      </c>
      <c r="G40" s="8" t="str">
        <f>VLOOKUP(MYRANKS_P[[#This Row],[PLAYERID]],PLAYERIDMAP[],COLUMN(PLAYERIDMAP[POS]),FALSE)</f>
        <v>P</v>
      </c>
      <c r="H40" s="61">
        <v>12</v>
      </c>
      <c r="I40" s="68">
        <v>0</v>
      </c>
      <c r="J40" s="68">
        <v>192.1</v>
      </c>
      <c r="K40" s="68">
        <v>159</v>
      </c>
      <c r="L40" s="68">
        <v>82</v>
      </c>
      <c r="M40" s="68">
        <v>25</v>
      </c>
      <c r="N40" s="68">
        <v>202</v>
      </c>
      <c r="O40" s="68">
        <v>61</v>
      </c>
      <c r="P40" s="48">
        <v>3.8417490890161377</v>
      </c>
      <c r="Q40" s="48">
        <v>1.1452368558042687</v>
      </c>
      <c r="R40" s="68">
        <v>39</v>
      </c>
      <c r="S40" s="51">
        <v>11.195699957865163</v>
      </c>
    </row>
    <row r="41" spans="1:19" x14ac:dyDescent="0.3">
      <c r="A41" s="43" t="s">
        <v>1726</v>
      </c>
      <c r="B41" s="31" t="str">
        <f>VLOOKUP(MYRANKS_P[[#This Row],[PLAYERID]],PLAYERIDMAP[],COLUMN(PLAYERIDMAP[LASTNAME]),FALSE)</f>
        <v>Chacin</v>
      </c>
      <c r="C41" s="31" t="str">
        <f>VLOOKUP(MYRANKS_P[[#This Row],[PLAYERID]],PLAYERIDMAP[],COLUMN(PLAYERIDMAP[FIRSTNAME]),FALSE)</f>
        <v>Jhoulys</v>
      </c>
      <c r="D41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Jhoulys Chacin</v>
      </c>
      <c r="E41" s="31" t="str">
        <f>VLOOKUP(MYRANKS_P[[#This Row],[PLAYERID]],PLAYERIDMAP[],COLUMN(PLAYERIDMAP[TEAM]),FALSE)</f>
        <v>MIL</v>
      </c>
      <c r="F41" s="8" t="str">
        <f>VLOOKUP(MYRANKS_P[[#This Row],[PLAYERID]],PLAYERIDMAP[],COLUMN(PLAYERIDMAP[LG]),FALSE)</f>
        <v>NL</v>
      </c>
      <c r="G41" s="8" t="str">
        <f>VLOOKUP(MYRANKS_P[[#This Row],[PLAYERID]],PLAYERIDMAP[],COLUMN(PLAYERIDMAP[POS]),FALSE)</f>
        <v>P</v>
      </c>
      <c r="H41" s="61">
        <v>15</v>
      </c>
      <c r="I41" s="61">
        <v>0</v>
      </c>
      <c r="J41" s="61">
        <v>192.2</v>
      </c>
      <c r="K41" s="61">
        <v>153</v>
      </c>
      <c r="L41" s="61">
        <v>75</v>
      </c>
      <c r="M41" s="61">
        <v>18</v>
      </c>
      <c r="N41" s="61">
        <v>156</v>
      </c>
      <c r="O41" s="61">
        <v>71</v>
      </c>
      <c r="P41" s="9">
        <v>3.5119667013527578</v>
      </c>
      <c r="Q41" s="9">
        <v>1.1654526534859522</v>
      </c>
      <c r="R41" s="61">
        <v>40</v>
      </c>
      <c r="S41" s="38">
        <v>11.114326633036335</v>
      </c>
    </row>
    <row r="42" spans="1:19" x14ac:dyDescent="0.3">
      <c r="A42" s="43" t="s">
        <v>8257</v>
      </c>
      <c r="B42" s="31" t="str">
        <f>VLOOKUP(MYRANKS_P[[#This Row],[PLAYERID]],PLAYERIDMAP[],COLUMN(PLAYERIDMAP[LASTNAME]),FALSE)</f>
        <v>Iglesias</v>
      </c>
      <c r="C42" s="31" t="str">
        <f>VLOOKUP(MYRANKS_P[[#This Row],[PLAYERID]],PLAYERIDMAP[],COLUMN(PLAYERIDMAP[FIRSTNAME]),FALSE)</f>
        <v>Raisel</v>
      </c>
      <c r="D42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Raisel Iglesias</v>
      </c>
      <c r="E42" s="31" t="str">
        <f>VLOOKUP(MYRANKS_P[[#This Row],[PLAYERID]],PLAYERIDMAP[],COLUMN(PLAYERIDMAP[TEAM]),FALSE)</f>
        <v>CIN</v>
      </c>
      <c r="F42" s="8" t="str">
        <f>VLOOKUP(MYRANKS_P[[#This Row],[PLAYERID]],PLAYERIDMAP[],COLUMN(PLAYERIDMAP[LG]),FALSE)</f>
        <v>NL</v>
      </c>
      <c r="G42" s="8" t="str">
        <f>VLOOKUP(MYRANKS_P[[#This Row],[PLAYERID]],PLAYERIDMAP[],COLUMN(PLAYERIDMAP[POS]),FALSE)</f>
        <v>P</v>
      </c>
      <c r="H42" s="61">
        <v>2</v>
      </c>
      <c r="I42" s="75">
        <v>30</v>
      </c>
      <c r="J42" s="75">
        <v>72</v>
      </c>
      <c r="K42" s="75">
        <v>52</v>
      </c>
      <c r="L42" s="75">
        <v>19</v>
      </c>
      <c r="M42" s="75">
        <v>12</v>
      </c>
      <c r="N42" s="75">
        <v>80</v>
      </c>
      <c r="O42" s="75">
        <v>25</v>
      </c>
      <c r="P42" s="25">
        <v>2.375</v>
      </c>
      <c r="Q42" s="25">
        <v>1.0694444444444444</v>
      </c>
      <c r="R42" s="75">
        <v>41</v>
      </c>
      <c r="S42" s="39">
        <v>10.403037675423917</v>
      </c>
    </row>
    <row r="43" spans="1:19" x14ac:dyDescent="0.3">
      <c r="A43" s="43" t="s">
        <v>2453</v>
      </c>
      <c r="B43" s="31" t="str">
        <f>VLOOKUP(MYRANKS_P[[#This Row],[PLAYERID]],PLAYERIDMAP[],COLUMN(PLAYERIDMAP[LASTNAME]),FALSE)</f>
        <v>Lester</v>
      </c>
      <c r="C43" s="31" t="str">
        <f>VLOOKUP(MYRANKS_P[[#This Row],[PLAYERID]],PLAYERIDMAP[],COLUMN(PLAYERIDMAP[FIRSTNAME]),FALSE)</f>
        <v>Jon</v>
      </c>
      <c r="D43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Jon Lester</v>
      </c>
      <c r="E43" s="31" t="str">
        <f>VLOOKUP(MYRANKS_P[[#This Row],[PLAYERID]],PLAYERIDMAP[],COLUMN(PLAYERIDMAP[TEAM]),FALSE)</f>
        <v>CHC</v>
      </c>
      <c r="F43" s="8" t="str">
        <f>VLOOKUP(MYRANKS_P[[#This Row],[PLAYERID]],PLAYERIDMAP[],COLUMN(PLAYERIDMAP[LG]),FALSE)</f>
        <v>NL</v>
      </c>
      <c r="G43" s="8" t="str">
        <f>VLOOKUP(MYRANKS_P[[#This Row],[PLAYERID]],PLAYERIDMAP[],COLUMN(PLAYERIDMAP[POS]),FALSE)</f>
        <v>P</v>
      </c>
      <c r="H43" s="61">
        <v>18</v>
      </c>
      <c r="I43" s="61">
        <v>0</v>
      </c>
      <c r="J43" s="61">
        <v>181.2</v>
      </c>
      <c r="K43" s="61">
        <v>174</v>
      </c>
      <c r="L43" s="61">
        <v>67</v>
      </c>
      <c r="M43" s="61">
        <v>24</v>
      </c>
      <c r="N43" s="61">
        <v>149</v>
      </c>
      <c r="O43" s="61">
        <v>64</v>
      </c>
      <c r="P43" s="9">
        <v>3.3278145695364238</v>
      </c>
      <c r="Q43" s="9">
        <v>1.3134657836644592</v>
      </c>
      <c r="R43" s="61">
        <v>42</v>
      </c>
      <c r="S43" s="38">
        <v>10.15896510536937</v>
      </c>
    </row>
    <row r="44" spans="1:19" x14ac:dyDescent="0.3">
      <c r="A44" s="43" t="s">
        <v>1899</v>
      </c>
      <c r="B44" s="8" t="str">
        <f>VLOOKUP(MYRANKS_P[[#This Row],[PLAYERID]],PLAYERIDMAP[],COLUMN(PLAYERIDMAP[LASTNAME]),FALSE)</f>
        <v>Doolittle</v>
      </c>
      <c r="C44" s="8" t="str">
        <f>VLOOKUP(MYRANKS_P[[#This Row],[PLAYERID]],PLAYERIDMAP[],COLUMN(PLAYERIDMAP[FIRSTNAME]),FALSE)</f>
        <v>Sean</v>
      </c>
      <c r="D44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Sean Doolittle</v>
      </c>
      <c r="E44" s="8" t="str">
        <f>VLOOKUP(MYRANKS_P[[#This Row],[PLAYERID]],PLAYERIDMAP[],COLUMN(PLAYERIDMAP[TEAM]),FALSE)</f>
        <v>WAS</v>
      </c>
      <c r="F44" s="8" t="str">
        <f>VLOOKUP(MYRANKS_P[[#This Row],[PLAYERID]],PLAYERIDMAP[],COLUMN(PLAYERIDMAP[LG]),FALSE)</f>
        <v>NL</v>
      </c>
      <c r="G44" s="8" t="str">
        <f>VLOOKUP(MYRANKS_P[[#This Row],[PLAYERID]],PLAYERIDMAP[],COLUMN(PLAYERIDMAP[POS]),FALSE)</f>
        <v>P</v>
      </c>
      <c r="H44" s="61">
        <v>3</v>
      </c>
      <c r="I44" s="61">
        <v>25</v>
      </c>
      <c r="J44" s="61">
        <v>45</v>
      </c>
      <c r="K44" s="61">
        <v>21</v>
      </c>
      <c r="L44" s="61">
        <v>8</v>
      </c>
      <c r="M44" s="61">
        <v>3</v>
      </c>
      <c r="N44" s="61">
        <v>60</v>
      </c>
      <c r="O44" s="61">
        <v>6</v>
      </c>
      <c r="P44" s="9">
        <v>1.6</v>
      </c>
      <c r="Q44" s="9">
        <v>0.6</v>
      </c>
      <c r="R44" s="61">
        <v>43</v>
      </c>
      <c r="S44" s="38">
        <v>9.9961699209484642</v>
      </c>
    </row>
    <row r="45" spans="1:19" x14ac:dyDescent="0.3">
      <c r="A45" s="43" t="s">
        <v>3509</v>
      </c>
      <c r="B45" s="31" t="str">
        <f>VLOOKUP(MYRANKS_P[[#This Row],[PLAYERID]],PLAYERIDMAP[],COLUMN(PLAYERIDMAP[LASTNAME]),FALSE)</f>
        <v>Syndergaard</v>
      </c>
      <c r="C45" s="31" t="str">
        <f>VLOOKUP(MYRANKS_P[[#This Row],[PLAYERID]],PLAYERIDMAP[],COLUMN(PLAYERIDMAP[FIRSTNAME]),FALSE)</f>
        <v>Noah</v>
      </c>
      <c r="D45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Noah Syndergaard</v>
      </c>
      <c r="E45" s="31" t="str">
        <f>VLOOKUP(MYRANKS_P[[#This Row],[PLAYERID]],PLAYERIDMAP[],COLUMN(PLAYERIDMAP[TEAM]),FALSE)</f>
        <v>NYM</v>
      </c>
      <c r="F45" s="8" t="str">
        <f>VLOOKUP(MYRANKS_P[[#This Row],[PLAYERID]],PLAYERIDMAP[],COLUMN(PLAYERIDMAP[LG]),FALSE)</f>
        <v>NL</v>
      </c>
      <c r="G45" s="8" t="str">
        <f>VLOOKUP(MYRANKS_P[[#This Row],[PLAYERID]],PLAYERIDMAP[],COLUMN(PLAYERIDMAP[POS]),FALSE)</f>
        <v>P</v>
      </c>
      <c r="H45" s="61">
        <v>13</v>
      </c>
      <c r="I45" s="61">
        <v>0</v>
      </c>
      <c r="J45" s="61">
        <v>154.1</v>
      </c>
      <c r="K45" s="61">
        <v>148</v>
      </c>
      <c r="L45" s="61">
        <v>52</v>
      </c>
      <c r="M45" s="61">
        <v>9</v>
      </c>
      <c r="N45" s="61">
        <v>155</v>
      </c>
      <c r="O45" s="61">
        <v>39</v>
      </c>
      <c r="P45" s="9">
        <v>3.0369889682024662</v>
      </c>
      <c r="Q45" s="9">
        <v>1.2134977287475666</v>
      </c>
      <c r="R45" s="61">
        <v>44</v>
      </c>
      <c r="S45" s="38">
        <v>9.8718663857693318</v>
      </c>
    </row>
    <row r="46" spans="1:19" x14ac:dyDescent="0.3">
      <c r="A46" s="88" t="s">
        <v>13942</v>
      </c>
      <c r="B46" s="31" t="str">
        <f>VLOOKUP(MYRANKS_P[[#This Row],[PLAYERID]],PLAYERIDMAP[],COLUMN(PLAYERIDMAP[LASTNAME]),FALSE)</f>
        <v>Williams</v>
      </c>
      <c r="C46" s="31" t="str">
        <f>VLOOKUP(MYRANKS_P[[#This Row],[PLAYERID]],PLAYERIDMAP[],COLUMN(PLAYERIDMAP[FIRSTNAME]),FALSE)</f>
        <v>Trevor</v>
      </c>
      <c r="D46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Trevor Williams</v>
      </c>
      <c r="E46" s="31" t="str">
        <f>VLOOKUP(MYRANKS_P[[#This Row],[PLAYERID]],PLAYERIDMAP[],COLUMN(PLAYERIDMAP[TEAM]),FALSE)</f>
        <v>PIT</v>
      </c>
      <c r="F46" s="113" t="str">
        <f>VLOOKUP(MYRANKS_P[[#This Row],[PLAYERID]],PLAYERIDMAP[],COLUMN(PLAYERIDMAP[LG]),FALSE)</f>
        <v>NL</v>
      </c>
      <c r="G46" s="8" t="str">
        <f>VLOOKUP(MYRANKS_P[[#This Row],[PLAYERID]],PLAYERIDMAP[],COLUMN(PLAYERIDMAP[POS]),FALSE)</f>
        <v>P</v>
      </c>
      <c r="H46" s="85">
        <v>14</v>
      </c>
      <c r="I46" s="85">
        <v>0</v>
      </c>
      <c r="J46" s="85">
        <v>170.2</v>
      </c>
      <c r="K46" s="85">
        <v>146</v>
      </c>
      <c r="L46" s="85">
        <v>59</v>
      </c>
      <c r="M46" s="85">
        <v>15</v>
      </c>
      <c r="N46" s="85">
        <v>126</v>
      </c>
      <c r="O46" s="85">
        <v>55</v>
      </c>
      <c r="P46" s="86">
        <v>3.1198589894242068</v>
      </c>
      <c r="Q46" s="86">
        <v>1.1809635722679201</v>
      </c>
      <c r="R46" s="85">
        <v>45</v>
      </c>
      <c r="S46" s="87">
        <v>9.1152577021055077</v>
      </c>
    </row>
    <row r="47" spans="1:19" x14ac:dyDescent="0.3">
      <c r="A47" s="43" t="s">
        <v>14109</v>
      </c>
      <c r="B47" s="31" t="str">
        <f>VLOOKUP(MYRANKS_P[[#This Row],[PLAYERID]],PLAYERIDMAP[],COLUMN(PLAYERIDMAP[LASTNAME]),FALSE)</f>
        <v>Flaherty</v>
      </c>
      <c r="C47" s="31" t="str">
        <f>VLOOKUP(MYRANKS_P[[#This Row],[PLAYERID]],PLAYERIDMAP[],COLUMN(PLAYERIDMAP[FIRSTNAME]),FALSE)</f>
        <v>Jack</v>
      </c>
      <c r="D47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Jack Flaherty</v>
      </c>
      <c r="E47" s="31" t="str">
        <f>VLOOKUP(MYRANKS_P[[#This Row],[PLAYERID]],PLAYERIDMAP[],COLUMN(PLAYERIDMAP[TEAM]),FALSE)</f>
        <v>STL</v>
      </c>
      <c r="F47" s="8" t="str">
        <f>VLOOKUP(MYRANKS_P[[#This Row],[PLAYERID]],PLAYERIDMAP[],COLUMN(PLAYERIDMAP[LG]),FALSE)</f>
        <v>NL</v>
      </c>
      <c r="G47" s="8" t="str">
        <f>VLOOKUP(MYRANKS_P[[#This Row],[PLAYERID]],PLAYERIDMAP[],COLUMN(PLAYERIDMAP[POS]),FALSE)</f>
        <v>P</v>
      </c>
      <c r="H47" s="61">
        <v>8</v>
      </c>
      <c r="I47" s="75">
        <v>0</v>
      </c>
      <c r="J47" s="75">
        <v>151</v>
      </c>
      <c r="K47" s="75">
        <v>108</v>
      </c>
      <c r="L47" s="75">
        <v>56</v>
      </c>
      <c r="M47" s="75">
        <v>20</v>
      </c>
      <c r="N47" s="75">
        <v>182</v>
      </c>
      <c r="O47" s="75">
        <v>59</v>
      </c>
      <c r="P47" s="25">
        <v>3.3377483443708611</v>
      </c>
      <c r="Q47" s="25">
        <v>1.1059602649006623</v>
      </c>
      <c r="R47" s="75">
        <v>46</v>
      </c>
      <c r="S47" s="39">
        <v>8.9545859855102279</v>
      </c>
    </row>
    <row r="48" spans="1:19" x14ac:dyDescent="0.3">
      <c r="A48" s="43" t="s">
        <v>3511</v>
      </c>
      <c r="B48" s="31" t="str">
        <f>VLOOKUP(MYRANKS_P[[#This Row],[PLAYERID]],PLAYERIDMAP[],COLUMN(PLAYERIDMAP[LASTNAME]),FALSE)</f>
        <v>Tanaka</v>
      </c>
      <c r="C48" s="31" t="str">
        <f>VLOOKUP(MYRANKS_P[[#This Row],[PLAYERID]],PLAYERIDMAP[],COLUMN(PLAYERIDMAP[FIRSTNAME]),FALSE)</f>
        <v>Masahiro</v>
      </c>
      <c r="D48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Masahiro Tanaka</v>
      </c>
      <c r="E48" s="31" t="str">
        <f>VLOOKUP(MYRANKS_P[[#This Row],[PLAYERID]],PLAYERIDMAP[],COLUMN(PLAYERIDMAP[TEAM]),FALSE)</f>
        <v>NYY</v>
      </c>
      <c r="F48" s="8" t="str">
        <f>VLOOKUP(MYRANKS_P[[#This Row],[PLAYERID]],PLAYERIDMAP[],COLUMN(PLAYERIDMAP[LG]),FALSE)</f>
        <v>AL</v>
      </c>
      <c r="G48" s="8" t="str">
        <f>VLOOKUP(MYRANKS_P[[#This Row],[PLAYERID]],PLAYERIDMAP[],COLUMN(PLAYERIDMAP[POS]),FALSE)</f>
        <v>P</v>
      </c>
      <c r="H48" s="61">
        <v>12</v>
      </c>
      <c r="I48" s="61">
        <v>0</v>
      </c>
      <c r="J48" s="61">
        <v>156</v>
      </c>
      <c r="K48" s="61">
        <v>141</v>
      </c>
      <c r="L48" s="61">
        <v>65</v>
      </c>
      <c r="M48" s="61">
        <v>25</v>
      </c>
      <c r="N48" s="61">
        <v>159</v>
      </c>
      <c r="O48" s="61">
        <v>35</v>
      </c>
      <c r="P48" s="9">
        <v>3.75</v>
      </c>
      <c r="Q48" s="9">
        <v>1.1282051282051282</v>
      </c>
      <c r="R48" s="61">
        <v>47</v>
      </c>
      <c r="S48" s="38">
        <v>8.4893899422179082</v>
      </c>
    </row>
    <row r="49" spans="1:19" x14ac:dyDescent="0.3">
      <c r="A49" s="63" t="s">
        <v>1967</v>
      </c>
      <c r="B49" s="31" t="str">
        <f>VLOOKUP(MYRANKS_P[[#This Row],[PLAYERID]],PLAYERIDMAP[],COLUMN(PLAYERIDMAP[LASTNAME]),FALSE)</f>
        <v>Familia</v>
      </c>
      <c r="C49" s="31" t="str">
        <f>VLOOKUP(MYRANKS_P[[#This Row],[PLAYERID]],PLAYERIDMAP[],COLUMN(PLAYERIDMAP[FIRSTNAME]),FALSE)</f>
        <v>Jeurys</v>
      </c>
      <c r="D49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Jeurys Familia</v>
      </c>
      <c r="E49" s="31" t="str">
        <f>VLOOKUP(MYRANKS_P[[#This Row],[PLAYERID]],PLAYERIDMAP[],COLUMN(PLAYERIDMAP[TEAM]),FALSE)</f>
        <v>NYM</v>
      </c>
      <c r="F49" s="8" t="str">
        <f>VLOOKUP(MYRANKS_P[[#This Row],[PLAYERID]],PLAYERIDMAP[],COLUMN(PLAYERIDMAP[LG]),FALSE)</f>
        <v>NL</v>
      </c>
      <c r="G49" s="8" t="str">
        <f>VLOOKUP(MYRANKS_P[[#This Row],[PLAYERID]],PLAYERIDMAP[],COLUMN(PLAYERIDMAP[POS]),FALSE)</f>
        <v>P</v>
      </c>
      <c r="H49" s="61">
        <v>8</v>
      </c>
      <c r="I49" s="61">
        <v>18</v>
      </c>
      <c r="J49" s="61">
        <v>72</v>
      </c>
      <c r="K49" s="61">
        <v>60</v>
      </c>
      <c r="L49" s="61">
        <v>25</v>
      </c>
      <c r="M49" s="61">
        <v>3</v>
      </c>
      <c r="N49" s="61">
        <v>83</v>
      </c>
      <c r="O49" s="61">
        <v>28</v>
      </c>
      <c r="P49" s="9">
        <v>3.125</v>
      </c>
      <c r="Q49" s="9">
        <v>1.2222222222222223</v>
      </c>
      <c r="R49" s="61">
        <v>48</v>
      </c>
      <c r="S49" s="38">
        <v>7.0619781046712626</v>
      </c>
    </row>
    <row r="50" spans="1:19" x14ac:dyDescent="0.3">
      <c r="A50" s="43" t="s">
        <v>11099</v>
      </c>
      <c r="B50" s="31" t="str">
        <f>VLOOKUP(MYRANKS_P[[#This Row],[PLAYERID]],PLAYERIDMAP[],COLUMN(PLAYERIDMAP[LASTNAME]),FALSE)</f>
        <v>Hill</v>
      </c>
      <c r="C50" s="31" t="str">
        <f>VLOOKUP(MYRANKS_P[[#This Row],[PLAYERID]],PLAYERIDMAP[],COLUMN(PLAYERIDMAP[FIRSTNAME]),FALSE)</f>
        <v>Rich</v>
      </c>
      <c r="D50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Rich Hill</v>
      </c>
      <c r="E50" s="31" t="str">
        <f>VLOOKUP(MYRANKS_P[[#This Row],[PLAYERID]],PLAYERIDMAP[],COLUMN(PLAYERIDMAP[TEAM]),FALSE)</f>
        <v>LAD</v>
      </c>
      <c r="F50" s="8" t="str">
        <f>VLOOKUP(MYRANKS_P[[#This Row],[PLAYERID]],PLAYERIDMAP[],COLUMN(PLAYERIDMAP[LG]),FALSE)</f>
        <v>NL</v>
      </c>
      <c r="G50" s="8" t="str">
        <f>VLOOKUP(MYRANKS_P[[#This Row],[PLAYERID]],PLAYERIDMAP[],COLUMN(PLAYERIDMAP[POS]),FALSE)</f>
        <v>P</v>
      </c>
      <c r="H50" s="61">
        <v>11</v>
      </c>
      <c r="I50" s="61">
        <v>0</v>
      </c>
      <c r="J50" s="61">
        <v>132.19999999999999</v>
      </c>
      <c r="K50" s="61">
        <v>108</v>
      </c>
      <c r="L50" s="61">
        <v>54</v>
      </c>
      <c r="M50" s="61">
        <v>20</v>
      </c>
      <c r="N50" s="61">
        <v>150</v>
      </c>
      <c r="O50" s="61">
        <v>41</v>
      </c>
      <c r="P50" s="9">
        <v>3.6762481089258703</v>
      </c>
      <c r="Q50" s="9">
        <v>1.1270801815431166</v>
      </c>
      <c r="R50" s="68">
        <v>49</v>
      </c>
      <c r="S50" s="51">
        <v>7.0601521565652714</v>
      </c>
    </row>
    <row r="51" spans="1:19" x14ac:dyDescent="0.3">
      <c r="A51" s="57" t="s">
        <v>1985</v>
      </c>
      <c r="B51" s="31" t="str">
        <f>VLOOKUP(MYRANKS_P[[#This Row],[PLAYERID]],PLAYERIDMAP[],COLUMN(PLAYERIDMAP[LASTNAME]),FALSE)</f>
        <v>Fiers</v>
      </c>
      <c r="C51" s="31" t="str">
        <f>VLOOKUP(MYRANKS_P[[#This Row],[PLAYERID]],PLAYERIDMAP[],COLUMN(PLAYERIDMAP[FIRSTNAME]),FALSE)</f>
        <v>Mike</v>
      </c>
      <c r="D51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Mike Fiers</v>
      </c>
      <c r="E51" s="31" t="str">
        <f>VLOOKUP(MYRANKS_P[[#This Row],[PLAYERID]],PLAYERIDMAP[],COLUMN(PLAYERIDMAP[TEAM]),FALSE)</f>
        <v>OAK</v>
      </c>
      <c r="F51" s="8" t="str">
        <f>VLOOKUP(MYRANKS_P[[#This Row],[PLAYERID]],PLAYERIDMAP[],COLUMN(PLAYERIDMAP[LG]),FALSE)</f>
        <v>AL</v>
      </c>
      <c r="G51" s="8" t="str">
        <f>VLOOKUP(MYRANKS_P[[#This Row],[PLAYERID]],PLAYERIDMAP[],COLUMN(PLAYERIDMAP[POS]),FALSE)</f>
        <v>P</v>
      </c>
      <c r="H51" s="61">
        <v>12</v>
      </c>
      <c r="I51" s="61">
        <v>0</v>
      </c>
      <c r="J51" s="61">
        <v>172</v>
      </c>
      <c r="K51" s="61">
        <v>166</v>
      </c>
      <c r="L51" s="61">
        <v>68</v>
      </c>
      <c r="M51" s="61">
        <v>32</v>
      </c>
      <c r="N51" s="61">
        <v>139</v>
      </c>
      <c r="O51" s="61">
        <v>37</v>
      </c>
      <c r="P51" s="9">
        <v>3.558139534883721</v>
      </c>
      <c r="Q51" s="9">
        <v>1.180232558139535</v>
      </c>
      <c r="R51" s="68">
        <v>50</v>
      </c>
      <c r="S51" s="51">
        <v>6.7575257971032503</v>
      </c>
    </row>
    <row r="52" spans="1:19" x14ac:dyDescent="0.3">
      <c r="A52" s="88" t="s">
        <v>13953</v>
      </c>
      <c r="B52" s="31" t="str">
        <f>VLOOKUP(MYRANKS_P[[#This Row],[PLAYERID]],PLAYERIDMAP[],COLUMN(PLAYERIDMAP[LASTNAME]),FALSE)</f>
        <v>Yates</v>
      </c>
      <c r="C52" s="31" t="str">
        <f>VLOOKUP(MYRANKS_P[[#This Row],[PLAYERID]],PLAYERIDMAP[],COLUMN(PLAYERIDMAP[FIRSTNAME]),FALSE)</f>
        <v>Kirby</v>
      </c>
      <c r="D52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Kirby Yates</v>
      </c>
      <c r="E52" s="31" t="str">
        <f>VLOOKUP(MYRANKS_P[[#This Row],[PLAYERID]],PLAYERIDMAP[],COLUMN(PLAYERIDMAP[TEAM]),FALSE)</f>
        <v>SD</v>
      </c>
      <c r="F52" s="113" t="str">
        <f>VLOOKUP(MYRANKS_P[[#This Row],[PLAYERID]],PLAYERIDMAP[],COLUMN(PLAYERIDMAP[LG]),FALSE)</f>
        <v>NL</v>
      </c>
      <c r="G52" s="8" t="str">
        <f>VLOOKUP(MYRANKS_P[[#This Row],[PLAYERID]],PLAYERIDMAP[],COLUMN(PLAYERIDMAP[POS]),FALSE)</f>
        <v>P</v>
      </c>
      <c r="H52" s="85">
        <v>5</v>
      </c>
      <c r="I52" s="85">
        <v>12</v>
      </c>
      <c r="J52" s="85">
        <v>63</v>
      </c>
      <c r="K52" s="85">
        <v>41</v>
      </c>
      <c r="L52" s="85">
        <v>15</v>
      </c>
      <c r="M52" s="85">
        <v>6</v>
      </c>
      <c r="N52" s="85">
        <v>90</v>
      </c>
      <c r="O52" s="85">
        <v>17</v>
      </c>
      <c r="P52" s="86">
        <v>2.1428571428571428</v>
      </c>
      <c r="Q52" s="86">
        <v>0.92063492063492058</v>
      </c>
      <c r="R52" s="85">
        <v>51</v>
      </c>
      <c r="S52" s="87">
        <v>6.7148766317192203</v>
      </c>
    </row>
    <row r="53" spans="1:19" x14ac:dyDescent="0.3">
      <c r="A53" s="43" t="s">
        <v>3050</v>
      </c>
      <c r="B53" s="31" t="str">
        <f>VLOOKUP(MYRANKS_P[[#This Row],[PLAYERID]],PLAYERIDMAP[],COLUMN(PLAYERIDMAP[LASTNAME]),FALSE)</f>
        <v>Sanchez</v>
      </c>
      <c r="C53" s="31" t="str">
        <f>VLOOKUP(MYRANKS_P[[#This Row],[PLAYERID]],PLAYERIDMAP[],COLUMN(PLAYERIDMAP[FIRSTNAME]),FALSE)</f>
        <v>Anibal</v>
      </c>
      <c r="D53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Anibal Sanchez</v>
      </c>
      <c r="E53" s="31" t="str">
        <f>VLOOKUP(MYRANKS_P[[#This Row],[PLAYERID]],PLAYERIDMAP[],COLUMN(PLAYERIDMAP[TEAM]),FALSE)</f>
        <v>WAS</v>
      </c>
      <c r="F53" s="8" t="str">
        <f>VLOOKUP(MYRANKS_P[[#This Row],[PLAYERID]],PLAYERIDMAP[],COLUMN(PLAYERIDMAP[LG]),FALSE)</f>
        <v>NL</v>
      </c>
      <c r="G53" s="8" t="str">
        <f>VLOOKUP(MYRANKS_P[[#This Row],[PLAYERID]],PLAYERIDMAP[],COLUMN(PLAYERIDMAP[POS]),FALSE)</f>
        <v>P</v>
      </c>
      <c r="H53" s="61">
        <v>7</v>
      </c>
      <c r="I53" s="61">
        <v>0</v>
      </c>
      <c r="J53" s="61">
        <v>136.19999999999999</v>
      </c>
      <c r="K53" s="61">
        <v>106</v>
      </c>
      <c r="L53" s="61">
        <v>43</v>
      </c>
      <c r="M53" s="61">
        <v>15</v>
      </c>
      <c r="N53" s="61">
        <v>135</v>
      </c>
      <c r="O53" s="61">
        <v>42</v>
      </c>
      <c r="P53" s="9">
        <v>2.841409691629956</v>
      </c>
      <c r="Q53" s="9">
        <v>1.0866372980910426</v>
      </c>
      <c r="R53" s="61">
        <v>52</v>
      </c>
      <c r="S53" s="38">
        <v>6.3464639795292435</v>
      </c>
    </row>
    <row r="54" spans="1:19" x14ac:dyDescent="0.3">
      <c r="A54" s="49" t="s">
        <v>12405</v>
      </c>
      <c r="B54" s="8" t="str">
        <f>VLOOKUP(MYRANKS_P[[#This Row],[PLAYERID]],PLAYERIDMAP[],COLUMN(PLAYERIDMAP[LASTNAME]),FALSE)</f>
        <v>Manaea</v>
      </c>
      <c r="C54" s="8" t="str">
        <f>VLOOKUP(MYRANKS_P[[#This Row],[PLAYERID]],PLAYERIDMAP[],COLUMN(PLAYERIDMAP[FIRSTNAME]),FALSE)</f>
        <v>Sean</v>
      </c>
      <c r="D54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Sean Manaea</v>
      </c>
      <c r="E54" s="8" t="str">
        <f>VLOOKUP(MYRANKS_P[[#This Row],[PLAYERID]],PLAYERIDMAP[],COLUMN(PLAYERIDMAP[TEAM]),FALSE)</f>
        <v>OAK</v>
      </c>
      <c r="F54" s="8" t="str">
        <f>VLOOKUP(MYRANKS_P[[#This Row],[PLAYERID]],PLAYERIDMAP[],COLUMN(PLAYERIDMAP[LG]),FALSE)</f>
        <v>AL</v>
      </c>
      <c r="G54" s="8" t="str">
        <f>VLOOKUP(MYRANKS_P[[#This Row],[PLAYERID]],PLAYERIDMAP[],COLUMN(PLAYERIDMAP[POS]),FALSE)</f>
        <v>P</v>
      </c>
      <c r="H54" s="61">
        <v>12</v>
      </c>
      <c r="I54" s="61">
        <v>0</v>
      </c>
      <c r="J54" s="61">
        <v>160.19999999999999</v>
      </c>
      <c r="K54" s="61">
        <v>141</v>
      </c>
      <c r="L54" s="61">
        <v>64</v>
      </c>
      <c r="M54" s="61">
        <v>21</v>
      </c>
      <c r="N54" s="61">
        <v>108</v>
      </c>
      <c r="O54" s="61">
        <v>32</v>
      </c>
      <c r="P54" s="9">
        <v>3.5955056179775284</v>
      </c>
      <c r="Q54" s="9">
        <v>1.079900124843945</v>
      </c>
      <c r="R54" s="61">
        <v>53</v>
      </c>
      <c r="S54" s="38">
        <v>6.3325584725953306</v>
      </c>
    </row>
    <row r="55" spans="1:19" x14ac:dyDescent="0.3">
      <c r="A55" s="43" t="s">
        <v>2772</v>
      </c>
      <c r="B55" s="31" t="str">
        <f>VLOOKUP(MYRANKS_P[[#This Row],[PLAYERID]],PLAYERIDMAP[],COLUMN(PLAYERIDMAP[LASTNAME]),FALSE)</f>
        <v>Ottavino</v>
      </c>
      <c r="C55" s="31" t="str">
        <f>VLOOKUP(MYRANKS_P[[#This Row],[PLAYERID]],PLAYERIDMAP[],COLUMN(PLAYERIDMAP[FIRSTNAME]),FALSE)</f>
        <v>Adam</v>
      </c>
      <c r="D55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Adam Ottavino</v>
      </c>
      <c r="E55" s="31" t="str">
        <f>VLOOKUP(MYRANKS_P[[#This Row],[PLAYERID]],PLAYERIDMAP[],COLUMN(PLAYERIDMAP[TEAM]),FALSE)</f>
        <v>N/A</v>
      </c>
      <c r="F55" s="8" t="str">
        <f>VLOOKUP(MYRANKS_P[[#This Row],[PLAYERID]],PLAYERIDMAP[],COLUMN(PLAYERIDMAP[LG]),FALSE)</f>
        <v>N/A</v>
      </c>
      <c r="G55" s="8" t="str">
        <f>VLOOKUP(MYRANKS_P[[#This Row],[PLAYERID]],PLAYERIDMAP[],COLUMN(PLAYERIDMAP[POS]),FALSE)</f>
        <v>P</v>
      </c>
      <c r="H55" s="61">
        <v>6</v>
      </c>
      <c r="I55" s="61">
        <v>6</v>
      </c>
      <c r="J55" s="61">
        <v>77.2</v>
      </c>
      <c r="K55" s="61">
        <v>41</v>
      </c>
      <c r="L55" s="61">
        <v>21</v>
      </c>
      <c r="M55" s="61">
        <v>5</v>
      </c>
      <c r="N55" s="61">
        <v>112</v>
      </c>
      <c r="O55" s="61">
        <v>36</v>
      </c>
      <c r="P55" s="9">
        <v>2.4481865284974091</v>
      </c>
      <c r="Q55" s="9">
        <v>0.99740932642487046</v>
      </c>
      <c r="R55" s="61">
        <v>54</v>
      </c>
      <c r="S55" s="38">
        <v>6.1300981423814491</v>
      </c>
    </row>
    <row r="56" spans="1:19" x14ac:dyDescent="0.3">
      <c r="A56" s="88" t="s">
        <v>14186</v>
      </c>
      <c r="B56" s="31" t="str">
        <f>VLOOKUP(MYRANKS_P[[#This Row],[PLAYERID]],PLAYERIDMAP[],COLUMN(PLAYERIDMAP[LASTNAME]),FALSE)</f>
        <v>Yarbrough</v>
      </c>
      <c r="C56" s="31" t="str">
        <f>VLOOKUP(MYRANKS_P[[#This Row],[PLAYERID]],PLAYERIDMAP[],COLUMN(PLAYERIDMAP[FIRSTNAME]),FALSE)</f>
        <v>Ryan</v>
      </c>
      <c r="D56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Ryan Yarbrough</v>
      </c>
      <c r="E56" s="31" t="str">
        <f>VLOOKUP(MYRANKS_P[[#This Row],[PLAYERID]],PLAYERIDMAP[],COLUMN(PLAYERIDMAP[TEAM]),FALSE)</f>
        <v>TB</v>
      </c>
      <c r="F56" s="113" t="str">
        <f>VLOOKUP(MYRANKS_P[[#This Row],[PLAYERID]],PLAYERIDMAP[],COLUMN(PLAYERIDMAP[LG]),FALSE)</f>
        <v>AL</v>
      </c>
      <c r="G56" s="8" t="str">
        <f>VLOOKUP(MYRANKS_P[[#This Row],[PLAYERID]],PLAYERIDMAP[],COLUMN(PLAYERIDMAP[POS]),FALSE)</f>
        <v>P</v>
      </c>
      <c r="H56" s="85">
        <v>16</v>
      </c>
      <c r="I56" s="85">
        <v>0</v>
      </c>
      <c r="J56" s="85">
        <v>147.1</v>
      </c>
      <c r="K56" s="85">
        <v>140</v>
      </c>
      <c r="L56" s="85">
        <v>64</v>
      </c>
      <c r="M56" s="85">
        <v>18</v>
      </c>
      <c r="N56" s="85">
        <v>128</v>
      </c>
      <c r="O56" s="85">
        <v>50</v>
      </c>
      <c r="P56" s="86">
        <v>3.9157036029911625</v>
      </c>
      <c r="Q56" s="86">
        <v>1.2916383412644461</v>
      </c>
      <c r="R56" s="85">
        <v>55</v>
      </c>
      <c r="S56" s="87">
        <v>5.4533617280807025</v>
      </c>
    </row>
    <row r="57" spans="1:19" x14ac:dyDescent="0.3">
      <c r="A57" s="57" t="s">
        <v>8919</v>
      </c>
      <c r="B57" s="8" t="str">
        <f>VLOOKUP(MYRANKS_P[[#This Row],[PLAYERID]],PLAYERIDMAP[],COLUMN(PLAYERIDMAP[LASTNAME]),FALSE)</f>
        <v>Rodriguez</v>
      </c>
      <c r="C57" s="8" t="str">
        <f>VLOOKUP(MYRANKS_P[[#This Row],[PLAYERID]],PLAYERIDMAP[],COLUMN(PLAYERIDMAP[FIRSTNAME]),FALSE)</f>
        <v>Eduardo</v>
      </c>
      <c r="D57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Eduardo Rodriguez</v>
      </c>
      <c r="E57" s="8" t="str">
        <f>VLOOKUP(MYRANKS_P[[#This Row],[PLAYERID]],PLAYERIDMAP[],COLUMN(PLAYERIDMAP[TEAM]),FALSE)</f>
        <v>BOS</v>
      </c>
      <c r="F57" s="8" t="str">
        <f>VLOOKUP(MYRANKS_P[[#This Row],[PLAYERID]],PLAYERIDMAP[],COLUMN(PLAYERIDMAP[LG]),FALSE)</f>
        <v>AL</v>
      </c>
      <c r="G57" s="8" t="str">
        <f>VLOOKUP(MYRANKS_P[[#This Row],[PLAYERID]],PLAYERIDMAP[],COLUMN(PLAYERIDMAP[POS]),FALSE)</f>
        <v>P</v>
      </c>
      <c r="H57" s="61">
        <v>13</v>
      </c>
      <c r="I57" s="61">
        <v>0</v>
      </c>
      <c r="J57" s="61">
        <v>129.19999999999999</v>
      </c>
      <c r="K57" s="61">
        <v>119</v>
      </c>
      <c r="L57" s="61">
        <v>55</v>
      </c>
      <c r="M57" s="61">
        <v>16</v>
      </c>
      <c r="N57" s="61">
        <v>146</v>
      </c>
      <c r="O57" s="61">
        <v>45</v>
      </c>
      <c r="P57" s="9">
        <v>3.8312693498452015</v>
      </c>
      <c r="Q57" s="9">
        <v>1.2693498452012384</v>
      </c>
      <c r="R57" s="68">
        <v>56</v>
      </c>
      <c r="S57" s="51">
        <v>5.3318161719734407</v>
      </c>
    </row>
    <row r="58" spans="1:19" x14ac:dyDescent="0.3">
      <c r="A58" s="43" t="s">
        <v>3161</v>
      </c>
      <c r="B58" s="31" t="str">
        <f>VLOOKUP(MYRANKS_P[[#This Row],[PLAYERID]],PLAYERIDMAP[],COLUMN(PLAYERIDMAP[LASTNAME]),FALSE)</f>
        <v>Strasburg</v>
      </c>
      <c r="C58" s="31" t="str">
        <f>VLOOKUP(MYRANKS_P[[#This Row],[PLAYERID]],PLAYERIDMAP[],COLUMN(PLAYERIDMAP[FIRSTNAME]),FALSE)</f>
        <v>Stephen</v>
      </c>
      <c r="D58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Stephen Strasburg</v>
      </c>
      <c r="E58" s="31" t="str">
        <f>VLOOKUP(MYRANKS_P[[#This Row],[PLAYERID]],PLAYERIDMAP[],COLUMN(PLAYERIDMAP[TEAM]),FALSE)</f>
        <v>WAS</v>
      </c>
      <c r="F58" s="8" t="str">
        <f>VLOOKUP(MYRANKS_P[[#This Row],[PLAYERID]],PLAYERIDMAP[],COLUMN(PLAYERIDMAP[LG]),FALSE)</f>
        <v>NL</v>
      </c>
      <c r="G58" s="8" t="str">
        <f>VLOOKUP(MYRANKS_P[[#This Row],[PLAYERID]],PLAYERIDMAP[],COLUMN(PLAYERIDMAP[POS]),FALSE)</f>
        <v>P</v>
      </c>
      <c r="H58" s="61">
        <v>10</v>
      </c>
      <c r="I58" s="75">
        <v>0</v>
      </c>
      <c r="J58" s="75">
        <v>130</v>
      </c>
      <c r="K58" s="75">
        <v>118</v>
      </c>
      <c r="L58" s="75">
        <v>54</v>
      </c>
      <c r="M58" s="75">
        <v>18</v>
      </c>
      <c r="N58" s="75">
        <v>156</v>
      </c>
      <c r="O58" s="75">
        <v>38</v>
      </c>
      <c r="P58" s="25">
        <v>3.7384615384615385</v>
      </c>
      <c r="Q58" s="25">
        <v>1.2</v>
      </c>
      <c r="R58" s="75">
        <v>57</v>
      </c>
      <c r="S58" s="39">
        <v>5.215653911759019</v>
      </c>
    </row>
    <row r="59" spans="1:19" x14ac:dyDescent="0.3">
      <c r="A59" s="43" t="s">
        <v>2743</v>
      </c>
      <c r="B59" s="8" t="str">
        <f>VLOOKUP(MYRANKS_P[[#This Row],[PLAYERID]],PLAYERIDMAP[],COLUMN(PLAYERIDMAP[LASTNAME]),FALSE)</f>
        <v>Norris</v>
      </c>
      <c r="C59" s="8" t="str">
        <f>VLOOKUP(MYRANKS_P[[#This Row],[PLAYERID]],PLAYERIDMAP[],COLUMN(PLAYERIDMAP[FIRSTNAME]),FALSE)</f>
        <v>Bud</v>
      </c>
      <c r="D59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Bud Norris</v>
      </c>
      <c r="E59" s="8" t="str">
        <f>VLOOKUP(MYRANKS_P[[#This Row],[PLAYERID]],PLAYERIDMAP[],COLUMN(PLAYERIDMAP[TEAM]),FALSE)</f>
        <v>N/A</v>
      </c>
      <c r="F59" s="8" t="str">
        <f>VLOOKUP(MYRANKS_P[[#This Row],[PLAYERID]],PLAYERIDMAP[],COLUMN(PLAYERIDMAP[LG]),FALSE)</f>
        <v>N/A</v>
      </c>
      <c r="G59" s="8" t="str">
        <f>VLOOKUP(MYRANKS_P[[#This Row],[PLAYERID]],PLAYERIDMAP[],COLUMN(PLAYERIDMAP[POS]),FALSE)</f>
        <v>P</v>
      </c>
      <c r="H59" s="61">
        <v>3</v>
      </c>
      <c r="I59" s="61">
        <v>28</v>
      </c>
      <c r="J59" s="61">
        <v>57.2</v>
      </c>
      <c r="K59" s="61">
        <v>51</v>
      </c>
      <c r="L59" s="61">
        <v>23</v>
      </c>
      <c r="M59" s="61">
        <v>8</v>
      </c>
      <c r="N59" s="61">
        <v>67</v>
      </c>
      <c r="O59" s="61">
        <v>21</v>
      </c>
      <c r="P59" s="9">
        <v>3.6188811188811187</v>
      </c>
      <c r="Q59" s="9">
        <v>1.2587412587412588</v>
      </c>
      <c r="R59" s="61">
        <v>58</v>
      </c>
      <c r="S59" s="38">
        <v>5.1569403971752887</v>
      </c>
    </row>
    <row r="60" spans="1:19" x14ac:dyDescent="0.3">
      <c r="A60" s="57" t="s">
        <v>4055</v>
      </c>
      <c r="B60" s="47" t="str">
        <f>VLOOKUP(MYRANKS_P[[#This Row],[PLAYERID]],PLAYERIDMAP[],COLUMN(PLAYERIDMAP[LASTNAME]),FALSE)</f>
        <v>Gonzales</v>
      </c>
      <c r="C60" s="47" t="str">
        <f>VLOOKUP(MYRANKS_P[[#This Row],[PLAYERID]],PLAYERIDMAP[],COLUMN(PLAYERIDMAP[FIRSTNAME]),FALSE)</f>
        <v>Marco</v>
      </c>
      <c r="D60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Marco Gonzales</v>
      </c>
      <c r="E60" s="47" t="str">
        <f>VLOOKUP(MYRANKS_P[[#This Row],[PLAYERID]],PLAYERIDMAP[],COLUMN(PLAYERIDMAP[TEAM]),FALSE)</f>
        <v>SEA</v>
      </c>
      <c r="F60" s="8" t="str">
        <f>VLOOKUP(MYRANKS_P[[#This Row],[PLAYERID]],PLAYERIDMAP[],COLUMN(PLAYERIDMAP[LG]),FALSE)</f>
        <v>AL</v>
      </c>
      <c r="G60" s="8" t="str">
        <f>VLOOKUP(MYRANKS_P[[#This Row],[PLAYERID]],PLAYERIDMAP[],COLUMN(PLAYERIDMAP[POS]),FALSE)</f>
        <v>P</v>
      </c>
      <c r="H60" s="61">
        <v>13</v>
      </c>
      <c r="I60" s="61">
        <v>0</v>
      </c>
      <c r="J60" s="61">
        <v>166.2</v>
      </c>
      <c r="K60" s="61">
        <v>172</v>
      </c>
      <c r="L60" s="61">
        <v>74</v>
      </c>
      <c r="M60" s="61">
        <v>17</v>
      </c>
      <c r="N60" s="61">
        <v>145</v>
      </c>
      <c r="O60" s="61">
        <v>32</v>
      </c>
      <c r="P60" s="9">
        <v>4.0072202166064983</v>
      </c>
      <c r="Q60" s="9">
        <v>1.2274368231046933</v>
      </c>
      <c r="R60" s="68">
        <v>59</v>
      </c>
      <c r="S60" s="51">
        <v>5.138030101171335</v>
      </c>
    </row>
    <row r="61" spans="1:19" x14ac:dyDescent="0.3">
      <c r="A61" s="49" t="s">
        <v>2156</v>
      </c>
      <c r="B61" s="8" t="str">
        <f>VLOOKUP(MYRANKS_P[[#This Row],[PLAYERID]],PLAYERIDMAP[],COLUMN(PLAYERIDMAP[LASTNAME]),FALSE)</f>
        <v>Hamels</v>
      </c>
      <c r="C61" s="8" t="str">
        <f>VLOOKUP(MYRANKS_P[[#This Row],[PLAYERID]],PLAYERIDMAP[],COLUMN(PLAYERIDMAP[FIRSTNAME]),FALSE)</f>
        <v>Cole</v>
      </c>
      <c r="D61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Cole Hamels</v>
      </c>
      <c r="E61" s="8" t="str">
        <f>VLOOKUP(MYRANKS_P[[#This Row],[PLAYERID]],PLAYERIDMAP[],COLUMN(PLAYERIDMAP[TEAM]),FALSE)</f>
        <v>CHC</v>
      </c>
      <c r="F61" s="8" t="str">
        <f>VLOOKUP(MYRANKS_P[[#This Row],[PLAYERID]],PLAYERIDMAP[],COLUMN(PLAYERIDMAP[LG]),FALSE)</f>
        <v>NL</v>
      </c>
      <c r="G61" s="8" t="str">
        <f>VLOOKUP(MYRANKS_P[[#This Row],[PLAYERID]],PLAYERIDMAP[],COLUMN(PLAYERIDMAP[POS]),FALSE)</f>
        <v>P</v>
      </c>
      <c r="H61" s="61">
        <v>9</v>
      </c>
      <c r="I61" s="61">
        <v>0</v>
      </c>
      <c r="J61" s="61">
        <v>190.2</v>
      </c>
      <c r="K61" s="61">
        <v>176</v>
      </c>
      <c r="L61" s="61">
        <v>80</v>
      </c>
      <c r="M61" s="61">
        <v>29</v>
      </c>
      <c r="N61" s="61">
        <v>188</v>
      </c>
      <c r="O61" s="61">
        <v>65</v>
      </c>
      <c r="P61" s="9">
        <v>3.7854889589905367</v>
      </c>
      <c r="Q61" s="9">
        <v>1.2670872765509991</v>
      </c>
      <c r="R61" s="61">
        <v>60</v>
      </c>
      <c r="S61" s="38">
        <v>5.0298078593862723</v>
      </c>
    </row>
    <row r="62" spans="1:19" x14ac:dyDescent="0.3">
      <c r="A62" s="57" t="s">
        <v>2648</v>
      </c>
      <c r="B62" s="8" t="str">
        <f>VLOOKUP(MYRANKS_P[[#This Row],[PLAYERID]],PLAYERIDMAP[],COLUMN(PLAYERIDMAP[LASTNAME]),FALSE)</f>
        <v>Minor</v>
      </c>
      <c r="C62" s="8" t="str">
        <f>VLOOKUP(MYRANKS_P[[#This Row],[PLAYERID]],PLAYERIDMAP[],COLUMN(PLAYERIDMAP[FIRSTNAME]),FALSE)</f>
        <v>Mike</v>
      </c>
      <c r="D62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Mike Minor</v>
      </c>
      <c r="E62" s="8" t="str">
        <f>VLOOKUP(MYRANKS_P[[#This Row],[PLAYERID]],PLAYERIDMAP[],COLUMN(PLAYERIDMAP[TEAM]),FALSE)</f>
        <v>TEX</v>
      </c>
      <c r="F62" s="8" t="str">
        <f>VLOOKUP(MYRANKS_P[[#This Row],[PLAYERID]],PLAYERIDMAP[],COLUMN(PLAYERIDMAP[LG]),FALSE)</f>
        <v>AL</v>
      </c>
      <c r="G62" s="8" t="str">
        <f>VLOOKUP(MYRANKS_P[[#This Row],[PLAYERID]],PLAYERIDMAP[],COLUMN(PLAYERIDMAP[POS]),FALSE)</f>
        <v>P</v>
      </c>
      <c r="H62" s="61">
        <v>12</v>
      </c>
      <c r="I62" s="61">
        <v>0</v>
      </c>
      <c r="J62" s="61">
        <v>157</v>
      </c>
      <c r="K62" s="61">
        <v>138</v>
      </c>
      <c r="L62" s="61">
        <v>73</v>
      </c>
      <c r="M62" s="61">
        <v>25</v>
      </c>
      <c r="N62" s="61">
        <v>132</v>
      </c>
      <c r="O62" s="61">
        <v>38</v>
      </c>
      <c r="P62" s="9">
        <v>4.1847133757961785</v>
      </c>
      <c r="Q62" s="9">
        <v>1.1210191082802548</v>
      </c>
      <c r="R62" s="68">
        <v>61</v>
      </c>
      <c r="S62" s="51">
        <v>4.9864448353760178</v>
      </c>
    </row>
    <row r="63" spans="1:19" x14ac:dyDescent="0.3">
      <c r="A63" s="57" t="s">
        <v>8277</v>
      </c>
      <c r="B63" s="31" t="str">
        <f>VLOOKUP(MYRANKS_P[[#This Row],[PLAYERID]],PLAYERIDMAP[],COLUMN(PLAYERIDMAP[LASTNAME]),FALSE)</f>
        <v>Kela</v>
      </c>
      <c r="C63" s="31" t="str">
        <f>VLOOKUP(MYRANKS_P[[#This Row],[PLAYERID]],PLAYERIDMAP[],COLUMN(PLAYERIDMAP[FIRSTNAME]),FALSE)</f>
        <v>Keone</v>
      </c>
      <c r="D63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Keone Kela</v>
      </c>
      <c r="E63" s="31" t="str">
        <f>VLOOKUP(MYRANKS_P[[#This Row],[PLAYERID]],PLAYERIDMAP[],COLUMN(PLAYERIDMAP[TEAM]),FALSE)</f>
        <v>PIT</v>
      </c>
      <c r="F63" s="8" t="str">
        <f>VLOOKUP(MYRANKS_P[[#This Row],[PLAYERID]],PLAYERIDMAP[],COLUMN(PLAYERIDMAP[LG]),FALSE)</f>
        <v>NL</v>
      </c>
      <c r="G63" s="8" t="str">
        <f>VLOOKUP(MYRANKS_P[[#This Row],[PLAYERID]],PLAYERIDMAP[],COLUMN(PLAYERIDMAP[POS]),FALSE)</f>
        <v>P</v>
      </c>
      <c r="H63" s="61">
        <v>3</v>
      </c>
      <c r="I63" s="61">
        <v>24</v>
      </c>
      <c r="J63" s="61">
        <v>52</v>
      </c>
      <c r="K63" s="61">
        <v>38</v>
      </c>
      <c r="L63" s="61">
        <v>19</v>
      </c>
      <c r="M63" s="61">
        <v>5</v>
      </c>
      <c r="N63" s="61">
        <v>66</v>
      </c>
      <c r="O63" s="61">
        <v>19</v>
      </c>
      <c r="P63" s="9">
        <v>3.2884615384615383</v>
      </c>
      <c r="Q63" s="9">
        <v>1.0961538461538463</v>
      </c>
      <c r="R63" s="68">
        <v>62</v>
      </c>
      <c r="S63" s="51">
        <v>4.9738326286405812</v>
      </c>
    </row>
    <row r="64" spans="1:19" x14ac:dyDescent="0.3">
      <c r="A64" s="63" t="s">
        <v>2072</v>
      </c>
      <c r="B64" s="31" t="str">
        <f>VLOOKUP(MYRANKS_P[[#This Row],[PLAYERID]],PLAYERIDMAP[],COLUMN(PLAYERIDMAP[LASTNAME]),FALSE)</f>
        <v>Gibson</v>
      </c>
      <c r="C64" s="31" t="str">
        <f>VLOOKUP(MYRANKS_P[[#This Row],[PLAYERID]],PLAYERIDMAP[],COLUMN(PLAYERIDMAP[FIRSTNAME]),FALSE)</f>
        <v>Kyle</v>
      </c>
      <c r="D64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Kyle Gibson</v>
      </c>
      <c r="E64" s="31" t="str">
        <f>VLOOKUP(MYRANKS_P[[#This Row],[PLAYERID]],PLAYERIDMAP[],COLUMN(PLAYERIDMAP[TEAM]),FALSE)</f>
        <v>MIN</v>
      </c>
      <c r="F64" s="8" t="str">
        <f>VLOOKUP(MYRANKS_P[[#This Row],[PLAYERID]],PLAYERIDMAP[],COLUMN(PLAYERIDMAP[LG]),FALSE)</f>
        <v>AL</v>
      </c>
      <c r="G64" s="8" t="str">
        <f>VLOOKUP(MYRANKS_P[[#This Row],[PLAYERID]],PLAYERIDMAP[],COLUMN(PLAYERIDMAP[POS]),FALSE)</f>
        <v>P</v>
      </c>
      <c r="H64" s="61">
        <v>10</v>
      </c>
      <c r="I64" s="61">
        <v>0</v>
      </c>
      <c r="J64" s="61">
        <v>196.2</v>
      </c>
      <c r="K64" s="61">
        <v>177</v>
      </c>
      <c r="L64" s="61">
        <v>79</v>
      </c>
      <c r="M64" s="61">
        <v>23</v>
      </c>
      <c r="N64" s="61">
        <v>179</v>
      </c>
      <c r="O64" s="61">
        <v>79</v>
      </c>
      <c r="P64" s="9">
        <v>3.6238532110091746</v>
      </c>
      <c r="Q64" s="9">
        <v>1.3047910295616718</v>
      </c>
      <c r="R64" s="61">
        <v>63</v>
      </c>
      <c r="S64" s="38">
        <v>4.8944611614293398</v>
      </c>
    </row>
    <row r="65" spans="1:19" x14ac:dyDescent="0.3">
      <c r="A65" s="43" t="s">
        <v>13808</v>
      </c>
      <c r="B65" s="31" t="str">
        <f>VLOOKUP(MYRANKS_P[[#This Row],[PLAYERID]],PLAYERIDMAP[],COLUMN(PLAYERIDMAP[LASTNAME]),FALSE)</f>
        <v>Leclerc</v>
      </c>
      <c r="C65" s="31" t="str">
        <f>VLOOKUP(MYRANKS_P[[#This Row],[PLAYERID]],PLAYERIDMAP[],COLUMN(PLAYERIDMAP[FIRSTNAME]),FALSE)</f>
        <v>Jose</v>
      </c>
      <c r="D65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Jose Leclerc</v>
      </c>
      <c r="E65" s="31" t="str">
        <f>VLOOKUP(MYRANKS_P[[#This Row],[PLAYERID]],PLAYERIDMAP[],COLUMN(PLAYERIDMAP[TEAM]),FALSE)</f>
        <v>TEX</v>
      </c>
      <c r="F65" s="8" t="str">
        <f>VLOOKUP(MYRANKS_P[[#This Row],[PLAYERID]],PLAYERIDMAP[],COLUMN(PLAYERIDMAP[LG]),FALSE)</f>
        <v>AL</v>
      </c>
      <c r="G65" s="8" t="str">
        <f>VLOOKUP(MYRANKS_P[[#This Row],[PLAYERID]],PLAYERIDMAP[],COLUMN(PLAYERIDMAP[POS]),FALSE)</f>
        <v>P</v>
      </c>
      <c r="H65" s="61">
        <v>2</v>
      </c>
      <c r="I65" s="61">
        <v>12</v>
      </c>
      <c r="J65" s="61">
        <v>57.2</v>
      </c>
      <c r="K65" s="61">
        <v>24</v>
      </c>
      <c r="L65" s="61">
        <v>10</v>
      </c>
      <c r="M65" s="61">
        <v>1</v>
      </c>
      <c r="N65" s="61">
        <v>85</v>
      </c>
      <c r="O65" s="61">
        <v>25</v>
      </c>
      <c r="P65" s="9">
        <v>1.5734265734265733</v>
      </c>
      <c r="Q65" s="9">
        <v>0.85664335664335656</v>
      </c>
      <c r="R65" s="61">
        <v>64</v>
      </c>
      <c r="S65" s="38">
        <v>4.8850015417018575</v>
      </c>
    </row>
    <row r="66" spans="1:19" x14ac:dyDescent="0.3">
      <c r="A66" s="43" t="s">
        <v>1596</v>
      </c>
      <c r="B66" s="8" t="str">
        <f>VLOOKUP(MYRANKS_P[[#This Row],[PLAYERID]],PLAYERIDMAP[],COLUMN(PLAYERIDMAP[LASTNAME]),FALSE)</f>
        <v>Boxberger</v>
      </c>
      <c r="C66" s="8" t="str">
        <f>VLOOKUP(MYRANKS_P[[#This Row],[PLAYERID]],PLAYERIDMAP[],COLUMN(PLAYERIDMAP[FIRSTNAME]),FALSE)</f>
        <v>Brad</v>
      </c>
      <c r="D66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Brad Boxberger</v>
      </c>
      <c r="E66" s="8" t="str">
        <f>VLOOKUP(MYRANKS_P[[#This Row],[PLAYERID]],PLAYERIDMAP[],COLUMN(PLAYERIDMAP[TEAM]),FALSE)</f>
        <v>N/A</v>
      </c>
      <c r="F66" s="8" t="str">
        <f>VLOOKUP(MYRANKS_P[[#This Row],[PLAYERID]],PLAYERIDMAP[],COLUMN(PLAYERIDMAP[LG]),FALSE)</f>
        <v>N/A</v>
      </c>
      <c r="G66" s="8" t="str">
        <f>VLOOKUP(MYRANKS_P[[#This Row],[PLAYERID]],PLAYERIDMAP[],COLUMN(PLAYERIDMAP[POS]),FALSE)</f>
        <v>P</v>
      </c>
      <c r="H66" s="61">
        <v>3</v>
      </c>
      <c r="I66" s="61">
        <v>32</v>
      </c>
      <c r="J66" s="61">
        <v>53.1</v>
      </c>
      <c r="K66" s="61">
        <v>44</v>
      </c>
      <c r="L66" s="61">
        <v>26</v>
      </c>
      <c r="M66" s="61">
        <v>9</v>
      </c>
      <c r="N66" s="61">
        <v>71</v>
      </c>
      <c r="O66" s="61">
        <v>32</v>
      </c>
      <c r="P66" s="9">
        <v>4.406779661016949</v>
      </c>
      <c r="Q66" s="9">
        <v>1.4312617702448212</v>
      </c>
      <c r="R66" s="61">
        <v>65</v>
      </c>
      <c r="S66" s="38">
        <v>4.8559248589160156</v>
      </c>
    </row>
    <row r="67" spans="1:19" x14ac:dyDescent="0.3">
      <c r="A67" s="43" t="s">
        <v>3197</v>
      </c>
      <c r="B67" s="31" t="str">
        <f>VLOOKUP(MYRANKS_P[[#This Row],[PLAYERID]],PLAYERIDMAP[],COLUMN(PLAYERIDMAP[LASTNAME]),FALSE)</f>
        <v>Teheran</v>
      </c>
      <c r="C67" s="31" t="str">
        <f>VLOOKUP(MYRANKS_P[[#This Row],[PLAYERID]],PLAYERIDMAP[],COLUMN(PLAYERIDMAP[FIRSTNAME]),FALSE)</f>
        <v>Julio</v>
      </c>
      <c r="D67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Julio Teheran</v>
      </c>
      <c r="E67" s="31" t="str">
        <f>VLOOKUP(MYRANKS_P[[#This Row],[PLAYERID]],PLAYERIDMAP[],COLUMN(PLAYERIDMAP[TEAM]),FALSE)</f>
        <v>ATL</v>
      </c>
      <c r="F67" s="8" t="str">
        <f>VLOOKUP(MYRANKS_P[[#This Row],[PLAYERID]],PLAYERIDMAP[],COLUMN(PLAYERIDMAP[LG]),FALSE)</f>
        <v>NL</v>
      </c>
      <c r="G67" s="8" t="str">
        <f>VLOOKUP(MYRANKS_P[[#This Row],[PLAYERID]],PLAYERIDMAP[],COLUMN(PLAYERIDMAP[POS]),FALSE)</f>
        <v>P</v>
      </c>
      <c r="H67" s="61">
        <v>9</v>
      </c>
      <c r="I67" s="75">
        <v>0</v>
      </c>
      <c r="J67" s="75">
        <v>175.2</v>
      </c>
      <c r="K67" s="75">
        <v>122</v>
      </c>
      <c r="L67" s="75">
        <v>77</v>
      </c>
      <c r="M67" s="75">
        <v>26</v>
      </c>
      <c r="N67" s="75">
        <v>162</v>
      </c>
      <c r="O67" s="75">
        <v>84</v>
      </c>
      <c r="P67" s="25">
        <v>3.9554794520547949</v>
      </c>
      <c r="Q67" s="25">
        <v>1.1757990867579911</v>
      </c>
      <c r="R67" s="75">
        <v>66</v>
      </c>
      <c r="S67" s="39">
        <v>4.5773146487853902</v>
      </c>
    </row>
    <row r="68" spans="1:19" x14ac:dyDescent="0.3">
      <c r="A68" s="57" t="s">
        <v>5046</v>
      </c>
      <c r="B68" s="31" t="str">
        <f>VLOOKUP(MYRANKS_P[[#This Row],[PLAYERID]],PLAYERIDMAP[],COLUMN(PLAYERIDMAP[LASTNAME]),FALSE)</f>
        <v>Heaney</v>
      </c>
      <c r="C68" s="31" t="str">
        <f>VLOOKUP(MYRANKS_P[[#This Row],[PLAYERID]],PLAYERIDMAP[],COLUMN(PLAYERIDMAP[FIRSTNAME]),FALSE)</f>
        <v>Andrew</v>
      </c>
      <c r="D68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Andrew Heaney</v>
      </c>
      <c r="E68" s="31" t="str">
        <f>VLOOKUP(MYRANKS_P[[#This Row],[PLAYERID]],PLAYERIDMAP[],COLUMN(PLAYERIDMAP[TEAM]),FALSE)</f>
        <v>LAA</v>
      </c>
      <c r="F68" s="8" t="str">
        <f>VLOOKUP(MYRANKS_P[[#This Row],[PLAYERID]],PLAYERIDMAP[],COLUMN(PLAYERIDMAP[LG]),FALSE)</f>
        <v>AL</v>
      </c>
      <c r="G68" s="8" t="str">
        <f>VLOOKUP(MYRANKS_P[[#This Row],[PLAYERID]],PLAYERIDMAP[],COLUMN(PLAYERIDMAP[POS]),FALSE)</f>
        <v>P</v>
      </c>
      <c r="H68" s="61">
        <v>9</v>
      </c>
      <c r="I68" s="61">
        <v>0</v>
      </c>
      <c r="J68" s="61">
        <v>180</v>
      </c>
      <c r="K68" s="61">
        <v>171</v>
      </c>
      <c r="L68" s="61">
        <v>83</v>
      </c>
      <c r="M68" s="61">
        <v>27</v>
      </c>
      <c r="N68" s="61">
        <v>180</v>
      </c>
      <c r="O68" s="61">
        <v>45</v>
      </c>
      <c r="P68" s="9">
        <v>4.1500000000000004</v>
      </c>
      <c r="Q68" s="9">
        <v>1.2</v>
      </c>
      <c r="R68" s="68">
        <v>67</v>
      </c>
      <c r="S68" s="51">
        <v>4.5239939312246387</v>
      </c>
    </row>
    <row r="69" spans="1:19" x14ac:dyDescent="0.3">
      <c r="A69" s="43" t="s">
        <v>12415</v>
      </c>
      <c r="B69" s="31" t="str">
        <f>VLOOKUP(MYRANKS_P[[#This Row],[PLAYERID]],PLAYERIDMAP[],COLUMN(PLAYERIDMAP[LASTNAME]),FALSE)</f>
        <v>Stripling</v>
      </c>
      <c r="C69" s="31" t="str">
        <f>VLOOKUP(MYRANKS_P[[#This Row],[PLAYERID]],PLAYERIDMAP[],COLUMN(PLAYERIDMAP[FIRSTNAME]),FALSE)</f>
        <v>Ross</v>
      </c>
      <c r="D69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Ross Stripling</v>
      </c>
      <c r="E69" s="31" t="str">
        <f>VLOOKUP(MYRANKS_P[[#This Row],[PLAYERID]],PLAYERIDMAP[],COLUMN(PLAYERIDMAP[TEAM]),FALSE)</f>
        <v>LAD</v>
      </c>
      <c r="F69" s="8" t="str">
        <f>VLOOKUP(MYRANKS_P[[#This Row],[PLAYERID]],PLAYERIDMAP[],COLUMN(PLAYERIDMAP[LG]),FALSE)</f>
        <v>NL</v>
      </c>
      <c r="G69" s="8" t="str">
        <f>VLOOKUP(MYRANKS_P[[#This Row],[PLAYERID]],PLAYERIDMAP[],COLUMN(PLAYERIDMAP[POS]),FALSE)</f>
        <v>P</v>
      </c>
      <c r="H69" s="61">
        <v>8</v>
      </c>
      <c r="I69" s="61">
        <v>0</v>
      </c>
      <c r="J69" s="61">
        <v>122</v>
      </c>
      <c r="K69" s="61">
        <v>123</v>
      </c>
      <c r="L69" s="61">
        <v>41</v>
      </c>
      <c r="M69" s="61">
        <v>18</v>
      </c>
      <c r="N69" s="61">
        <v>136</v>
      </c>
      <c r="O69" s="61">
        <v>22</v>
      </c>
      <c r="P69" s="9">
        <v>3.0245901639344264</v>
      </c>
      <c r="Q69" s="9">
        <v>1.1885245901639345</v>
      </c>
      <c r="R69" s="61">
        <v>68</v>
      </c>
      <c r="S69" s="38">
        <v>4.4745679399404743</v>
      </c>
    </row>
    <row r="70" spans="1:19" x14ac:dyDescent="0.3">
      <c r="A70" s="43" t="s">
        <v>3166</v>
      </c>
      <c r="B70" s="8" t="str">
        <f>VLOOKUP(MYRANKS_P[[#This Row],[PLAYERID]],PLAYERIDMAP[],COLUMN(PLAYERIDMAP[LASTNAME]),FALSE)</f>
        <v>Strop</v>
      </c>
      <c r="C70" s="8" t="str">
        <f>VLOOKUP(MYRANKS_P[[#This Row],[PLAYERID]],PLAYERIDMAP[],COLUMN(PLAYERIDMAP[FIRSTNAME]),FALSE)</f>
        <v>Pedro</v>
      </c>
      <c r="D70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Pedro Strop</v>
      </c>
      <c r="E70" s="8" t="str">
        <f>VLOOKUP(MYRANKS_P[[#This Row],[PLAYERID]],PLAYERIDMAP[],COLUMN(PLAYERIDMAP[TEAM]),FALSE)</f>
        <v>CHC</v>
      </c>
      <c r="F70" s="8" t="str">
        <f>VLOOKUP(MYRANKS_P[[#This Row],[PLAYERID]],PLAYERIDMAP[],COLUMN(PLAYERIDMAP[LG]),FALSE)</f>
        <v>NL</v>
      </c>
      <c r="G70" s="8" t="str">
        <f>VLOOKUP(MYRANKS_P[[#This Row],[PLAYERID]],PLAYERIDMAP[],COLUMN(PLAYERIDMAP[POS]),FALSE)</f>
        <v>P</v>
      </c>
      <c r="H70" s="61">
        <v>6</v>
      </c>
      <c r="I70" s="61">
        <v>13</v>
      </c>
      <c r="J70" s="61">
        <v>59.2</v>
      </c>
      <c r="K70" s="61">
        <v>38</v>
      </c>
      <c r="L70" s="61">
        <v>15</v>
      </c>
      <c r="M70" s="61">
        <v>4</v>
      </c>
      <c r="N70" s="61">
        <v>57</v>
      </c>
      <c r="O70" s="61">
        <v>21</v>
      </c>
      <c r="P70" s="9">
        <v>2.2804054054054053</v>
      </c>
      <c r="Q70" s="9">
        <v>0.9966216216216216</v>
      </c>
      <c r="R70" s="61">
        <v>69</v>
      </c>
      <c r="S70" s="38">
        <v>4.3343427594950672</v>
      </c>
    </row>
    <row r="71" spans="1:19" x14ac:dyDescent="0.3">
      <c r="A71" s="43" t="s">
        <v>8230</v>
      </c>
      <c r="B71" s="31" t="str">
        <f>VLOOKUP(MYRANKS_P[[#This Row],[PLAYERID]],PLAYERIDMAP[],COLUMN(PLAYERIDMAP[LASTNAME]),FALSE)</f>
        <v>McCullers</v>
      </c>
      <c r="C71" s="31" t="str">
        <f>VLOOKUP(MYRANKS_P[[#This Row],[PLAYERID]],PLAYERIDMAP[],COLUMN(PLAYERIDMAP[FIRSTNAME]),FALSE)</f>
        <v>Lance</v>
      </c>
      <c r="D71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Lance McCullers</v>
      </c>
      <c r="E71" s="31" t="str">
        <f>VLOOKUP(MYRANKS_P[[#This Row],[PLAYERID]],PLAYERIDMAP[],COLUMN(PLAYERIDMAP[TEAM]),FALSE)</f>
        <v>HOU</v>
      </c>
      <c r="F71" s="8" t="str">
        <f>VLOOKUP(MYRANKS_P[[#This Row],[PLAYERID]],PLAYERIDMAP[],COLUMN(PLAYERIDMAP[LG]),FALSE)</f>
        <v>AL</v>
      </c>
      <c r="G71" s="8" t="str">
        <f>VLOOKUP(MYRANKS_P[[#This Row],[PLAYERID]],PLAYERIDMAP[],COLUMN(PLAYERIDMAP[POS]),FALSE)</f>
        <v>P</v>
      </c>
      <c r="H71" s="61">
        <v>10</v>
      </c>
      <c r="I71" s="61">
        <v>0</v>
      </c>
      <c r="J71" s="61">
        <v>128.1</v>
      </c>
      <c r="K71" s="61">
        <v>100</v>
      </c>
      <c r="L71" s="61">
        <v>55</v>
      </c>
      <c r="M71" s="61">
        <v>12</v>
      </c>
      <c r="N71" s="61">
        <v>142</v>
      </c>
      <c r="O71" s="61">
        <v>50</v>
      </c>
      <c r="P71" s="9">
        <v>3.8641686182669792</v>
      </c>
      <c r="Q71" s="9">
        <v>1.1709601873536299</v>
      </c>
      <c r="R71" s="81">
        <v>70</v>
      </c>
      <c r="S71" s="40">
        <v>4.2735205847756736</v>
      </c>
    </row>
    <row r="72" spans="1:19" x14ac:dyDescent="0.3">
      <c r="A72" s="57" t="s">
        <v>5558</v>
      </c>
      <c r="B72" s="8" t="str">
        <f>VLOOKUP(MYRANKS_P[[#This Row],[PLAYERID]],PLAYERIDMAP[],COLUMN(PLAYERIDMAP[LASTNAME]),FALSE)</f>
        <v>Greene</v>
      </c>
      <c r="C72" s="8" t="str">
        <f>VLOOKUP(MYRANKS_P[[#This Row],[PLAYERID]],PLAYERIDMAP[],COLUMN(PLAYERIDMAP[FIRSTNAME]),FALSE)</f>
        <v>Shane</v>
      </c>
      <c r="D72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Shane Greene</v>
      </c>
      <c r="E72" s="8" t="str">
        <f>VLOOKUP(MYRANKS_P[[#This Row],[PLAYERID]],PLAYERIDMAP[],COLUMN(PLAYERIDMAP[TEAM]),FALSE)</f>
        <v>DET</v>
      </c>
      <c r="F72" s="8" t="str">
        <f>VLOOKUP(MYRANKS_P[[#This Row],[PLAYERID]],PLAYERIDMAP[],COLUMN(PLAYERIDMAP[LG]),FALSE)</f>
        <v>AL</v>
      </c>
      <c r="G72" s="8" t="str">
        <f>VLOOKUP(MYRANKS_P[[#This Row],[PLAYERID]],PLAYERIDMAP[],COLUMN(PLAYERIDMAP[POS]),FALSE)</f>
        <v>P</v>
      </c>
      <c r="H72" s="61">
        <v>4</v>
      </c>
      <c r="I72" s="61">
        <v>32</v>
      </c>
      <c r="J72" s="61">
        <v>63.1</v>
      </c>
      <c r="K72" s="61">
        <v>68</v>
      </c>
      <c r="L72" s="61">
        <v>36</v>
      </c>
      <c r="M72" s="61">
        <v>12</v>
      </c>
      <c r="N72" s="61">
        <v>65</v>
      </c>
      <c r="O72" s="61">
        <v>19</v>
      </c>
      <c r="P72" s="9">
        <v>5.1347068145800314</v>
      </c>
      <c r="Q72" s="9">
        <v>1.3787638668779714</v>
      </c>
      <c r="R72" s="68">
        <v>71</v>
      </c>
      <c r="S72" s="51">
        <v>4.0128973155652901</v>
      </c>
    </row>
    <row r="73" spans="1:19" x14ac:dyDescent="0.3">
      <c r="A73" s="43" t="s">
        <v>2909</v>
      </c>
      <c r="B73" s="31" t="str">
        <f>VLOOKUP(MYRANKS_P[[#This Row],[PLAYERID]],PLAYERIDMAP[],COLUMN(PLAYERIDMAP[LASTNAME]),FALSE)</f>
        <v>Quintana</v>
      </c>
      <c r="C73" s="31" t="str">
        <f>VLOOKUP(MYRANKS_P[[#This Row],[PLAYERID]],PLAYERIDMAP[],COLUMN(PLAYERIDMAP[FIRSTNAME]),FALSE)</f>
        <v>Jose</v>
      </c>
      <c r="D73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Jose Quintana</v>
      </c>
      <c r="E73" s="31" t="str">
        <f>VLOOKUP(MYRANKS_P[[#This Row],[PLAYERID]],PLAYERIDMAP[],COLUMN(PLAYERIDMAP[TEAM]),FALSE)</f>
        <v>CHC</v>
      </c>
      <c r="F73" s="8" t="str">
        <f>VLOOKUP(MYRANKS_P[[#This Row],[PLAYERID]],PLAYERIDMAP[],COLUMN(PLAYERIDMAP[LG]),FALSE)</f>
        <v>NL</v>
      </c>
      <c r="G73" s="8" t="str">
        <f>VLOOKUP(MYRANKS_P[[#This Row],[PLAYERID]],PLAYERIDMAP[],COLUMN(PLAYERIDMAP[POS]),FALSE)</f>
        <v>P</v>
      </c>
      <c r="H73" s="61">
        <v>13</v>
      </c>
      <c r="I73" s="61">
        <v>0</v>
      </c>
      <c r="J73" s="61">
        <v>174.1</v>
      </c>
      <c r="K73" s="61">
        <v>162</v>
      </c>
      <c r="L73" s="61">
        <v>78</v>
      </c>
      <c r="M73" s="61">
        <v>25</v>
      </c>
      <c r="N73" s="61">
        <v>158</v>
      </c>
      <c r="O73" s="61">
        <v>68</v>
      </c>
      <c r="P73" s="9">
        <v>4.0321654221711665</v>
      </c>
      <c r="Q73" s="9">
        <v>1.3210798391728893</v>
      </c>
      <c r="R73" s="61">
        <v>72</v>
      </c>
      <c r="S73" s="38">
        <v>3.8166335882102462</v>
      </c>
    </row>
    <row r="74" spans="1:19" x14ac:dyDescent="0.3">
      <c r="A74" s="43" t="s">
        <v>12443</v>
      </c>
      <c r="B74" s="8" t="str">
        <f>VLOOKUP(MYRANKS_P[[#This Row],[PLAYERID]],PLAYERIDMAP[],COLUMN(PLAYERIDMAP[LASTNAME]),FALSE)</f>
        <v>Newcomb</v>
      </c>
      <c r="C74" s="8" t="str">
        <f>VLOOKUP(MYRANKS_P[[#This Row],[PLAYERID]],PLAYERIDMAP[],COLUMN(PLAYERIDMAP[FIRSTNAME]),FALSE)</f>
        <v>Sean</v>
      </c>
      <c r="D74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Sean Newcomb</v>
      </c>
      <c r="E74" s="8" t="str">
        <f>VLOOKUP(MYRANKS_P[[#This Row],[PLAYERID]],PLAYERIDMAP[],COLUMN(PLAYERIDMAP[TEAM]),FALSE)</f>
        <v>ATL</v>
      </c>
      <c r="F74" s="8" t="str">
        <f>VLOOKUP(MYRANKS_P[[#This Row],[PLAYERID]],PLAYERIDMAP[],COLUMN(PLAYERIDMAP[LG]),FALSE)</f>
        <v>NL</v>
      </c>
      <c r="G74" s="8" t="str">
        <f>VLOOKUP(MYRANKS_P[[#This Row],[PLAYERID]],PLAYERIDMAP[],COLUMN(PLAYERIDMAP[POS]),FALSE)</f>
        <v>P</v>
      </c>
      <c r="H74" s="61">
        <v>12</v>
      </c>
      <c r="I74" s="61">
        <v>0</v>
      </c>
      <c r="J74" s="61">
        <v>164</v>
      </c>
      <c r="K74" s="61">
        <v>137</v>
      </c>
      <c r="L74" s="61">
        <v>71</v>
      </c>
      <c r="M74" s="61">
        <v>18</v>
      </c>
      <c r="N74" s="61">
        <v>160</v>
      </c>
      <c r="O74" s="61">
        <v>81</v>
      </c>
      <c r="P74" s="9">
        <v>3.8963414634146343</v>
      </c>
      <c r="Q74" s="9">
        <v>1.3292682926829269</v>
      </c>
      <c r="R74" s="61">
        <v>73</v>
      </c>
      <c r="S74" s="38">
        <v>3.7243541732326837</v>
      </c>
    </row>
    <row r="75" spans="1:19" x14ac:dyDescent="0.3">
      <c r="A75" s="43" t="s">
        <v>3403</v>
      </c>
      <c r="B75" s="31" t="str">
        <f>VLOOKUP(MYRANKS_P[[#This Row],[PLAYERID]],PLAYERIDMAP[],COLUMN(PLAYERIDMAP[LASTNAME]),FALSE)</f>
        <v>Ryu</v>
      </c>
      <c r="C75" s="31" t="str">
        <f>VLOOKUP(MYRANKS_P[[#This Row],[PLAYERID]],PLAYERIDMAP[],COLUMN(PLAYERIDMAP[FIRSTNAME]),FALSE)</f>
        <v>Hyun-Jin</v>
      </c>
      <c r="D75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Hyun-Jin Ryu</v>
      </c>
      <c r="E75" s="31" t="str">
        <f>VLOOKUP(MYRANKS_P[[#This Row],[PLAYERID]],PLAYERIDMAP[],COLUMN(PLAYERIDMAP[TEAM]),FALSE)</f>
        <v>LAD</v>
      </c>
      <c r="F75" s="8" t="str">
        <f>VLOOKUP(MYRANKS_P[[#This Row],[PLAYERID]],PLAYERIDMAP[],COLUMN(PLAYERIDMAP[LG]),FALSE)</f>
        <v>NL</v>
      </c>
      <c r="G75" s="8" t="str">
        <f>VLOOKUP(MYRANKS_P[[#This Row],[PLAYERID]],PLAYERIDMAP[],COLUMN(PLAYERIDMAP[POS]),FALSE)</f>
        <v>P</v>
      </c>
      <c r="H75" s="61">
        <v>7</v>
      </c>
      <c r="I75" s="61">
        <v>0</v>
      </c>
      <c r="J75" s="61">
        <v>82.1</v>
      </c>
      <c r="K75" s="61">
        <v>68</v>
      </c>
      <c r="L75" s="61">
        <v>18</v>
      </c>
      <c r="M75" s="61">
        <v>9</v>
      </c>
      <c r="N75" s="61">
        <v>89</v>
      </c>
      <c r="O75" s="61">
        <v>15</v>
      </c>
      <c r="P75" s="9">
        <v>1.9732034104750307</v>
      </c>
      <c r="Q75" s="9">
        <v>1.0109622411693058</v>
      </c>
      <c r="R75" s="81">
        <v>74</v>
      </c>
      <c r="S75" s="40">
        <v>3.6453216613253772</v>
      </c>
    </row>
    <row r="76" spans="1:19" x14ac:dyDescent="0.3">
      <c r="A76" s="43" t="s">
        <v>1621</v>
      </c>
      <c r="B76" s="8" t="str">
        <f>VLOOKUP(MYRANKS_P[[#This Row],[PLAYERID]],PLAYERIDMAP[],COLUMN(PLAYERIDMAP[LASTNAME]),FALSE)</f>
        <v>Buchholz</v>
      </c>
      <c r="C76" s="8" t="str">
        <f>VLOOKUP(MYRANKS_P[[#This Row],[PLAYERID]],PLAYERIDMAP[],COLUMN(PLAYERIDMAP[FIRSTNAME]),FALSE)</f>
        <v>Clay</v>
      </c>
      <c r="D76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Clay Buchholz</v>
      </c>
      <c r="E76" s="8" t="str">
        <f>VLOOKUP(MYRANKS_P[[#This Row],[PLAYERID]],PLAYERIDMAP[],COLUMN(PLAYERIDMAP[TEAM]),FALSE)</f>
        <v>N/A</v>
      </c>
      <c r="F76" s="8" t="str">
        <f>VLOOKUP(MYRANKS_P[[#This Row],[PLAYERID]],PLAYERIDMAP[],COLUMN(PLAYERIDMAP[LG]),FALSE)</f>
        <v>N/A</v>
      </c>
      <c r="G76" s="8" t="str">
        <f>VLOOKUP(MYRANKS_P[[#This Row],[PLAYERID]],PLAYERIDMAP[],COLUMN(PLAYERIDMAP[POS]),FALSE)</f>
        <v>P</v>
      </c>
      <c r="H76" s="61">
        <v>7</v>
      </c>
      <c r="I76" s="61">
        <v>0</v>
      </c>
      <c r="J76" s="61">
        <v>98.1</v>
      </c>
      <c r="K76" s="61">
        <v>80</v>
      </c>
      <c r="L76" s="61">
        <v>22</v>
      </c>
      <c r="M76" s="61">
        <v>9</v>
      </c>
      <c r="N76" s="61">
        <v>81</v>
      </c>
      <c r="O76" s="61">
        <v>22</v>
      </c>
      <c r="P76" s="9">
        <v>2.0183486238532113</v>
      </c>
      <c r="Q76" s="9">
        <v>1.0397553516819573</v>
      </c>
      <c r="R76" s="61">
        <v>75</v>
      </c>
      <c r="S76" s="38">
        <v>3.6229404541521744</v>
      </c>
    </row>
    <row r="77" spans="1:19" x14ac:dyDescent="0.3">
      <c r="A77" s="43" t="s">
        <v>3449</v>
      </c>
      <c r="B77" s="31" t="str">
        <f>VLOOKUP(MYRANKS_P[[#This Row],[PLAYERID]],PLAYERIDMAP[],COLUMN(PLAYERIDMAP[LASTNAME]),FALSE)</f>
        <v>Allen</v>
      </c>
      <c r="C77" s="31" t="str">
        <f>VLOOKUP(MYRANKS_P[[#This Row],[PLAYERID]],PLAYERIDMAP[],COLUMN(PLAYERIDMAP[FIRSTNAME]),FALSE)</f>
        <v>Cody</v>
      </c>
      <c r="D77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Cody Allen</v>
      </c>
      <c r="E77" s="31" t="str">
        <f>VLOOKUP(MYRANKS_P[[#This Row],[PLAYERID]],PLAYERIDMAP[],COLUMN(PLAYERIDMAP[TEAM]),FALSE)</f>
        <v>N/A</v>
      </c>
      <c r="F77" s="8" t="str">
        <f>VLOOKUP(MYRANKS_P[[#This Row],[PLAYERID]],PLAYERIDMAP[],COLUMN(PLAYERIDMAP[LG]),FALSE)</f>
        <v>N/A</v>
      </c>
      <c r="G77" s="8" t="str">
        <f>VLOOKUP(MYRANKS_P[[#This Row],[PLAYERID]],PLAYERIDMAP[],COLUMN(PLAYERIDMAP[POS]),FALSE)</f>
        <v>P</v>
      </c>
      <c r="H77" s="61">
        <v>4</v>
      </c>
      <c r="I77" s="61">
        <v>27</v>
      </c>
      <c r="J77" s="61">
        <v>67</v>
      </c>
      <c r="K77" s="61">
        <v>58</v>
      </c>
      <c r="L77" s="61">
        <v>35</v>
      </c>
      <c r="M77" s="61">
        <v>11</v>
      </c>
      <c r="N77" s="61">
        <v>80</v>
      </c>
      <c r="O77" s="61">
        <v>33</v>
      </c>
      <c r="P77" s="9">
        <v>4.7014925373134329</v>
      </c>
      <c r="Q77" s="9">
        <v>1.3582089552238805</v>
      </c>
      <c r="R77" s="81">
        <v>76</v>
      </c>
      <c r="S77" s="40">
        <v>3.6205678520192812</v>
      </c>
    </row>
    <row r="78" spans="1:19" x14ac:dyDescent="0.3">
      <c r="A78" s="43" t="s">
        <v>2377</v>
      </c>
      <c r="B78" s="8" t="str">
        <f>VLOOKUP(MYRANKS_P[[#This Row],[PLAYERID]],PLAYERIDMAP[],COLUMN(PLAYERIDMAP[LASTNAME]),FALSE)</f>
        <v>Keuchel</v>
      </c>
      <c r="C78" s="8" t="str">
        <f>VLOOKUP(MYRANKS_P[[#This Row],[PLAYERID]],PLAYERIDMAP[],COLUMN(PLAYERIDMAP[FIRSTNAME]),FALSE)</f>
        <v>Dallas</v>
      </c>
      <c r="D78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Dallas Keuchel</v>
      </c>
      <c r="E78" s="8" t="str">
        <f>VLOOKUP(MYRANKS_P[[#This Row],[PLAYERID]],PLAYERIDMAP[],COLUMN(PLAYERIDMAP[TEAM]),FALSE)</f>
        <v>N/A</v>
      </c>
      <c r="F78" s="8" t="str">
        <f>VLOOKUP(MYRANKS_P[[#This Row],[PLAYERID]],PLAYERIDMAP[],COLUMN(PLAYERIDMAP[LG]),FALSE)</f>
        <v>N/A</v>
      </c>
      <c r="G78" s="8" t="str">
        <f>VLOOKUP(MYRANKS_P[[#This Row],[PLAYERID]],PLAYERIDMAP[],COLUMN(PLAYERIDMAP[POS]),FALSE)</f>
        <v>P</v>
      </c>
      <c r="H78" s="61">
        <v>12</v>
      </c>
      <c r="I78" s="61">
        <v>0</v>
      </c>
      <c r="J78" s="61">
        <v>204.2</v>
      </c>
      <c r="K78" s="61">
        <v>211</v>
      </c>
      <c r="L78" s="61">
        <v>85</v>
      </c>
      <c r="M78" s="61">
        <v>18</v>
      </c>
      <c r="N78" s="61">
        <v>153</v>
      </c>
      <c r="O78" s="61">
        <v>58</v>
      </c>
      <c r="P78" s="9">
        <v>3.7463271302644467</v>
      </c>
      <c r="Q78" s="9">
        <v>1.3173359451518121</v>
      </c>
      <c r="R78" s="61">
        <v>77</v>
      </c>
      <c r="S78" s="38">
        <v>3.5562938838597815</v>
      </c>
    </row>
    <row r="79" spans="1:19" x14ac:dyDescent="0.3">
      <c r="A79" s="43" t="s">
        <v>8295</v>
      </c>
      <c r="B79" s="31" t="str">
        <f>VLOOKUP(MYRANKS_P[[#This Row],[PLAYERID]],PLAYERIDMAP[],COLUMN(PLAYERIDMAP[LASTNAME]),FALSE)</f>
        <v>Knebel</v>
      </c>
      <c r="C79" s="31" t="str">
        <f>VLOOKUP(MYRANKS_P[[#This Row],[PLAYERID]],PLAYERIDMAP[],COLUMN(PLAYERIDMAP[FIRSTNAME]),FALSE)</f>
        <v>Corey</v>
      </c>
      <c r="D79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Corey Knebel</v>
      </c>
      <c r="E79" s="31" t="str">
        <f>VLOOKUP(MYRANKS_P[[#This Row],[PLAYERID]],PLAYERIDMAP[],COLUMN(PLAYERIDMAP[TEAM]),FALSE)</f>
        <v>MIL</v>
      </c>
      <c r="F79" s="8" t="str">
        <f>VLOOKUP(MYRANKS_P[[#This Row],[PLAYERID]],PLAYERIDMAP[],COLUMN(PLAYERIDMAP[LG]),FALSE)</f>
        <v>NL</v>
      </c>
      <c r="G79" s="8" t="str">
        <f>VLOOKUP(MYRANKS_P[[#This Row],[PLAYERID]],PLAYERIDMAP[],COLUMN(PLAYERIDMAP[POS]),FALSE)</f>
        <v>P</v>
      </c>
      <c r="H79" s="61">
        <v>4</v>
      </c>
      <c r="I79" s="61">
        <v>16</v>
      </c>
      <c r="J79" s="61">
        <v>55.1</v>
      </c>
      <c r="K79" s="61">
        <v>38</v>
      </c>
      <c r="L79" s="61">
        <v>22</v>
      </c>
      <c r="M79" s="61">
        <v>7</v>
      </c>
      <c r="N79" s="61">
        <v>88</v>
      </c>
      <c r="O79" s="61">
        <v>22</v>
      </c>
      <c r="P79" s="9">
        <v>3.5934664246823957</v>
      </c>
      <c r="Q79" s="9">
        <v>1.0889292196007259</v>
      </c>
      <c r="R79" s="81">
        <v>78</v>
      </c>
      <c r="S79" s="40">
        <v>3.5341899031262569</v>
      </c>
    </row>
    <row r="80" spans="1:19" x14ac:dyDescent="0.3">
      <c r="A80" s="43" t="s">
        <v>2614</v>
      </c>
      <c r="B80" s="31" t="str">
        <f>VLOOKUP(MYRANKS_P[[#This Row],[PLAYERID]],PLAYERIDMAP[],COLUMN(PLAYERIDMAP[LASTNAME]),FALSE)</f>
        <v>McHugh</v>
      </c>
      <c r="C80" s="31" t="str">
        <f>VLOOKUP(MYRANKS_P[[#This Row],[PLAYERID]],PLAYERIDMAP[],COLUMN(PLAYERIDMAP[FIRSTNAME]),FALSE)</f>
        <v>Collin</v>
      </c>
      <c r="D80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Collin McHugh</v>
      </c>
      <c r="E80" s="31" t="str">
        <f>VLOOKUP(MYRANKS_P[[#This Row],[PLAYERID]],PLAYERIDMAP[],COLUMN(PLAYERIDMAP[TEAM]),FALSE)</f>
        <v>HOU</v>
      </c>
      <c r="F80" s="8" t="str">
        <f>VLOOKUP(MYRANKS_P[[#This Row],[PLAYERID]],PLAYERIDMAP[],COLUMN(PLAYERIDMAP[LG]),FALSE)</f>
        <v>AL</v>
      </c>
      <c r="G80" s="8" t="str">
        <f>VLOOKUP(MYRANKS_P[[#This Row],[PLAYERID]],PLAYERIDMAP[],COLUMN(PLAYERIDMAP[POS]),FALSE)</f>
        <v>P</v>
      </c>
      <c r="H80" s="61">
        <v>6</v>
      </c>
      <c r="I80" s="61">
        <v>0</v>
      </c>
      <c r="J80" s="61">
        <v>72.099999999999994</v>
      </c>
      <c r="K80" s="61">
        <v>45</v>
      </c>
      <c r="L80" s="61">
        <v>16</v>
      </c>
      <c r="M80" s="61">
        <v>6</v>
      </c>
      <c r="N80" s="61">
        <v>94</v>
      </c>
      <c r="O80" s="61">
        <v>21</v>
      </c>
      <c r="P80" s="9">
        <v>1.997226074895978</v>
      </c>
      <c r="Q80" s="9">
        <v>0.9153952843273232</v>
      </c>
      <c r="R80" s="61">
        <v>79</v>
      </c>
      <c r="S80" s="38">
        <v>3.4697289828149369</v>
      </c>
    </row>
    <row r="81" spans="1:19" x14ac:dyDescent="0.3">
      <c r="A81" s="43" t="s">
        <v>3005</v>
      </c>
      <c r="B81" s="8" t="str">
        <f>VLOOKUP(MYRANKS_P[[#This Row],[PLAYERID]],PLAYERIDMAP[],COLUMN(PLAYERIDMAP[LASTNAME]),FALSE)</f>
        <v>Romo</v>
      </c>
      <c r="C81" s="8" t="str">
        <f>VLOOKUP(MYRANKS_P[[#This Row],[PLAYERID]],PLAYERIDMAP[],COLUMN(PLAYERIDMAP[FIRSTNAME]),FALSE)</f>
        <v>Sergio</v>
      </c>
      <c r="D81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Sergio Romo</v>
      </c>
      <c r="E81" s="8" t="str">
        <f>VLOOKUP(MYRANKS_P[[#This Row],[PLAYERID]],PLAYERIDMAP[],COLUMN(PLAYERIDMAP[TEAM]),FALSE)</f>
        <v>N/A</v>
      </c>
      <c r="F81" s="8" t="str">
        <f>VLOOKUP(MYRANKS_P[[#This Row],[PLAYERID]],PLAYERIDMAP[],COLUMN(PLAYERIDMAP[LG]),FALSE)</f>
        <v>N/A</v>
      </c>
      <c r="G81" s="8" t="str">
        <f>VLOOKUP(MYRANKS_P[[#This Row],[PLAYERID]],PLAYERIDMAP[],COLUMN(PLAYERIDMAP[POS]),FALSE)</f>
        <v>P</v>
      </c>
      <c r="H81" s="61">
        <v>3</v>
      </c>
      <c r="I81" s="61">
        <v>25</v>
      </c>
      <c r="J81" s="61">
        <v>67.099999999999994</v>
      </c>
      <c r="K81" s="61">
        <v>65</v>
      </c>
      <c r="L81" s="61">
        <v>31</v>
      </c>
      <c r="M81" s="61">
        <v>11</v>
      </c>
      <c r="N81" s="61">
        <v>75</v>
      </c>
      <c r="O81" s="61">
        <v>20</v>
      </c>
      <c r="P81" s="9">
        <v>4.1579731743666173</v>
      </c>
      <c r="Q81" s="9">
        <v>1.2667660208643816</v>
      </c>
      <c r="R81" s="61">
        <v>80</v>
      </c>
      <c r="S81" s="38">
        <v>3.3684729890267686</v>
      </c>
    </row>
    <row r="82" spans="1:19" x14ac:dyDescent="0.3">
      <c r="A82" s="43" t="s">
        <v>2971</v>
      </c>
      <c r="B82" s="24" t="str">
        <f>VLOOKUP(MYRANKS_P[[#This Row],[PLAYERID]],PLAYERIDMAP[],COLUMN(PLAYERIDMAP[LASTNAME]),FALSE)</f>
        <v>Robertson</v>
      </c>
      <c r="C82" s="24" t="str">
        <f>VLOOKUP(MYRANKS_P[[#This Row],[PLAYERID]],PLAYERIDMAP[],COLUMN(PLAYERIDMAP[FIRSTNAME]),FALSE)</f>
        <v>David</v>
      </c>
      <c r="D82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David Robertson</v>
      </c>
      <c r="E82" s="24" t="str">
        <f>VLOOKUP(MYRANKS_P[[#This Row],[PLAYERID]],PLAYERIDMAP[],COLUMN(PLAYERIDMAP[TEAM]),FALSE)</f>
        <v>PHI</v>
      </c>
      <c r="F82" s="8" t="str">
        <f>VLOOKUP(MYRANKS_P[[#This Row],[PLAYERID]],PLAYERIDMAP[],COLUMN(PLAYERIDMAP[LG]),FALSE)</f>
        <v>NL</v>
      </c>
      <c r="G82" s="8" t="str">
        <f>VLOOKUP(MYRANKS_P[[#This Row],[PLAYERID]],PLAYERIDMAP[],COLUMN(PLAYERIDMAP[POS]),FALSE)</f>
        <v>P</v>
      </c>
      <c r="H82" s="61">
        <v>8</v>
      </c>
      <c r="I82" s="61">
        <v>5</v>
      </c>
      <c r="J82" s="61">
        <v>69.2</v>
      </c>
      <c r="K82" s="61">
        <v>46</v>
      </c>
      <c r="L82" s="61">
        <v>25</v>
      </c>
      <c r="M82" s="61">
        <v>7</v>
      </c>
      <c r="N82" s="61">
        <v>91</v>
      </c>
      <c r="O82" s="61">
        <v>26</v>
      </c>
      <c r="P82" s="9">
        <v>3.251445086705202</v>
      </c>
      <c r="Q82" s="9">
        <v>1.0404624277456647</v>
      </c>
      <c r="R82" s="75">
        <v>81</v>
      </c>
      <c r="S82" s="39">
        <v>3.3648984796811998</v>
      </c>
    </row>
    <row r="83" spans="1:19" x14ac:dyDescent="0.3">
      <c r="A83" s="43" t="s">
        <v>3771</v>
      </c>
      <c r="B83" s="24" t="str">
        <f>VLOOKUP(MYRANKS_P[[#This Row],[PLAYERID]],PLAYERIDMAP[],COLUMN(PLAYERIDMAP[LASTNAME]),FALSE)</f>
        <v>Chavez</v>
      </c>
      <c r="C83" s="24" t="str">
        <f>VLOOKUP(MYRANKS_P[[#This Row],[PLAYERID]],PLAYERIDMAP[],COLUMN(PLAYERIDMAP[FIRSTNAME]),FALSE)</f>
        <v>Jesse</v>
      </c>
      <c r="D83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Jesse Chavez</v>
      </c>
      <c r="E83" s="24" t="str">
        <f>VLOOKUP(MYRANKS_P[[#This Row],[PLAYERID]],PLAYERIDMAP[],COLUMN(PLAYERIDMAP[TEAM]),FALSE)</f>
        <v>TEX</v>
      </c>
      <c r="F83" s="8" t="str">
        <f>VLOOKUP(MYRANKS_P[[#This Row],[PLAYERID]],PLAYERIDMAP[],COLUMN(PLAYERIDMAP[LG]),FALSE)</f>
        <v>AL</v>
      </c>
      <c r="G83" s="8" t="str">
        <f>VLOOKUP(MYRANKS_P[[#This Row],[PLAYERID]],PLAYERIDMAP[],COLUMN(PLAYERIDMAP[POS]),FALSE)</f>
        <v>P</v>
      </c>
      <c r="H83" s="61">
        <v>5</v>
      </c>
      <c r="I83" s="61">
        <v>5</v>
      </c>
      <c r="J83" s="61">
        <v>95.1</v>
      </c>
      <c r="K83" s="61">
        <v>84</v>
      </c>
      <c r="L83" s="61">
        <v>27</v>
      </c>
      <c r="M83" s="61">
        <v>13</v>
      </c>
      <c r="N83" s="61">
        <v>92</v>
      </c>
      <c r="O83" s="61">
        <v>17</v>
      </c>
      <c r="P83" s="9">
        <v>2.5552050473186121</v>
      </c>
      <c r="Q83" s="9">
        <v>1.0620399579390116</v>
      </c>
      <c r="R83" s="75">
        <v>82</v>
      </c>
      <c r="S83" s="39">
        <v>3.3329474189182835</v>
      </c>
    </row>
    <row r="84" spans="1:19" x14ac:dyDescent="0.3">
      <c r="A84" s="57" t="s">
        <v>2979</v>
      </c>
      <c r="B84" s="8" t="str">
        <f>VLOOKUP(MYRANKS_P[[#This Row],[PLAYERID]],PLAYERIDMAP[],COLUMN(PLAYERIDMAP[LASTNAME]),FALSE)</f>
        <v>Rodney</v>
      </c>
      <c r="C84" s="8" t="str">
        <f>VLOOKUP(MYRANKS_P[[#This Row],[PLAYERID]],PLAYERIDMAP[],COLUMN(PLAYERIDMAP[FIRSTNAME]),FALSE)</f>
        <v>Fernando</v>
      </c>
      <c r="D84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Fernando Rodney</v>
      </c>
      <c r="E84" s="8" t="str">
        <f>VLOOKUP(MYRANKS_P[[#This Row],[PLAYERID]],PLAYERIDMAP[],COLUMN(PLAYERIDMAP[TEAM]),FALSE)</f>
        <v>OAK</v>
      </c>
      <c r="F84" s="8" t="str">
        <f>VLOOKUP(MYRANKS_P[[#This Row],[PLAYERID]],PLAYERIDMAP[],COLUMN(PLAYERIDMAP[LG]),FALSE)</f>
        <v>AL</v>
      </c>
      <c r="G84" s="8" t="str">
        <f>VLOOKUP(MYRANKS_P[[#This Row],[PLAYERID]],PLAYERIDMAP[],COLUMN(PLAYERIDMAP[POS]),FALSE)</f>
        <v>P</v>
      </c>
      <c r="H84" s="61">
        <v>4</v>
      </c>
      <c r="I84" s="68">
        <v>25</v>
      </c>
      <c r="J84" s="68">
        <v>64.099999999999994</v>
      </c>
      <c r="K84" s="68">
        <v>62</v>
      </c>
      <c r="L84" s="68">
        <v>24</v>
      </c>
      <c r="M84" s="68">
        <v>7</v>
      </c>
      <c r="N84" s="68">
        <v>70</v>
      </c>
      <c r="O84" s="68">
        <v>32</v>
      </c>
      <c r="P84" s="48">
        <v>3.3697347893915759</v>
      </c>
      <c r="Q84" s="48">
        <v>1.4664586583463339</v>
      </c>
      <c r="R84" s="68">
        <v>83</v>
      </c>
      <c r="S84" s="51">
        <v>3.3269360729230772</v>
      </c>
    </row>
    <row r="85" spans="1:19" x14ac:dyDescent="0.3">
      <c r="A85" s="49" t="s">
        <v>5299</v>
      </c>
      <c r="B85" s="31" t="str">
        <f>VLOOKUP(MYRANKS_P[[#This Row],[PLAYERID]],PLAYERIDMAP[],COLUMN(PLAYERIDMAP[LASTNAME]),FALSE)</f>
        <v>Colome</v>
      </c>
      <c r="C85" s="31" t="str">
        <f>VLOOKUP(MYRANKS_P[[#This Row],[PLAYERID]],PLAYERIDMAP[],COLUMN(PLAYERIDMAP[FIRSTNAME]),FALSE)</f>
        <v>Alex</v>
      </c>
      <c r="D85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Alex Colome</v>
      </c>
      <c r="E85" s="31" t="str">
        <f>VLOOKUP(MYRANKS_P[[#This Row],[PLAYERID]],PLAYERIDMAP[],COLUMN(PLAYERIDMAP[TEAM]),FALSE)</f>
        <v>CHW</v>
      </c>
      <c r="F85" s="8" t="str">
        <f>VLOOKUP(MYRANKS_P[[#This Row],[PLAYERID]],PLAYERIDMAP[],COLUMN(PLAYERIDMAP[LG]),FALSE)</f>
        <v>AL</v>
      </c>
      <c r="G85" s="8" t="str">
        <f>VLOOKUP(MYRANKS_P[[#This Row],[PLAYERID]],PLAYERIDMAP[],COLUMN(PLAYERIDMAP[POS]),FALSE)</f>
        <v>P</v>
      </c>
      <c r="H85" s="61">
        <v>7</v>
      </c>
      <c r="I85" s="61">
        <v>12</v>
      </c>
      <c r="J85" s="61">
        <v>68</v>
      </c>
      <c r="K85" s="61">
        <v>59</v>
      </c>
      <c r="L85" s="61">
        <v>23</v>
      </c>
      <c r="M85" s="61">
        <v>7</v>
      </c>
      <c r="N85" s="61">
        <v>72</v>
      </c>
      <c r="O85" s="61">
        <v>21</v>
      </c>
      <c r="P85" s="9">
        <v>3.0441176470588234</v>
      </c>
      <c r="Q85" s="9">
        <v>1.1764705882352942</v>
      </c>
      <c r="R85" s="61">
        <v>84</v>
      </c>
      <c r="S85" s="38">
        <v>3.2970172244328628</v>
      </c>
    </row>
    <row r="86" spans="1:19" x14ac:dyDescent="0.3">
      <c r="A86" s="49" t="s">
        <v>15732</v>
      </c>
      <c r="B86" s="8" t="str">
        <f>VLOOKUP(MYRANKS_P[[#This Row],[PLAYERID]],PLAYERIDMAP[],COLUMN(PLAYERIDMAP[LASTNAME]),FALSE)</f>
        <v>Dominguez</v>
      </c>
      <c r="C86" s="8" t="str">
        <f>VLOOKUP(MYRANKS_P[[#This Row],[PLAYERID]],PLAYERIDMAP[],COLUMN(PLAYERIDMAP[FIRSTNAME]),FALSE)</f>
        <v>Seranthony</v>
      </c>
      <c r="D86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Seranthony Dominguez</v>
      </c>
      <c r="E86" s="8" t="str">
        <f>VLOOKUP(MYRANKS_P[[#This Row],[PLAYERID]],PLAYERIDMAP[],COLUMN(PLAYERIDMAP[TEAM]),FALSE)</f>
        <v>PHI</v>
      </c>
      <c r="F86" s="8" t="str">
        <f>VLOOKUP(MYRANKS_P[[#This Row],[PLAYERID]],PLAYERIDMAP[],COLUMN(PLAYERIDMAP[LG]),FALSE)</f>
        <v>NL</v>
      </c>
      <c r="G86" s="8" t="str">
        <f>VLOOKUP(MYRANKS_P[[#This Row],[PLAYERID]],PLAYERIDMAP[],COLUMN(PLAYERIDMAP[POS]),FALSE)</f>
        <v>P</v>
      </c>
      <c r="H86" s="61">
        <v>2</v>
      </c>
      <c r="I86" s="61">
        <v>16</v>
      </c>
      <c r="J86" s="61">
        <v>58</v>
      </c>
      <c r="K86" s="61">
        <v>32</v>
      </c>
      <c r="L86" s="61">
        <v>19</v>
      </c>
      <c r="M86" s="61">
        <v>4</v>
      </c>
      <c r="N86" s="61">
        <v>74</v>
      </c>
      <c r="O86" s="61">
        <v>22</v>
      </c>
      <c r="P86" s="9">
        <v>2.9482758620689653</v>
      </c>
      <c r="Q86" s="9">
        <v>0.93103448275862066</v>
      </c>
      <c r="R86" s="61">
        <v>85</v>
      </c>
      <c r="S86" s="38">
        <v>3.2453897546434649</v>
      </c>
    </row>
    <row r="87" spans="1:19" x14ac:dyDescent="0.3">
      <c r="A87" s="43" t="s">
        <v>13705</v>
      </c>
      <c r="B87" s="8" t="str">
        <f>VLOOKUP(MYRANKS_P[[#This Row],[PLAYERID]],PLAYERIDMAP[],COLUMN(PLAYERIDMAP[LASTNAME]),FALSE)</f>
        <v>Castillo</v>
      </c>
      <c r="C87" s="8" t="str">
        <f>VLOOKUP(MYRANKS_P[[#This Row],[PLAYERID]],PLAYERIDMAP[],COLUMN(PLAYERIDMAP[FIRSTNAME]),FALSE)</f>
        <v>Luis</v>
      </c>
      <c r="D87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Luis Castillo</v>
      </c>
      <c r="E87" s="8" t="str">
        <f>VLOOKUP(MYRANKS_P[[#This Row],[PLAYERID]],PLAYERIDMAP[],COLUMN(PLAYERIDMAP[TEAM]),FALSE)</f>
        <v>CIN</v>
      </c>
      <c r="F87" s="8" t="str">
        <f>VLOOKUP(MYRANKS_P[[#This Row],[PLAYERID]],PLAYERIDMAP[],COLUMN(PLAYERIDMAP[LG]),FALSE)</f>
        <v>NL</v>
      </c>
      <c r="G87" s="8" t="str">
        <f>VLOOKUP(MYRANKS_P[[#This Row],[PLAYERID]],PLAYERIDMAP[],COLUMN(PLAYERIDMAP[POS]),FALSE)</f>
        <v>P</v>
      </c>
      <c r="H87" s="61">
        <v>10</v>
      </c>
      <c r="I87" s="61">
        <v>0</v>
      </c>
      <c r="J87" s="61">
        <v>169.2</v>
      </c>
      <c r="K87" s="61">
        <v>158</v>
      </c>
      <c r="L87" s="61">
        <v>81</v>
      </c>
      <c r="M87" s="61">
        <v>28</v>
      </c>
      <c r="N87" s="61">
        <v>165</v>
      </c>
      <c r="O87" s="61">
        <v>49</v>
      </c>
      <c r="P87" s="9">
        <v>4.3085106382978724</v>
      </c>
      <c r="Q87" s="9">
        <v>1.2234042553191491</v>
      </c>
      <c r="R87" s="61">
        <v>86</v>
      </c>
      <c r="S87" s="38">
        <v>3.1134042042896941</v>
      </c>
    </row>
    <row r="88" spans="1:19" x14ac:dyDescent="0.3">
      <c r="A88" s="43" t="s">
        <v>2441</v>
      </c>
      <c r="B88" s="31" t="str">
        <f>VLOOKUP(MYRANKS_P[[#This Row],[PLAYERID]],PLAYERIDMAP[],COLUMN(PLAYERIDMAP[LASTNAME]),FALSE)</f>
        <v>LeBlanc</v>
      </c>
      <c r="C88" s="31" t="str">
        <f>VLOOKUP(MYRANKS_P[[#This Row],[PLAYERID]],PLAYERIDMAP[],COLUMN(PLAYERIDMAP[FIRSTNAME]),FALSE)</f>
        <v>Wade</v>
      </c>
      <c r="D88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Wade LeBlanc</v>
      </c>
      <c r="E88" s="31" t="str">
        <f>VLOOKUP(MYRANKS_P[[#This Row],[PLAYERID]],PLAYERIDMAP[],COLUMN(PLAYERIDMAP[TEAM]),FALSE)</f>
        <v>SEA</v>
      </c>
      <c r="F88" s="8" t="str">
        <f>VLOOKUP(MYRANKS_P[[#This Row],[PLAYERID]],PLAYERIDMAP[],COLUMN(PLAYERIDMAP[LG]),FALSE)</f>
        <v>AL</v>
      </c>
      <c r="G88" s="8" t="str">
        <f>VLOOKUP(MYRANKS_P[[#This Row],[PLAYERID]],PLAYERIDMAP[],COLUMN(PLAYERIDMAP[POS]),FALSE)</f>
        <v>P</v>
      </c>
      <c r="H88" s="61">
        <v>9</v>
      </c>
      <c r="I88" s="61">
        <v>0</v>
      </c>
      <c r="J88" s="61">
        <v>162</v>
      </c>
      <c r="K88" s="61">
        <v>151</v>
      </c>
      <c r="L88" s="61">
        <v>67</v>
      </c>
      <c r="M88" s="61">
        <v>24</v>
      </c>
      <c r="N88" s="61">
        <v>130</v>
      </c>
      <c r="O88" s="61">
        <v>40</v>
      </c>
      <c r="P88" s="9">
        <v>3.7222222222222223</v>
      </c>
      <c r="Q88" s="9">
        <v>1.1790123456790123</v>
      </c>
      <c r="R88" s="61">
        <v>87</v>
      </c>
      <c r="S88" s="38">
        <v>3.031844000383384</v>
      </c>
    </row>
    <row r="89" spans="1:19" x14ac:dyDescent="0.3">
      <c r="A89" s="49" t="s">
        <v>11163</v>
      </c>
      <c r="B89" s="8" t="str">
        <f>VLOOKUP(MYRANKS_P[[#This Row],[PLAYERID]],PLAYERIDMAP[],COLUMN(PLAYERIDMAP[LASTNAME]),FALSE)</f>
        <v>Maeda</v>
      </c>
      <c r="C89" s="8" t="str">
        <f>VLOOKUP(MYRANKS_P[[#This Row],[PLAYERID]],PLAYERIDMAP[],COLUMN(PLAYERIDMAP[FIRSTNAME]),FALSE)</f>
        <v>Kenta</v>
      </c>
      <c r="D89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Kenta Maeda</v>
      </c>
      <c r="E89" s="8" t="str">
        <f>VLOOKUP(MYRANKS_P[[#This Row],[PLAYERID]],PLAYERIDMAP[],COLUMN(PLAYERIDMAP[TEAM]),FALSE)</f>
        <v>LAD</v>
      </c>
      <c r="F89" s="8" t="str">
        <f>VLOOKUP(MYRANKS_P[[#This Row],[PLAYERID]],PLAYERIDMAP[],COLUMN(PLAYERIDMAP[LG]),FALSE)</f>
        <v>NL</v>
      </c>
      <c r="G89" s="8" t="str">
        <f>VLOOKUP(MYRANKS_P[[#This Row],[PLAYERID]],PLAYERIDMAP[],COLUMN(PLAYERIDMAP[POS]),FALSE)</f>
        <v>P</v>
      </c>
      <c r="H89" s="61">
        <v>8</v>
      </c>
      <c r="I89" s="61">
        <v>2</v>
      </c>
      <c r="J89" s="61">
        <v>125.1</v>
      </c>
      <c r="K89" s="61">
        <v>115</v>
      </c>
      <c r="L89" s="61">
        <v>53</v>
      </c>
      <c r="M89" s="61">
        <v>13</v>
      </c>
      <c r="N89" s="61">
        <v>153</v>
      </c>
      <c r="O89" s="61">
        <v>43</v>
      </c>
      <c r="P89" s="9">
        <v>3.8129496402877701</v>
      </c>
      <c r="Q89" s="9">
        <v>1.2629896083133494</v>
      </c>
      <c r="R89" s="61">
        <v>88</v>
      </c>
      <c r="S89" s="38">
        <v>3.0028884063788057</v>
      </c>
    </row>
    <row r="90" spans="1:19" x14ac:dyDescent="0.3">
      <c r="A90" s="43" t="s">
        <v>11080</v>
      </c>
      <c r="B90" s="8" t="str">
        <f>VLOOKUP(MYRANKS_P[[#This Row],[PLAYERID]],PLAYERIDMAP[],COLUMN(PLAYERIDMAP[LASTNAME]),FALSE)</f>
        <v>Boyd</v>
      </c>
      <c r="C90" s="8" t="str">
        <f>VLOOKUP(MYRANKS_P[[#This Row],[PLAYERID]],PLAYERIDMAP[],COLUMN(PLAYERIDMAP[FIRSTNAME]),FALSE)</f>
        <v>Matt</v>
      </c>
      <c r="D90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Matt Boyd</v>
      </c>
      <c r="E90" s="8" t="str">
        <f>VLOOKUP(MYRANKS_P[[#This Row],[PLAYERID]],PLAYERIDMAP[],COLUMN(PLAYERIDMAP[TEAM]),FALSE)</f>
        <v>DET</v>
      </c>
      <c r="F90" s="8" t="str">
        <f>VLOOKUP(MYRANKS_P[[#This Row],[PLAYERID]],PLAYERIDMAP[],COLUMN(PLAYERIDMAP[LG]),FALSE)</f>
        <v>AL</v>
      </c>
      <c r="G90" s="8" t="str">
        <f>VLOOKUP(MYRANKS_P[[#This Row],[PLAYERID]],PLAYERIDMAP[],COLUMN(PLAYERIDMAP[POS]),FALSE)</f>
        <v>P</v>
      </c>
      <c r="H90" s="61">
        <v>9</v>
      </c>
      <c r="I90" s="61">
        <v>0</v>
      </c>
      <c r="J90" s="61">
        <v>170.1</v>
      </c>
      <c r="K90" s="61">
        <v>146</v>
      </c>
      <c r="L90" s="61">
        <v>83</v>
      </c>
      <c r="M90" s="61">
        <v>27</v>
      </c>
      <c r="N90" s="61">
        <v>159</v>
      </c>
      <c r="O90" s="61">
        <v>51</v>
      </c>
      <c r="P90" s="9">
        <v>4.3915343915343916</v>
      </c>
      <c r="Q90" s="9">
        <v>1.1581422692533805</v>
      </c>
      <c r="R90" s="61">
        <v>89</v>
      </c>
      <c r="S90" s="38">
        <v>2.9805471571140973</v>
      </c>
    </row>
    <row r="91" spans="1:19" x14ac:dyDescent="0.3">
      <c r="A91" s="57" t="s">
        <v>12049</v>
      </c>
      <c r="B91" s="31" t="str">
        <f>VLOOKUP(MYRANKS_P[[#This Row],[PLAYERID]],PLAYERIDMAP[],COLUMN(PLAYERIDMAP[LASTNAME]),FALSE)</f>
        <v>Green</v>
      </c>
      <c r="C91" s="31" t="str">
        <f>VLOOKUP(MYRANKS_P[[#This Row],[PLAYERID]],PLAYERIDMAP[],COLUMN(PLAYERIDMAP[FIRSTNAME]),FALSE)</f>
        <v>Chad</v>
      </c>
      <c r="D91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Chad Green</v>
      </c>
      <c r="E91" s="31" t="str">
        <f>VLOOKUP(MYRANKS_P[[#This Row],[PLAYERID]],PLAYERIDMAP[],COLUMN(PLAYERIDMAP[TEAM]),FALSE)</f>
        <v>NYY</v>
      </c>
      <c r="F91" s="8" t="str">
        <f>VLOOKUP(MYRANKS_P[[#This Row],[PLAYERID]],PLAYERIDMAP[],COLUMN(PLAYERIDMAP[LG]),FALSE)</f>
        <v>AL</v>
      </c>
      <c r="G91" s="8" t="str">
        <f>VLOOKUP(MYRANKS_P[[#This Row],[PLAYERID]],PLAYERIDMAP[],COLUMN(PLAYERIDMAP[POS]),FALSE)</f>
        <v>P</v>
      </c>
      <c r="H91" s="61">
        <v>8</v>
      </c>
      <c r="I91" s="61">
        <v>0</v>
      </c>
      <c r="J91" s="61">
        <v>75.2</v>
      </c>
      <c r="K91" s="61">
        <v>64</v>
      </c>
      <c r="L91" s="61">
        <v>21</v>
      </c>
      <c r="M91" s="61">
        <v>9</v>
      </c>
      <c r="N91" s="61">
        <v>94</v>
      </c>
      <c r="O91" s="61">
        <v>15</v>
      </c>
      <c r="P91" s="9">
        <v>2.5132978723404253</v>
      </c>
      <c r="Q91" s="9">
        <v>1.050531914893617</v>
      </c>
      <c r="R91" s="68">
        <v>90</v>
      </c>
      <c r="S91" s="51">
        <v>2.8760652816357828</v>
      </c>
    </row>
    <row r="92" spans="1:19" x14ac:dyDescent="0.3">
      <c r="A92" s="88" t="s">
        <v>3517</v>
      </c>
      <c r="B92" s="31" t="str">
        <f>VLOOKUP(MYRANKS_P[[#This Row],[PLAYERID]],PLAYERIDMAP[],COLUMN(PLAYERIDMAP[LASTNAME]),FALSE)</f>
        <v>Wood</v>
      </c>
      <c r="C92" s="31" t="str">
        <f>VLOOKUP(MYRANKS_P[[#This Row],[PLAYERID]],PLAYERIDMAP[],COLUMN(PLAYERIDMAP[FIRSTNAME]),FALSE)</f>
        <v>Alex</v>
      </c>
      <c r="D92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Alex Wood</v>
      </c>
      <c r="E92" s="31" t="str">
        <f>VLOOKUP(MYRANKS_P[[#This Row],[PLAYERID]],PLAYERIDMAP[],COLUMN(PLAYERIDMAP[TEAM]),FALSE)</f>
        <v>CIN</v>
      </c>
      <c r="F92" s="113" t="str">
        <f>VLOOKUP(MYRANKS_P[[#This Row],[PLAYERID]],PLAYERIDMAP[],COLUMN(PLAYERIDMAP[LG]),FALSE)</f>
        <v>NL</v>
      </c>
      <c r="G92" s="8" t="str">
        <f>VLOOKUP(MYRANKS_P[[#This Row],[PLAYERID]],PLAYERIDMAP[],COLUMN(PLAYERIDMAP[POS]),FALSE)</f>
        <v>P</v>
      </c>
      <c r="H92" s="85">
        <v>9</v>
      </c>
      <c r="I92" s="85">
        <v>0</v>
      </c>
      <c r="J92" s="85">
        <v>151.19999999999999</v>
      </c>
      <c r="K92" s="85">
        <v>143</v>
      </c>
      <c r="L92" s="85">
        <v>62</v>
      </c>
      <c r="M92" s="85">
        <v>14</v>
      </c>
      <c r="N92" s="85">
        <v>135</v>
      </c>
      <c r="O92" s="85">
        <v>40</v>
      </c>
      <c r="P92" s="86">
        <v>3.6904761904761907</v>
      </c>
      <c r="Q92" s="86">
        <v>1.2103174603174605</v>
      </c>
      <c r="R92" s="85">
        <v>91</v>
      </c>
      <c r="S92" s="87">
        <v>2.850007131056806</v>
      </c>
    </row>
    <row r="93" spans="1:19" x14ac:dyDescent="0.3">
      <c r="A93" s="43" t="s">
        <v>2240</v>
      </c>
      <c r="B93" s="24" t="str">
        <f>VLOOKUP(MYRANKS_P[[#This Row],[PLAYERID]],PLAYERIDMAP[],COLUMN(PLAYERIDMAP[LASTNAME]),FALSE)</f>
        <v>Holland</v>
      </c>
      <c r="C93" s="24" t="str">
        <f>VLOOKUP(MYRANKS_P[[#This Row],[PLAYERID]],PLAYERIDMAP[],COLUMN(PLAYERIDMAP[FIRSTNAME]),FALSE)</f>
        <v>Derek</v>
      </c>
      <c r="D93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Derek Holland</v>
      </c>
      <c r="E93" s="24" t="str">
        <f>VLOOKUP(MYRANKS_P[[#This Row],[PLAYERID]],PLAYERIDMAP[],COLUMN(PLAYERIDMAP[TEAM]),FALSE)</f>
        <v>N/A</v>
      </c>
      <c r="F93" s="8" t="str">
        <f>VLOOKUP(MYRANKS_P[[#This Row],[PLAYERID]],PLAYERIDMAP[],COLUMN(PLAYERIDMAP[LG]),FALSE)</f>
        <v>N/A</v>
      </c>
      <c r="G93" s="8" t="str">
        <f>VLOOKUP(MYRANKS_P[[#This Row],[PLAYERID]],PLAYERIDMAP[],COLUMN(PLAYERIDMAP[POS]),FALSE)</f>
        <v>P</v>
      </c>
      <c r="H93" s="61">
        <v>7</v>
      </c>
      <c r="I93" s="61">
        <v>0</v>
      </c>
      <c r="J93" s="61">
        <v>171.1</v>
      </c>
      <c r="K93" s="61">
        <v>154</v>
      </c>
      <c r="L93" s="61">
        <v>68</v>
      </c>
      <c r="M93" s="61">
        <v>19</v>
      </c>
      <c r="N93" s="61">
        <v>169</v>
      </c>
      <c r="O93" s="61">
        <v>67</v>
      </c>
      <c r="P93" s="9">
        <v>3.576855639976622</v>
      </c>
      <c r="Q93" s="9">
        <v>1.2916423144360023</v>
      </c>
      <c r="R93" s="75">
        <v>92</v>
      </c>
      <c r="S93" s="39">
        <v>2.4728818006491764</v>
      </c>
    </row>
    <row r="94" spans="1:19" x14ac:dyDescent="0.3">
      <c r="A94" s="43" t="s">
        <v>3145</v>
      </c>
      <c r="B94" s="31" t="str">
        <f>VLOOKUP(MYRANKS_P[[#This Row],[PLAYERID]],PLAYERIDMAP[],COLUMN(PLAYERIDMAP[LASTNAME]),FALSE)</f>
        <v>Stammen</v>
      </c>
      <c r="C94" s="31" t="str">
        <f>VLOOKUP(MYRANKS_P[[#This Row],[PLAYERID]],PLAYERIDMAP[],COLUMN(PLAYERIDMAP[FIRSTNAME]),FALSE)</f>
        <v>Craig</v>
      </c>
      <c r="D94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Craig Stammen</v>
      </c>
      <c r="E94" s="31" t="str">
        <f>VLOOKUP(MYRANKS_P[[#This Row],[PLAYERID]],PLAYERIDMAP[],COLUMN(PLAYERIDMAP[TEAM]),FALSE)</f>
        <v>SD</v>
      </c>
      <c r="F94" s="8" t="str">
        <f>VLOOKUP(MYRANKS_P[[#This Row],[PLAYERID]],PLAYERIDMAP[],COLUMN(PLAYERIDMAP[LG]),FALSE)</f>
        <v>NL</v>
      </c>
      <c r="G94" s="8" t="str">
        <f>VLOOKUP(MYRANKS_P[[#This Row],[PLAYERID]],PLAYERIDMAP[],COLUMN(PLAYERIDMAP[POS]),FALSE)</f>
        <v>P</v>
      </c>
      <c r="H94" s="61">
        <v>8</v>
      </c>
      <c r="I94" s="61">
        <v>0</v>
      </c>
      <c r="J94" s="61">
        <v>79</v>
      </c>
      <c r="K94" s="61">
        <v>65</v>
      </c>
      <c r="L94" s="61">
        <v>24</v>
      </c>
      <c r="M94" s="61">
        <v>3</v>
      </c>
      <c r="N94" s="61">
        <v>88</v>
      </c>
      <c r="O94" s="61">
        <v>17</v>
      </c>
      <c r="P94" s="9">
        <v>2.7341772151898733</v>
      </c>
      <c r="Q94" s="9">
        <v>1.0379746835443038</v>
      </c>
      <c r="R94" s="61">
        <v>93</v>
      </c>
      <c r="S94" s="38">
        <v>2.3129592342151222</v>
      </c>
    </row>
    <row r="95" spans="1:19" x14ac:dyDescent="0.3">
      <c r="A95" s="43" t="s">
        <v>3480</v>
      </c>
      <c r="B95" s="8" t="str">
        <f>VLOOKUP(MYRANKS_P[[#This Row],[PLAYERID]],PLAYERIDMAP[],COLUMN(PLAYERIDMAP[LASTNAME]),FALSE)</f>
        <v>Martinez</v>
      </c>
      <c r="C95" s="8" t="str">
        <f>VLOOKUP(MYRANKS_P[[#This Row],[PLAYERID]],PLAYERIDMAP[],COLUMN(PLAYERIDMAP[FIRSTNAME]),FALSE)</f>
        <v>Carlos</v>
      </c>
      <c r="D95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Carlos Martinez</v>
      </c>
      <c r="E95" s="8" t="str">
        <f>VLOOKUP(MYRANKS_P[[#This Row],[PLAYERID]],PLAYERIDMAP[],COLUMN(PLAYERIDMAP[TEAM]),FALSE)</f>
        <v>STL</v>
      </c>
      <c r="F95" s="8" t="str">
        <f>VLOOKUP(MYRANKS_P[[#This Row],[PLAYERID]],PLAYERIDMAP[],COLUMN(PLAYERIDMAP[LG]),FALSE)</f>
        <v>NL</v>
      </c>
      <c r="G95" s="8" t="str">
        <f>VLOOKUP(MYRANKS_P[[#This Row],[PLAYERID]],PLAYERIDMAP[],COLUMN(PLAYERIDMAP[POS]),FALSE)</f>
        <v>P</v>
      </c>
      <c r="H95" s="61">
        <v>8</v>
      </c>
      <c r="I95" s="61">
        <v>5</v>
      </c>
      <c r="J95" s="61">
        <v>118.2</v>
      </c>
      <c r="K95" s="61">
        <v>100</v>
      </c>
      <c r="L95" s="61">
        <v>41</v>
      </c>
      <c r="M95" s="61">
        <v>5</v>
      </c>
      <c r="N95" s="61">
        <v>117</v>
      </c>
      <c r="O95" s="61">
        <v>60</v>
      </c>
      <c r="P95" s="9">
        <v>3.1218274111675126</v>
      </c>
      <c r="Q95" s="9">
        <v>1.3536379018612521</v>
      </c>
      <c r="R95" s="61">
        <v>94</v>
      </c>
      <c r="S95" s="38">
        <v>2.2762621316107787</v>
      </c>
    </row>
    <row r="96" spans="1:19" x14ac:dyDescent="0.3">
      <c r="A96" s="49" t="s">
        <v>1546</v>
      </c>
      <c r="B96" s="31" t="str">
        <f>VLOOKUP(MYRANKS_P[[#This Row],[PLAYERID]],PLAYERIDMAP[],COLUMN(PLAYERIDMAP[LASTNAME]),FALSE)</f>
        <v>Betances</v>
      </c>
      <c r="C96" s="31" t="str">
        <f>VLOOKUP(MYRANKS_P[[#This Row],[PLAYERID]],PLAYERIDMAP[],COLUMN(PLAYERIDMAP[FIRSTNAME]),FALSE)</f>
        <v>Dellin</v>
      </c>
      <c r="D96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Dellin Betances</v>
      </c>
      <c r="E96" s="31" t="str">
        <f>VLOOKUP(MYRANKS_P[[#This Row],[PLAYERID]],PLAYERIDMAP[],COLUMN(PLAYERIDMAP[TEAM]),FALSE)</f>
        <v>NYY</v>
      </c>
      <c r="F96" s="8" t="str">
        <f>VLOOKUP(MYRANKS_P[[#This Row],[PLAYERID]],PLAYERIDMAP[],COLUMN(PLAYERIDMAP[LG]),FALSE)</f>
        <v>AL</v>
      </c>
      <c r="G96" s="8" t="str">
        <f>VLOOKUP(MYRANKS_P[[#This Row],[PLAYERID]],PLAYERIDMAP[],COLUMN(PLAYERIDMAP[POS]),FALSE)</f>
        <v>P</v>
      </c>
      <c r="H96" s="61">
        <v>4</v>
      </c>
      <c r="I96" s="61">
        <v>4</v>
      </c>
      <c r="J96" s="61">
        <v>66.2</v>
      </c>
      <c r="K96" s="61">
        <v>44</v>
      </c>
      <c r="L96" s="61">
        <v>20</v>
      </c>
      <c r="M96" s="61">
        <v>7</v>
      </c>
      <c r="N96" s="61">
        <v>115</v>
      </c>
      <c r="O96" s="61">
        <v>26</v>
      </c>
      <c r="P96" s="9">
        <v>2.7190332326283988</v>
      </c>
      <c r="Q96" s="9">
        <v>1.0574018126888216</v>
      </c>
      <c r="R96" s="61">
        <v>95</v>
      </c>
      <c r="S96" s="38">
        <v>2.1995345004229243</v>
      </c>
    </row>
    <row r="97" spans="1:19" x14ac:dyDescent="0.3">
      <c r="A97" s="57" t="s">
        <v>3136</v>
      </c>
      <c r="B97" s="31" t="str">
        <f>VLOOKUP(MYRANKS_P[[#This Row],[PLAYERID]],PLAYERIDMAP[],COLUMN(PLAYERIDMAP[LASTNAME]),FALSE)</f>
        <v>Soria</v>
      </c>
      <c r="C97" s="31" t="str">
        <f>VLOOKUP(MYRANKS_P[[#This Row],[PLAYERID]],PLAYERIDMAP[],COLUMN(PLAYERIDMAP[FIRSTNAME]),FALSE)</f>
        <v>Joakim</v>
      </c>
      <c r="D97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Joakim Soria</v>
      </c>
      <c r="E97" s="31" t="str">
        <f>VLOOKUP(MYRANKS_P[[#This Row],[PLAYERID]],PLAYERIDMAP[],COLUMN(PLAYERIDMAP[TEAM]),FALSE)</f>
        <v>OAK</v>
      </c>
      <c r="F97" s="8" t="str">
        <f>VLOOKUP(MYRANKS_P[[#This Row],[PLAYERID]],PLAYERIDMAP[],COLUMN(PLAYERIDMAP[LG]),FALSE)</f>
        <v>AL</v>
      </c>
      <c r="G97" s="8" t="str">
        <f>VLOOKUP(MYRANKS_P[[#This Row],[PLAYERID]],PLAYERIDMAP[],COLUMN(PLAYERIDMAP[POS]),FALSE)</f>
        <v>P</v>
      </c>
      <c r="H97" s="61">
        <v>3</v>
      </c>
      <c r="I97" s="68">
        <v>16</v>
      </c>
      <c r="J97" s="68">
        <v>60.2</v>
      </c>
      <c r="K97" s="68">
        <v>53</v>
      </c>
      <c r="L97" s="68">
        <v>21</v>
      </c>
      <c r="M97" s="68">
        <v>4</v>
      </c>
      <c r="N97" s="68">
        <v>75</v>
      </c>
      <c r="O97" s="68">
        <v>16</v>
      </c>
      <c r="P97" s="48">
        <v>3.13953488372093</v>
      </c>
      <c r="Q97" s="48">
        <v>1.1461794019933553</v>
      </c>
      <c r="R97" s="68">
        <v>96</v>
      </c>
      <c r="S97" s="51">
        <v>2.0930083764594425</v>
      </c>
    </row>
    <row r="98" spans="1:19" x14ac:dyDescent="0.3">
      <c r="A98" s="88" t="s">
        <v>15849</v>
      </c>
      <c r="B98" s="31" t="str">
        <f>VLOOKUP(MYRANKS_P[[#This Row],[PLAYERID]],PLAYERIDMAP[],COLUMN(PLAYERIDMAP[LASTNAME]),FALSE)</f>
        <v>Trivino</v>
      </c>
      <c r="C98" s="31" t="str">
        <f>VLOOKUP(MYRANKS_P[[#This Row],[PLAYERID]],PLAYERIDMAP[],COLUMN(PLAYERIDMAP[FIRSTNAME]),FALSE)</f>
        <v>Lou</v>
      </c>
      <c r="D98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Lou Trivino</v>
      </c>
      <c r="E98" s="31" t="str">
        <f>VLOOKUP(MYRANKS_P[[#This Row],[PLAYERID]],PLAYERIDMAP[],COLUMN(PLAYERIDMAP[TEAM]),FALSE)</f>
        <v>OAK</v>
      </c>
      <c r="F98" s="113" t="str">
        <f>VLOOKUP(MYRANKS_P[[#This Row],[PLAYERID]],PLAYERIDMAP[],COLUMN(PLAYERIDMAP[LG]),FALSE)</f>
        <v>AL</v>
      </c>
      <c r="G98" s="8" t="str">
        <f>VLOOKUP(MYRANKS_P[[#This Row],[PLAYERID]],PLAYERIDMAP[],COLUMN(PLAYERIDMAP[POS]),FALSE)</f>
        <v>P</v>
      </c>
      <c r="H98" s="85">
        <v>8</v>
      </c>
      <c r="I98" s="85">
        <v>4</v>
      </c>
      <c r="J98" s="85">
        <v>74</v>
      </c>
      <c r="K98" s="85">
        <v>53</v>
      </c>
      <c r="L98" s="85">
        <v>24</v>
      </c>
      <c r="M98" s="85">
        <v>8</v>
      </c>
      <c r="N98" s="85">
        <v>82</v>
      </c>
      <c r="O98" s="85">
        <v>31</v>
      </c>
      <c r="P98" s="86">
        <v>2.9189189189189189</v>
      </c>
      <c r="Q98" s="86">
        <v>1.1351351351351351</v>
      </c>
      <c r="R98" s="85">
        <v>97</v>
      </c>
      <c r="S98" s="87">
        <v>2.0544917783481602</v>
      </c>
    </row>
    <row r="99" spans="1:19" x14ac:dyDescent="0.3">
      <c r="A99" s="57" t="s">
        <v>3120</v>
      </c>
      <c r="B99" s="31" t="str">
        <f>VLOOKUP(MYRANKS_P[[#This Row],[PLAYERID]],PLAYERIDMAP[],COLUMN(PLAYERIDMAP[LASTNAME]),FALSE)</f>
        <v>Smith</v>
      </c>
      <c r="C99" s="31" t="str">
        <f>VLOOKUP(MYRANKS_P[[#This Row],[PLAYERID]],PLAYERIDMAP[],COLUMN(PLAYERIDMAP[FIRSTNAME]),FALSE)</f>
        <v>Will</v>
      </c>
      <c r="D99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Will Smith</v>
      </c>
      <c r="E99" s="31" t="str">
        <f>VLOOKUP(MYRANKS_P[[#This Row],[PLAYERID]],PLAYERIDMAP[],COLUMN(PLAYERIDMAP[TEAM]),FALSE)</f>
        <v>SF</v>
      </c>
      <c r="F99" s="8" t="str">
        <f>VLOOKUP(MYRANKS_P[[#This Row],[PLAYERID]],PLAYERIDMAP[],COLUMN(PLAYERIDMAP[LG]),FALSE)</f>
        <v>NL</v>
      </c>
      <c r="G99" s="8" t="str">
        <f>VLOOKUP(MYRANKS_P[[#This Row],[PLAYERID]],PLAYERIDMAP[],COLUMN(PLAYERIDMAP[POS]),FALSE)</f>
        <v>P</v>
      </c>
      <c r="H99" s="61">
        <v>2</v>
      </c>
      <c r="I99" s="68">
        <v>14</v>
      </c>
      <c r="J99" s="68">
        <v>53</v>
      </c>
      <c r="K99" s="68">
        <v>37</v>
      </c>
      <c r="L99" s="68">
        <v>15</v>
      </c>
      <c r="M99" s="68">
        <v>3</v>
      </c>
      <c r="N99" s="68">
        <v>71</v>
      </c>
      <c r="O99" s="68">
        <v>15</v>
      </c>
      <c r="P99" s="48">
        <v>2.5471698113207548</v>
      </c>
      <c r="Q99" s="48">
        <v>0.98113207547169812</v>
      </c>
      <c r="R99" s="68">
        <v>98</v>
      </c>
      <c r="S99" s="51">
        <v>2.0123708242808585</v>
      </c>
    </row>
    <row r="100" spans="1:19" x14ac:dyDescent="0.3">
      <c r="A100" s="88" t="s">
        <v>12439</v>
      </c>
      <c r="B100" s="31" t="str">
        <f>VLOOKUP(MYRANKS_P[[#This Row],[PLAYERID]],PLAYERIDMAP[],COLUMN(PLAYERIDMAP[LASTNAME]),FALSE)</f>
        <v>Urena</v>
      </c>
      <c r="C100" s="31" t="str">
        <f>VLOOKUP(MYRANKS_P[[#This Row],[PLAYERID]],PLAYERIDMAP[],COLUMN(PLAYERIDMAP[FIRSTNAME]),FALSE)</f>
        <v>Jose</v>
      </c>
      <c r="D100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Jose Urena</v>
      </c>
      <c r="E100" s="31" t="str">
        <f>VLOOKUP(MYRANKS_P[[#This Row],[PLAYERID]],PLAYERIDMAP[],COLUMN(PLAYERIDMAP[TEAM]),FALSE)</f>
        <v>MIA</v>
      </c>
      <c r="F100" s="113" t="str">
        <f>VLOOKUP(MYRANKS_P[[#This Row],[PLAYERID]],PLAYERIDMAP[],COLUMN(PLAYERIDMAP[LG]),FALSE)</f>
        <v>NL</v>
      </c>
      <c r="G100" s="8" t="str">
        <f>VLOOKUP(MYRANKS_P[[#This Row],[PLAYERID]],PLAYERIDMAP[],COLUMN(PLAYERIDMAP[POS]),FALSE)</f>
        <v>P</v>
      </c>
      <c r="H100" s="85">
        <v>9</v>
      </c>
      <c r="I100" s="85">
        <v>0</v>
      </c>
      <c r="J100" s="85">
        <v>174</v>
      </c>
      <c r="K100" s="85">
        <v>155</v>
      </c>
      <c r="L100" s="85">
        <v>77</v>
      </c>
      <c r="M100" s="85">
        <v>19</v>
      </c>
      <c r="N100" s="85">
        <v>130</v>
      </c>
      <c r="O100" s="85">
        <v>51</v>
      </c>
      <c r="P100" s="86">
        <v>3.9827586206896552</v>
      </c>
      <c r="Q100" s="86">
        <v>1.1839080459770115</v>
      </c>
      <c r="R100" s="85">
        <v>99</v>
      </c>
      <c r="S100" s="87">
        <v>1.8892211626375406</v>
      </c>
    </row>
    <row r="101" spans="1:19" x14ac:dyDescent="0.3">
      <c r="A101" s="49" t="s">
        <v>3551</v>
      </c>
      <c r="B101" s="31" t="str">
        <f>VLOOKUP(MYRANKS_P[[#This Row],[PLAYERID]],PLAYERIDMAP[],COLUMN(PLAYERIDMAP[LASTNAME]),FALSE)</f>
        <v>Anderson</v>
      </c>
      <c r="C101" s="31" t="str">
        <f>VLOOKUP(MYRANKS_P[[#This Row],[PLAYERID]],PLAYERIDMAP[],COLUMN(PLAYERIDMAP[FIRSTNAME]),FALSE)</f>
        <v>Chase</v>
      </c>
      <c r="D101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Chase Anderson</v>
      </c>
      <c r="E101" s="31" t="str">
        <f>VLOOKUP(MYRANKS_P[[#This Row],[PLAYERID]],PLAYERIDMAP[],COLUMN(PLAYERIDMAP[TEAM]),FALSE)</f>
        <v>MIL</v>
      </c>
      <c r="F101" s="8" t="str">
        <f>VLOOKUP(MYRANKS_P[[#This Row],[PLAYERID]],PLAYERIDMAP[],COLUMN(PLAYERIDMAP[LG]),FALSE)</f>
        <v>NL</v>
      </c>
      <c r="G101" s="8" t="str">
        <f>VLOOKUP(MYRANKS_P[[#This Row],[PLAYERID]],PLAYERIDMAP[],COLUMN(PLAYERIDMAP[POS]),FALSE)</f>
        <v>P</v>
      </c>
      <c r="H101" s="61">
        <v>9</v>
      </c>
      <c r="I101" s="61">
        <v>0</v>
      </c>
      <c r="J101" s="61">
        <v>158</v>
      </c>
      <c r="K101" s="61">
        <v>131</v>
      </c>
      <c r="L101" s="61">
        <v>69</v>
      </c>
      <c r="M101" s="61">
        <v>30</v>
      </c>
      <c r="N101" s="61">
        <v>128</v>
      </c>
      <c r="O101" s="61">
        <v>57</v>
      </c>
      <c r="P101" s="9">
        <v>3.9303797468354431</v>
      </c>
      <c r="Q101" s="9">
        <v>1.1898734177215189</v>
      </c>
      <c r="R101" s="81">
        <v>100</v>
      </c>
      <c r="S101" s="40">
        <v>1.848331194855912</v>
      </c>
    </row>
    <row r="102" spans="1:19" x14ac:dyDescent="0.3">
      <c r="A102" s="43" t="s">
        <v>2262</v>
      </c>
      <c r="B102" s="8" t="str">
        <f>VLOOKUP(MYRANKS_P[[#This Row],[PLAYERID]],PLAYERIDMAP[],COLUMN(PLAYERIDMAP[LASTNAME]),FALSE)</f>
        <v>Hughes</v>
      </c>
      <c r="C102" s="8" t="str">
        <f>VLOOKUP(MYRANKS_P[[#This Row],[PLAYERID]],PLAYERIDMAP[],COLUMN(PLAYERIDMAP[FIRSTNAME]),FALSE)</f>
        <v>Jared</v>
      </c>
      <c r="D102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Jared Hughes</v>
      </c>
      <c r="E102" s="8" t="str">
        <f>VLOOKUP(MYRANKS_P[[#This Row],[PLAYERID]],PLAYERIDMAP[],COLUMN(PLAYERIDMAP[TEAM]),FALSE)</f>
        <v>CIN</v>
      </c>
      <c r="F102" s="8" t="str">
        <f>VLOOKUP(MYRANKS_P[[#This Row],[PLAYERID]],PLAYERIDMAP[],COLUMN(PLAYERIDMAP[LG]),FALSE)</f>
        <v>NL</v>
      </c>
      <c r="G102" s="8" t="str">
        <f>VLOOKUP(MYRANKS_P[[#This Row],[PLAYERID]],PLAYERIDMAP[],COLUMN(PLAYERIDMAP[POS]),FALSE)</f>
        <v>P</v>
      </c>
      <c r="H102" s="61">
        <v>4</v>
      </c>
      <c r="I102" s="61">
        <v>7</v>
      </c>
      <c r="J102" s="61">
        <v>78.2</v>
      </c>
      <c r="K102" s="61">
        <v>57</v>
      </c>
      <c r="L102" s="61">
        <v>17</v>
      </c>
      <c r="M102" s="61">
        <v>4</v>
      </c>
      <c r="N102" s="61">
        <v>59</v>
      </c>
      <c r="O102" s="61">
        <v>23</v>
      </c>
      <c r="P102" s="9">
        <v>1.9565217391304348</v>
      </c>
      <c r="Q102" s="9">
        <v>1.0230179028132993</v>
      </c>
      <c r="R102" s="61">
        <v>101</v>
      </c>
      <c r="S102" s="38">
        <v>1.7973334301590929</v>
      </c>
    </row>
    <row r="103" spans="1:19" x14ac:dyDescent="0.3">
      <c r="A103" s="43" t="s">
        <v>8293</v>
      </c>
      <c r="B103" s="31" t="str">
        <f>VLOOKUP(MYRANKS_P[[#This Row],[PLAYERID]],PLAYERIDMAP[],COLUMN(PLAYERIDMAP[LASTNAME]),FALSE)</f>
        <v>Osuna</v>
      </c>
      <c r="C103" s="31" t="str">
        <f>VLOOKUP(MYRANKS_P[[#This Row],[PLAYERID]],PLAYERIDMAP[],COLUMN(PLAYERIDMAP[FIRSTNAME]),FALSE)</f>
        <v>Roberto</v>
      </c>
      <c r="D103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Roberto Osuna</v>
      </c>
      <c r="E103" s="31" t="str">
        <f>VLOOKUP(MYRANKS_P[[#This Row],[PLAYERID]],PLAYERIDMAP[],COLUMN(PLAYERIDMAP[TEAM]),FALSE)</f>
        <v>HOU</v>
      </c>
      <c r="F103" s="8" t="str">
        <f>VLOOKUP(MYRANKS_P[[#This Row],[PLAYERID]],PLAYERIDMAP[],COLUMN(PLAYERIDMAP[LG]),FALSE)</f>
        <v>AL</v>
      </c>
      <c r="G103" s="8" t="str">
        <f>VLOOKUP(MYRANKS_P[[#This Row],[PLAYERID]],PLAYERIDMAP[],COLUMN(PLAYERIDMAP[POS]),FALSE)</f>
        <v>P</v>
      </c>
      <c r="H103" s="61">
        <v>2</v>
      </c>
      <c r="I103" s="61">
        <v>21</v>
      </c>
      <c r="J103" s="61">
        <v>38</v>
      </c>
      <c r="K103" s="61">
        <v>33</v>
      </c>
      <c r="L103" s="61">
        <v>10</v>
      </c>
      <c r="M103" s="61">
        <v>1</v>
      </c>
      <c r="N103" s="61">
        <v>32</v>
      </c>
      <c r="O103" s="61">
        <v>4</v>
      </c>
      <c r="P103" s="9">
        <v>2.3684210526315788</v>
      </c>
      <c r="Q103" s="9">
        <v>0.97368421052631582</v>
      </c>
      <c r="R103" s="61">
        <v>102</v>
      </c>
      <c r="S103" s="38">
        <v>1.5187011061736979</v>
      </c>
    </row>
    <row r="104" spans="1:19" x14ac:dyDescent="0.3">
      <c r="A104" s="49" t="s">
        <v>12939</v>
      </c>
      <c r="B104" s="31" t="str">
        <f>VLOOKUP(MYRANKS_P[[#This Row],[PLAYERID]],PLAYERIDMAP[],COLUMN(PLAYERIDMAP[LASTNAME]),FALSE)</f>
        <v>Lugo</v>
      </c>
      <c r="C104" s="31" t="str">
        <f>VLOOKUP(MYRANKS_P[[#This Row],[PLAYERID]],PLAYERIDMAP[],COLUMN(PLAYERIDMAP[FIRSTNAME]),FALSE)</f>
        <v>Seth</v>
      </c>
      <c r="D104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Seth Lugo</v>
      </c>
      <c r="E104" s="31" t="str">
        <f>VLOOKUP(MYRANKS_P[[#This Row],[PLAYERID]],PLAYERIDMAP[],COLUMN(PLAYERIDMAP[TEAM]),FALSE)</f>
        <v>NYM</v>
      </c>
      <c r="F104" s="8" t="str">
        <f>VLOOKUP(MYRANKS_P[[#This Row],[PLAYERID]],PLAYERIDMAP[],COLUMN(PLAYERIDMAP[LG]),FALSE)</f>
        <v>NL</v>
      </c>
      <c r="G104" s="8" t="str">
        <f>VLOOKUP(MYRANKS_P[[#This Row],[PLAYERID]],PLAYERIDMAP[],COLUMN(PLAYERIDMAP[POS]),FALSE)</f>
        <v>P</v>
      </c>
      <c r="H104" s="61">
        <v>3</v>
      </c>
      <c r="I104" s="61">
        <v>3</v>
      </c>
      <c r="J104" s="61">
        <v>101.1</v>
      </c>
      <c r="K104" s="61">
        <v>81</v>
      </c>
      <c r="L104" s="61">
        <v>30</v>
      </c>
      <c r="M104" s="61">
        <v>9</v>
      </c>
      <c r="N104" s="61">
        <v>103</v>
      </c>
      <c r="O104" s="61">
        <v>28</v>
      </c>
      <c r="P104" s="9">
        <v>2.6706231454005938</v>
      </c>
      <c r="Q104" s="9">
        <v>1.0781404549950544</v>
      </c>
      <c r="R104" s="81">
        <v>103</v>
      </c>
      <c r="S104" s="40">
        <v>1.4426123557949757</v>
      </c>
    </row>
    <row r="105" spans="1:19" x14ac:dyDescent="0.3">
      <c r="A105" s="43" t="s">
        <v>3470</v>
      </c>
      <c r="B105" s="8" t="str">
        <f>VLOOKUP(MYRANKS_P[[#This Row],[PLAYERID]],PLAYERIDMAP[],COLUMN(PLAYERIDMAP[LASTNAME]),FALSE)</f>
        <v>Gausman</v>
      </c>
      <c r="C105" s="8" t="str">
        <f>VLOOKUP(MYRANKS_P[[#This Row],[PLAYERID]],PLAYERIDMAP[],COLUMN(PLAYERIDMAP[FIRSTNAME]),FALSE)</f>
        <v>Kevin</v>
      </c>
      <c r="D105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Kevin Gausman</v>
      </c>
      <c r="E105" s="8" t="str">
        <f>VLOOKUP(MYRANKS_P[[#This Row],[PLAYERID]],PLAYERIDMAP[],COLUMN(PLAYERIDMAP[TEAM]),FALSE)</f>
        <v>ATL</v>
      </c>
      <c r="F105" s="8" t="str">
        <f>VLOOKUP(MYRANKS_P[[#This Row],[PLAYERID]],PLAYERIDMAP[],COLUMN(PLAYERIDMAP[LG]),FALSE)</f>
        <v>NL</v>
      </c>
      <c r="G105" s="8" t="str">
        <f>VLOOKUP(MYRANKS_P[[#This Row],[PLAYERID]],PLAYERIDMAP[],COLUMN(PLAYERIDMAP[POS]),FALSE)</f>
        <v>P</v>
      </c>
      <c r="H105" s="61">
        <v>10</v>
      </c>
      <c r="I105" s="61">
        <v>0</v>
      </c>
      <c r="J105" s="61">
        <v>183.2</v>
      </c>
      <c r="K105" s="61">
        <v>189</v>
      </c>
      <c r="L105" s="61">
        <v>80</v>
      </c>
      <c r="M105" s="61">
        <v>26</v>
      </c>
      <c r="N105" s="61">
        <v>148</v>
      </c>
      <c r="O105" s="61">
        <v>50</v>
      </c>
      <c r="P105" s="9">
        <v>3.9301310043668125</v>
      </c>
      <c r="Q105" s="9">
        <v>1.304585152838428</v>
      </c>
      <c r="R105" s="61">
        <v>104</v>
      </c>
      <c r="S105" s="38">
        <v>1.3640701506904001</v>
      </c>
    </row>
    <row r="106" spans="1:19" x14ac:dyDescent="0.3">
      <c r="A106" s="43" t="s">
        <v>13469</v>
      </c>
      <c r="B106" s="31" t="str">
        <f>VLOOKUP(MYRANKS_P[[#This Row],[PLAYERID]],PLAYERIDMAP[],COLUMN(PLAYERIDMAP[LASTNAME]),FALSE)</f>
        <v>Godley</v>
      </c>
      <c r="C106" s="31" t="str">
        <f>VLOOKUP(MYRANKS_P[[#This Row],[PLAYERID]],PLAYERIDMAP[],COLUMN(PLAYERIDMAP[FIRSTNAME]),FALSE)</f>
        <v>Zack</v>
      </c>
      <c r="D106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Zack Godley</v>
      </c>
      <c r="E106" s="31" t="str">
        <f>VLOOKUP(MYRANKS_P[[#This Row],[PLAYERID]],PLAYERIDMAP[],COLUMN(PLAYERIDMAP[TEAM]),FALSE)</f>
        <v>ARI</v>
      </c>
      <c r="F106" s="8" t="str">
        <f>VLOOKUP(MYRANKS_P[[#This Row],[PLAYERID]],PLAYERIDMAP[],COLUMN(PLAYERIDMAP[LG]),FALSE)</f>
        <v>NL</v>
      </c>
      <c r="G106" s="8" t="str">
        <f>VLOOKUP(MYRANKS_P[[#This Row],[PLAYERID]],PLAYERIDMAP[],COLUMN(PLAYERIDMAP[POS]),FALSE)</f>
        <v>P</v>
      </c>
      <c r="H106" s="61">
        <v>15</v>
      </c>
      <c r="I106" s="61">
        <v>0</v>
      </c>
      <c r="J106" s="61">
        <v>178.1</v>
      </c>
      <c r="K106" s="61">
        <v>177</v>
      </c>
      <c r="L106" s="61">
        <v>94</v>
      </c>
      <c r="M106" s="61">
        <v>16</v>
      </c>
      <c r="N106" s="61">
        <v>185</v>
      </c>
      <c r="O106" s="61">
        <v>81</v>
      </c>
      <c r="P106" s="9">
        <v>4.7501403705783272</v>
      </c>
      <c r="Q106" s="9">
        <v>1.4486243683323976</v>
      </c>
      <c r="R106" s="81">
        <v>105</v>
      </c>
      <c r="S106" s="40">
        <v>1.3484570034469621</v>
      </c>
    </row>
    <row r="107" spans="1:19" x14ac:dyDescent="0.3">
      <c r="A107" s="43" t="s">
        <v>3038</v>
      </c>
      <c r="B107" s="8" t="str">
        <f>VLOOKUP(MYRANKS_P[[#This Row],[PLAYERID]],PLAYERIDMAP[],COLUMN(PLAYERIDMAP[LASTNAME]),FALSE)</f>
        <v>Sabathia</v>
      </c>
      <c r="C107" s="8" t="str">
        <f>VLOOKUP(MYRANKS_P[[#This Row],[PLAYERID]],PLAYERIDMAP[],COLUMN(PLAYERIDMAP[FIRSTNAME]),FALSE)</f>
        <v>CC</v>
      </c>
      <c r="D107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CC Sabathia</v>
      </c>
      <c r="E107" s="8" t="str">
        <f>VLOOKUP(MYRANKS_P[[#This Row],[PLAYERID]],PLAYERIDMAP[],COLUMN(PLAYERIDMAP[TEAM]),FALSE)</f>
        <v>NYY</v>
      </c>
      <c r="F107" s="8" t="str">
        <f>VLOOKUP(MYRANKS_P[[#This Row],[PLAYERID]],PLAYERIDMAP[],COLUMN(PLAYERIDMAP[LG]),FALSE)</f>
        <v>AL</v>
      </c>
      <c r="G107" s="8" t="str">
        <f>VLOOKUP(MYRANKS_P[[#This Row],[PLAYERID]],PLAYERIDMAP[],COLUMN(PLAYERIDMAP[POS]),FALSE)</f>
        <v>P</v>
      </c>
      <c r="H107" s="61">
        <v>9</v>
      </c>
      <c r="I107" s="61">
        <v>0</v>
      </c>
      <c r="J107" s="61">
        <v>153</v>
      </c>
      <c r="K107" s="61">
        <v>150</v>
      </c>
      <c r="L107" s="61">
        <v>62</v>
      </c>
      <c r="M107" s="61">
        <v>19</v>
      </c>
      <c r="N107" s="61">
        <v>140</v>
      </c>
      <c r="O107" s="61">
        <v>51</v>
      </c>
      <c r="P107" s="9">
        <v>3.6470588235294117</v>
      </c>
      <c r="Q107" s="9">
        <v>1.3137254901960784</v>
      </c>
      <c r="R107" s="61">
        <v>106</v>
      </c>
      <c r="S107" s="38">
        <v>1.2870985933209864</v>
      </c>
    </row>
    <row r="108" spans="1:19" x14ac:dyDescent="0.3">
      <c r="A108" s="43" t="s">
        <v>12612</v>
      </c>
      <c r="B108" s="31" t="str">
        <f>VLOOKUP(MYRANKS_P[[#This Row],[PLAYERID]],PLAYERIDMAP[],COLUMN(PLAYERIDMAP[LASTNAME]),FALSE)</f>
        <v>Oh</v>
      </c>
      <c r="C108" s="31" t="str">
        <f>VLOOKUP(MYRANKS_P[[#This Row],[PLAYERID]],PLAYERIDMAP[],COLUMN(PLAYERIDMAP[FIRSTNAME]),FALSE)</f>
        <v>Seung-hwan</v>
      </c>
      <c r="D108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Seung-hwan Oh</v>
      </c>
      <c r="E108" s="31" t="str">
        <f>VLOOKUP(MYRANKS_P[[#This Row],[PLAYERID]],PLAYERIDMAP[],COLUMN(PLAYERIDMAP[TEAM]),FALSE)</f>
        <v>COL</v>
      </c>
      <c r="F108" s="8" t="str">
        <f>VLOOKUP(MYRANKS_P[[#This Row],[PLAYERID]],PLAYERIDMAP[],COLUMN(PLAYERIDMAP[LG]),FALSE)</f>
        <v>NL</v>
      </c>
      <c r="G108" s="8" t="str">
        <f>VLOOKUP(MYRANKS_P[[#This Row],[PLAYERID]],PLAYERIDMAP[],COLUMN(PLAYERIDMAP[POS]),FALSE)</f>
        <v>P</v>
      </c>
      <c r="H108" s="61">
        <v>6</v>
      </c>
      <c r="I108" s="61">
        <v>3</v>
      </c>
      <c r="J108" s="61">
        <v>68.099999999999994</v>
      </c>
      <c r="K108" s="61">
        <v>52</v>
      </c>
      <c r="L108" s="61">
        <v>20</v>
      </c>
      <c r="M108" s="61">
        <v>8</v>
      </c>
      <c r="N108" s="61">
        <v>79</v>
      </c>
      <c r="O108" s="61">
        <v>17</v>
      </c>
      <c r="P108" s="9">
        <v>2.643171806167401</v>
      </c>
      <c r="Q108" s="9">
        <v>1.0132158590308371</v>
      </c>
      <c r="R108" s="61">
        <v>107</v>
      </c>
      <c r="S108" s="38">
        <v>1.2866259263161559</v>
      </c>
    </row>
    <row r="109" spans="1:19" x14ac:dyDescent="0.3">
      <c r="A109" s="43" t="s">
        <v>4607</v>
      </c>
      <c r="B109" s="31" t="str">
        <f>VLOOKUP(MYRANKS_P[[#This Row],[PLAYERID]],PLAYERIDMAP[],COLUMN(PLAYERIDMAP[LASTNAME]),FALSE)</f>
        <v>Petit</v>
      </c>
      <c r="C109" s="31" t="str">
        <f>VLOOKUP(MYRANKS_P[[#This Row],[PLAYERID]],PLAYERIDMAP[],COLUMN(PLAYERIDMAP[FIRSTNAME]),FALSE)</f>
        <v>Yusmeiro</v>
      </c>
      <c r="D109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Yusmeiro Petit</v>
      </c>
      <c r="E109" s="31" t="str">
        <f>VLOOKUP(MYRANKS_P[[#This Row],[PLAYERID]],PLAYERIDMAP[],COLUMN(PLAYERIDMAP[TEAM]),FALSE)</f>
        <v>OAK</v>
      </c>
      <c r="F109" s="8" t="str">
        <f>VLOOKUP(MYRANKS_P[[#This Row],[PLAYERID]],PLAYERIDMAP[],COLUMN(PLAYERIDMAP[LG]),FALSE)</f>
        <v>AL</v>
      </c>
      <c r="G109" s="8" t="str">
        <f>VLOOKUP(MYRANKS_P[[#This Row],[PLAYERID]],PLAYERIDMAP[],COLUMN(PLAYERIDMAP[POS]),FALSE)</f>
        <v>P</v>
      </c>
      <c r="H109" s="61">
        <v>7</v>
      </c>
      <c r="I109" s="61">
        <v>0</v>
      </c>
      <c r="J109" s="61">
        <v>93</v>
      </c>
      <c r="K109" s="61">
        <v>76</v>
      </c>
      <c r="L109" s="61">
        <v>31</v>
      </c>
      <c r="M109" s="61">
        <v>13</v>
      </c>
      <c r="N109" s="61">
        <v>76</v>
      </c>
      <c r="O109" s="61">
        <v>18</v>
      </c>
      <c r="P109" s="9">
        <v>3</v>
      </c>
      <c r="Q109" s="9">
        <v>1.010752688172043</v>
      </c>
      <c r="R109" s="61">
        <v>108</v>
      </c>
      <c r="S109" s="38">
        <v>1</v>
      </c>
    </row>
    <row r="110" spans="1:19" x14ac:dyDescent="0.3">
      <c r="A110" s="43" t="s">
        <v>1446</v>
      </c>
      <c r="B110" s="8" t="str">
        <f>VLOOKUP(MYRANKS_P[[#This Row],[PLAYERID]],PLAYERIDMAP[],COLUMN(PLAYERIDMAP[LASTNAME]),FALSE)</f>
        <v>Arrieta</v>
      </c>
      <c r="C110" s="8" t="str">
        <f>VLOOKUP(MYRANKS_P[[#This Row],[PLAYERID]],PLAYERIDMAP[],COLUMN(PLAYERIDMAP[FIRSTNAME]),FALSE)</f>
        <v>Jake</v>
      </c>
      <c r="D110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Jake Arrieta</v>
      </c>
      <c r="E110" s="8" t="str">
        <f>VLOOKUP(MYRANKS_P[[#This Row],[PLAYERID]],PLAYERIDMAP[],COLUMN(PLAYERIDMAP[TEAM]),FALSE)</f>
        <v>PHI</v>
      </c>
      <c r="F110" s="8" t="str">
        <f>VLOOKUP(MYRANKS_P[[#This Row],[PLAYERID]],PLAYERIDMAP[],COLUMN(PLAYERIDMAP[LG]),FALSE)</f>
        <v>NL</v>
      </c>
      <c r="G110" s="8" t="str">
        <f>VLOOKUP(MYRANKS_P[[#This Row],[PLAYERID]],PLAYERIDMAP[],COLUMN(PLAYERIDMAP[POS]),FALSE)</f>
        <v>P</v>
      </c>
      <c r="H110" s="61">
        <v>10</v>
      </c>
      <c r="I110" s="61">
        <v>0</v>
      </c>
      <c r="J110" s="61">
        <v>172.2</v>
      </c>
      <c r="K110" s="61">
        <v>165</v>
      </c>
      <c r="L110" s="61">
        <v>76</v>
      </c>
      <c r="M110" s="61">
        <v>21</v>
      </c>
      <c r="N110" s="61">
        <v>138</v>
      </c>
      <c r="O110" s="61">
        <v>57</v>
      </c>
      <c r="P110" s="9">
        <v>3.9721254355400699</v>
      </c>
      <c r="Q110" s="9">
        <v>1.2891986062717771</v>
      </c>
      <c r="R110" s="61">
        <v>109</v>
      </c>
      <c r="S110" s="38">
        <v>0.95269871216839608</v>
      </c>
    </row>
    <row r="111" spans="1:19" x14ac:dyDescent="0.3">
      <c r="A111" s="43" t="s">
        <v>15815</v>
      </c>
      <c r="B111" s="8" t="str">
        <f>VLOOKUP(MYRANKS_P[[#This Row],[PLAYERID]],PLAYERIDMAP[],COLUMN(PLAYERIDMAP[LASTNAME]),FALSE)</f>
        <v>Rodriguez</v>
      </c>
      <c r="C111" s="8" t="str">
        <f>VLOOKUP(MYRANKS_P[[#This Row],[PLAYERID]],PLAYERIDMAP[],COLUMN(PLAYERIDMAP[FIRSTNAME]),FALSE)</f>
        <v>Dereck</v>
      </c>
      <c r="D111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Dereck Rodriguez</v>
      </c>
      <c r="E111" s="8" t="str">
        <f>VLOOKUP(MYRANKS_P[[#This Row],[PLAYERID]],PLAYERIDMAP[],COLUMN(PLAYERIDMAP[TEAM]),FALSE)</f>
        <v>SF</v>
      </c>
      <c r="F111" s="8" t="str">
        <f>VLOOKUP(MYRANKS_P[[#This Row],[PLAYERID]],PLAYERIDMAP[],COLUMN(PLAYERIDMAP[LG]),FALSE)</f>
        <v>NL</v>
      </c>
      <c r="G111" s="8" t="str">
        <f>VLOOKUP(MYRANKS_P[[#This Row],[PLAYERID]],PLAYERIDMAP[],COLUMN(PLAYERIDMAP[POS]),FALSE)</f>
        <v>P</v>
      </c>
      <c r="H111" s="61">
        <v>6</v>
      </c>
      <c r="I111" s="61">
        <v>0</v>
      </c>
      <c r="J111" s="61">
        <v>118.1</v>
      </c>
      <c r="K111" s="61">
        <v>98</v>
      </c>
      <c r="L111" s="61">
        <v>37</v>
      </c>
      <c r="M111" s="61">
        <v>9</v>
      </c>
      <c r="N111" s="61">
        <v>89</v>
      </c>
      <c r="O111" s="61">
        <v>36</v>
      </c>
      <c r="P111" s="9">
        <v>2.8196443691786621</v>
      </c>
      <c r="Q111" s="9">
        <v>1.1346316680779001</v>
      </c>
      <c r="R111" s="61">
        <v>110</v>
      </c>
      <c r="S111" s="38">
        <v>0.77617338815805337</v>
      </c>
    </row>
    <row r="112" spans="1:19" x14ac:dyDescent="0.3">
      <c r="A112" s="63" t="s">
        <v>13783</v>
      </c>
      <c r="B112" s="31" t="str">
        <f>VLOOKUP(MYRANKS_P[[#This Row],[PLAYERID]],PLAYERIDMAP[],COLUMN(PLAYERIDMAP[LASTNAME]),FALSE)</f>
        <v>Junis</v>
      </c>
      <c r="C112" s="31" t="str">
        <f>VLOOKUP(MYRANKS_P[[#This Row],[PLAYERID]],PLAYERIDMAP[],COLUMN(PLAYERIDMAP[FIRSTNAME]),FALSE)</f>
        <v>Jakob</v>
      </c>
      <c r="D112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Jakob Junis</v>
      </c>
      <c r="E112" s="31" t="str">
        <f>VLOOKUP(MYRANKS_P[[#This Row],[PLAYERID]],PLAYERIDMAP[],COLUMN(PLAYERIDMAP[TEAM]),FALSE)</f>
        <v>KC</v>
      </c>
      <c r="F112" s="8" t="str">
        <f>VLOOKUP(MYRANKS_P[[#This Row],[PLAYERID]],PLAYERIDMAP[],COLUMN(PLAYERIDMAP[LG]),FALSE)</f>
        <v>AL</v>
      </c>
      <c r="G112" s="8" t="str">
        <f>VLOOKUP(MYRANKS_P[[#This Row],[PLAYERID]],PLAYERIDMAP[],COLUMN(PLAYERIDMAP[POS]),FALSE)</f>
        <v>P</v>
      </c>
      <c r="H112" s="61">
        <v>9</v>
      </c>
      <c r="I112" s="61">
        <v>0</v>
      </c>
      <c r="J112" s="61">
        <v>177</v>
      </c>
      <c r="K112" s="61">
        <v>182</v>
      </c>
      <c r="L112" s="61">
        <v>86</v>
      </c>
      <c r="M112" s="61">
        <v>32</v>
      </c>
      <c r="N112" s="61">
        <v>164</v>
      </c>
      <c r="O112" s="61">
        <v>43</v>
      </c>
      <c r="P112" s="9">
        <v>4.3728813559322033</v>
      </c>
      <c r="Q112" s="9">
        <v>1.271186440677966</v>
      </c>
      <c r="R112" s="61">
        <v>111</v>
      </c>
      <c r="S112" s="38">
        <v>0.7717089746096979</v>
      </c>
    </row>
    <row r="113" spans="1:19" x14ac:dyDescent="0.3">
      <c r="A113" s="43" t="s">
        <v>1752</v>
      </c>
      <c r="B113" s="31" t="str">
        <f>VLOOKUP(MYRANKS_P[[#This Row],[PLAYERID]],PLAYERIDMAP[],COLUMN(PLAYERIDMAP[LASTNAME]),FALSE)</f>
        <v>Cishek</v>
      </c>
      <c r="C113" s="31" t="str">
        <f>VLOOKUP(MYRANKS_P[[#This Row],[PLAYERID]],PLAYERIDMAP[],COLUMN(PLAYERIDMAP[FIRSTNAME]),FALSE)</f>
        <v>Steve</v>
      </c>
      <c r="D113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Steve Cishek</v>
      </c>
      <c r="E113" s="31" t="str">
        <f>VLOOKUP(MYRANKS_P[[#This Row],[PLAYERID]],PLAYERIDMAP[],COLUMN(PLAYERIDMAP[TEAM]),FALSE)</f>
        <v>CHC</v>
      </c>
      <c r="F113" s="8" t="str">
        <f>VLOOKUP(MYRANKS_P[[#This Row],[PLAYERID]],PLAYERIDMAP[],COLUMN(PLAYERIDMAP[LG]),FALSE)</f>
        <v>NL</v>
      </c>
      <c r="G113" s="8" t="str">
        <f>VLOOKUP(MYRANKS_P[[#This Row],[PLAYERID]],PLAYERIDMAP[],COLUMN(PLAYERIDMAP[POS]),FALSE)</f>
        <v>P</v>
      </c>
      <c r="H113" s="61">
        <v>4</v>
      </c>
      <c r="I113" s="61">
        <v>4</v>
      </c>
      <c r="J113" s="61">
        <v>70.099999999999994</v>
      </c>
      <c r="K113" s="61">
        <v>45</v>
      </c>
      <c r="L113" s="61">
        <v>17</v>
      </c>
      <c r="M113" s="61">
        <v>5</v>
      </c>
      <c r="N113" s="61">
        <v>78</v>
      </c>
      <c r="O113" s="61">
        <v>28</v>
      </c>
      <c r="P113" s="9">
        <v>2.1825962910128389</v>
      </c>
      <c r="Q113" s="9">
        <v>1.0413694721825963</v>
      </c>
      <c r="R113" s="81">
        <v>112</v>
      </c>
      <c r="S113" s="40">
        <v>0.73720325863970992</v>
      </c>
    </row>
    <row r="114" spans="1:19" x14ac:dyDescent="0.3">
      <c r="A114" s="43" t="s">
        <v>15543</v>
      </c>
      <c r="B114" s="31" t="str">
        <f>VLOOKUP(MYRANKS_P[[#This Row],[PLAYERID]],PLAYERIDMAP[],COLUMN(PLAYERIDMAP[LASTNAME]),FALSE)</f>
        <v>Barria</v>
      </c>
      <c r="C114" s="31" t="str">
        <f>VLOOKUP(MYRANKS_P[[#This Row],[PLAYERID]],PLAYERIDMAP[],COLUMN(PLAYERIDMAP[FIRSTNAME]),FALSE)</f>
        <v>Jaime</v>
      </c>
      <c r="D114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Jaime Barria</v>
      </c>
      <c r="E114" s="31" t="str">
        <f>VLOOKUP(MYRANKS_P[[#This Row],[PLAYERID]],PLAYERIDMAP[],COLUMN(PLAYERIDMAP[TEAM]),FALSE)</f>
        <v>LAA</v>
      </c>
      <c r="F114" s="8" t="str">
        <f>VLOOKUP(MYRANKS_P[[#This Row],[PLAYERID]],PLAYERIDMAP[],COLUMN(PLAYERIDMAP[LG]),FALSE)</f>
        <v>AL</v>
      </c>
      <c r="G114" s="8" t="str">
        <f>VLOOKUP(MYRANKS_P[[#This Row],[PLAYERID]],PLAYERIDMAP[],COLUMN(PLAYERIDMAP[POS]),FALSE)</f>
        <v>P</v>
      </c>
      <c r="H114" s="61">
        <v>10</v>
      </c>
      <c r="I114" s="75">
        <v>0</v>
      </c>
      <c r="J114" s="75">
        <v>129.1</v>
      </c>
      <c r="K114" s="75">
        <v>117</v>
      </c>
      <c r="L114" s="75">
        <v>49</v>
      </c>
      <c r="M114" s="75">
        <v>17</v>
      </c>
      <c r="N114" s="75">
        <v>98</v>
      </c>
      <c r="O114" s="75">
        <v>47</v>
      </c>
      <c r="P114" s="25">
        <v>3.4159566227730442</v>
      </c>
      <c r="Q114" s="25">
        <v>1.2703330751355539</v>
      </c>
      <c r="R114" s="75">
        <v>113</v>
      </c>
      <c r="S114" s="39">
        <v>0.67725349297559234</v>
      </c>
    </row>
    <row r="115" spans="1:19" x14ac:dyDescent="0.3">
      <c r="A115" s="43" t="s">
        <v>14151</v>
      </c>
      <c r="B115" s="31" t="str">
        <f>VLOOKUP(MYRANKS_P[[#This Row],[PLAYERID]],PLAYERIDMAP[],COLUMN(PLAYERIDMAP[LASTNAME]),FALSE)</f>
        <v>Minter</v>
      </c>
      <c r="C115" s="31" t="str">
        <f>VLOOKUP(MYRANKS_P[[#This Row],[PLAYERID]],PLAYERIDMAP[],COLUMN(PLAYERIDMAP[FIRSTNAME]),FALSE)</f>
        <v>A.J.</v>
      </c>
      <c r="D115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A.J. Minter</v>
      </c>
      <c r="E115" s="31" t="str">
        <f>VLOOKUP(MYRANKS_P[[#This Row],[PLAYERID]],PLAYERIDMAP[],COLUMN(PLAYERIDMAP[TEAM]),FALSE)</f>
        <v>ATL</v>
      </c>
      <c r="F115" s="8" t="str">
        <f>VLOOKUP(MYRANKS_P[[#This Row],[PLAYERID]],PLAYERIDMAP[],COLUMN(PLAYERIDMAP[LG]),FALSE)</f>
        <v>NL</v>
      </c>
      <c r="G115" s="8" t="str">
        <f>VLOOKUP(MYRANKS_P[[#This Row],[PLAYERID]],PLAYERIDMAP[],COLUMN(PLAYERIDMAP[POS]),FALSE)</f>
        <v>P</v>
      </c>
      <c r="H115" s="61">
        <v>4</v>
      </c>
      <c r="I115" s="61">
        <v>15</v>
      </c>
      <c r="J115" s="61">
        <v>61.1</v>
      </c>
      <c r="K115" s="61">
        <v>57</v>
      </c>
      <c r="L115" s="61">
        <v>22</v>
      </c>
      <c r="M115" s="61">
        <v>3</v>
      </c>
      <c r="N115" s="61">
        <v>69</v>
      </c>
      <c r="O115" s="61">
        <v>22</v>
      </c>
      <c r="P115" s="9">
        <v>3.2405891980360066</v>
      </c>
      <c r="Q115" s="9">
        <v>1.292962356792144</v>
      </c>
      <c r="R115" s="61">
        <v>114</v>
      </c>
      <c r="S115" s="38">
        <v>0.57195508002812978</v>
      </c>
    </row>
    <row r="116" spans="1:19" x14ac:dyDescent="0.3">
      <c r="A116" s="43" t="s">
        <v>15760</v>
      </c>
      <c r="B116" s="31" t="str">
        <f>VLOOKUP(MYRANKS_P[[#This Row],[PLAYERID]],PLAYERIDMAP[],COLUMN(PLAYERIDMAP[LASTNAME]),FALSE)</f>
        <v>Keller</v>
      </c>
      <c r="C116" s="31" t="str">
        <f>VLOOKUP(MYRANKS_P[[#This Row],[PLAYERID]],PLAYERIDMAP[],COLUMN(PLAYERIDMAP[FIRSTNAME]),FALSE)</f>
        <v>Brad</v>
      </c>
      <c r="D116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Brad Keller</v>
      </c>
      <c r="E116" s="31" t="str">
        <f>VLOOKUP(MYRANKS_P[[#This Row],[PLAYERID]],PLAYERIDMAP[],COLUMN(PLAYERIDMAP[TEAM]),FALSE)</f>
        <v>KC</v>
      </c>
      <c r="F116" s="8" t="str">
        <f>VLOOKUP(MYRANKS_P[[#This Row],[PLAYERID]],PLAYERIDMAP[],COLUMN(PLAYERIDMAP[LG]),FALSE)</f>
        <v>AL</v>
      </c>
      <c r="G116" s="8" t="str">
        <f>VLOOKUP(MYRANKS_P[[#This Row],[PLAYERID]],PLAYERIDMAP[],COLUMN(PLAYERIDMAP[POS]),FALSE)</f>
        <v>P</v>
      </c>
      <c r="H116" s="61">
        <v>9</v>
      </c>
      <c r="I116" s="61">
        <v>0</v>
      </c>
      <c r="J116" s="61">
        <v>140.1</v>
      </c>
      <c r="K116" s="61">
        <v>133</v>
      </c>
      <c r="L116" s="61">
        <v>48</v>
      </c>
      <c r="M116" s="61">
        <v>7</v>
      </c>
      <c r="N116" s="61">
        <v>96</v>
      </c>
      <c r="O116" s="61">
        <v>50</v>
      </c>
      <c r="P116" s="9">
        <v>3.0835117773019274</v>
      </c>
      <c r="Q116" s="9">
        <v>1.3062098501070665</v>
      </c>
      <c r="R116" s="81">
        <v>115</v>
      </c>
      <c r="S116" s="40">
        <v>0.19841568908706775</v>
      </c>
    </row>
    <row r="117" spans="1:19" x14ac:dyDescent="0.3">
      <c r="A117" s="43" t="s">
        <v>15600</v>
      </c>
      <c r="B117" s="8" t="str">
        <f>VLOOKUP(MYRANKS_P[[#This Row],[PLAYERID]],PLAYERIDMAP[],COLUMN(PLAYERIDMAP[LASTNAME]),FALSE)</f>
        <v>Lucchesi</v>
      </c>
      <c r="C117" s="8" t="str">
        <f>VLOOKUP(MYRANKS_P[[#This Row],[PLAYERID]],PLAYERIDMAP[],COLUMN(PLAYERIDMAP[FIRSTNAME]),FALSE)</f>
        <v>Joey</v>
      </c>
      <c r="D117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Joey Lucchesi</v>
      </c>
      <c r="E117" s="8" t="str">
        <f>VLOOKUP(MYRANKS_P[[#This Row],[PLAYERID]],PLAYERIDMAP[],COLUMN(PLAYERIDMAP[TEAM]),FALSE)</f>
        <v>SD</v>
      </c>
      <c r="F117" s="8" t="str">
        <f>VLOOKUP(MYRANKS_P[[#This Row],[PLAYERID]],PLAYERIDMAP[],COLUMN(PLAYERIDMAP[LG]),FALSE)</f>
        <v>NL</v>
      </c>
      <c r="G117" s="8" t="str">
        <f>VLOOKUP(MYRANKS_P[[#This Row],[PLAYERID]],PLAYERIDMAP[],COLUMN(PLAYERIDMAP[POS]),FALSE)</f>
        <v>P</v>
      </c>
      <c r="H117" s="61">
        <v>8</v>
      </c>
      <c r="I117" s="61">
        <v>0</v>
      </c>
      <c r="J117" s="61">
        <v>130</v>
      </c>
      <c r="K117" s="61">
        <v>125</v>
      </c>
      <c r="L117" s="61">
        <v>59</v>
      </c>
      <c r="M117" s="61">
        <v>23</v>
      </c>
      <c r="N117" s="61">
        <v>145</v>
      </c>
      <c r="O117" s="61">
        <v>43</v>
      </c>
      <c r="P117" s="9">
        <v>4.0846153846153843</v>
      </c>
      <c r="Q117" s="9">
        <v>1.2923076923076924</v>
      </c>
      <c r="R117" s="61">
        <v>116</v>
      </c>
      <c r="S117" s="38">
        <v>8.898929838461378E-2</v>
      </c>
    </row>
    <row r="118" spans="1:19" x14ac:dyDescent="0.3">
      <c r="A118" s="43" t="s">
        <v>2679</v>
      </c>
      <c r="B118" s="8" t="str">
        <f>VLOOKUP(MYRANKS_P[[#This Row],[PLAYERID]],PLAYERIDMAP[],COLUMN(PLAYERIDMAP[LASTNAME]),FALSE)</f>
        <v>Morrow</v>
      </c>
      <c r="C118" s="8" t="str">
        <f>VLOOKUP(MYRANKS_P[[#This Row],[PLAYERID]],PLAYERIDMAP[],COLUMN(PLAYERIDMAP[FIRSTNAME]),FALSE)</f>
        <v>Brandon</v>
      </c>
      <c r="D118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Brandon Morrow</v>
      </c>
      <c r="E118" s="8" t="str">
        <f>VLOOKUP(MYRANKS_P[[#This Row],[PLAYERID]],PLAYERIDMAP[],COLUMN(PLAYERIDMAP[TEAM]),FALSE)</f>
        <v>CHC</v>
      </c>
      <c r="F118" s="8" t="str">
        <f>VLOOKUP(MYRANKS_P[[#This Row],[PLAYERID]],PLAYERIDMAP[],COLUMN(PLAYERIDMAP[LG]),FALSE)</f>
        <v>NL</v>
      </c>
      <c r="G118" s="8" t="str">
        <f>VLOOKUP(MYRANKS_P[[#This Row],[PLAYERID]],PLAYERIDMAP[],COLUMN(PLAYERIDMAP[POS]),FALSE)</f>
        <v>P</v>
      </c>
      <c r="H118" s="61">
        <v>0</v>
      </c>
      <c r="I118" s="61">
        <v>22</v>
      </c>
      <c r="J118" s="61">
        <v>30.2</v>
      </c>
      <c r="K118" s="61">
        <v>24</v>
      </c>
      <c r="L118" s="61">
        <v>5</v>
      </c>
      <c r="M118" s="61">
        <v>2</v>
      </c>
      <c r="N118" s="61">
        <v>31</v>
      </c>
      <c r="O118" s="61">
        <v>9</v>
      </c>
      <c r="P118" s="9">
        <v>1.490066225165563</v>
      </c>
      <c r="Q118" s="9">
        <v>1.0927152317880795</v>
      </c>
      <c r="R118" s="61">
        <v>117</v>
      </c>
      <c r="S118" s="38">
        <v>-4.411543601286172E-2</v>
      </c>
    </row>
    <row r="119" spans="1:19" x14ac:dyDescent="0.3">
      <c r="A119" s="43" t="s">
        <v>12628</v>
      </c>
      <c r="B119" s="31" t="str">
        <f>VLOOKUP(MYRANKS_P[[#This Row],[PLAYERID]],PLAYERIDMAP[],COLUMN(PLAYERIDMAP[LASTNAME]),FALSE)</f>
        <v>Lopez</v>
      </c>
      <c r="C119" s="31" t="str">
        <f>VLOOKUP(MYRANKS_P[[#This Row],[PLAYERID]],PLAYERIDMAP[],COLUMN(PLAYERIDMAP[FIRSTNAME]),FALSE)</f>
        <v>Reynaldo</v>
      </c>
      <c r="D119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Reynaldo Lopez</v>
      </c>
      <c r="E119" s="31" t="str">
        <f>VLOOKUP(MYRANKS_P[[#This Row],[PLAYERID]],PLAYERIDMAP[],COLUMN(PLAYERIDMAP[TEAM]),FALSE)</f>
        <v>CHW</v>
      </c>
      <c r="F119" s="8" t="str">
        <f>VLOOKUP(MYRANKS_P[[#This Row],[PLAYERID]],PLAYERIDMAP[],COLUMN(PLAYERIDMAP[LG]),FALSE)</f>
        <v>AL</v>
      </c>
      <c r="G119" s="8" t="str">
        <f>VLOOKUP(MYRANKS_P[[#This Row],[PLAYERID]],PLAYERIDMAP[],COLUMN(PLAYERIDMAP[POS]),FALSE)</f>
        <v>P</v>
      </c>
      <c r="H119" s="61">
        <v>7</v>
      </c>
      <c r="I119" s="61">
        <v>0</v>
      </c>
      <c r="J119" s="61">
        <v>188.2</v>
      </c>
      <c r="K119" s="61">
        <v>165</v>
      </c>
      <c r="L119" s="61">
        <v>82</v>
      </c>
      <c r="M119" s="61">
        <v>25</v>
      </c>
      <c r="N119" s="61">
        <v>151</v>
      </c>
      <c r="O119" s="61">
        <v>75</v>
      </c>
      <c r="P119" s="9">
        <v>3.9213602550478215</v>
      </c>
      <c r="Q119" s="9">
        <v>1.275239107332625</v>
      </c>
      <c r="R119" s="61">
        <v>118</v>
      </c>
      <c r="S119" s="38">
        <v>-0.10061608906316777</v>
      </c>
    </row>
    <row r="120" spans="1:19" x14ac:dyDescent="0.3">
      <c r="A120" s="57" t="s">
        <v>15788</v>
      </c>
      <c r="B120" s="8" t="str">
        <f>VLOOKUP(MYRANKS_P[[#This Row],[PLAYERID]],PLAYERIDMAP[],COLUMN(PLAYERIDMAP[LASTNAME]),FALSE)</f>
        <v>Oberg</v>
      </c>
      <c r="C120" s="8" t="str">
        <f>VLOOKUP(MYRANKS_P[[#This Row],[PLAYERID]],PLAYERIDMAP[],COLUMN(PLAYERIDMAP[FIRSTNAME]),FALSE)</f>
        <v>Scott</v>
      </c>
      <c r="D120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Scott Oberg</v>
      </c>
      <c r="E120" s="8" t="str">
        <f>VLOOKUP(MYRANKS_P[[#This Row],[PLAYERID]],PLAYERIDMAP[],COLUMN(PLAYERIDMAP[TEAM]),FALSE)</f>
        <v>COL</v>
      </c>
      <c r="F120" s="8" t="str">
        <f>VLOOKUP(MYRANKS_P[[#This Row],[PLAYERID]],PLAYERIDMAP[],COLUMN(PLAYERIDMAP[LG]),FALSE)</f>
        <v>NL</v>
      </c>
      <c r="G120" s="8" t="str">
        <f>VLOOKUP(MYRANKS_P[[#This Row],[PLAYERID]],PLAYERIDMAP[],COLUMN(PLAYERIDMAP[POS]),FALSE)</f>
        <v>P</v>
      </c>
      <c r="H120" s="61">
        <v>8</v>
      </c>
      <c r="I120" s="68">
        <v>0</v>
      </c>
      <c r="J120" s="68">
        <v>58.2</v>
      </c>
      <c r="K120" s="68">
        <v>45</v>
      </c>
      <c r="L120" s="68">
        <v>16</v>
      </c>
      <c r="M120" s="68">
        <v>4</v>
      </c>
      <c r="N120" s="68">
        <v>57</v>
      </c>
      <c r="O120" s="68">
        <v>12</v>
      </c>
      <c r="P120" s="48">
        <v>2.4742268041237114</v>
      </c>
      <c r="Q120" s="48">
        <v>0.97938144329896903</v>
      </c>
      <c r="R120" s="68">
        <v>119</v>
      </c>
      <c r="S120" s="51">
        <v>-0.11237389420614408</v>
      </c>
    </row>
    <row r="121" spans="1:19" x14ac:dyDescent="0.3">
      <c r="A121" s="57" t="s">
        <v>12212</v>
      </c>
      <c r="B121" s="31" t="str">
        <f>VLOOKUP(MYRANKS_P[[#This Row],[PLAYERID]],PLAYERIDMAP[],COLUMN(PLAYERIDMAP[LASTNAME]),FALSE)</f>
        <v>Gray</v>
      </c>
      <c r="C121" s="31" t="str">
        <f>VLOOKUP(MYRANKS_P[[#This Row],[PLAYERID]],PLAYERIDMAP[],COLUMN(PLAYERIDMAP[FIRSTNAME]),FALSE)</f>
        <v>Jon</v>
      </c>
      <c r="D121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Jon Gray</v>
      </c>
      <c r="E121" s="31" t="str">
        <f>VLOOKUP(MYRANKS_P[[#This Row],[PLAYERID]],PLAYERIDMAP[],COLUMN(PLAYERIDMAP[TEAM]),FALSE)</f>
        <v>COL</v>
      </c>
      <c r="F121" s="8" t="str">
        <f>VLOOKUP(MYRANKS_P[[#This Row],[PLAYERID]],PLAYERIDMAP[],COLUMN(PLAYERIDMAP[LG]),FALSE)</f>
        <v>NL</v>
      </c>
      <c r="G121" s="8" t="str">
        <f>VLOOKUP(MYRANKS_P[[#This Row],[PLAYERID]],PLAYERIDMAP[],COLUMN(PLAYERIDMAP[POS]),FALSE)</f>
        <v>P</v>
      </c>
      <c r="H121" s="61">
        <v>12</v>
      </c>
      <c r="I121" s="68">
        <v>0</v>
      </c>
      <c r="J121" s="68">
        <v>172.1</v>
      </c>
      <c r="K121" s="68">
        <v>180</v>
      </c>
      <c r="L121" s="68">
        <v>98</v>
      </c>
      <c r="M121" s="68">
        <v>27</v>
      </c>
      <c r="N121" s="68">
        <v>183</v>
      </c>
      <c r="O121" s="68">
        <v>52</v>
      </c>
      <c r="P121" s="48">
        <v>5.1249273678094136</v>
      </c>
      <c r="Q121" s="48">
        <v>1.348053457292272</v>
      </c>
      <c r="R121" s="68">
        <v>120</v>
      </c>
      <c r="S121" s="51">
        <v>-0.15331828128736325</v>
      </c>
    </row>
    <row r="122" spans="1:19" x14ac:dyDescent="0.3">
      <c r="A122" s="43" t="s">
        <v>4035</v>
      </c>
      <c r="B122" s="31" t="str">
        <f>VLOOKUP(MYRANKS_P[[#This Row],[PLAYERID]],PLAYERIDMAP[],COLUMN(PLAYERIDMAP[LASTNAME]),FALSE)</f>
        <v>Giles</v>
      </c>
      <c r="C122" s="31" t="str">
        <f>VLOOKUP(MYRANKS_P[[#This Row],[PLAYERID]],PLAYERIDMAP[],COLUMN(PLAYERIDMAP[FIRSTNAME]),FALSE)</f>
        <v>Ken</v>
      </c>
      <c r="D122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Ken Giles</v>
      </c>
      <c r="E122" s="31" t="str">
        <f>VLOOKUP(MYRANKS_P[[#This Row],[PLAYERID]],PLAYERIDMAP[],COLUMN(PLAYERIDMAP[TEAM]),FALSE)</f>
        <v>TOR</v>
      </c>
      <c r="F122" s="8" t="str">
        <f>VLOOKUP(MYRANKS_P[[#This Row],[PLAYERID]],PLAYERIDMAP[],COLUMN(PLAYERIDMAP[LG]),FALSE)</f>
        <v>AL</v>
      </c>
      <c r="G122" s="8" t="str">
        <f>VLOOKUP(MYRANKS_P[[#This Row],[PLAYERID]],PLAYERIDMAP[],COLUMN(PLAYERIDMAP[POS]),FALSE)</f>
        <v>P</v>
      </c>
      <c r="H122" s="61">
        <v>0</v>
      </c>
      <c r="I122" s="61">
        <v>26</v>
      </c>
      <c r="J122" s="61">
        <v>50.1</v>
      </c>
      <c r="K122" s="61">
        <v>54</v>
      </c>
      <c r="L122" s="61">
        <v>26</v>
      </c>
      <c r="M122" s="61">
        <v>6</v>
      </c>
      <c r="N122" s="61">
        <v>53</v>
      </c>
      <c r="O122" s="61">
        <v>7</v>
      </c>
      <c r="P122" s="9">
        <v>4.6706586826347305</v>
      </c>
      <c r="Q122" s="9">
        <v>1.217564870259481</v>
      </c>
      <c r="R122" s="61">
        <v>121</v>
      </c>
      <c r="S122" s="38">
        <v>-0.20763721169690363</v>
      </c>
    </row>
    <row r="123" spans="1:19" x14ac:dyDescent="0.3">
      <c r="A123" s="49" t="s">
        <v>11992</v>
      </c>
      <c r="B123" s="31" t="str">
        <f>VLOOKUP(MYRANKS_P[[#This Row],[PLAYERID]],PLAYERIDMAP[],COLUMN(PLAYERIDMAP[LASTNAME]),FALSE)</f>
        <v>Eflin</v>
      </c>
      <c r="C123" s="31" t="str">
        <f>VLOOKUP(MYRANKS_P[[#This Row],[PLAYERID]],PLAYERIDMAP[],COLUMN(PLAYERIDMAP[FIRSTNAME]),FALSE)</f>
        <v>Zach</v>
      </c>
      <c r="D123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Zach Eflin</v>
      </c>
      <c r="E123" s="31" t="str">
        <f>VLOOKUP(MYRANKS_P[[#This Row],[PLAYERID]],PLAYERIDMAP[],COLUMN(PLAYERIDMAP[TEAM]),FALSE)</f>
        <v>PHI</v>
      </c>
      <c r="F123" s="8" t="str">
        <f>VLOOKUP(MYRANKS_P[[#This Row],[PLAYERID]],PLAYERIDMAP[],COLUMN(PLAYERIDMAP[LG]),FALSE)</f>
        <v>NL</v>
      </c>
      <c r="G123" s="8" t="str">
        <f>VLOOKUP(MYRANKS_P[[#This Row],[PLAYERID]],PLAYERIDMAP[],COLUMN(PLAYERIDMAP[POS]),FALSE)</f>
        <v>P</v>
      </c>
      <c r="H123" s="61">
        <v>11</v>
      </c>
      <c r="I123" s="61">
        <v>0</v>
      </c>
      <c r="J123" s="61">
        <v>128</v>
      </c>
      <c r="K123" s="61">
        <v>130</v>
      </c>
      <c r="L123" s="61">
        <v>62</v>
      </c>
      <c r="M123" s="61">
        <v>16</v>
      </c>
      <c r="N123" s="61">
        <v>123</v>
      </c>
      <c r="O123" s="61">
        <v>37</v>
      </c>
      <c r="P123" s="9">
        <v>4.359375</v>
      </c>
      <c r="Q123" s="9">
        <v>1.3046875</v>
      </c>
      <c r="R123" s="61">
        <v>122</v>
      </c>
      <c r="S123" s="38">
        <v>-0.23018966072600788</v>
      </c>
    </row>
    <row r="124" spans="1:19" x14ac:dyDescent="0.3">
      <c r="A124" s="43" t="s">
        <v>6149</v>
      </c>
      <c r="B124" s="31" t="str">
        <f>VLOOKUP(MYRANKS_P[[#This Row],[PLAYERID]],PLAYERIDMAP[],COLUMN(PLAYERIDMAP[LASTNAME]),FALSE)</f>
        <v>Ray</v>
      </c>
      <c r="C124" s="31" t="str">
        <f>VLOOKUP(MYRANKS_P[[#This Row],[PLAYERID]],PLAYERIDMAP[],COLUMN(PLAYERIDMAP[FIRSTNAME]),FALSE)</f>
        <v>Robbie</v>
      </c>
      <c r="D124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Robbie Ray</v>
      </c>
      <c r="E124" s="31" t="str">
        <f>VLOOKUP(MYRANKS_P[[#This Row],[PLAYERID]],PLAYERIDMAP[],COLUMN(PLAYERIDMAP[TEAM]),FALSE)</f>
        <v>ARI</v>
      </c>
      <c r="F124" s="8" t="str">
        <f>VLOOKUP(MYRANKS_P[[#This Row],[PLAYERID]],PLAYERIDMAP[],COLUMN(PLAYERIDMAP[LG]),FALSE)</f>
        <v>NL</v>
      </c>
      <c r="G124" s="8" t="str">
        <f>VLOOKUP(MYRANKS_P[[#This Row],[PLAYERID]],PLAYERIDMAP[],COLUMN(PLAYERIDMAP[POS]),FALSE)</f>
        <v>P</v>
      </c>
      <c r="H124" s="61">
        <v>6</v>
      </c>
      <c r="I124" s="75">
        <v>0</v>
      </c>
      <c r="J124" s="75">
        <v>123.2</v>
      </c>
      <c r="K124" s="75">
        <v>97</v>
      </c>
      <c r="L124" s="75">
        <v>54</v>
      </c>
      <c r="M124" s="75">
        <v>19</v>
      </c>
      <c r="N124" s="75">
        <v>165</v>
      </c>
      <c r="O124" s="75">
        <v>70</v>
      </c>
      <c r="P124" s="25">
        <v>3.9448051948051948</v>
      </c>
      <c r="Q124" s="25">
        <v>1.3555194805194806</v>
      </c>
      <c r="R124" s="75">
        <v>123</v>
      </c>
      <c r="S124" s="39">
        <v>-0.50570936041828851</v>
      </c>
    </row>
    <row r="125" spans="1:19" x14ac:dyDescent="0.3">
      <c r="A125" s="43" t="s">
        <v>1627</v>
      </c>
      <c r="B125" s="31" t="str">
        <f>VLOOKUP(MYRANKS_P[[#This Row],[PLAYERID]],PLAYERIDMAP[],COLUMN(PLAYERIDMAP[LASTNAME]),FALSE)</f>
        <v>Bumgarner</v>
      </c>
      <c r="C125" s="31" t="str">
        <f>VLOOKUP(MYRANKS_P[[#This Row],[PLAYERID]],PLAYERIDMAP[],COLUMN(PLAYERIDMAP[FIRSTNAME]),FALSE)</f>
        <v>Madison</v>
      </c>
      <c r="D125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Madison Bumgarner</v>
      </c>
      <c r="E125" s="31" t="str">
        <f>VLOOKUP(MYRANKS_P[[#This Row],[PLAYERID]],PLAYERIDMAP[],COLUMN(PLAYERIDMAP[TEAM]),FALSE)</f>
        <v>SF</v>
      </c>
      <c r="F125" s="8" t="str">
        <f>VLOOKUP(MYRANKS_P[[#This Row],[PLAYERID]],PLAYERIDMAP[],COLUMN(PLAYERIDMAP[LG]),FALSE)</f>
        <v>NL</v>
      </c>
      <c r="G125" s="8" t="str">
        <f>VLOOKUP(MYRANKS_P[[#This Row],[PLAYERID]],PLAYERIDMAP[],COLUMN(PLAYERIDMAP[POS]),FALSE)</f>
        <v>P</v>
      </c>
      <c r="H125" s="61">
        <v>6</v>
      </c>
      <c r="I125" s="75">
        <v>0</v>
      </c>
      <c r="J125" s="75">
        <v>129.19999999999999</v>
      </c>
      <c r="K125" s="75">
        <v>118</v>
      </c>
      <c r="L125" s="75">
        <v>47</v>
      </c>
      <c r="M125" s="75">
        <v>14</v>
      </c>
      <c r="N125" s="75">
        <v>109</v>
      </c>
      <c r="O125" s="75">
        <v>43</v>
      </c>
      <c r="P125" s="25">
        <v>3.2739938080495361</v>
      </c>
      <c r="Q125" s="25">
        <v>1.2461300309597525</v>
      </c>
      <c r="R125" s="75">
        <v>124</v>
      </c>
      <c r="S125" s="39">
        <v>-0.7863977838138827</v>
      </c>
    </row>
    <row r="126" spans="1:19" x14ac:dyDescent="0.3">
      <c r="A126" s="57" t="s">
        <v>3496</v>
      </c>
      <c r="B126" s="8" t="str">
        <f>VLOOKUP(MYRANKS_P[[#This Row],[PLAYERID]],PLAYERIDMAP[],COLUMN(PLAYERIDMAP[LASTNAME]),FALSE)</f>
        <v>Roark</v>
      </c>
      <c r="C126" s="8" t="str">
        <f>VLOOKUP(MYRANKS_P[[#This Row],[PLAYERID]],PLAYERIDMAP[],COLUMN(PLAYERIDMAP[FIRSTNAME]),FALSE)</f>
        <v>Tanner</v>
      </c>
      <c r="D126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Tanner Roark</v>
      </c>
      <c r="E126" s="8" t="str">
        <f>VLOOKUP(MYRANKS_P[[#This Row],[PLAYERID]],PLAYERIDMAP[],COLUMN(PLAYERIDMAP[TEAM]),FALSE)</f>
        <v>CIN</v>
      </c>
      <c r="F126" s="8" t="str">
        <f>VLOOKUP(MYRANKS_P[[#This Row],[PLAYERID]],PLAYERIDMAP[],COLUMN(PLAYERIDMAP[LG]),FALSE)</f>
        <v>NL</v>
      </c>
      <c r="G126" s="8" t="str">
        <f>VLOOKUP(MYRANKS_P[[#This Row],[PLAYERID]],PLAYERIDMAP[],COLUMN(PLAYERIDMAP[POS]),FALSE)</f>
        <v>P</v>
      </c>
      <c r="H126" s="61">
        <v>9</v>
      </c>
      <c r="I126" s="61">
        <v>0</v>
      </c>
      <c r="J126" s="61">
        <v>180.1</v>
      </c>
      <c r="K126" s="61">
        <v>181</v>
      </c>
      <c r="L126" s="61">
        <v>87</v>
      </c>
      <c r="M126" s="61">
        <v>24</v>
      </c>
      <c r="N126" s="61">
        <v>146</v>
      </c>
      <c r="O126" s="61">
        <v>50</v>
      </c>
      <c r="P126" s="9">
        <v>4.3475846751804559</v>
      </c>
      <c r="Q126" s="9">
        <v>1.2826207662409772</v>
      </c>
      <c r="R126" s="68">
        <v>125</v>
      </c>
      <c r="S126" s="51">
        <v>-0.79560875880887583</v>
      </c>
    </row>
    <row r="127" spans="1:19" x14ac:dyDescent="0.3">
      <c r="A127" s="57" t="s">
        <v>9806</v>
      </c>
      <c r="B127" s="31" t="str">
        <f>VLOOKUP(MYRANKS_P[[#This Row],[PLAYERID]],PLAYERIDMAP[],COLUMN(PLAYERIDMAP[LASTNAME]),FALSE)</f>
        <v>Matz</v>
      </c>
      <c r="C127" s="31" t="str">
        <f>VLOOKUP(MYRANKS_P[[#This Row],[PLAYERID]],PLAYERIDMAP[],COLUMN(PLAYERIDMAP[FIRSTNAME]),FALSE)</f>
        <v>Steven</v>
      </c>
      <c r="D127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Steven Matz</v>
      </c>
      <c r="E127" s="31" t="str">
        <f>VLOOKUP(MYRANKS_P[[#This Row],[PLAYERID]],PLAYERIDMAP[],COLUMN(PLAYERIDMAP[TEAM]),FALSE)</f>
        <v>NYM</v>
      </c>
      <c r="F127" s="8" t="str">
        <f>VLOOKUP(MYRANKS_P[[#This Row],[PLAYERID]],PLAYERIDMAP[],COLUMN(PLAYERIDMAP[LG]),FALSE)</f>
        <v>NL</v>
      </c>
      <c r="G127" s="8" t="str">
        <f>VLOOKUP(MYRANKS_P[[#This Row],[PLAYERID]],PLAYERIDMAP[],COLUMN(PLAYERIDMAP[POS]),FALSE)</f>
        <v>P</v>
      </c>
      <c r="H127" s="61">
        <v>5</v>
      </c>
      <c r="I127" s="68">
        <v>0</v>
      </c>
      <c r="J127" s="68">
        <v>154</v>
      </c>
      <c r="K127" s="68">
        <v>134</v>
      </c>
      <c r="L127" s="68">
        <v>68</v>
      </c>
      <c r="M127" s="68">
        <v>25</v>
      </c>
      <c r="N127" s="68">
        <v>152</v>
      </c>
      <c r="O127" s="68">
        <v>58</v>
      </c>
      <c r="P127" s="48">
        <v>3.9740259740259742</v>
      </c>
      <c r="Q127" s="48">
        <v>1.2467532467532467</v>
      </c>
      <c r="R127" s="68">
        <v>126</v>
      </c>
      <c r="S127" s="51">
        <v>-0.8333027207302377</v>
      </c>
    </row>
    <row r="128" spans="1:19" x14ac:dyDescent="0.3">
      <c r="A128" s="43" t="s">
        <v>12204</v>
      </c>
      <c r="B128" s="31" t="str">
        <f>VLOOKUP(MYRANKS_P[[#This Row],[PLAYERID]],PLAYERIDMAP[],COLUMN(PLAYERIDMAP[LASTNAME]),FALSE)</f>
        <v>Gsellman</v>
      </c>
      <c r="C128" s="31" t="str">
        <f>VLOOKUP(MYRANKS_P[[#This Row],[PLAYERID]],PLAYERIDMAP[],COLUMN(PLAYERIDMAP[FIRSTNAME]),FALSE)</f>
        <v>Robert</v>
      </c>
      <c r="D128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Robert Gsellman</v>
      </c>
      <c r="E128" s="31" t="str">
        <f>VLOOKUP(MYRANKS_P[[#This Row],[PLAYERID]],PLAYERIDMAP[],COLUMN(PLAYERIDMAP[TEAM]),FALSE)</f>
        <v>NYM</v>
      </c>
      <c r="F128" s="8" t="str">
        <f>VLOOKUP(MYRANKS_P[[#This Row],[PLAYERID]],PLAYERIDMAP[],COLUMN(PLAYERIDMAP[LG]),FALSE)</f>
        <v>NL</v>
      </c>
      <c r="G128" s="8" t="str">
        <f>VLOOKUP(MYRANKS_P[[#This Row],[PLAYERID]],PLAYERIDMAP[],COLUMN(PLAYERIDMAP[POS]),FALSE)</f>
        <v>P</v>
      </c>
      <c r="H128" s="61">
        <v>6</v>
      </c>
      <c r="I128" s="61">
        <v>13</v>
      </c>
      <c r="J128" s="61">
        <v>80</v>
      </c>
      <c r="K128" s="61">
        <v>76</v>
      </c>
      <c r="L128" s="61">
        <v>38</v>
      </c>
      <c r="M128" s="61">
        <v>8</v>
      </c>
      <c r="N128" s="61">
        <v>70</v>
      </c>
      <c r="O128" s="61">
        <v>28</v>
      </c>
      <c r="P128" s="9">
        <v>4.2750000000000004</v>
      </c>
      <c r="Q128" s="9">
        <v>1.3</v>
      </c>
      <c r="R128" s="61">
        <v>127</v>
      </c>
      <c r="S128" s="38">
        <v>-0.84021016933371695</v>
      </c>
    </row>
    <row r="129" spans="1:19" x14ac:dyDescent="0.3">
      <c r="A129" s="43" t="s">
        <v>13850</v>
      </c>
      <c r="B129" s="31" t="str">
        <f>VLOOKUP(MYRANKS_P[[#This Row],[PLAYERID]],PLAYERIDMAP[],COLUMN(PLAYERIDMAP[LASTNAME]),FALSE)</f>
        <v>Parker</v>
      </c>
      <c r="C129" s="31" t="str">
        <f>VLOOKUP(MYRANKS_P[[#This Row],[PLAYERID]],PLAYERIDMAP[],COLUMN(PLAYERIDMAP[FIRSTNAME]),FALSE)</f>
        <v>Blake</v>
      </c>
      <c r="D129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Blake Parker</v>
      </c>
      <c r="E129" s="31" t="str">
        <f>VLOOKUP(MYRANKS_P[[#This Row],[PLAYERID]],PLAYERIDMAP[],COLUMN(PLAYERIDMAP[TEAM]),FALSE)</f>
        <v>N/A</v>
      </c>
      <c r="F129" s="8" t="str">
        <f>VLOOKUP(MYRANKS_P[[#This Row],[PLAYERID]],PLAYERIDMAP[],COLUMN(PLAYERIDMAP[LG]),FALSE)</f>
        <v>N/A</v>
      </c>
      <c r="G129" s="8" t="str">
        <f>VLOOKUP(MYRANKS_P[[#This Row],[PLAYERID]],PLAYERIDMAP[],COLUMN(PLAYERIDMAP[POS]),FALSE)</f>
        <v>P</v>
      </c>
      <c r="H129" s="61">
        <v>2</v>
      </c>
      <c r="I129" s="61">
        <v>14</v>
      </c>
      <c r="J129" s="61">
        <v>66.099999999999994</v>
      </c>
      <c r="K129" s="61">
        <v>63</v>
      </c>
      <c r="L129" s="61">
        <v>24</v>
      </c>
      <c r="M129" s="61">
        <v>12</v>
      </c>
      <c r="N129" s="61">
        <v>70</v>
      </c>
      <c r="O129" s="61">
        <v>19</v>
      </c>
      <c r="P129" s="9">
        <v>3.2677760968229959</v>
      </c>
      <c r="Q129" s="9">
        <v>1.2405446293494706</v>
      </c>
      <c r="R129" s="61">
        <v>128</v>
      </c>
      <c r="S129" s="38">
        <v>-0.92983170349961819</v>
      </c>
    </row>
    <row r="130" spans="1:19" x14ac:dyDescent="0.3">
      <c r="A130" s="43" t="s">
        <v>2219</v>
      </c>
      <c r="B130" s="31" t="str">
        <f>VLOOKUP(MYRANKS_P[[#This Row],[PLAYERID]],PLAYERIDMAP[],COLUMN(PLAYERIDMAP[LASTNAME]),FALSE)</f>
        <v>Herrera</v>
      </c>
      <c r="C130" s="31" t="str">
        <f>VLOOKUP(MYRANKS_P[[#This Row],[PLAYERID]],PLAYERIDMAP[],COLUMN(PLAYERIDMAP[FIRSTNAME]),FALSE)</f>
        <v>Kelvin</v>
      </c>
      <c r="D130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Kelvin Herrera</v>
      </c>
      <c r="E130" s="31" t="str">
        <f>VLOOKUP(MYRANKS_P[[#This Row],[PLAYERID]],PLAYERIDMAP[],COLUMN(PLAYERIDMAP[TEAM]),FALSE)</f>
        <v>N/A</v>
      </c>
      <c r="F130" s="8" t="str">
        <f>VLOOKUP(MYRANKS_P[[#This Row],[PLAYERID]],PLAYERIDMAP[],COLUMN(PLAYERIDMAP[LG]),FALSE)</f>
        <v>N/A</v>
      </c>
      <c r="G130" s="8" t="str">
        <f>VLOOKUP(MYRANKS_P[[#This Row],[PLAYERID]],PLAYERIDMAP[],COLUMN(PLAYERIDMAP[POS]),FALSE)</f>
        <v>P</v>
      </c>
      <c r="H130" s="61">
        <v>2</v>
      </c>
      <c r="I130" s="61">
        <v>17</v>
      </c>
      <c r="J130" s="61">
        <v>44.1</v>
      </c>
      <c r="K130" s="61">
        <v>43</v>
      </c>
      <c r="L130" s="61">
        <v>12</v>
      </c>
      <c r="M130" s="61">
        <v>6</v>
      </c>
      <c r="N130" s="61">
        <v>38</v>
      </c>
      <c r="O130" s="61">
        <v>10</v>
      </c>
      <c r="P130" s="9">
        <v>2.4489795918367347</v>
      </c>
      <c r="Q130" s="9">
        <v>1.201814058956916</v>
      </c>
      <c r="R130" s="61">
        <v>129</v>
      </c>
      <c r="S130" s="38">
        <v>-0.9513406842203227</v>
      </c>
    </row>
    <row r="131" spans="1:19" x14ac:dyDescent="0.3">
      <c r="A131" s="88" t="s">
        <v>10985</v>
      </c>
      <c r="B131" s="31" t="str">
        <f>VLOOKUP(MYRANKS_P[[#This Row],[PLAYERID]],PLAYERIDMAP[],COLUMN(PLAYERIDMAP[LASTNAME]),FALSE)</f>
        <v>Vizcaino</v>
      </c>
      <c r="C131" s="31" t="str">
        <f>VLOOKUP(MYRANKS_P[[#This Row],[PLAYERID]],PLAYERIDMAP[],COLUMN(PLAYERIDMAP[FIRSTNAME]),FALSE)</f>
        <v>Arodys</v>
      </c>
      <c r="D131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Arodys Vizcaino</v>
      </c>
      <c r="E131" s="31" t="str">
        <f>VLOOKUP(MYRANKS_P[[#This Row],[PLAYERID]],PLAYERIDMAP[],COLUMN(PLAYERIDMAP[TEAM]),FALSE)</f>
        <v>ATL</v>
      </c>
      <c r="F131" s="113" t="str">
        <f>VLOOKUP(MYRANKS_P[[#This Row],[PLAYERID]],PLAYERIDMAP[],COLUMN(PLAYERIDMAP[LG]),FALSE)</f>
        <v>NL</v>
      </c>
      <c r="G131" s="8" t="str">
        <f>VLOOKUP(MYRANKS_P[[#This Row],[PLAYERID]],PLAYERIDMAP[],COLUMN(PLAYERIDMAP[POS]),FALSE)</f>
        <v>P</v>
      </c>
      <c r="H131" s="85">
        <v>2</v>
      </c>
      <c r="I131" s="85">
        <v>16</v>
      </c>
      <c r="J131" s="85">
        <v>38.1</v>
      </c>
      <c r="K131" s="85">
        <v>30</v>
      </c>
      <c r="L131" s="85">
        <v>9</v>
      </c>
      <c r="M131" s="85">
        <v>4</v>
      </c>
      <c r="N131" s="85">
        <v>40</v>
      </c>
      <c r="O131" s="85">
        <v>15</v>
      </c>
      <c r="P131" s="86">
        <v>2.1259842519685037</v>
      </c>
      <c r="Q131" s="86">
        <v>1.1811023622047243</v>
      </c>
      <c r="R131" s="85">
        <v>130</v>
      </c>
      <c r="S131" s="87">
        <v>-1.0134913541866126</v>
      </c>
    </row>
    <row r="132" spans="1:19" x14ac:dyDescent="0.3">
      <c r="A132" s="43" t="s">
        <v>15537</v>
      </c>
      <c r="B132" s="31" t="str">
        <f>VLOOKUP(MYRANKS_P[[#This Row],[PLAYERID]],PLAYERIDMAP[],COLUMN(PLAYERIDMAP[LASTNAME]),FALSE)</f>
        <v>Alvarado</v>
      </c>
      <c r="C132" s="31" t="str">
        <f>VLOOKUP(MYRANKS_P[[#This Row],[PLAYERID]],PLAYERIDMAP[],COLUMN(PLAYERIDMAP[FIRSTNAME]),FALSE)</f>
        <v>Jose</v>
      </c>
      <c r="D132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Jose Alvarado</v>
      </c>
      <c r="E132" s="31" t="str">
        <f>VLOOKUP(MYRANKS_P[[#This Row],[PLAYERID]],PLAYERIDMAP[],COLUMN(PLAYERIDMAP[TEAM]),FALSE)</f>
        <v>TB</v>
      </c>
      <c r="F132" s="8" t="str">
        <f>VLOOKUP(MYRANKS_P[[#This Row],[PLAYERID]],PLAYERIDMAP[],COLUMN(PLAYERIDMAP[LG]),FALSE)</f>
        <v>AL</v>
      </c>
      <c r="G132" s="8" t="str">
        <f>VLOOKUP(MYRANKS_P[[#This Row],[PLAYERID]],PLAYERIDMAP[],COLUMN(PLAYERIDMAP[POS]),FALSE)</f>
        <v>P</v>
      </c>
      <c r="H132" s="61">
        <v>1</v>
      </c>
      <c r="I132" s="61">
        <v>8</v>
      </c>
      <c r="J132" s="61">
        <v>64</v>
      </c>
      <c r="K132" s="61">
        <v>42</v>
      </c>
      <c r="L132" s="61">
        <v>17</v>
      </c>
      <c r="M132" s="61">
        <v>1</v>
      </c>
      <c r="N132" s="61">
        <v>80</v>
      </c>
      <c r="O132" s="61">
        <v>29</v>
      </c>
      <c r="P132" s="9">
        <v>2.390625</v>
      </c>
      <c r="Q132" s="9">
        <v>1.109375</v>
      </c>
      <c r="R132" s="61">
        <v>131</v>
      </c>
      <c r="S132" s="38">
        <v>-1.0264813190295241</v>
      </c>
    </row>
    <row r="133" spans="1:19" x14ac:dyDescent="0.3">
      <c r="A133" s="63" t="s">
        <v>13859</v>
      </c>
      <c r="B133" s="31" t="str">
        <f>VLOOKUP(MYRANKS_P[[#This Row],[PLAYERID]],PLAYERIDMAP[],COLUMN(PLAYERIDMAP[LASTNAME]),FALSE)</f>
        <v>Pivetta</v>
      </c>
      <c r="C133" s="31" t="str">
        <f>VLOOKUP(MYRANKS_P[[#This Row],[PLAYERID]],PLAYERIDMAP[],COLUMN(PLAYERIDMAP[FIRSTNAME]),FALSE)</f>
        <v>Nick</v>
      </c>
      <c r="D133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Nick Pivetta</v>
      </c>
      <c r="E133" s="31" t="str">
        <f>VLOOKUP(MYRANKS_P[[#This Row],[PLAYERID]],PLAYERIDMAP[],COLUMN(PLAYERIDMAP[TEAM]),FALSE)</f>
        <v>PHI</v>
      </c>
      <c r="F133" s="8" t="str">
        <f>VLOOKUP(MYRANKS_P[[#This Row],[PLAYERID]],PLAYERIDMAP[],COLUMN(PLAYERIDMAP[LG]),FALSE)</f>
        <v>NL</v>
      </c>
      <c r="G133" s="8" t="str">
        <f>VLOOKUP(MYRANKS_P[[#This Row],[PLAYERID]],PLAYERIDMAP[],COLUMN(PLAYERIDMAP[POS]),FALSE)</f>
        <v>P</v>
      </c>
      <c r="H133" s="61">
        <v>7</v>
      </c>
      <c r="I133" s="61">
        <v>0</v>
      </c>
      <c r="J133" s="61">
        <v>164</v>
      </c>
      <c r="K133" s="61">
        <v>163</v>
      </c>
      <c r="L133" s="61">
        <v>87</v>
      </c>
      <c r="M133" s="61">
        <v>24</v>
      </c>
      <c r="N133" s="61">
        <v>188</v>
      </c>
      <c r="O133" s="61">
        <v>51</v>
      </c>
      <c r="P133" s="9">
        <v>4.774390243902439</v>
      </c>
      <c r="Q133" s="9">
        <v>1.3048780487804879</v>
      </c>
      <c r="R133" s="61">
        <v>132</v>
      </c>
      <c r="S133" s="38">
        <v>-1.0552359592745866</v>
      </c>
    </row>
    <row r="134" spans="1:19" x14ac:dyDescent="0.3">
      <c r="A134" s="50" t="s">
        <v>1949</v>
      </c>
      <c r="B134" s="31" t="str">
        <f>VLOOKUP(MYRANKS_P[[#This Row],[PLAYERID]],PLAYERIDMAP[],COLUMN(PLAYERIDMAP[LASTNAME]),FALSE)</f>
        <v>Eovaldi</v>
      </c>
      <c r="C134" s="31" t="str">
        <f>VLOOKUP(MYRANKS_P[[#This Row],[PLAYERID]],PLAYERIDMAP[],COLUMN(PLAYERIDMAP[FIRSTNAME]),FALSE)</f>
        <v>Nathan</v>
      </c>
      <c r="D134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Nathan Eovaldi</v>
      </c>
      <c r="E134" s="31" t="str">
        <f>VLOOKUP(MYRANKS_P[[#This Row],[PLAYERID]],PLAYERIDMAP[],COLUMN(PLAYERIDMAP[TEAM]),FALSE)</f>
        <v>BOS</v>
      </c>
      <c r="F134" s="8" t="str">
        <f>VLOOKUP(MYRANKS_P[[#This Row],[PLAYERID]],PLAYERIDMAP[],COLUMN(PLAYERIDMAP[LG]),FALSE)</f>
        <v>AL</v>
      </c>
      <c r="G134" s="8" t="str">
        <f>VLOOKUP(MYRANKS_P[[#This Row],[PLAYERID]],PLAYERIDMAP[],COLUMN(PLAYERIDMAP[POS]),FALSE)</f>
        <v>P</v>
      </c>
      <c r="H134" s="61">
        <v>6</v>
      </c>
      <c r="I134" s="61">
        <v>0</v>
      </c>
      <c r="J134" s="61">
        <v>111</v>
      </c>
      <c r="K134" s="61">
        <v>105</v>
      </c>
      <c r="L134" s="61">
        <v>47</v>
      </c>
      <c r="M134" s="61">
        <v>14</v>
      </c>
      <c r="N134" s="61">
        <v>101</v>
      </c>
      <c r="O134" s="61">
        <v>20</v>
      </c>
      <c r="P134" s="9">
        <v>3.810810810810811</v>
      </c>
      <c r="Q134" s="9">
        <v>1.1261261261261262</v>
      </c>
      <c r="R134" s="61">
        <v>133</v>
      </c>
      <c r="S134" s="38">
        <v>-1.1548237027255333</v>
      </c>
    </row>
    <row r="135" spans="1:19" x14ac:dyDescent="0.3">
      <c r="A135" s="57" t="s">
        <v>1655</v>
      </c>
      <c r="B135" s="31" t="str">
        <f>VLOOKUP(MYRANKS_P[[#This Row],[PLAYERID]],PLAYERIDMAP[],COLUMN(PLAYERIDMAP[LASTNAME]),FALSE)</f>
        <v>Cahill</v>
      </c>
      <c r="C135" s="31" t="str">
        <f>VLOOKUP(MYRANKS_P[[#This Row],[PLAYERID]],PLAYERIDMAP[],COLUMN(PLAYERIDMAP[FIRSTNAME]),FALSE)</f>
        <v>Trevor</v>
      </c>
      <c r="D135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Trevor Cahill</v>
      </c>
      <c r="E135" s="31" t="str">
        <f>VLOOKUP(MYRANKS_P[[#This Row],[PLAYERID]],PLAYERIDMAP[],COLUMN(PLAYERIDMAP[TEAM]),FALSE)</f>
        <v>LAA</v>
      </c>
      <c r="F135" s="8" t="str">
        <f>VLOOKUP(MYRANKS_P[[#This Row],[PLAYERID]],PLAYERIDMAP[],COLUMN(PLAYERIDMAP[LG]),FALSE)</f>
        <v>AL</v>
      </c>
      <c r="G135" s="8" t="str">
        <f>VLOOKUP(MYRANKS_P[[#This Row],[PLAYERID]],PLAYERIDMAP[],COLUMN(PLAYERIDMAP[POS]),FALSE)</f>
        <v>P</v>
      </c>
      <c r="H135" s="61">
        <v>7</v>
      </c>
      <c r="I135" s="61">
        <v>0</v>
      </c>
      <c r="J135" s="61">
        <v>110</v>
      </c>
      <c r="K135" s="61">
        <v>90</v>
      </c>
      <c r="L135" s="61">
        <v>46</v>
      </c>
      <c r="M135" s="61">
        <v>8</v>
      </c>
      <c r="N135" s="61">
        <v>100</v>
      </c>
      <c r="O135" s="61">
        <v>41</v>
      </c>
      <c r="P135" s="9">
        <v>3.7636363636363637</v>
      </c>
      <c r="Q135" s="9">
        <v>1.1909090909090909</v>
      </c>
      <c r="R135" s="68">
        <v>134</v>
      </c>
      <c r="S135" s="51">
        <v>-1.2956047706491622</v>
      </c>
    </row>
    <row r="136" spans="1:19" x14ac:dyDescent="0.3">
      <c r="A136" s="57" t="s">
        <v>12463</v>
      </c>
      <c r="B136" s="31" t="str">
        <f>VLOOKUP(MYRANKS_P[[#This Row],[PLAYERID]],PLAYERIDMAP[],COLUMN(PLAYERIDMAP[LASTNAME]),FALSE)</f>
        <v>Pressly</v>
      </c>
      <c r="C136" s="31" t="str">
        <f>VLOOKUP(MYRANKS_P[[#This Row],[PLAYERID]],PLAYERIDMAP[],COLUMN(PLAYERIDMAP[FIRSTNAME]),FALSE)</f>
        <v>Ryan</v>
      </c>
      <c r="D136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Ryan Pressly</v>
      </c>
      <c r="E136" s="31" t="str">
        <f>VLOOKUP(MYRANKS_P[[#This Row],[PLAYERID]],PLAYERIDMAP[],COLUMN(PLAYERIDMAP[TEAM]),FALSE)</f>
        <v>HOU</v>
      </c>
      <c r="F136" s="8" t="str">
        <f>VLOOKUP(MYRANKS_P[[#This Row],[PLAYERID]],PLAYERIDMAP[],COLUMN(PLAYERIDMAP[LG]),FALSE)</f>
        <v>AL</v>
      </c>
      <c r="G136" s="8" t="str">
        <f>VLOOKUP(MYRANKS_P[[#This Row],[PLAYERID]],PLAYERIDMAP[],COLUMN(PLAYERIDMAP[POS]),FALSE)</f>
        <v>P</v>
      </c>
      <c r="H136" s="61">
        <v>2</v>
      </c>
      <c r="I136" s="61">
        <v>2</v>
      </c>
      <c r="J136" s="61">
        <v>71</v>
      </c>
      <c r="K136" s="61">
        <v>57</v>
      </c>
      <c r="L136" s="61">
        <v>20</v>
      </c>
      <c r="M136" s="61">
        <v>6</v>
      </c>
      <c r="N136" s="61">
        <v>101</v>
      </c>
      <c r="O136" s="61">
        <v>22</v>
      </c>
      <c r="P136" s="9">
        <v>2.535211267605634</v>
      </c>
      <c r="Q136" s="9">
        <v>1.1126760563380282</v>
      </c>
      <c r="R136" s="68">
        <v>135</v>
      </c>
      <c r="S136" s="51">
        <v>-1.3216932146294811</v>
      </c>
    </row>
    <row r="137" spans="1:19" x14ac:dyDescent="0.3">
      <c r="A137" s="43" t="s">
        <v>3008</v>
      </c>
      <c r="B137" s="31" t="str">
        <f>VLOOKUP(MYRANKS_P[[#This Row],[PLAYERID]],PLAYERIDMAP[],COLUMN(PLAYERIDMAP[LASTNAME]),FALSE)</f>
        <v>Rondon</v>
      </c>
      <c r="C137" s="31" t="str">
        <f>VLOOKUP(MYRANKS_P[[#This Row],[PLAYERID]],PLAYERIDMAP[],COLUMN(PLAYERIDMAP[FIRSTNAME]),FALSE)</f>
        <v>Hector</v>
      </c>
      <c r="D137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Hector Rondon</v>
      </c>
      <c r="E137" s="31" t="str">
        <f>VLOOKUP(MYRANKS_P[[#This Row],[PLAYERID]],PLAYERIDMAP[],COLUMN(PLAYERIDMAP[TEAM]),FALSE)</f>
        <v>HOU</v>
      </c>
      <c r="F137" s="8" t="str">
        <f>VLOOKUP(MYRANKS_P[[#This Row],[PLAYERID]],PLAYERIDMAP[],COLUMN(PLAYERIDMAP[LG]),FALSE)</f>
        <v>AL</v>
      </c>
      <c r="G137" s="8" t="str">
        <f>VLOOKUP(MYRANKS_P[[#This Row],[PLAYERID]],PLAYERIDMAP[],COLUMN(PLAYERIDMAP[POS]),FALSE)</f>
        <v>P</v>
      </c>
      <c r="H137" s="61">
        <v>2</v>
      </c>
      <c r="I137" s="61">
        <v>15</v>
      </c>
      <c r="J137" s="61">
        <v>59</v>
      </c>
      <c r="K137" s="61">
        <v>58</v>
      </c>
      <c r="L137" s="61">
        <v>21</v>
      </c>
      <c r="M137" s="61">
        <v>4</v>
      </c>
      <c r="N137" s="61">
        <v>67</v>
      </c>
      <c r="O137" s="61">
        <v>20</v>
      </c>
      <c r="P137" s="9">
        <v>3.2033898305084745</v>
      </c>
      <c r="Q137" s="9">
        <v>1.3220338983050848</v>
      </c>
      <c r="R137" s="81">
        <v>136</v>
      </c>
      <c r="S137" s="40">
        <v>-1.3467255860114751</v>
      </c>
    </row>
    <row r="138" spans="1:19" x14ac:dyDescent="0.3">
      <c r="A138" s="49" t="s">
        <v>15715</v>
      </c>
      <c r="B138" s="31" t="str">
        <f>VLOOKUP(MYRANKS_P[[#This Row],[PLAYERID]],PLAYERIDMAP[],COLUMN(PLAYERIDMAP[LASTNAME]),FALSE)</f>
        <v>Bieber</v>
      </c>
      <c r="C138" s="31" t="str">
        <f>VLOOKUP(MYRANKS_P[[#This Row],[PLAYERID]],PLAYERIDMAP[],COLUMN(PLAYERIDMAP[FIRSTNAME]),FALSE)</f>
        <v>Shane</v>
      </c>
      <c r="D138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Shane Bieber</v>
      </c>
      <c r="E138" s="31" t="str">
        <f>VLOOKUP(MYRANKS_P[[#This Row],[PLAYERID]],PLAYERIDMAP[],COLUMN(PLAYERIDMAP[TEAM]),FALSE)</f>
        <v>CLE</v>
      </c>
      <c r="F138" s="8" t="str">
        <f>VLOOKUP(MYRANKS_P[[#This Row],[PLAYERID]],PLAYERIDMAP[],COLUMN(PLAYERIDMAP[LG]),FALSE)</f>
        <v>AL</v>
      </c>
      <c r="G138" s="8" t="str">
        <f>VLOOKUP(MYRANKS_P[[#This Row],[PLAYERID]],PLAYERIDMAP[],COLUMN(PLAYERIDMAP[POS]),FALSE)</f>
        <v>P</v>
      </c>
      <c r="H138" s="61">
        <v>11</v>
      </c>
      <c r="I138" s="61">
        <v>0</v>
      </c>
      <c r="J138" s="61">
        <v>114.2</v>
      </c>
      <c r="K138" s="61">
        <v>130</v>
      </c>
      <c r="L138" s="61">
        <v>58</v>
      </c>
      <c r="M138" s="61">
        <v>13</v>
      </c>
      <c r="N138" s="61">
        <v>118</v>
      </c>
      <c r="O138" s="61">
        <v>23</v>
      </c>
      <c r="P138" s="9">
        <v>4.5709281961471104</v>
      </c>
      <c r="Q138" s="9">
        <v>1.339754816112084</v>
      </c>
      <c r="R138" s="61">
        <v>137</v>
      </c>
      <c r="S138" s="38">
        <v>-1.3977217890631612</v>
      </c>
    </row>
    <row r="139" spans="1:19" x14ac:dyDescent="0.3">
      <c r="A139" s="43" t="s">
        <v>1760</v>
      </c>
      <c r="B139" s="31" t="str">
        <f>VLOOKUP(MYRANKS_P[[#This Row],[PLAYERID]],PLAYERIDMAP[],COLUMN(PLAYERIDMAP[LASTNAME]),FALSE)</f>
        <v>Clippard</v>
      </c>
      <c r="C139" s="31" t="str">
        <f>VLOOKUP(MYRANKS_P[[#This Row],[PLAYERID]],PLAYERIDMAP[],COLUMN(PLAYERIDMAP[FIRSTNAME]),FALSE)</f>
        <v>Tyler</v>
      </c>
      <c r="D139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Tyler Clippard</v>
      </c>
      <c r="E139" s="31" t="str">
        <f>VLOOKUP(MYRANKS_P[[#This Row],[PLAYERID]],PLAYERIDMAP[],COLUMN(PLAYERIDMAP[TEAM]),FALSE)</f>
        <v>N/A</v>
      </c>
      <c r="F139" s="8" t="str">
        <f>VLOOKUP(MYRANKS_P[[#This Row],[PLAYERID]],PLAYERIDMAP[],COLUMN(PLAYERIDMAP[LG]),FALSE)</f>
        <v>N/A</v>
      </c>
      <c r="G139" s="8" t="str">
        <f>VLOOKUP(MYRANKS_P[[#This Row],[PLAYERID]],PLAYERIDMAP[],COLUMN(PLAYERIDMAP[POS]),FALSE)</f>
        <v>P</v>
      </c>
      <c r="H139" s="61">
        <v>4</v>
      </c>
      <c r="I139" s="61">
        <v>7</v>
      </c>
      <c r="J139" s="61">
        <v>68.2</v>
      </c>
      <c r="K139" s="61">
        <v>57</v>
      </c>
      <c r="L139" s="61">
        <v>28</v>
      </c>
      <c r="M139" s="61">
        <v>13</v>
      </c>
      <c r="N139" s="61">
        <v>85</v>
      </c>
      <c r="O139" s="61">
        <v>23</v>
      </c>
      <c r="P139" s="9">
        <v>3.6950146627565981</v>
      </c>
      <c r="Q139" s="9">
        <v>1.1730205278592374</v>
      </c>
      <c r="R139" s="61">
        <v>138</v>
      </c>
      <c r="S139" s="38">
        <v>-1.4419542795180043</v>
      </c>
    </row>
    <row r="140" spans="1:19" x14ac:dyDescent="0.3">
      <c r="A140" s="49" t="s">
        <v>11986</v>
      </c>
      <c r="B140" s="8" t="str">
        <f>VLOOKUP(MYRANKS_P[[#This Row],[PLAYERID]],PLAYERIDMAP[],COLUMN(PLAYERIDMAP[LASTNAME]),FALSE)</f>
        <v>Anderson</v>
      </c>
      <c r="C140" s="8" t="str">
        <f>VLOOKUP(MYRANKS_P[[#This Row],[PLAYERID]],PLAYERIDMAP[],COLUMN(PLAYERIDMAP[FIRSTNAME]),FALSE)</f>
        <v>Tyler</v>
      </c>
      <c r="D140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Tyler Anderson</v>
      </c>
      <c r="E140" s="8" t="str">
        <f>VLOOKUP(MYRANKS_P[[#This Row],[PLAYERID]],PLAYERIDMAP[],COLUMN(PLAYERIDMAP[TEAM]),FALSE)</f>
        <v>COL</v>
      </c>
      <c r="F140" s="8" t="str">
        <f>VLOOKUP(MYRANKS_P[[#This Row],[PLAYERID]],PLAYERIDMAP[],COLUMN(PLAYERIDMAP[LG]),FALSE)</f>
        <v>NL</v>
      </c>
      <c r="G140" s="8" t="str">
        <f>VLOOKUP(MYRANKS_P[[#This Row],[PLAYERID]],PLAYERIDMAP[],COLUMN(PLAYERIDMAP[POS]),FALSE)</f>
        <v>P</v>
      </c>
      <c r="H140" s="61">
        <v>7</v>
      </c>
      <c r="I140" s="61">
        <v>0</v>
      </c>
      <c r="J140" s="61">
        <v>176</v>
      </c>
      <c r="K140" s="61">
        <v>165</v>
      </c>
      <c r="L140" s="61">
        <v>89</v>
      </c>
      <c r="M140" s="61">
        <v>30</v>
      </c>
      <c r="N140" s="61">
        <v>164</v>
      </c>
      <c r="O140" s="61">
        <v>59</v>
      </c>
      <c r="P140" s="9">
        <v>4.5511363636363633</v>
      </c>
      <c r="Q140" s="9">
        <v>1.2727272727272727</v>
      </c>
      <c r="R140" s="61">
        <v>139</v>
      </c>
      <c r="S140" s="38">
        <v>-1.5681162867064389</v>
      </c>
    </row>
    <row r="141" spans="1:19" x14ac:dyDescent="0.3">
      <c r="A141" s="43" t="s">
        <v>3115</v>
      </c>
      <c r="B141" s="31" t="str">
        <f>VLOOKUP(MYRANKS_P[[#This Row],[PLAYERID]],PLAYERIDMAP[],COLUMN(PLAYERIDMAP[LASTNAME]),FALSE)</f>
        <v>Skaggs</v>
      </c>
      <c r="C141" s="31" t="str">
        <f>VLOOKUP(MYRANKS_P[[#This Row],[PLAYERID]],PLAYERIDMAP[],COLUMN(PLAYERIDMAP[FIRSTNAME]),FALSE)</f>
        <v>Tyler</v>
      </c>
      <c r="D141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Tyler Skaggs</v>
      </c>
      <c r="E141" s="31" t="str">
        <f>VLOOKUP(MYRANKS_P[[#This Row],[PLAYERID]],PLAYERIDMAP[],COLUMN(PLAYERIDMAP[TEAM]),FALSE)</f>
        <v>LAA</v>
      </c>
      <c r="F141" s="8" t="str">
        <f>VLOOKUP(MYRANKS_P[[#This Row],[PLAYERID]],PLAYERIDMAP[],COLUMN(PLAYERIDMAP[LG]),FALSE)</f>
        <v>AL</v>
      </c>
      <c r="G141" s="8" t="str">
        <f>VLOOKUP(MYRANKS_P[[#This Row],[PLAYERID]],PLAYERIDMAP[],COLUMN(PLAYERIDMAP[POS]),FALSE)</f>
        <v>P</v>
      </c>
      <c r="H141" s="61">
        <v>8</v>
      </c>
      <c r="I141" s="61">
        <v>0</v>
      </c>
      <c r="J141" s="61">
        <v>125.1</v>
      </c>
      <c r="K141" s="61">
        <v>127</v>
      </c>
      <c r="L141" s="61">
        <v>56</v>
      </c>
      <c r="M141" s="61">
        <v>14</v>
      </c>
      <c r="N141" s="61">
        <v>129</v>
      </c>
      <c r="O141" s="61">
        <v>40</v>
      </c>
      <c r="P141" s="9">
        <v>4.028776978417266</v>
      </c>
      <c r="Q141" s="9">
        <v>1.3349320543565149</v>
      </c>
      <c r="R141" s="61">
        <v>140</v>
      </c>
      <c r="S141" s="38">
        <v>-1.5697679704351244</v>
      </c>
    </row>
    <row r="142" spans="1:19" x14ac:dyDescent="0.3">
      <c r="A142" s="43" t="s">
        <v>2209</v>
      </c>
      <c r="B142" s="31" t="str">
        <f>VLOOKUP(MYRANKS_P[[#This Row],[PLAYERID]],PLAYERIDMAP[],COLUMN(PLAYERIDMAP[LASTNAME]),FALSE)</f>
        <v>Hernandez</v>
      </c>
      <c r="C142" s="31" t="str">
        <f>VLOOKUP(MYRANKS_P[[#This Row],[PLAYERID]],PLAYERIDMAP[],COLUMN(PLAYERIDMAP[FIRSTNAME]),FALSE)</f>
        <v>David</v>
      </c>
      <c r="D142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David Hernandez</v>
      </c>
      <c r="E142" s="31" t="str">
        <f>VLOOKUP(MYRANKS_P[[#This Row],[PLAYERID]],PLAYERIDMAP[],COLUMN(PLAYERIDMAP[TEAM]),FALSE)</f>
        <v>CIN</v>
      </c>
      <c r="F142" s="8" t="str">
        <f>VLOOKUP(MYRANKS_P[[#This Row],[PLAYERID]],PLAYERIDMAP[],COLUMN(PLAYERIDMAP[LG]),FALSE)</f>
        <v>NL</v>
      </c>
      <c r="G142" s="8" t="str">
        <f>VLOOKUP(MYRANKS_P[[#This Row],[PLAYERID]],PLAYERIDMAP[],COLUMN(PLAYERIDMAP[POS]),FALSE)</f>
        <v>P</v>
      </c>
      <c r="H142" s="61">
        <v>5</v>
      </c>
      <c r="I142" s="61">
        <v>0</v>
      </c>
      <c r="J142" s="61">
        <v>64</v>
      </c>
      <c r="K142" s="61">
        <v>46</v>
      </c>
      <c r="L142" s="61">
        <v>18</v>
      </c>
      <c r="M142" s="61">
        <v>6</v>
      </c>
      <c r="N142" s="61">
        <v>65</v>
      </c>
      <c r="O142" s="61">
        <v>17</v>
      </c>
      <c r="P142" s="9">
        <v>2.53125</v>
      </c>
      <c r="Q142" s="9">
        <v>0.984375</v>
      </c>
      <c r="R142" s="75">
        <v>141</v>
      </c>
      <c r="S142" s="39">
        <v>-1.6614712710239941</v>
      </c>
    </row>
    <row r="143" spans="1:19" x14ac:dyDescent="0.3">
      <c r="A143" s="88" t="s">
        <v>8247</v>
      </c>
      <c r="B143" s="31" t="str">
        <f>VLOOKUP(MYRANKS_P[[#This Row],[PLAYERID]],PLAYERIDMAP[],COLUMN(PLAYERIDMAP[LASTNAME]),FALSE)</f>
        <v>Velasquez</v>
      </c>
      <c r="C143" s="31" t="str">
        <f>VLOOKUP(MYRANKS_P[[#This Row],[PLAYERID]],PLAYERIDMAP[],COLUMN(PLAYERIDMAP[FIRSTNAME]),FALSE)</f>
        <v>Vincent</v>
      </c>
      <c r="D143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Vincent Velasquez</v>
      </c>
      <c r="E143" s="31" t="str">
        <f>VLOOKUP(MYRANKS_P[[#This Row],[PLAYERID]],PLAYERIDMAP[],COLUMN(PLAYERIDMAP[TEAM]),FALSE)</f>
        <v>PHI</v>
      </c>
      <c r="F143" s="113" t="str">
        <f>VLOOKUP(MYRANKS_P[[#This Row],[PLAYERID]],PLAYERIDMAP[],COLUMN(PLAYERIDMAP[LG]),FALSE)</f>
        <v>NL</v>
      </c>
      <c r="G143" s="8" t="str">
        <f>VLOOKUP(MYRANKS_P[[#This Row],[PLAYERID]],PLAYERIDMAP[],COLUMN(PLAYERIDMAP[POS]),FALSE)</f>
        <v>P</v>
      </c>
      <c r="H143" s="85">
        <v>9</v>
      </c>
      <c r="I143" s="85">
        <v>0</v>
      </c>
      <c r="J143" s="85">
        <v>146.19999999999999</v>
      </c>
      <c r="K143" s="85">
        <v>138</v>
      </c>
      <c r="L143" s="85">
        <v>79</v>
      </c>
      <c r="M143" s="85">
        <v>16</v>
      </c>
      <c r="N143" s="85">
        <v>161</v>
      </c>
      <c r="O143" s="85">
        <v>59</v>
      </c>
      <c r="P143" s="86">
        <v>4.8632010943912451</v>
      </c>
      <c r="Q143" s="86">
        <v>1.3474692202462382</v>
      </c>
      <c r="R143" s="85">
        <v>142</v>
      </c>
      <c r="S143" s="87">
        <v>-2.0471429363192932</v>
      </c>
    </row>
    <row r="144" spans="1:19" x14ac:dyDescent="0.3">
      <c r="A144" s="88" t="s">
        <v>3515</v>
      </c>
      <c r="B144" s="31" t="str">
        <f>VLOOKUP(MYRANKS_P[[#This Row],[PLAYERID]],PLAYERIDMAP[],COLUMN(PLAYERIDMAP[LASTNAME]),FALSE)</f>
        <v>Wacha</v>
      </c>
      <c r="C144" s="31" t="str">
        <f>VLOOKUP(MYRANKS_P[[#This Row],[PLAYERID]],PLAYERIDMAP[],COLUMN(PLAYERIDMAP[FIRSTNAME]),FALSE)</f>
        <v>Michael</v>
      </c>
      <c r="D144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Michael Wacha</v>
      </c>
      <c r="E144" s="31" t="str">
        <f>VLOOKUP(MYRANKS_P[[#This Row],[PLAYERID]],PLAYERIDMAP[],COLUMN(PLAYERIDMAP[TEAM]),FALSE)</f>
        <v>STL</v>
      </c>
      <c r="F144" s="113" t="str">
        <f>VLOOKUP(MYRANKS_P[[#This Row],[PLAYERID]],PLAYERIDMAP[],COLUMN(PLAYERIDMAP[LG]),FALSE)</f>
        <v>NL</v>
      </c>
      <c r="G144" s="8" t="str">
        <f>VLOOKUP(MYRANKS_P[[#This Row],[PLAYERID]],PLAYERIDMAP[],COLUMN(PLAYERIDMAP[POS]),FALSE)</f>
        <v>P</v>
      </c>
      <c r="H144" s="85">
        <v>8</v>
      </c>
      <c r="I144" s="85">
        <v>0</v>
      </c>
      <c r="J144" s="85">
        <v>84.1</v>
      </c>
      <c r="K144" s="85">
        <v>68</v>
      </c>
      <c r="L144" s="85">
        <v>30</v>
      </c>
      <c r="M144" s="85">
        <v>9</v>
      </c>
      <c r="N144" s="85">
        <v>71</v>
      </c>
      <c r="O144" s="85">
        <v>36</v>
      </c>
      <c r="P144" s="86">
        <v>3.2104637336504163</v>
      </c>
      <c r="Q144" s="86">
        <v>1.2366230677764567</v>
      </c>
      <c r="R144" s="85">
        <v>143</v>
      </c>
      <c r="S144" s="87">
        <v>-2.0747473785088872</v>
      </c>
    </row>
    <row r="145" spans="1:19" x14ac:dyDescent="0.3">
      <c r="A145" s="43" t="s">
        <v>2746</v>
      </c>
      <c r="B145" s="8" t="str">
        <f>VLOOKUP(MYRANKS_P[[#This Row],[PLAYERID]],PLAYERIDMAP[],COLUMN(PLAYERIDMAP[LASTNAME]),FALSE)</f>
        <v>Nova</v>
      </c>
      <c r="C145" s="8" t="str">
        <f>VLOOKUP(MYRANKS_P[[#This Row],[PLAYERID]],PLAYERIDMAP[],COLUMN(PLAYERIDMAP[FIRSTNAME]),FALSE)</f>
        <v>Ivan</v>
      </c>
      <c r="D145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Ivan Nova</v>
      </c>
      <c r="E145" s="8" t="str">
        <f>VLOOKUP(MYRANKS_P[[#This Row],[PLAYERID]],PLAYERIDMAP[],COLUMN(PLAYERIDMAP[TEAM]),FALSE)</f>
        <v>CWS</v>
      </c>
      <c r="F145" s="8" t="str">
        <f>VLOOKUP(MYRANKS_P[[#This Row],[PLAYERID]],PLAYERIDMAP[],COLUMN(PLAYERIDMAP[LG]),FALSE)</f>
        <v>NL</v>
      </c>
      <c r="G145" s="8" t="str">
        <f>VLOOKUP(MYRANKS_P[[#This Row],[PLAYERID]],PLAYERIDMAP[],COLUMN(PLAYERIDMAP[POS]),FALSE)</f>
        <v>P</v>
      </c>
      <c r="H145" s="61">
        <v>9</v>
      </c>
      <c r="I145" s="61">
        <v>0</v>
      </c>
      <c r="J145" s="61">
        <v>161</v>
      </c>
      <c r="K145" s="61">
        <v>171</v>
      </c>
      <c r="L145" s="61">
        <v>75</v>
      </c>
      <c r="M145" s="61">
        <v>26</v>
      </c>
      <c r="N145" s="61">
        <v>114</v>
      </c>
      <c r="O145" s="61">
        <v>35</v>
      </c>
      <c r="P145" s="9">
        <v>4.1925465838509313</v>
      </c>
      <c r="Q145" s="9">
        <v>1.2795031055900621</v>
      </c>
      <c r="R145" s="61">
        <v>144</v>
      </c>
      <c r="S145" s="38">
        <v>-2.1196951850213881</v>
      </c>
    </row>
    <row r="146" spans="1:19" x14ac:dyDescent="0.3">
      <c r="A146" s="43" t="s">
        <v>14135</v>
      </c>
      <c r="B146" s="31" t="str">
        <f>VLOOKUP(MYRANKS_P[[#This Row],[PLAYERID]],PLAYERIDMAP[],COLUMN(PLAYERIDMAP[LASTNAME]),FALSE)</f>
        <v>Hirano</v>
      </c>
      <c r="C146" s="31" t="str">
        <f>VLOOKUP(MYRANKS_P[[#This Row],[PLAYERID]],PLAYERIDMAP[],COLUMN(PLAYERIDMAP[FIRSTNAME]),FALSE)</f>
        <v>Yoshihisa</v>
      </c>
      <c r="D146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Yoshihisa Hirano</v>
      </c>
      <c r="E146" s="31" t="str">
        <f>VLOOKUP(MYRANKS_P[[#This Row],[PLAYERID]],PLAYERIDMAP[],COLUMN(PLAYERIDMAP[TEAM]),FALSE)</f>
        <v>ARI</v>
      </c>
      <c r="F146" s="8" t="str">
        <f>VLOOKUP(MYRANKS_P[[#This Row],[PLAYERID]],PLAYERIDMAP[],COLUMN(PLAYERIDMAP[LG]),FALSE)</f>
        <v>NL</v>
      </c>
      <c r="G146" s="8" t="str">
        <f>VLOOKUP(MYRANKS_P[[#This Row],[PLAYERID]],PLAYERIDMAP[],COLUMN(PLAYERIDMAP[POS]),FALSE)</f>
        <v>P</v>
      </c>
      <c r="H146" s="61">
        <v>4</v>
      </c>
      <c r="I146" s="75">
        <v>3</v>
      </c>
      <c r="J146" s="75">
        <v>66.099999999999994</v>
      </c>
      <c r="K146" s="75">
        <v>49</v>
      </c>
      <c r="L146" s="75">
        <v>18</v>
      </c>
      <c r="M146" s="75">
        <v>6</v>
      </c>
      <c r="N146" s="75">
        <v>59</v>
      </c>
      <c r="O146" s="75">
        <v>23</v>
      </c>
      <c r="P146" s="25">
        <v>2.450832072617247</v>
      </c>
      <c r="Q146" s="25">
        <v>1.0892586989409985</v>
      </c>
      <c r="R146" s="75">
        <v>145</v>
      </c>
      <c r="S146" s="39">
        <v>-2.2783074392869511</v>
      </c>
    </row>
    <row r="147" spans="1:19" x14ac:dyDescent="0.3">
      <c r="A147" s="88" t="s">
        <v>3319</v>
      </c>
      <c r="B147" s="31" t="str">
        <f>VLOOKUP(MYRANKS_P[[#This Row],[PLAYERID]],PLAYERIDMAP[],COLUMN(PLAYERIDMAP[LASTNAME]),FALSE)</f>
        <v>Watson</v>
      </c>
      <c r="C147" s="31" t="str">
        <f>VLOOKUP(MYRANKS_P[[#This Row],[PLAYERID]],PLAYERIDMAP[],COLUMN(PLAYERIDMAP[FIRSTNAME]),FALSE)</f>
        <v>Tony</v>
      </c>
      <c r="D147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Tony Watson</v>
      </c>
      <c r="E147" s="31" t="str">
        <f>VLOOKUP(MYRANKS_P[[#This Row],[PLAYERID]],PLAYERIDMAP[],COLUMN(PLAYERIDMAP[TEAM]),FALSE)</f>
        <v>SF</v>
      </c>
      <c r="F147" s="113" t="str">
        <f>VLOOKUP(MYRANKS_P[[#This Row],[PLAYERID]],PLAYERIDMAP[],COLUMN(PLAYERIDMAP[LG]),FALSE)</f>
        <v>NL</v>
      </c>
      <c r="G147" s="8" t="str">
        <f>VLOOKUP(MYRANKS_P[[#This Row],[PLAYERID]],PLAYERIDMAP[],COLUMN(PLAYERIDMAP[POS]),FALSE)</f>
        <v>P</v>
      </c>
      <c r="H147" s="85">
        <v>4</v>
      </c>
      <c r="I147" s="85">
        <v>0</v>
      </c>
      <c r="J147" s="85">
        <v>66</v>
      </c>
      <c r="K147" s="85">
        <v>54</v>
      </c>
      <c r="L147" s="85">
        <v>19</v>
      </c>
      <c r="M147" s="85">
        <v>4</v>
      </c>
      <c r="N147" s="85">
        <v>72</v>
      </c>
      <c r="O147" s="85">
        <v>14</v>
      </c>
      <c r="P147" s="86">
        <v>2.5909090909090908</v>
      </c>
      <c r="Q147" s="86">
        <v>1.0303030303030303</v>
      </c>
      <c r="R147" s="85">
        <v>146</v>
      </c>
      <c r="S147" s="87">
        <v>-2.3395287412044534</v>
      </c>
    </row>
    <row r="148" spans="1:19" x14ac:dyDescent="0.3">
      <c r="A148" s="43" t="s">
        <v>12391</v>
      </c>
      <c r="B148" s="31" t="str">
        <f>VLOOKUP(MYRANKS_P[[#This Row],[PLAYERID]],PLAYERIDMAP[],COLUMN(PLAYERIDMAP[LASTNAME]),FALSE)</f>
        <v>Strahm</v>
      </c>
      <c r="C148" s="31" t="str">
        <f>VLOOKUP(MYRANKS_P[[#This Row],[PLAYERID]],PLAYERIDMAP[],COLUMN(PLAYERIDMAP[FIRSTNAME]),FALSE)</f>
        <v>Matt</v>
      </c>
      <c r="D148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Matt Strahm</v>
      </c>
      <c r="E148" s="31" t="str">
        <f>VLOOKUP(MYRANKS_P[[#This Row],[PLAYERID]],PLAYERIDMAP[],COLUMN(PLAYERIDMAP[TEAM]),FALSE)</f>
        <v>SD</v>
      </c>
      <c r="F148" s="8" t="str">
        <f>VLOOKUP(MYRANKS_P[[#This Row],[PLAYERID]],PLAYERIDMAP[],COLUMN(PLAYERIDMAP[LG]),FALSE)</f>
        <v>NL</v>
      </c>
      <c r="G148" s="8" t="str">
        <f>VLOOKUP(MYRANKS_P[[#This Row],[PLAYERID]],PLAYERIDMAP[],COLUMN(PLAYERIDMAP[POS]),FALSE)</f>
        <v>P</v>
      </c>
      <c r="H148" s="61">
        <v>3</v>
      </c>
      <c r="I148" s="75">
        <v>0</v>
      </c>
      <c r="J148" s="75">
        <v>61.1</v>
      </c>
      <c r="K148" s="75">
        <v>39</v>
      </c>
      <c r="L148" s="75">
        <v>14</v>
      </c>
      <c r="M148" s="75">
        <v>6</v>
      </c>
      <c r="N148" s="75">
        <v>69</v>
      </c>
      <c r="O148" s="75">
        <v>21</v>
      </c>
      <c r="P148" s="25">
        <v>2.0621931260229132</v>
      </c>
      <c r="Q148" s="25">
        <v>0.98199672667757776</v>
      </c>
      <c r="R148" s="75">
        <v>147</v>
      </c>
      <c r="S148" s="39">
        <v>-2.3531825613907729</v>
      </c>
    </row>
    <row r="149" spans="1:19" x14ac:dyDescent="0.3">
      <c r="A149" s="57" t="s">
        <v>13918</v>
      </c>
      <c r="B149" s="31" t="str">
        <f>VLOOKUP(MYRANKS_P[[#This Row],[PLAYERID]],PLAYERIDMAP[],COLUMN(PLAYERIDMAP[LASTNAME]),FALSE)</f>
        <v>Tepera</v>
      </c>
      <c r="C149" s="31" t="str">
        <f>VLOOKUP(MYRANKS_P[[#This Row],[PLAYERID]],PLAYERIDMAP[],COLUMN(PLAYERIDMAP[FIRSTNAME]),FALSE)</f>
        <v>Ryan</v>
      </c>
      <c r="D149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Ryan Tepera</v>
      </c>
      <c r="E149" s="31" t="str">
        <f>VLOOKUP(MYRANKS_P[[#This Row],[PLAYERID]],PLAYERIDMAP[],COLUMN(PLAYERIDMAP[TEAM]),FALSE)</f>
        <v>TOR</v>
      </c>
      <c r="F149" s="8" t="str">
        <f>VLOOKUP(MYRANKS_P[[#This Row],[PLAYERID]],PLAYERIDMAP[],COLUMN(PLAYERIDMAP[LG]),FALSE)</f>
        <v>AL</v>
      </c>
      <c r="G149" s="8" t="str">
        <f>VLOOKUP(MYRANKS_P[[#This Row],[PLAYERID]],PLAYERIDMAP[],COLUMN(PLAYERIDMAP[POS]),FALSE)</f>
        <v>P</v>
      </c>
      <c r="H149" s="61">
        <v>5</v>
      </c>
      <c r="I149" s="61">
        <v>7</v>
      </c>
      <c r="J149" s="61">
        <v>64.2</v>
      </c>
      <c r="K149" s="61">
        <v>55</v>
      </c>
      <c r="L149" s="61">
        <v>26</v>
      </c>
      <c r="M149" s="61">
        <v>9</v>
      </c>
      <c r="N149" s="61">
        <v>68</v>
      </c>
      <c r="O149" s="61">
        <v>24</v>
      </c>
      <c r="P149" s="9">
        <v>3.6448598130841119</v>
      </c>
      <c r="Q149" s="9">
        <v>1.2305295950155763</v>
      </c>
      <c r="R149" s="68">
        <v>148</v>
      </c>
      <c r="S149" s="51">
        <v>-2.38782695233825</v>
      </c>
    </row>
    <row r="150" spans="1:19" x14ac:dyDescent="0.3">
      <c r="A150" s="43" t="s">
        <v>3023</v>
      </c>
      <c r="B150" s="8" t="str">
        <f>VLOOKUP(MYRANKS_P[[#This Row],[PLAYERID]],PLAYERIDMAP[],COLUMN(PLAYERIDMAP[LASTNAME]),FALSE)</f>
        <v>Ross</v>
      </c>
      <c r="C150" s="8" t="str">
        <f>VLOOKUP(MYRANKS_P[[#This Row],[PLAYERID]],PLAYERIDMAP[],COLUMN(PLAYERIDMAP[FIRSTNAME]),FALSE)</f>
        <v>Tyson</v>
      </c>
      <c r="D150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Tyson Ross</v>
      </c>
      <c r="E150" s="8" t="str">
        <f>VLOOKUP(MYRANKS_P[[#This Row],[PLAYERID]],PLAYERIDMAP[],COLUMN(PLAYERIDMAP[TEAM]),FALSE)</f>
        <v>DET</v>
      </c>
      <c r="F150" s="8" t="str">
        <f>VLOOKUP(MYRANKS_P[[#This Row],[PLAYERID]],PLAYERIDMAP[],COLUMN(PLAYERIDMAP[LG]),FALSE)</f>
        <v>AL</v>
      </c>
      <c r="G150" s="8" t="str">
        <f>VLOOKUP(MYRANKS_P[[#This Row],[PLAYERID]],PLAYERIDMAP[],COLUMN(PLAYERIDMAP[POS]),FALSE)</f>
        <v>P</v>
      </c>
      <c r="H150" s="61">
        <v>8</v>
      </c>
      <c r="I150" s="61">
        <v>0</v>
      </c>
      <c r="J150" s="61">
        <v>149.19999999999999</v>
      </c>
      <c r="K150" s="61">
        <v>132</v>
      </c>
      <c r="L150" s="61">
        <v>69</v>
      </c>
      <c r="M150" s="61">
        <v>17</v>
      </c>
      <c r="N150" s="61">
        <v>122</v>
      </c>
      <c r="O150" s="61">
        <v>62</v>
      </c>
      <c r="P150" s="9">
        <v>4.1621983914209117</v>
      </c>
      <c r="Q150" s="9">
        <v>1.3002680965147455</v>
      </c>
      <c r="R150" s="61">
        <v>149</v>
      </c>
      <c r="S150" s="38">
        <v>-2.403336825998251</v>
      </c>
    </row>
    <row r="151" spans="1:19" x14ac:dyDescent="0.3">
      <c r="A151" s="43" t="s">
        <v>15743</v>
      </c>
      <c r="B151" s="8" t="str">
        <f>VLOOKUP(MYRANKS_P[[#This Row],[PLAYERID]],PLAYERIDMAP[],COLUMN(PLAYERIDMAP[LASTNAME]),FALSE)</f>
        <v>Gant</v>
      </c>
      <c r="C151" s="8" t="str">
        <f>VLOOKUP(MYRANKS_P[[#This Row],[PLAYERID]],PLAYERIDMAP[],COLUMN(PLAYERIDMAP[FIRSTNAME]),FALSE)</f>
        <v>John</v>
      </c>
      <c r="D151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John Gant</v>
      </c>
      <c r="E151" s="8" t="str">
        <f>VLOOKUP(MYRANKS_P[[#This Row],[PLAYERID]],PLAYERIDMAP[],COLUMN(PLAYERIDMAP[TEAM]),FALSE)</f>
        <v>STL</v>
      </c>
      <c r="F151" s="8" t="str">
        <f>VLOOKUP(MYRANKS_P[[#This Row],[PLAYERID]],PLAYERIDMAP[],COLUMN(PLAYERIDMAP[LG]),FALSE)</f>
        <v>NL</v>
      </c>
      <c r="G151" s="8" t="str">
        <f>VLOOKUP(MYRANKS_P[[#This Row],[PLAYERID]],PLAYERIDMAP[],COLUMN(PLAYERIDMAP[POS]),FALSE)</f>
        <v>P</v>
      </c>
      <c r="H151" s="61">
        <v>7</v>
      </c>
      <c r="I151" s="61">
        <v>0</v>
      </c>
      <c r="J151" s="61">
        <v>114</v>
      </c>
      <c r="K151" s="61">
        <v>91</v>
      </c>
      <c r="L151" s="61">
        <v>44</v>
      </c>
      <c r="M151" s="61">
        <v>9</v>
      </c>
      <c r="N151" s="61">
        <v>95</v>
      </c>
      <c r="O151" s="61">
        <v>57</v>
      </c>
      <c r="P151" s="9">
        <v>3.4736842105263159</v>
      </c>
      <c r="Q151" s="9">
        <v>1.2982456140350878</v>
      </c>
      <c r="R151" s="61">
        <v>150</v>
      </c>
      <c r="S151" s="38">
        <v>-2.5114127731291935</v>
      </c>
    </row>
    <row r="152" spans="1:19" x14ac:dyDescent="0.3">
      <c r="A152" s="43" t="s">
        <v>2439</v>
      </c>
      <c r="B152" s="31" t="str">
        <f>VLOOKUP(MYRANKS_P[[#This Row],[PLAYERID]],PLAYERIDMAP[],COLUMN(PLAYERIDMAP[LASTNAME]),FALSE)</f>
        <v>Leake</v>
      </c>
      <c r="C152" s="31" t="str">
        <f>VLOOKUP(MYRANKS_P[[#This Row],[PLAYERID]],PLAYERIDMAP[],COLUMN(PLAYERIDMAP[FIRSTNAME]),FALSE)</f>
        <v>Mike</v>
      </c>
      <c r="D152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Mike Leake</v>
      </c>
      <c r="E152" s="31" t="str">
        <f>VLOOKUP(MYRANKS_P[[#This Row],[PLAYERID]],PLAYERIDMAP[],COLUMN(PLAYERIDMAP[TEAM]),FALSE)</f>
        <v>SEA</v>
      </c>
      <c r="F152" s="8" t="str">
        <f>VLOOKUP(MYRANKS_P[[#This Row],[PLAYERID]],PLAYERIDMAP[],COLUMN(PLAYERIDMAP[LG]),FALSE)</f>
        <v>AL</v>
      </c>
      <c r="G152" s="8" t="str">
        <f>VLOOKUP(MYRANKS_P[[#This Row],[PLAYERID]],PLAYERIDMAP[],COLUMN(PLAYERIDMAP[POS]),FALSE)</f>
        <v>P</v>
      </c>
      <c r="H152" s="61">
        <v>10</v>
      </c>
      <c r="I152" s="61">
        <v>0</v>
      </c>
      <c r="J152" s="61">
        <v>185.2</v>
      </c>
      <c r="K152" s="61">
        <v>207</v>
      </c>
      <c r="L152" s="61">
        <v>90</v>
      </c>
      <c r="M152" s="61">
        <v>23</v>
      </c>
      <c r="N152" s="61">
        <v>119</v>
      </c>
      <c r="O152" s="61">
        <v>34</v>
      </c>
      <c r="P152" s="9">
        <v>4.3736501079913612</v>
      </c>
      <c r="Q152" s="9">
        <v>1.3012958963282939</v>
      </c>
      <c r="R152" s="61">
        <v>151</v>
      </c>
      <c r="S152" s="38">
        <v>-2.6913005346870218</v>
      </c>
    </row>
    <row r="153" spans="1:19" x14ac:dyDescent="0.3">
      <c r="A153" s="49" t="s">
        <v>1932</v>
      </c>
      <c r="B153" s="31" t="str">
        <f>VLOOKUP(MYRANKS_P[[#This Row],[PLAYERID]],PLAYERIDMAP[],COLUMN(PLAYERIDMAP[LASTNAME]),FALSE)</f>
        <v>Dyson</v>
      </c>
      <c r="C153" s="31" t="str">
        <f>VLOOKUP(MYRANKS_P[[#This Row],[PLAYERID]],PLAYERIDMAP[],COLUMN(PLAYERIDMAP[FIRSTNAME]),FALSE)</f>
        <v>Sam</v>
      </c>
      <c r="D153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Sam Dyson</v>
      </c>
      <c r="E153" s="31" t="str">
        <f>VLOOKUP(MYRANKS_P[[#This Row],[PLAYERID]],PLAYERIDMAP[],COLUMN(PLAYERIDMAP[TEAM]),FALSE)</f>
        <v>SF</v>
      </c>
      <c r="F153" s="8" t="str">
        <f>VLOOKUP(MYRANKS_P[[#This Row],[PLAYERID]],PLAYERIDMAP[],COLUMN(PLAYERIDMAP[LG]),FALSE)</f>
        <v>NL</v>
      </c>
      <c r="G153" s="8" t="str">
        <f>VLOOKUP(MYRANKS_P[[#This Row],[PLAYERID]],PLAYERIDMAP[],COLUMN(PLAYERIDMAP[POS]),FALSE)</f>
        <v>P</v>
      </c>
      <c r="H153" s="61">
        <v>4</v>
      </c>
      <c r="I153" s="61">
        <v>3</v>
      </c>
      <c r="J153" s="61">
        <v>70.099999999999994</v>
      </c>
      <c r="K153" s="61">
        <v>56</v>
      </c>
      <c r="L153" s="61">
        <v>21</v>
      </c>
      <c r="M153" s="61">
        <v>5</v>
      </c>
      <c r="N153" s="61">
        <v>56</v>
      </c>
      <c r="O153" s="61">
        <v>20</v>
      </c>
      <c r="P153" s="9">
        <v>2.6961483594864482</v>
      </c>
      <c r="Q153" s="9">
        <v>1.0841654778887304</v>
      </c>
      <c r="R153" s="61">
        <v>152</v>
      </c>
      <c r="S153" s="38">
        <v>-2.7042509567191955</v>
      </c>
    </row>
    <row r="154" spans="1:19" x14ac:dyDescent="0.3">
      <c r="A154" s="43" t="s">
        <v>2094</v>
      </c>
      <c r="B154" s="8" t="str">
        <f>VLOOKUP(MYRANKS_P[[#This Row],[PLAYERID]],PLAYERIDMAP[],COLUMN(PLAYERIDMAP[LASTNAME]),FALSE)</f>
        <v>Gonzalez</v>
      </c>
      <c r="C154" s="8" t="str">
        <f>VLOOKUP(MYRANKS_P[[#This Row],[PLAYERID]],PLAYERIDMAP[],COLUMN(PLAYERIDMAP[FIRSTNAME]),FALSE)</f>
        <v>Gio</v>
      </c>
      <c r="D154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Gio Gonzalez</v>
      </c>
      <c r="E154" s="8" t="str">
        <f>VLOOKUP(MYRANKS_P[[#This Row],[PLAYERID]],PLAYERIDMAP[],COLUMN(PLAYERIDMAP[TEAM]),FALSE)</f>
        <v>N/A</v>
      </c>
      <c r="F154" s="8" t="str">
        <f>VLOOKUP(MYRANKS_P[[#This Row],[PLAYERID]],PLAYERIDMAP[],COLUMN(PLAYERIDMAP[LG]),FALSE)</f>
        <v>N/A</v>
      </c>
      <c r="G154" s="8" t="str">
        <f>VLOOKUP(MYRANKS_P[[#This Row],[PLAYERID]],PLAYERIDMAP[],COLUMN(PLAYERIDMAP[POS]),FALSE)</f>
        <v>P</v>
      </c>
      <c r="H154" s="61">
        <v>10</v>
      </c>
      <c r="I154" s="61">
        <v>0</v>
      </c>
      <c r="J154" s="61">
        <v>171</v>
      </c>
      <c r="K154" s="61">
        <v>167</v>
      </c>
      <c r="L154" s="61">
        <v>80</v>
      </c>
      <c r="M154" s="61">
        <v>17</v>
      </c>
      <c r="N154" s="61">
        <v>148</v>
      </c>
      <c r="O154" s="61">
        <v>80</v>
      </c>
      <c r="P154" s="9">
        <v>4.2105263157894735</v>
      </c>
      <c r="Q154" s="9">
        <v>1.4444444444444444</v>
      </c>
      <c r="R154" s="61">
        <v>153</v>
      </c>
      <c r="S154" s="38">
        <v>-2.730297732991966</v>
      </c>
    </row>
    <row r="155" spans="1:19" x14ac:dyDescent="0.3">
      <c r="A155" s="43" t="s">
        <v>2810</v>
      </c>
      <c r="B155" s="31" t="str">
        <f>VLOOKUP(MYRANKS_P[[#This Row],[PLAYERID]],PLAYERIDMAP[],COLUMN(PLAYERIDMAP[LASTNAME]),FALSE)</f>
        <v>Peacock</v>
      </c>
      <c r="C155" s="31" t="str">
        <f>VLOOKUP(MYRANKS_P[[#This Row],[PLAYERID]],PLAYERIDMAP[],COLUMN(PLAYERIDMAP[FIRSTNAME]),FALSE)</f>
        <v>Brad</v>
      </c>
      <c r="D155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Brad Peacock</v>
      </c>
      <c r="E155" s="31" t="str">
        <f>VLOOKUP(MYRANKS_P[[#This Row],[PLAYERID]],PLAYERIDMAP[],COLUMN(PLAYERIDMAP[TEAM]),FALSE)</f>
        <v>HOU</v>
      </c>
      <c r="F155" s="8" t="str">
        <f>VLOOKUP(MYRANKS_P[[#This Row],[PLAYERID]],PLAYERIDMAP[],COLUMN(PLAYERIDMAP[LG]),FALSE)</f>
        <v>AL</v>
      </c>
      <c r="G155" s="8" t="str">
        <f>VLOOKUP(MYRANKS_P[[#This Row],[PLAYERID]],PLAYERIDMAP[],COLUMN(PLAYERIDMAP[POS]),FALSE)</f>
        <v>P</v>
      </c>
      <c r="H155" s="61">
        <v>3</v>
      </c>
      <c r="I155" s="61">
        <v>3</v>
      </c>
      <c r="J155" s="61">
        <v>65</v>
      </c>
      <c r="K155" s="61">
        <v>56</v>
      </c>
      <c r="L155" s="61">
        <v>25</v>
      </c>
      <c r="M155" s="61">
        <v>11</v>
      </c>
      <c r="N155" s="61">
        <v>96</v>
      </c>
      <c r="O155" s="61">
        <v>20</v>
      </c>
      <c r="P155" s="9">
        <v>3.4615384615384617</v>
      </c>
      <c r="Q155" s="9">
        <v>1.1692307692307693</v>
      </c>
      <c r="R155" s="61">
        <v>154</v>
      </c>
      <c r="S155" s="38">
        <v>-2.7899260354951085</v>
      </c>
    </row>
    <row r="156" spans="1:19" x14ac:dyDescent="0.3">
      <c r="A156" s="49" t="s">
        <v>3545</v>
      </c>
      <c r="B156" s="31" t="str">
        <f>VLOOKUP(MYRANKS_P[[#This Row],[PLAYERID]],PLAYERIDMAP[],COLUMN(PLAYERIDMAP[LASTNAME]),FALSE)</f>
        <v>Alvarez</v>
      </c>
      <c r="C156" s="31" t="str">
        <f>VLOOKUP(MYRANKS_P[[#This Row],[PLAYERID]],PLAYERIDMAP[],COLUMN(PLAYERIDMAP[FIRSTNAME]),FALSE)</f>
        <v>Jose</v>
      </c>
      <c r="D156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Jose Alvarez</v>
      </c>
      <c r="E156" s="31" t="str">
        <f>VLOOKUP(MYRANKS_P[[#This Row],[PLAYERID]],PLAYERIDMAP[],COLUMN(PLAYERIDMAP[TEAM]),FALSE)</f>
        <v>PHI</v>
      </c>
      <c r="F156" s="8" t="str">
        <f>VLOOKUP(MYRANKS_P[[#This Row],[PLAYERID]],PLAYERIDMAP[],COLUMN(PLAYERIDMAP[LG]),FALSE)</f>
        <v>NL</v>
      </c>
      <c r="G156" s="8" t="str">
        <f>VLOOKUP(MYRANKS_P[[#This Row],[PLAYERID]],PLAYERIDMAP[],COLUMN(PLAYERIDMAP[POS]),FALSE)</f>
        <v>P</v>
      </c>
      <c r="H156" s="61">
        <v>6</v>
      </c>
      <c r="I156" s="61">
        <v>1</v>
      </c>
      <c r="J156" s="61">
        <v>63</v>
      </c>
      <c r="K156" s="61">
        <v>51</v>
      </c>
      <c r="L156" s="61">
        <v>19</v>
      </c>
      <c r="M156" s="61">
        <v>3</v>
      </c>
      <c r="N156" s="61">
        <v>59</v>
      </c>
      <c r="O156" s="61">
        <v>22</v>
      </c>
      <c r="P156" s="9">
        <v>2.7142857142857144</v>
      </c>
      <c r="Q156" s="9">
        <v>1.1587301587301588</v>
      </c>
      <c r="R156" s="61">
        <v>155</v>
      </c>
      <c r="S156" s="38">
        <v>-2.7925838430988197</v>
      </c>
    </row>
    <row r="157" spans="1:19" x14ac:dyDescent="0.3">
      <c r="A157" s="57" t="s">
        <v>12284</v>
      </c>
      <c r="B157" s="8" t="str">
        <f>VLOOKUP(MYRANKS_P[[#This Row],[PLAYERID]],PLAYERIDMAP[],COLUMN(PLAYERIDMAP[LASTNAME]),FALSE)</f>
        <v>Musgrove</v>
      </c>
      <c r="C157" s="8" t="str">
        <f>VLOOKUP(MYRANKS_P[[#This Row],[PLAYERID]],PLAYERIDMAP[],COLUMN(PLAYERIDMAP[FIRSTNAME]),FALSE)</f>
        <v>Joe</v>
      </c>
      <c r="D157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Joe Musgrove</v>
      </c>
      <c r="E157" s="8" t="str">
        <f>VLOOKUP(MYRANKS_P[[#This Row],[PLAYERID]],PLAYERIDMAP[],COLUMN(PLAYERIDMAP[TEAM]),FALSE)</f>
        <v>PIT</v>
      </c>
      <c r="F157" s="8" t="str">
        <f>VLOOKUP(MYRANKS_P[[#This Row],[PLAYERID]],PLAYERIDMAP[],COLUMN(PLAYERIDMAP[LG]),FALSE)</f>
        <v>NL</v>
      </c>
      <c r="G157" s="8" t="str">
        <f>VLOOKUP(MYRANKS_P[[#This Row],[PLAYERID]],PLAYERIDMAP[],COLUMN(PLAYERIDMAP[POS]),FALSE)</f>
        <v>P</v>
      </c>
      <c r="H157" s="61">
        <v>6</v>
      </c>
      <c r="I157" s="61">
        <v>0</v>
      </c>
      <c r="J157" s="61">
        <v>115.1</v>
      </c>
      <c r="K157" s="61">
        <v>113</v>
      </c>
      <c r="L157" s="61">
        <v>52</v>
      </c>
      <c r="M157" s="61">
        <v>12</v>
      </c>
      <c r="N157" s="61">
        <v>100</v>
      </c>
      <c r="O157" s="61">
        <v>23</v>
      </c>
      <c r="P157" s="9">
        <v>4.0660295395308426</v>
      </c>
      <c r="Q157" s="9">
        <v>1.1815812337098177</v>
      </c>
      <c r="R157" s="68">
        <v>156</v>
      </c>
      <c r="S157" s="51">
        <v>-2.7944484408689974</v>
      </c>
    </row>
    <row r="158" spans="1:19" x14ac:dyDescent="0.3">
      <c r="A158" s="43" t="s">
        <v>2751</v>
      </c>
      <c r="B158" s="8" t="str">
        <f>VLOOKUP(MYRANKS_P[[#This Row],[PLAYERID]],PLAYERIDMAP[],COLUMN(PLAYERIDMAP[LASTNAME]),FALSE)</f>
        <v>Odorizzi</v>
      </c>
      <c r="C158" s="8" t="str">
        <f>VLOOKUP(MYRANKS_P[[#This Row],[PLAYERID]],PLAYERIDMAP[],COLUMN(PLAYERIDMAP[FIRSTNAME]),FALSE)</f>
        <v>Jake</v>
      </c>
      <c r="D158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Jake Odorizzi</v>
      </c>
      <c r="E158" s="8" t="str">
        <f>VLOOKUP(MYRANKS_P[[#This Row],[PLAYERID]],PLAYERIDMAP[],COLUMN(PLAYERIDMAP[TEAM]),FALSE)</f>
        <v>MIN</v>
      </c>
      <c r="F158" s="8" t="str">
        <f>VLOOKUP(MYRANKS_P[[#This Row],[PLAYERID]],PLAYERIDMAP[],COLUMN(PLAYERIDMAP[LG]),FALSE)</f>
        <v>AL</v>
      </c>
      <c r="G158" s="8" t="str">
        <f>VLOOKUP(MYRANKS_P[[#This Row],[PLAYERID]],PLAYERIDMAP[],COLUMN(PLAYERIDMAP[POS]),FALSE)</f>
        <v>P</v>
      </c>
      <c r="H158" s="61">
        <v>7</v>
      </c>
      <c r="I158" s="61">
        <v>0</v>
      </c>
      <c r="J158" s="61">
        <v>164.1</v>
      </c>
      <c r="K158" s="61">
        <v>151</v>
      </c>
      <c r="L158" s="61">
        <v>82</v>
      </c>
      <c r="M158" s="61">
        <v>20</v>
      </c>
      <c r="N158" s="61">
        <v>162</v>
      </c>
      <c r="O158" s="61">
        <v>70</v>
      </c>
      <c r="P158" s="9">
        <v>4.4972577696526512</v>
      </c>
      <c r="Q158" s="9">
        <v>1.3467397928092626</v>
      </c>
      <c r="R158" s="61">
        <v>157</v>
      </c>
      <c r="S158" s="38">
        <v>-2.8161172879571756</v>
      </c>
    </row>
    <row r="159" spans="1:19" x14ac:dyDescent="0.3">
      <c r="A159" s="57" t="s">
        <v>12143</v>
      </c>
      <c r="B159" s="8" t="str">
        <f>VLOOKUP(MYRANKS_P[[#This Row],[PLAYERID]],PLAYERIDMAP[],COLUMN(PLAYERIDMAP[LASTNAME]),FALSE)</f>
        <v>Rogers</v>
      </c>
      <c r="C159" s="8" t="str">
        <f>VLOOKUP(MYRANKS_P[[#This Row],[PLAYERID]],PLAYERIDMAP[],COLUMN(PLAYERIDMAP[FIRSTNAME]),FALSE)</f>
        <v>Taylor</v>
      </c>
      <c r="D159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Taylor Rogers</v>
      </c>
      <c r="E159" s="8" t="str">
        <f>VLOOKUP(MYRANKS_P[[#This Row],[PLAYERID]],PLAYERIDMAP[],COLUMN(PLAYERIDMAP[TEAM]),FALSE)</f>
        <v>MIN</v>
      </c>
      <c r="F159" s="8" t="str">
        <f>VLOOKUP(MYRANKS_P[[#This Row],[PLAYERID]],PLAYERIDMAP[],COLUMN(PLAYERIDMAP[LG]),FALSE)</f>
        <v>AL</v>
      </c>
      <c r="G159" s="8" t="str">
        <f>VLOOKUP(MYRANKS_P[[#This Row],[PLAYERID]],PLAYERIDMAP[],COLUMN(PLAYERIDMAP[POS]),FALSE)</f>
        <v>P</v>
      </c>
      <c r="H159" s="61">
        <v>1</v>
      </c>
      <c r="I159" s="68">
        <v>2</v>
      </c>
      <c r="J159" s="68">
        <v>68.099999999999994</v>
      </c>
      <c r="K159" s="68">
        <v>49</v>
      </c>
      <c r="L159" s="68">
        <v>20</v>
      </c>
      <c r="M159" s="68">
        <v>3</v>
      </c>
      <c r="N159" s="68">
        <v>75</v>
      </c>
      <c r="O159" s="68">
        <v>16</v>
      </c>
      <c r="P159" s="48">
        <v>2.643171806167401</v>
      </c>
      <c r="Q159" s="48">
        <v>0.95447870778267263</v>
      </c>
      <c r="R159" s="68">
        <v>158</v>
      </c>
      <c r="S159" s="51">
        <v>-2.8418573007668644</v>
      </c>
    </row>
    <row r="160" spans="1:19" x14ac:dyDescent="0.3">
      <c r="A160" s="43" t="s">
        <v>15799</v>
      </c>
      <c r="B160" s="31" t="str">
        <f>VLOOKUP(MYRANKS_P[[#This Row],[PLAYERID]],PLAYERIDMAP[],COLUMN(PLAYERIDMAP[LASTNAME]),FALSE)</f>
        <v>Peralta</v>
      </c>
      <c r="C160" s="31" t="str">
        <f>VLOOKUP(MYRANKS_P[[#This Row],[PLAYERID]],PLAYERIDMAP[],COLUMN(PLAYERIDMAP[FIRSTNAME]),FALSE)</f>
        <v>Freddy</v>
      </c>
      <c r="D160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Freddy Peralta</v>
      </c>
      <c r="E160" s="31" t="str">
        <f>VLOOKUP(MYRANKS_P[[#This Row],[PLAYERID]],PLAYERIDMAP[],COLUMN(PLAYERIDMAP[TEAM]),FALSE)</f>
        <v>MIL</v>
      </c>
      <c r="F160" s="8" t="str">
        <f>VLOOKUP(MYRANKS_P[[#This Row],[PLAYERID]],PLAYERIDMAP[],COLUMN(PLAYERIDMAP[LG]),FALSE)</f>
        <v>NL</v>
      </c>
      <c r="G160" s="8" t="str">
        <f>VLOOKUP(MYRANKS_P[[#This Row],[PLAYERID]],PLAYERIDMAP[],COLUMN(PLAYERIDMAP[POS]),FALSE)</f>
        <v>P</v>
      </c>
      <c r="H160" s="61">
        <v>6</v>
      </c>
      <c r="I160" s="61">
        <v>0</v>
      </c>
      <c r="J160" s="61">
        <v>78.099999999999994</v>
      </c>
      <c r="K160" s="61">
        <v>49</v>
      </c>
      <c r="L160" s="61">
        <v>37</v>
      </c>
      <c r="M160" s="61">
        <v>8</v>
      </c>
      <c r="N160" s="61">
        <v>96</v>
      </c>
      <c r="O160" s="61">
        <v>40</v>
      </c>
      <c r="P160" s="9">
        <v>4.2637644046094749</v>
      </c>
      <c r="Q160" s="9">
        <v>1.1395646606914214</v>
      </c>
      <c r="R160" s="61">
        <v>159</v>
      </c>
      <c r="S160" s="38">
        <v>-2.8792704838461041</v>
      </c>
    </row>
    <row r="161" spans="1:19" x14ac:dyDescent="0.3">
      <c r="A161" s="43" t="s">
        <v>11173</v>
      </c>
      <c r="B161" s="31" t="str">
        <f>VLOOKUP(MYRANKS_P[[#This Row],[PLAYERID]],PLAYERIDMAP[],COLUMN(PLAYERIDMAP[LASTNAME]),FALSE)</f>
        <v>Miller</v>
      </c>
      <c r="C161" s="31" t="str">
        <f>VLOOKUP(MYRANKS_P[[#This Row],[PLAYERID]],PLAYERIDMAP[],COLUMN(PLAYERIDMAP[FIRSTNAME]),FALSE)</f>
        <v>Justin</v>
      </c>
      <c r="D161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Justin Miller</v>
      </c>
      <c r="E161" s="31" t="str">
        <f>VLOOKUP(MYRANKS_P[[#This Row],[PLAYERID]],PLAYERIDMAP[],COLUMN(PLAYERIDMAP[TEAM]),FALSE)</f>
        <v>WAS</v>
      </c>
      <c r="F161" s="8" t="str">
        <f>VLOOKUP(MYRANKS_P[[#This Row],[PLAYERID]],PLAYERIDMAP[],COLUMN(PLAYERIDMAP[LG]),FALSE)</f>
        <v>NL</v>
      </c>
      <c r="G161" s="8" t="str">
        <f>VLOOKUP(MYRANKS_P[[#This Row],[PLAYERID]],PLAYERIDMAP[],COLUMN(PLAYERIDMAP[POS]),FALSE)</f>
        <v>P</v>
      </c>
      <c r="H161" s="61">
        <v>7</v>
      </c>
      <c r="I161" s="75">
        <v>2</v>
      </c>
      <c r="J161" s="75">
        <v>52.1</v>
      </c>
      <c r="K161" s="75">
        <v>42</v>
      </c>
      <c r="L161" s="75">
        <v>21</v>
      </c>
      <c r="M161" s="75">
        <v>10</v>
      </c>
      <c r="N161" s="75">
        <v>60</v>
      </c>
      <c r="O161" s="75">
        <v>17</v>
      </c>
      <c r="P161" s="25">
        <v>3.6276391554702494</v>
      </c>
      <c r="Q161" s="25">
        <v>1.1324376199616122</v>
      </c>
      <c r="R161" s="75">
        <v>160</v>
      </c>
      <c r="S161" s="39">
        <v>-2.8795674679216492</v>
      </c>
    </row>
    <row r="162" spans="1:19" x14ac:dyDescent="0.3">
      <c r="A162" s="43" t="s">
        <v>1436</v>
      </c>
      <c r="B162" s="31" t="str">
        <f>VLOOKUP(MYRANKS_P[[#This Row],[PLAYERID]],PLAYERIDMAP[],COLUMN(PLAYERIDMAP[LASTNAME]),FALSE)</f>
        <v>Archer</v>
      </c>
      <c r="C162" s="31" t="str">
        <f>VLOOKUP(MYRANKS_P[[#This Row],[PLAYERID]],PLAYERIDMAP[],COLUMN(PLAYERIDMAP[FIRSTNAME]),FALSE)</f>
        <v>Chris</v>
      </c>
      <c r="D162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Chris Archer</v>
      </c>
      <c r="E162" s="31" t="str">
        <f>VLOOKUP(MYRANKS_P[[#This Row],[PLAYERID]],PLAYERIDMAP[],COLUMN(PLAYERIDMAP[TEAM]),FALSE)</f>
        <v>PIT</v>
      </c>
      <c r="F162" s="8" t="str">
        <f>VLOOKUP(MYRANKS_P[[#This Row],[PLAYERID]],PLAYERIDMAP[],COLUMN(PLAYERIDMAP[LG]),FALSE)</f>
        <v>NL</v>
      </c>
      <c r="G162" s="8" t="str">
        <f>VLOOKUP(MYRANKS_P[[#This Row],[PLAYERID]],PLAYERIDMAP[],COLUMN(PLAYERIDMAP[POS]),FALSE)</f>
        <v>P</v>
      </c>
      <c r="H162" s="61">
        <v>6</v>
      </c>
      <c r="I162" s="61">
        <v>0</v>
      </c>
      <c r="J162" s="61">
        <v>148.1</v>
      </c>
      <c r="K162" s="61">
        <v>155</v>
      </c>
      <c r="L162" s="61">
        <v>71</v>
      </c>
      <c r="M162" s="61">
        <v>19</v>
      </c>
      <c r="N162" s="61">
        <v>162</v>
      </c>
      <c r="O162" s="61">
        <v>49</v>
      </c>
      <c r="P162" s="9">
        <v>4.3146522619851453</v>
      </c>
      <c r="Q162" s="9">
        <v>1.3774476704929102</v>
      </c>
      <c r="R162" s="61">
        <v>161</v>
      </c>
      <c r="S162" s="38">
        <v>-3.0405970272417502</v>
      </c>
    </row>
    <row r="163" spans="1:19" x14ac:dyDescent="0.3">
      <c r="A163" s="57" t="s">
        <v>11956</v>
      </c>
      <c r="B163" s="8" t="str">
        <f>VLOOKUP(MYRANKS_P[[#This Row],[PLAYERID]],PLAYERIDMAP[],COLUMN(PLAYERIDMAP[LASTNAME]),FALSE)</f>
        <v>Barnes</v>
      </c>
      <c r="C163" s="8" t="str">
        <f>VLOOKUP(MYRANKS_P[[#This Row],[PLAYERID]],PLAYERIDMAP[],COLUMN(PLAYERIDMAP[FIRSTNAME]),FALSE)</f>
        <v>Matt</v>
      </c>
      <c r="D163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Matt Barnes</v>
      </c>
      <c r="E163" s="8" t="str">
        <f>VLOOKUP(MYRANKS_P[[#This Row],[PLAYERID]],PLAYERIDMAP[],COLUMN(PLAYERIDMAP[TEAM]),FALSE)</f>
        <v>BOS</v>
      </c>
      <c r="F163" s="8" t="str">
        <f>VLOOKUP(MYRANKS_P[[#This Row],[PLAYERID]],PLAYERIDMAP[],COLUMN(PLAYERIDMAP[LG]),FALSE)</f>
        <v>AL</v>
      </c>
      <c r="G163" s="8" t="str">
        <f>VLOOKUP(MYRANKS_P[[#This Row],[PLAYERID]],PLAYERIDMAP[],COLUMN(PLAYERIDMAP[POS]),FALSE)</f>
        <v>P</v>
      </c>
      <c r="H163" s="61">
        <v>6</v>
      </c>
      <c r="I163" s="61">
        <v>0</v>
      </c>
      <c r="J163" s="61">
        <v>61.2</v>
      </c>
      <c r="K163" s="61">
        <v>47</v>
      </c>
      <c r="L163" s="61">
        <v>25</v>
      </c>
      <c r="M163" s="61">
        <v>5</v>
      </c>
      <c r="N163" s="61">
        <v>96</v>
      </c>
      <c r="O163" s="61">
        <v>31</v>
      </c>
      <c r="P163" s="9">
        <v>3.6764705882352939</v>
      </c>
      <c r="Q163" s="9">
        <v>1.2745098039215685</v>
      </c>
      <c r="R163" s="68">
        <v>162</v>
      </c>
      <c r="S163" s="51">
        <v>-3.0663057878093722</v>
      </c>
    </row>
    <row r="164" spans="1:19" x14ac:dyDescent="0.3">
      <c r="A164" s="57" t="s">
        <v>12232</v>
      </c>
      <c r="B164" s="31" t="str">
        <f>VLOOKUP(MYRANKS_P[[#This Row],[PLAYERID]],PLAYERIDMAP[],COLUMN(PLAYERIDMAP[LASTNAME]),FALSE)</f>
        <v>Mengden</v>
      </c>
      <c r="C164" s="31" t="str">
        <f>VLOOKUP(MYRANKS_P[[#This Row],[PLAYERID]],PLAYERIDMAP[],COLUMN(PLAYERIDMAP[FIRSTNAME]),FALSE)</f>
        <v>Daniel</v>
      </c>
      <c r="D164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Daniel Mengden</v>
      </c>
      <c r="E164" s="31" t="str">
        <f>VLOOKUP(MYRANKS_P[[#This Row],[PLAYERID]],PLAYERIDMAP[],COLUMN(PLAYERIDMAP[TEAM]),FALSE)</f>
        <v>OAK</v>
      </c>
      <c r="F164" s="8" t="str">
        <f>VLOOKUP(MYRANKS_P[[#This Row],[PLAYERID]],PLAYERIDMAP[],COLUMN(PLAYERIDMAP[LG]),FALSE)</f>
        <v>AL</v>
      </c>
      <c r="G164" s="8" t="str">
        <f>VLOOKUP(MYRANKS_P[[#This Row],[PLAYERID]],PLAYERIDMAP[],COLUMN(PLAYERIDMAP[POS]),FALSE)</f>
        <v>P</v>
      </c>
      <c r="H164" s="61">
        <v>7</v>
      </c>
      <c r="I164" s="68">
        <v>0</v>
      </c>
      <c r="J164" s="68">
        <v>115.2</v>
      </c>
      <c r="K164" s="68">
        <v>103</v>
      </c>
      <c r="L164" s="68">
        <v>52</v>
      </c>
      <c r="M164" s="68">
        <v>18</v>
      </c>
      <c r="N164" s="68">
        <v>72</v>
      </c>
      <c r="O164" s="68">
        <v>26</v>
      </c>
      <c r="P164" s="48">
        <v>4.0625</v>
      </c>
      <c r="Q164" s="48">
        <v>1.1197916666666667</v>
      </c>
      <c r="R164" s="68">
        <v>163</v>
      </c>
      <c r="S164" s="51">
        <v>-3.1162577281390131</v>
      </c>
    </row>
    <row r="165" spans="1:19" x14ac:dyDescent="0.3">
      <c r="A165" s="43" t="s">
        <v>2202</v>
      </c>
      <c r="B165" s="31" t="str">
        <f>VLOOKUP(MYRANKS_P[[#This Row],[PLAYERID]],PLAYERIDMAP[],COLUMN(PLAYERIDMAP[LASTNAME]),FALSE)</f>
        <v>Hellickson</v>
      </c>
      <c r="C165" s="31" t="str">
        <f>VLOOKUP(MYRANKS_P[[#This Row],[PLAYERID]],PLAYERIDMAP[],COLUMN(PLAYERIDMAP[FIRSTNAME]),FALSE)</f>
        <v>Jeremy</v>
      </c>
      <c r="D165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Jeremy Hellickson</v>
      </c>
      <c r="E165" s="31" t="str">
        <f>VLOOKUP(MYRANKS_P[[#This Row],[PLAYERID]],PLAYERIDMAP[],COLUMN(PLAYERIDMAP[TEAM]),FALSE)</f>
        <v>N/A</v>
      </c>
      <c r="F165" s="8" t="str">
        <f>VLOOKUP(MYRANKS_P[[#This Row],[PLAYERID]],PLAYERIDMAP[],COLUMN(PLAYERIDMAP[LG]),FALSE)</f>
        <v>N/A</v>
      </c>
      <c r="G165" s="8" t="str">
        <f>VLOOKUP(MYRANKS_P[[#This Row],[PLAYERID]],PLAYERIDMAP[],COLUMN(PLAYERIDMAP[POS]),FALSE)</f>
        <v>P</v>
      </c>
      <c r="H165" s="61">
        <v>5</v>
      </c>
      <c r="I165" s="61">
        <v>0</v>
      </c>
      <c r="J165" s="61">
        <v>91.1</v>
      </c>
      <c r="K165" s="61">
        <v>78</v>
      </c>
      <c r="L165" s="61">
        <v>35</v>
      </c>
      <c r="M165" s="61">
        <v>11</v>
      </c>
      <c r="N165" s="61">
        <v>65</v>
      </c>
      <c r="O165" s="61">
        <v>20</v>
      </c>
      <c r="P165" s="9">
        <v>3.4577387486278819</v>
      </c>
      <c r="Q165" s="9">
        <v>1.0757409440175631</v>
      </c>
      <c r="R165" s="61">
        <v>164</v>
      </c>
      <c r="S165" s="38">
        <v>-3.3618749918916535</v>
      </c>
    </row>
    <row r="166" spans="1:19" x14ac:dyDescent="0.3">
      <c r="A166" s="57" t="s">
        <v>13914</v>
      </c>
      <c r="B166" s="8" t="str">
        <f>VLOOKUP(MYRANKS_P[[#This Row],[PLAYERID]],PLAYERIDMAP[],COLUMN(PLAYERIDMAP[LASTNAME]),FALSE)</f>
        <v>Suter</v>
      </c>
      <c r="C166" s="8" t="str">
        <f>VLOOKUP(MYRANKS_P[[#This Row],[PLAYERID]],PLAYERIDMAP[],COLUMN(PLAYERIDMAP[FIRSTNAME]),FALSE)</f>
        <v>Brent</v>
      </c>
      <c r="D166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Brent Suter</v>
      </c>
      <c r="E166" s="8" t="str">
        <f>VLOOKUP(MYRANKS_P[[#This Row],[PLAYERID]],PLAYERIDMAP[],COLUMN(PLAYERIDMAP[TEAM]),FALSE)</f>
        <v>MIL</v>
      </c>
      <c r="F166" s="8" t="str">
        <f>VLOOKUP(MYRANKS_P[[#This Row],[PLAYERID]],PLAYERIDMAP[],COLUMN(PLAYERIDMAP[LG]),FALSE)</f>
        <v>NL</v>
      </c>
      <c r="G166" s="8" t="str">
        <f>VLOOKUP(MYRANKS_P[[#This Row],[PLAYERID]],PLAYERIDMAP[],COLUMN(PLAYERIDMAP[POS]),FALSE)</f>
        <v>P</v>
      </c>
      <c r="H166" s="61">
        <v>8</v>
      </c>
      <c r="I166" s="68">
        <v>0</v>
      </c>
      <c r="J166" s="68">
        <v>101.1</v>
      </c>
      <c r="K166" s="68">
        <v>102</v>
      </c>
      <c r="L166" s="68">
        <v>50</v>
      </c>
      <c r="M166" s="68">
        <v>18</v>
      </c>
      <c r="N166" s="68">
        <v>84</v>
      </c>
      <c r="O166" s="68">
        <v>19</v>
      </c>
      <c r="P166" s="48">
        <v>4.4510385756676563</v>
      </c>
      <c r="Q166" s="48">
        <v>1.1968348170128587</v>
      </c>
      <c r="R166" s="68">
        <v>165</v>
      </c>
      <c r="S166" s="51">
        <v>-3.5460903741400225</v>
      </c>
    </row>
    <row r="167" spans="1:19" x14ac:dyDescent="0.3">
      <c r="A167" s="49" t="s">
        <v>9934</v>
      </c>
      <c r="B167" s="8" t="str">
        <f>VLOOKUP(MYRANKS_P[[#This Row],[PLAYERID]],PLAYERIDMAP[],COLUMN(PLAYERIDMAP[LASTNAME]),FALSE)</f>
        <v>Crick</v>
      </c>
      <c r="C167" s="8" t="str">
        <f>VLOOKUP(MYRANKS_P[[#This Row],[PLAYERID]],PLAYERIDMAP[],COLUMN(PLAYERIDMAP[FIRSTNAME]),FALSE)</f>
        <v>Kyle</v>
      </c>
      <c r="D167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Kyle Crick</v>
      </c>
      <c r="E167" s="8" t="str">
        <f>VLOOKUP(MYRANKS_P[[#This Row],[PLAYERID]],PLAYERIDMAP[],COLUMN(PLAYERIDMAP[TEAM]),FALSE)</f>
        <v>PIT</v>
      </c>
      <c r="F167" s="8" t="str">
        <f>VLOOKUP(MYRANKS_P[[#This Row],[PLAYERID]],PLAYERIDMAP[],COLUMN(PLAYERIDMAP[LG]),FALSE)</f>
        <v>NL</v>
      </c>
      <c r="G167" s="8" t="str">
        <f>VLOOKUP(MYRANKS_P[[#This Row],[PLAYERID]],PLAYERIDMAP[],COLUMN(PLAYERIDMAP[POS]),FALSE)</f>
        <v>P</v>
      </c>
      <c r="H167" s="61">
        <v>3</v>
      </c>
      <c r="I167" s="61">
        <v>2</v>
      </c>
      <c r="J167" s="61">
        <v>60.1</v>
      </c>
      <c r="K167" s="61">
        <v>45</v>
      </c>
      <c r="L167" s="61">
        <v>16</v>
      </c>
      <c r="M167" s="61">
        <v>3</v>
      </c>
      <c r="N167" s="61">
        <v>65</v>
      </c>
      <c r="O167" s="61">
        <v>23</v>
      </c>
      <c r="P167" s="9">
        <v>2.3960066555740434</v>
      </c>
      <c r="Q167" s="9">
        <v>1.1314475873544092</v>
      </c>
      <c r="R167" s="61">
        <v>166</v>
      </c>
      <c r="S167" s="38">
        <v>-3.6300095618536714</v>
      </c>
    </row>
    <row r="168" spans="1:19" x14ac:dyDescent="0.3">
      <c r="A168" s="57" t="s">
        <v>15727</v>
      </c>
      <c r="B168" s="31" t="str">
        <f>VLOOKUP(MYRANKS_P[[#This Row],[PLAYERID]],PLAYERIDMAP[],COLUMN(PLAYERIDMAP[LASTNAME]),FALSE)</f>
        <v>Burnes</v>
      </c>
      <c r="C168" s="31" t="str">
        <f>VLOOKUP(MYRANKS_P[[#This Row],[PLAYERID]],PLAYERIDMAP[],COLUMN(PLAYERIDMAP[FIRSTNAME]),FALSE)</f>
        <v>Corbin</v>
      </c>
      <c r="D168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Corbin Burnes</v>
      </c>
      <c r="E168" s="31" t="str">
        <f>VLOOKUP(MYRANKS_P[[#This Row],[PLAYERID]],PLAYERIDMAP[],COLUMN(PLAYERIDMAP[TEAM]),FALSE)</f>
        <v>MIL</v>
      </c>
      <c r="F168" s="8" t="str">
        <f>VLOOKUP(MYRANKS_P[[#This Row],[PLAYERID]],PLAYERIDMAP[],COLUMN(PLAYERIDMAP[LG]),FALSE)</f>
        <v>NL</v>
      </c>
      <c r="G168" s="8" t="str">
        <f>VLOOKUP(MYRANKS_P[[#This Row],[PLAYERID]],PLAYERIDMAP[],COLUMN(PLAYERIDMAP[POS]),FALSE)</f>
        <v>P</v>
      </c>
      <c r="H168" s="61">
        <v>7</v>
      </c>
      <c r="I168" s="68">
        <v>1</v>
      </c>
      <c r="J168" s="68">
        <v>38</v>
      </c>
      <c r="K168" s="68">
        <v>27</v>
      </c>
      <c r="L168" s="68">
        <v>11</v>
      </c>
      <c r="M168" s="68">
        <v>4</v>
      </c>
      <c r="N168" s="68">
        <v>35</v>
      </c>
      <c r="O168" s="68">
        <v>11</v>
      </c>
      <c r="P168" s="48">
        <v>2.6052631578947367</v>
      </c>
      <c r="Q168" s="48">
        <v>1</v>
      </c>
      <c r="R168" s="68">
        <v>167</v>
      </c>
      <c r="S168" s="51">
        <v>-3.6313397487249004</v>
      </c>
    </row>
    <row r="169" spans="1:19" x14ac:dyDescent="0.3">
      <c r="A169" s="49" t="s">
        <v>3456</v>
      </c>
      <c r="B169" s="31" t="str">
        <f>VLOOKUP(MYRANKS_P[[#This Row],[PLAYERID]],PLAYERIDMAP[],COLUMN(PLAYERIDMAP[LASTNAME]),FALSE)</f>
        <v>Bradley</v>
      </c>
      <c r="C169" s="31" t="str">
        <f>VLOOKUP(MYRANKS_P[[#This Row],[PLAYERID]],PLAYERIDMAP[],COLUMN(PLAYERIDMAP[FIRSTNAME]),FALSE)</f>
        <v>Archie</v>
      </c>
      <c r="D169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Archie Bradley</v>
      </c>
      <c r="E169" s="31" t="str">
        <f>VLOOKUP(MYRANKS_P[[#This Row],[PLAYERID]],PLAYERIDMAP[],COLUMN(PLAYERIDMAP[TEAM]),FALSE)</f>
        <v>ARI</v>
      </c>
      <c r="F169" s="8" t="str">
        <f>VLOOKUP(MYRANKS_P[[#This Row],[PLAYERID]],PLAYERIDMAP[],COLUMN(PLAYERIDMAP[LG]),FALSE)</f>
        <v>NL</v>
      </c>
      <c r="G169" s="8" t="str">
        <f>VLOOKUP(MYRANKS_P[[#This Row],[PLAYERID]],PLAYERIDMAP[],COLUMN(PLAYERIDMAP[POS]),FALSE)</f>
        <v>P</v>
      </c>
      <c r="H169" s="61">
        <v>4</v>
      </c>
      <c r="I169" s="61">
        <v>3</v>
      </c>
      <c r="J169" s="61">
        <v>71.2</v>
      </c>
      <c r="K169" s="61">
        <v>62</v>
      </c>
      <c r="L169" s="61">
        <v>29</v>
      </c>
      <c r="M169" s="61">
        <v>9</v>
      </c>
      <c r="N169" s="61">
        <v>75</v>
      </c>
      <c r="O169" s="61">
        <v>20</v>
      </c>
      <c r="P169" s="9">
        <v>3.6657303370786516</v>
      </c>
      <c r="Q169" s="9">
        <v>1.151685393258427</v>
      </c>
      <c r="R169" s="61">
        <v>168</v>
      </c>
      <c r="S169" s="38">
        <v>-3.6913487695286591</v>
      </c>
    </row>
    <row r="170" spans="1:19" x14ac:dyDescent="0.3">
      <c r="A170" s="43" t="s">
        <v>14090</v>
      </c>
      <c r="B170" s="31" t="str">
        <f>VLOOKUP(MYRANKS_P[[#This Row],[PLAYERID]],PLAYERIDMAP[],COLUMN(PLAYERIDMAP[LASTNAME]),FALSE)</f>
        <v>Castillo</v>
      </c>
      <c r="C170" s="31" t="str">
        <f>VLOOKUP(MYRANKS_P[[#This Row],[PLAYERID]],PLAYERIDMAP[],COLUMN(PLAYERIDMAP[FIRSTNAME]),FALSE)</f>
        <v>Diego</v>
      </c>
      <c r="D170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Diego Castillo</v>
      </c>
      <c r="E170" s="31" t="str">
        <f>VLOOKUP(MYRANKS_P[[#This Row],[PLAYERID]],PLAYERIDMAP[],COLUMN(PLAYERIDMAP[TEAM]),FALSE)</f>
        <v>TB</v>
      </c>
      <c r="F170" s="8" t="str">
        <f>VLOOKUP(MYRANKS_P[[#This Row],[PLAYERID]],PLAYERIDMAP[],COLUMN(PLAYERIDMAP[LG]),FALSE)</f>
        <v>AL</v>
      </c>
      <c r="G170" s="8" t="str">
        <f>VLOOKUP(MYRANKS_P[[#This Row],[PLAYERID]],PLAYERIDMAP[],COLUMN(PLAYERIDMAP[POS]),FALSE)</f>
        <v>P</v>
      </c>
      <c r="H170" s="61">
        <v>4</v>
      </c>
      <c r="I170" s="61">
        <v>0</v>
      </c>
      <c r="J170" s="61">
        <v>56.2</v>
      </c>
      <c r="K170" s="61">
        <v>36</v>
      </c>
      <c r="L170" s="61">
        <v>20</v>
      </c>
      <c r="M170" s="61">
        <v>6</v>
      </c>
      <c r="N170" s="61">
        <v>65</v>
      </c>
      <c r="O170" s="61">
        <v>18</v>
      </c>
      <c r="P170" s="9">
        <v>3.2028469750889679</v>
      </c>
      <c r="Q170" s="9">
        <v>0.9608540925266903</v>
      </c>
      <c r="R170" s="61">
        <v>169</v>
      </c>
      <c r="S170" s="38">
        <v>-3.7154351407764352</v>
      </c>
    </row>
    <row r="171" spans="1:19" x14ac:dyDescent="0.3">
      <c r="A171" s="43" t="s">
        <v>15625</v>
      </c>
      <c r="B171" s="31" t="str">
        <f>VLOOKUP(MYRANKS_P[[#This Row],[PLAYERID]],PLAYERIDMAP[],COLUMN(PLAYERIDMAP[LASTNAME]),FALSE)</f>
        <v>Ramirez</v>
      </c>
      <c r="C171" s="31" t="str">
        <f>VLOOKUP(MYRANKS_P[[#This Row],[PLAYERID]],PLAYERIDMAP[],COLUMN(PLAYERIDMAP[FIRSTNAME]),FALSE)</f>
        <v>Noe</v>
      </c>
      <c r="D171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Noe Ramirez</v>
      </c>
      <c r="E171" s="31" t="str">
        <f>VLOOKUP(MYRANKS_P[[#This Row],[PLAYERID]],PLAYERIDMAP[],COLUMN(PLAYERIDMAP[TEAM]),FALSE)</f>
        <v>LAA</v>
      </c>
      <c r="F171" s="8" t="str">
        <f>VLOOKUP(MYRANKS_P[[#This Row],[PLAYERID]],PLAYERIDMAP[],COLUMN(PLAYERIDMAP[LG]),FALSE)</f>
        <v>AL</v>
      </c>
      <c r="G171" s="8" t="str">
        <f>VLOOKUP(MYRANKS_P[[#This Row],[PLAYERID]],PLAYERIDMAP[],COLUMN(PLAYERIDMAP[POS]),FALSE)</f>
        <v>P</v>
      </c>
      <c r="H171" s="61">
        <v>7</v>
      </c>
      <c r="I171" s="61">
        <v>1</v>
      </c>
      <c r="J171" s="61">
        <v>83.1</v>
      </c>
      <c r="K171" s="61">
        <v>75</v>
      </c>
      <c r="L171" s="61">
        <v>42</v>
      </c>
      <c r="M171" s="61">
        <v>15</v>
      </c>
      <c r="N171" s="61">
        <v>95</v>
      </c>
      <c r="O171" s="61">
        <v>30</v>
      </c>
      <c r="P171" s="9">
        <v>4.5487364620938635</v>
      </c>
      <c r="Q171" s="9">
        <v>1.2635379061371843</v>
      </c>
      <c r="R171" s="81">
        <v>170</v>
      </c>
      <c r="S171" s="40">
        <v>-3.7780578266356741</v>
      </c>
    </row>
    <row r="172" spans="1:19" x14ac:dyDescent="0.3">
      <c r="A172" s="43" t="s">
        <v>2301</v>
      </c>
      <c r="B172" s="31" t="str">
        <f>VLOOKUP(MYRANKS_P[[#This Row],[PLAYERID]],PLAYERIDMAP[],COLUMN(PLAYERIDMAP[LASTNAME]),FALSE)</f>
        <v>Jackson</v>
      </c>
      <c r="C172" s="31" t="str">
        <f>VLOOKUP(MYRANKS_P[[#This Row],[PLAYERID]],PLAYERIDMAP[],COLUMN(PLAYERIDMAP[FIRSTNAME]),FALSE)</f>
        <v>Edwin</v>
      </c>
      <c r="D172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Edwin Jackson</v>
      </c>
      <c r="E172" s="31" t="str">
        <f>VLOOKUP(MYRANKS_P[[#This Row],[PLAYERID]],PLAYERIDMAP[],COLUMN(PLAYERIDMAP[TEAM]),FALSE)</f>
        <v>N/A</v>
      </c>
      <c r="F172" s="8" t="str">
        <f>VLOOKUP(MYRANKS_P[[#This Row],[PLAYERID]],PLAYERIDMAP[],COLUMN(PLAYERIDMAP[LG]),FALSE)</f>
        <v>N/A</v>
      </c>
      <c r="G172" s="8" t="str">
        <f>VLOOKUP(MYRANKS_P[[#This Row],[PLAYERID]],PLAYERIDMAP[],COLUMN(PLAYERIDMAP[POS]),FALSE)</f>
        <v>P</v>
      </c>
      <c r="H172" s="61">
        <v>6</v>
      </c>
      <c r="I172" s="61">
        <v>0</v>
      </c>
      <c r="J172" s="61">
        <v>92</v>
      </c>
      <c r="K172" s="61">
        <v>75</v>
      </c>
      <c r="L172" s="61">
        <v>34</v>
      </c>
      <c r="M172" s="61">
        <v>12</v>
      </c>
      <c r="N172" s="61">
        <v>68</v>
      </c>
      <c r="O172" s="61">
        <v>37</v>
      </c>
      <c r="P172" s="9">
        <v>3.3260869565217392</v>
      </c>
      <c r="Q172" s="9">
        <v>1.2173913043478262</v>
      </c>
      <c r="R172" s="61">
        <v>171</v>
      </c>
      <c r="S172" s="38">
        <v>-3.83042493621784</v>
      </c>
    </row>
    <row r="173" spans="1:19" x14ac:dyDescent="0.3">
      <c r="A173" s="43" t="s">
        <v>3104</v>
      </c>
      <c r="B173" s="31" t="str">
        <f>VLOOKUP(MYRANKS_P[[#This Row],[PLAYERID]],PLAYERIDMAP[],COLUMN(PLAYERIDMAP[LASTNAME]),FALSE)</f>
        <v>Shields</v>
      </c>
      <c r="C173" s="31" t="str">
        <f>VLOOKUP(MYRANKS_P[[#This Row],[PLAYERID]],PLAYERIDMAP[],COLUMN(PLAYERIDMAP[FIRSTNAME]),FALSE)</f>
        <v>James</v>
      </c>
      <c r="D173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James Shields</v>
      </c>
      <c r="E173" s="31" t="str">
        <f>VLOOKUP(MYRANKS_P[[#This Row],[PLAYERID]],PLAYERIDMAP[],COLUMN(PLAYERIDMAP[TEAM]),FALSE)</f>
        <v>N/A</v>
      </c>
      <c r="F173" s="8" t="str">
        <f>VLOOKUP(MYRANKS_P[[#This Row],[PLAYERID]],PLAYERIDMAP[],COLUMN(PLAYERIDMAP[LG]),FALSE)</f>
        <v>N/A</v>
      </c>
      <c r="G173" s="8" t="str">
        <f>VLOOKUP(MYRANKS_P[[#This Row],[PLAYERID]],PLAYERIDMAP[],COLUMN(PLAYERIDMAP[POS]),FALSE)</f>
        <v>P</v>
      </c>
      <c r="H173" s="61">
        <v>7</v>
      </c>
      <c r="I173" s="61">
        <v>0</v>
      </c>
      <c r="J173" s="61">
        <v>204.2</v>
      </c>
      <c r="K173" s="61">
        <v>190</v>
      </c>
      <c r="L173" s="61">
        <v>103</v>
      </c>
      <c r="M173" s="61">
        <v>34</v>
      </c>
      <c r="N173" s="61">
        <v>154</v>
      </c>
      <c r="O173" s="61">
        <v>78</v>
      </c>
      <c r="P173" s="9">
        <v>4.5396669931439764</v>
      </c>
      <c r="Q173" s="9">
        <v>1.3124387855044075</v>
      </c>
      <c r="R173" s="61">
        <v>172</v>
      </c>
      <c r="S173" s="38">
        <v>-3.9598851326055451</v>
      </c>
    </row>
    <row r="174" spans="1:19" x14ac:dyDescent="0.3">
      <c r="A174" s="43" t="s">
        <v>15839</v>
      </c>
      <c r="B174" s="31" t="str">
        <f>VLOOKUP(MYRANKS_P[[#This Row],[PLAYERID]],PLAYERIDMAP[],COLUMN(PLAYERIDMAP[LASTNAME]),FALSE)</f>
        <v>Suarez</v>
      </c>
      <c r="C174" s="31" t="str">
        <f>VLOOKUP(MYRANKS_P[[#This Row],[PLAYERID]],PLAYERIDMAP[],COLUMN(PLAYERIDMAP[FIRSTNAME]),FALSE)</f>
        <v>Andrew</v>
      </c>
      <c r="D174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Andrew Suarez</v>
      </c>
      <c r="E174" s="31" t="str">
        <f>VLOOKUP(MYRANKS_P[[#This Row],[PLAYERID]],PLAYERIDMAP[],COLUMN(PLAYERIDMAP[TEAM]),FALSE)</f>
        <v>SF</v>
      </c>
      <c r="F174" s="8" t="str">
        <f>VLOOKUP(MYRANKS_P[[#This Row],[PLAYERID]],PLAYERIDMAP[],COLUMN(PLAYERIDMAP[LG]),FALSE)</f>
        <v>NL</v>
      </c>
      <c r="G174" s="8" t="str">
        <f>VLOOKUP(MYRANKS_P[[#This Row],[PLAYERID]],PLAYERIDMAP[],COLUMN(PLAYERIDMAP[POS]),FALSE)</f>
        <v>P</v>
      </c>
      <c r="H174" s="61">
        <v>7</v>
      </c>
      <c r="I174" s="61">
        <v>0</v>
      </c>
      <c r="J174" s="61">
        <v>160.1</v>
      </c>
      <c r="K174" s="61">
        <v>163</v>
      </c>
      <c r="L174" s="61">
        <v>80</v>
      </c>
      <c r="M174" s="61">
        <v>23</v>
      </c>
      <c r="N174" s="61">
        <v>130</v>
      </c>
      <c r="O174" s="61">
        <v>45</v>
      </c>
      <c r="P174" s="9">
        <v>4.4971892567145533</v>
      </c>
      <c r="Q174" s="9">
        <v>1.2991880074953155</v>
      </c>
      <c r="R174" s="81">
        <v>173</v>
      </c>
      <c r="S174" s="40">
        <v>-4.0751625509477556</v>
      </c>
    </row>
    <row r="175" spans="1:19" x14ac:dyDescent="0.3">
      <c r="A175" s="88" t="s">
        <v>3393</v>
      </c>
      <c r="B175" s="31" t="str">
        <f>VLOOKUP(MYRANKS_P[[#This Row],[PLAYERID]],PLAYERIDMAP[],COLUMN(PLAYERIDMAP[LASTNAME]),FALSE)</f>
        <v>Zimmermann</v>
      </c>
      <c r="C175" s="31" t="str">
        <f>VLOOKUP(MYRANKS_P[[#This Row],[PLAYERID]],PLAYERIDMAP[],COLUMN(PLAYERIDMAP[FIRSTNAME]),FALSE)</f>
        <v>Jordan</v>
      </c>
      <c r="D175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Jordan Zimmermann</v>
      </c>
      <c r="E175" s="31" t="str">
        <f>VLOOKUP(MYRANKS_P[[#This Row],[PLAYERID]],PLAYERIDMAP[],COLUMN(PLAYERIDMAP[TEAM]),FALSE)</f>
        <v>DET</v>
      </c>
      <c r="F175" s="113" t="str">
        <f>VLOOKUP(MYRANKS_P[[#This Row],[PLAYERID]],PLAYERIDMAP[],COLUMN(PLAYERIDMAP[LG]),FALSE)</f>
        <v>AL</v>
      </c>
      <c r="G175" s="8" t="str">
        <f>VLOOKUP(MYRANKS_P[[#This Row],[PLAYERID]],PLAYERIDMAP[],COLUMN(PLAYERIDMAP[POS]),FALSE)</f>
        <v>P</v>
      </c>
      <c r="H175" s="85">
        <v>7</v>
      </c>
      <c r="I175" s="85">
        <v>0</v>
      </c>
      <c r="J175" s="85">
        <v>131.1</v>
      </c>
      <c r="K175" s="85">
        <v>140</v>
      </c>
      <c r="L175" s="85">
        <v>66</v>
      </c>
      <c r="M175" s="85">
        <v>28</v>
      </c>
      <c r="N175" s="85">
        <v>111</v>
      </c>
      <c r="O175" s="85">
        <v>26</v>
      </c>
      <c r="P175" s="86">
        <v>4.5308924485125859</v>
      </c>
      <c r="Q175" s="86">
        <v>1.2662090007627766</v>
      </c>
      <c r="R175" s="85">
        <v>174</v>
      </c>
      <c r="S175" s="87">
        <v>-4.236284751730234</v>
      </c>
    </row>
    <row r="176" spans="1:19" x14ac:dyDescent="0.3">
      <c r="A176" s="57" t="s">
        <v>12891</v>
      </c>
      <c r="B176" s="8" t="str">
        <f>VLOOKUP(MYRANKS_P[[#This Row],[PLAYERID]],PLAYERIDMAP[],COLUMN(PLAYERIDMAP[LASTNAME]),FALSE)</f>
        <v>Jimenez</v>
      </c>
      <c r="C176" s="8" t="str">
        <f>VLOOKUP(MYRANKS_P[[#This Row],[PLAYERID]],PLAYERIDMAP[],COLUMN(PLAYERIDMAP[FIRSTNAME]),FALSE)</f>
        <v>Joe</v>
      </c>
      <c r="D176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Joe Jimenez</v>
      </c>
      <c r="E176" s="8" t="str">
        <f>VLOOKUP(MYRANKS_P[[#This Row],[PLAYERID]],PLAYERIDMAP[],COLUMN(PLAYERIDMAP[TEAM]),FALSE)</f>
        <v>DET</v>
      </c>
      <c r="F176" s="8" t="str">
        <f>VLOOKUP(MYRANKS_P[[#This Row],[PLAYERID]],PLAYERIDMAP[],COLUMN(PLAYERIDMAP[LG]),FALSE)</f>
        <v>AL</v>
      </c>
      <c r="G176" s="8" t="str">
        <f>VLOOKUP(MYRANKS_P[[#This Row],[PLAYERID]],PLAYERIDMAP[],COLUMN(PLAYERIDMAP[POS]),FALSE)</f>
        <v>P</v>
      </c>
      <c r="H176" s="61">
        <v>5</v>
      </c>
      <c r="I176" s="68">
        <v>3</v>
      </c>
      <c r="J176" s="68">
        <v>62.2</v>
      </c>
      <c r="K176" s="68">
        <v>53</v>
      </c>
      <c r="L176" s="68">
        <v>30</v>
      </c>
      <c r="M176" s="68">
        <v>5</v>
      </c>
      <c r="N176" s="68">
        <v>78</v>
      </c>
      <c r="O176" s="68">
        <v>22</v>
      </c>
      <c r="P176" s="48">
        <v>4.340836012861736</v>
      </c>
      <c r="Q176" s="48">
        <v>1.2057877813504823</v>
      </c>
      <c r="R176" s="68">
        <v>175</v>
      </c>
      <c r="S176" s="51">
        <v>-4.329513476948617</v>
      </c>
    </row>
    <row r="177" spans="1:19" x14ac:dyDescent="0.3">
      <c r="A177" s="43" t="s">
        <v>12091</v>
      </c>
      <c r="B177" s="31" t="str">
        <f>VLOOKUP(MYRANKS_P[[#This Row],[PLAYERID]],PLAYERIDMAP[],COLUMN(PLAYERIDMAP[LASTNAME]),FALSE)</f>
        <v>Guerra</v>
      </c>
      <c r="C177" s="31" t="str">
        <f>VLOOKUP(MYRANKS_P[[#This Row],[PLAYERID]],PLAYERIDMAP[],COLUMN(PLAYERIDMAP[FIRSTNAME]),FALSE)</f>
        <v>Junior</v>
      </c>
      <c r="D177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Junior Guerra</v>
      </c>
      <c r="E177" s="31" t="str">
        <f>VLOOKUP(MYRANKS_P[[#This Row],[PLAYERID]],PLAYERIDMAP[],COLUMN(PLAYERIDMAP[TEAM]),FALSE)</f>
        <v>MIL</v>
      </c>
      <c r="F177" s="8" t="str">
        <f>VLOOKUP(MYRANKS_P[[#This Row],[PLAYERID]],PLAYERIDMAP[],COLUMN(PLAYERIDMAP[LG]),FALSE)</f>
        <v>NL</v>
      </c>
      <c r="G177" s="8" t="str">
        <f>VLOOKUP(MYRANKS_P[[#This Row],[PLAYERID]],PLAYERIDMAP[],COLUMN(PLAYERIDMAP[POS]),FALSE)</f>
        <v>P</v>
      </c>
      <c r="H177" s="61">
        <v>6</v>
      </c>
      <c r="I177" s="61">
        <v>0</v>
      </c>
      <c r="J177" s="61">
        <v>141</v>
      </c>
      <c r="K177" s="61">
        <v>143</v>
      </c>
      <c r="L177" s="61">
        <v>64</v>
      </c>
      <c r="M177" s="61">
        <v>19</v>
      </c>
      <c r="N177" s="61">
        <v>136</v>
      </c>
      <c r="O177" s="61">
        <v>55</v>
      </c>
      <c r="P177" s="9">
        <v>4.0851063829787231</v>
      </c>
      <c r="Q177" s="9">
        <v>1.4042553191489362</v>
      </c>
      <c r="R177" s="61">
        <v>176</v>
      </c>
      <c r="S177" s="38">
        <v>-4.4705752426871213</v>
      </c>
    </row>
    <row r="178" spans="1:19" x14ac:dyDescent="0.3">
      <c r="A178" s="43" t="s">
        <v>15833</v>
      </c>
      <c r="B178" s="31" t="str">
        <f>VLOOKUP(MYRANKS_P[[#This Row],[PLAYERID]],PLAYERIDMAP[],COLUMN(PLAYERIDMAP[LASTNAME]),FALSE)</f>
        <v>Stanek</v>
      </c>
      <c r="C178" s="31" t="str">
        <f>VLOOKUP(MYRANKS_P[[#This Row],[PLAYERID]],PLAYERIDMAP[],COLUMN(PLAYERIDMAP[FIRSTNAME]),FALSE)</f>
        <v>Ryne</v>
      </c>
      <c r="D178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Ryne Stanek</v>
      </c>
      <c r="E178" s="31" t="str">
        <f>VLOOKUP(MYRANKS_P[[#This Row],[PLAYERID]],PLAYERIDMAP[],COLUMN(PLAYERIDMAP[TEAM]),FALSE)</f>
        <v>TB</v>
      </c>
      <c r="F178" s="8" t="str">
        <f>VLOOKUP(MYRANKS_P[[#This Row],[PLAYERID]],PLAYERIDMAP[],COLUMN(PLAYERIDMAP[LG]),FALSE)</f>
        <v>AL</v>
      </c>
      <c r="G178" s="8" t="str">
        <f>VLOOKUP(MYRANKS_P[[#This Row],[PLAYERID]],PLAYERIDMAP[],COLUMN(PLAYERIDMAP[POS]),FALSE)</f>
        <v>P</v>
      </c>
      <c r="H178" s="61">
        <v>2</v>
      </c>
      <c r="I178" s="75">
        <v>0</v>
      </c>
      <c r="J178" s="75">
        <v>66.099999999999994</v>
      </c>
      <c r="K178" s="75">
        <v>45</v>
      </c>
      <c r="L178" s="75">
        <v>22</v>
      </c>
      <c r="M178" s="75">
        <v>8</v>
      </c>
      <c r="N178" s="75">
        <v>81</v>
      </c>
      <c r="O178" s="75">
        <v>27</v>
      </c>
      <c r="P178" s="25">
        <v>2.9954614220877462</v>
      </c>
      <c r="Q178" s="25">
        <v>1.0892586989409985</v>
      </c>
      <c r="R178" s="75">
        <v>177</v>
      </c>
      <c r="S178" s="39">
        <v>-4.4837667087057067</v>
      </c>
    </row>
    <row r="179" spans="1:19" x14ac:dyDescent="0.3">
      <c r="A179" s="43" t="s">
        <v>14178</v>
      </c>
      <c r="B179" s="31" t="str">
        <f>VLOOKUP(MYRANKS_P[[#This Row],[PLAYERID]],PLAYERIDMAP[],COLUMN(PLAYERIDMAP[LASTNAME]),FALSE)</f>
        <v>Steckenrider</v>
      </c>
      <c r="C179" s="31" t="str">
        <f>VLOOKUP(MYRANKS_P[[#This Row],[PLAYERID]],PLAYERIDMAP[],COLUMN(PLAYERIDMAP[FIRSTNAME]),FALSE)</f>
        <v>Drew</v>
      </c>
      <c r="D179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Drew Steckenrider</v>
      </c>
      <c r="E179" s="31" t="str">
        <f>VLOOKUP(MYRANKS_P[[#This Row],[PLAYERID]],PLAYERIDMAP[],COLUMN(PLAYERIDMAP[TEAM]),FALSE)</f>
        <v>MIA</v>
      </c>
      <c r="F179" s="8" t="str">
        <f>VLOOKUP(MYRANKS_P[[#This Row],[PLAYERID]],PLAYERIDMAP[],COLUMN(PLAYERIDMAP[LG]),FALSE)</f>
        <v>NL</v>
      </c>
      <c r="G179" s="8" t="str">
        <f>VLOOKUP(MYRANKS_P[[#This Row],[PLAYERID]],PLAYERIDMAP[],COLUMN(PLAYERIDMAP[POS]),FALSE)</f>
        <v>P</v>
      </c>
      <c r="H179" s="61">
        <v>4</v>
      </c>
      <c r="I179" s="75">
        <v>5</v>
      </c>
      <c r="J179" s="75">
        <v>64.2</v>
      </c>
      <c r="K179" s="75">
        <v>55</v>
      </c>
      <c r="L179" s="75">
        <v>28</v>
      </c>
      <c r="M179" s="75">
        <v>7</v>
      </c>
      <c r="N179" s="75">
        <v>74</v>
      </c>
      <c r="O179" s="75">
        <v>27</v>
      </c>
      <c r="P179" s="25">
        <v>3.9252336448598131</v>
      </c>
      <c r="Q179" s="25">
        <v>1.2772585669781931</v>
      </c>
      <c r="R179" s="75">
        <v>178</v>
      </c>
      <c r="S179" s="39">
        <v>-4.5143799000255038</v>
      </c>
    </row>
    <row r="180" spans="1:19" x14ac:dyDescent="0.3">
      <c r="A180" s="57" t="s">
        <v>2637</v>
      </c>
      <c r="B180" s="31" t="str">
        <f>VLOOKUP(MYRANKS_P[[#This Row],[PLAYERID]],PLAYERIDMAP[],COLUMN(PLAYERIDMAP[LASTNAME]),FALSE)</f>
        <v>Miley</v>
      </c>
      <c r="C180" s="31" t="str">
        <f>VLOOKUP(MYRANKS_P[[#This Row],[PLAYERID]],PLAYERIDMAP[],COLUMN(PLAYERIDMAP[FIRSTNAME]),FALSE)</f>
        <v>Wade</v>
      </c>
      <c r="D180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Wade Miley</v>
      </c>
      <c r="E180" s="31" t="str">
        <f>VLOOKUP(MYRANKS_P[[#This Row],[PLAYERID]],PLAYERIDMAP[],COLUMN(PLAYERIDMAP[TEAM]),FALSE)</f>
        <v>N/A</v>
      </c>
      <c r="F180" s="8" t="str">
        <f>VLOOKUP(MYRANKS_P[[#This Row],[PLAYERID]],PLAYERIDMAP[],COLUMN(PLAYERIDMAP[LG]),FALSE)</f>
        <v>N/A</v>
      </c>
      <c r="G180" s="8" t="str">
        <f>VLOOKUP(MYRANKS_P[[#This Row],[PLAYERID]],PLAYERIDMAP[],COLUMN(PLAYERIDMAP[POS]),FALSE)</f>
        <v>P</v>
      </c>
      <c r="H180" s="61">
        <v>5</v>
      </c>
      <c r="I180" s="61">
        <v>0</v>
      </c>
      <c r="J180" s="61">
        <v>80.2</v>
      </c>
      <c r="K180" s="61">
        <v>71</v>
      </c>
      <c r="L180" s="61">
        <v>23</v>
      </c>
      <c r="M180" s="61">
        <v>3</v>
      </c>
      <c r="N180" s="61">
        <v>50</v>
      </c>
      <c r="O180" s="61">
        <v>27</v>
      </c>
      <c r="P180" s="9">
        <v>2.5810473815461346</v>
      </c>
      <c r="Q180" s="9">
        <v>1.2219451371571073</v>
      </c>
      <c r="R180" s="68">
        <v>179</v>
      </c>
      <c r="S180" s="51">
        <v>-4.5953698444124482</v>
      </c>
    </row>
    <row r="181" spans="1:19" x14ac:dyDescent="0.3">
      <c r="A181" s="43" t="s">
        <v>8272</v>
      </c>
      <c r="B181" s="8" t="str">
        <f>VLOOKUP(MYRANKS_P[[#This Row],[PLAYERID]],PLAYERIDMAP[],COLUMN(PLAYERIDMAP[LASTNAME]),FALSE)</f>
        <v>Harris</v>
      </c>
      <c r="C181" s="8" t="str">
        <f>VLOOKUP(MYRANKS_P[[#This Row],[PLAYERID]],PLAYERIDMAP[],COLUMN(PLAYERIDMAP[FIRSTNAME]),FALSE)</f>
        <v>Will</v>
      </c>
      <c r="D181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Will Harris</v>
      </c>
      <c r="E181" s="8" t="str">
        <f>VLOOKUP(MYRANKS_P[[#This Row],[PLAYERID]],PLAYERIDMAP[],COLUMN(PLAYERIDMAP[TEAM]),FALSE)</f>
        <v>HOU</v>
      </c>
      <c r="F181" s="8" t="str">
        <f>VLOOKUP(MYRANKS_P[[#This Row],[PLAYERID]],PLAYERIDMAP[],COLUMN(PLAYERIDMAP[LG]),FALSE)</f>
        <v>AL</v>
      </c>
      <c r="G181" s="8" t="str">
        <f>VLOOKUP(MYRANKS_P[[#This Row],[PLAYERID]],PLAYERIDMAP[],COLUMN(PLAYERIDMAP[POS]),FALSE)</f>
        <v>P</v>
      </c>
      <c r="H181" s="61">
        <v>5</v>
      </c>
      <c r="I181" s="61">
        <v>0</v>
      </c>
      <c r="J181" s="61">
        <v>56.2</v>
      </c>
      <c r="K181" s="61">
        <v>48</v>
      </c>
      <c r="L181" s="61">
        <v>22</v>
      </c>
      <c r="M181" s="61">
        <v>3</v>
      </c>
      <c r="N181" s="61">
        <v>64</v>
      </c>
      <c r="O181" s="61">
        <v>14</v>
      </c>
      <c r="P181" s="9">
        <v>3.5231316725978647</v>
      </c>
      <c r="Q181" s="9">
        <v>1.103202846975089</v>
      </c>
      <c r="R181" s="61">
        <v>180</v>
      </c>
      <c r="S181" s="38">
        <v>-4.6117228821662364</v>
      </c>
    </row>
    <row r="182" spans="1:19" x14ac:dyDescent="0.3">
      <c r="A182" s="43" t="s">
        <v>14093</v>
      </c>
      <c r="B182" s="31" t="str">
        <f>VLOOKUP(MYRANKS_P[[#This Row],[PLAYERID]],PLAYERIDMAP[],COLUMN(PLAYERIDMAP[LASTNAME]),FALSE)</f>
        <v>Chirinos</v>
      </c>
      <c r="C182" s="31" t="str">
        <f>VLOOKUP(MYRANKS_P[[#This Row],[PLAYERID]],PLAYERIDMAP[],COLUMN(PLAYERIDMAP[FIRSTNAME]),FALSE)</f>
        <v>Yonny</v>
      </c>
      <c r="D182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Yonny Chirinos</v>
      </c>
      <c r="E182" s="31" t="str">
        <f>VLOOKUP(MYRANKS_P[[#This Row],[PLAYERID]],PLAYERIDMAP[],COLUMN(PLAYERIDMAP[TEAM]),FALSE)</f>
        <v>TB</v>
      </c>
      <c r="F182" s="8" t="str">
        <f>VLOOKUP(MYRANKS_P[[#This Row],[PLAYERID]],PLAYERIDMAP[],COLUMN(PLAYERIDMAP[LG]),FALSE)</f>
        <v>AL</v>
      </c>
      <c r="G182" s="8" t="str">
        <f>VLOOKUP(MYRANKS_P[[#This Row],[PLAYERID]],PLAYERIDMAP[],COLUMN(PLAYERIDMAP[POS]),FALSE)</f>
        <v>P</v>
      </c>
      <c r="H182" s="61">
        <v>5</v>
      </c>
      <c r="I182" s="75">
        <v>0</v>
      </c>
      <c r="J182" s="75">
        <v>89.2</v>
      </c>
      <c r="K182" s="75">
        <v>84</v>
      </c>
      <c r="L182" s="75">
        <v>35</v>
      </c>
      <c r="M182" s="75">
        <v>7</v>
      </c>
      <c r="N182" s="75">
        <v>75</v>
      </c>
      <c r="O182" s="75">
        <v>25</v>
      </c>
      <c r="P182" s="25">
        <v>3.5313901345291479</v>
      </c>
      <c r="Q182" s="25">
        <v>1.2219730941704035</v>
      </c>
      <c r="R182" s="75">
        <v>181</v>
      </c>
      <c r="S182" s="39">
        <v>-4.642586597175983</v>
      </c>
    </row>
    <row r="183" spans="1:19" x14ac:dyDescent="0.3">
      <c r="A183" s="43" t="s">
        <v>2957</v>
      </c>
      <c r="B183" s="8" t="str">
        <f>VLOOKUP(MYRANKS_P[[#This Row],[PLAYERID]],PLAYERIDMAP[],COLUMN(PLAYERIDMAP[LASTNAME]),FALSE)</f>
        <v>Richards</v>
      </c>
      <c r="C183" s="8" t="str">
        <f>VLOOKUP(MYRANKS_P[[#This Row],[PLAYERID]],PLAYERIDMAP[],COLUMN(PLAYERIDMAP[FIRSTNAME]),FALSE)</f>
        <v>Garrett</v>
      </c>
      <c r="D183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Garrett Richards</v>
      </c>
      <c r="E183" s="8" t="str">
        <f>VLOOKUP(MYRANKS_P[[#This Row],[PLAYERID]],PLAYERIDMAP[],COLUMN(PLAYERIDMAP[TEAM]),FALSE)</f>
        <v>SD</v>
      </c>
      <c r="F183" s="8" t="str">
        <f>VLOOKUP(MYRANKS_P[[#This Row],[PLAYERID]],PLAYERIDMAP[],COLUMN(PLAYERIDMAP[LG]),FALSE)</f>
        <v>NL</v>
      </c>
      <c r="G183" s="8" t="str">
        <f>VLOOKUP(MYRANKS_P[[#This Row],[PLAYERID]],PLAYERIDMAP[],COLUMN(PLAYERIDMAP[POS]),FALSE)</f>
        <v>P</v>
      </c>
      <c r="H183" s="61">
        <v>5</v>
      </c>
      <c r="I183" s="61">
        <v>0</v>
      </c>
      <c r="J183" s="61">
        <v>76.099999999999994</v>
      </c>
      <c r="K183" s="61">
        <v>64</v>
      </c>
      <c r="L183" s="61">
        <v>31</v>
      </c>
      <c r="M183" s="61">
        <v>11</v>
      </c>
      <c r="N183" s="61">
        <v>87</v>
      </c>
      <c r="O183" s="61">
        <v>34</v>
      </c>
      <c r="P183" s="9">
        <v>3.6662286465177401</v>
      </c>
      <c r="Q183" s="9">
        <v>1.2877792378449409</v>
      </c>
      <c r="R183" s="61">
        <v>182</v>
      </c>
      <c r="S183" s="38">
        <v>-4.7569358629948395</v>
      </c>
    </row>
    <row r="184" spans="1:19" x14ac:dyDescent="0.3">
      <c r="A184" s="43" t="s">
        <v>8298</v>
      </c>
      <c r="B184" s="31" t="str">
        <f>VLOOKUP(MYRANKS_P[[#This Row],[PLAYERID]],PLAYERIDMAP[],COLUMN(PLAYERIDMAP[LASTNAME]),FALSE)</f>
        <v>Strickland</v>
      </c>
      <c r="C184" s="31" t="str">
        <f>VLOOKUP(MYRANKS_P[[#This Row],[PLAYERID]],PLAYERIDMAP[],COLUMN(PLAYERIDMAP[FIRSTNAME]),FALSE)</f>
        <v>Hunter</v>
      </c>
      <c r="D184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Hunter Strickland</v>
      </c>
      <c r="E184" s="31" t="str">
        <f>VLOOKUP(MYRANKS_P[[#This Row],[PLAYERID]],PLAYERIDMAP[],COLUMN(PLAYERIDMAP[TEAM]),FALSE)</f>
        <v>N/A</v>
      </c>
      <c r="F184" s="8" t="str">
        <f>VLOOKUP(MYRANKS_P[[#This Row],[PLAYERID]],PLAYERIDMAP[],COLUMN(PLAYERIDMAP[LG]),FALSE)</f>
        <v>N/A</v>
      </c>
      <c r="G184" s="8" t="str">
        <f>VLOOKUP(MYRANKS_P[[#This Row],[PLAYERID]],PLAYERIDMAP[],COLUMN(PLAYERIDMAP[POS]),FALSE)</f>
        <v>P</v>
      </c>
      <c r="H184" s="61">
        <v>3</v>
      </c>
      <c r="I184" s="61">
        <v>14</v>
      </c>
      <c r="J184" s="61">
        <v>45.1</v>
      </c>
      <c r="K184" s="61">
        <v>43</v>
      </c>
      <c r="L184" s="61">
        <v>20</v>
      </c>
      <c r="M184" s="61">
        <v>5</v>
      </c>
      <c r="N184" s="61">
        <v>37</v>
      </c>
      <c r="O184" s="61">
        <v>21</v>
      </c>
      <c r="P184" s="9">
        <v>3.9911308203991132</v>
      </c>
      <c r="Q184" s="9">
        <v>1.4190687361419068</v>
      </c>
      <c r="R184" s="75">
        <v>183</v>
      </c>
      <c r="S184" s="39">
        <v>-4.7814810040075466</v>
      </c>
    </row>
    <row r="185" spans="1:19" x14ac:dyDescent="0.3">
      <c r="A185" s="43" t="s">
        <v>12657</v>
      </c>
      <c r="B185" s="8" t="str">
        <f>VLOOKUP(MYRANKS_P[[#This Row],[PLAYERID]],PLAYERIDMAP[],COLUMN(PLAYERIDMAP[LASTNAME]),FALSE)</f>
        <v>Givens</v>
      </c>
      <c r="C185" s="8" t="str">
        <f>VLOOKUP(MYRANKS_P[[#This Row],[PLAYERID]],PLAYERIDMAP[],COLUMN(PLAYERIDMAP[FIRSTNAME]),FALSE)</f>
        <v>Mychal</v>
      </c>
      <c r="D185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Mychal Givens</v>
      </c>
      <c r="E185" s="8" t="str">
        <f>VLOOKUP(MYRANKS_P[[#This Row],[PLAYERID]],PLAYERIDMAP[],COLUMN(PLAYERIDMAP[TEAM]),FALSE)</f>
        <v>BAL</v>
      </c>
      <c r="F185" s="8" t="str">
        <f>VLOOKUP(MYRANKS_P[[#This Row],[PLAYERID]],PLAYERIDMAP[],COLUMN(PLAYERIDMAP[LG]),FALSE)</f>
        <v>AL</v>
      </c>
      <c r="G185" s="8" t="str">
        <f>VLOOKUP(MYRANKS_P[[#This Row],[PLAYERID]],PLAYERIDMAP[],COLUMN(PLAYERIDMAP[POS]),FALSE)</f>
        <v>P</v>
      </c>
      <c r="H185" s="61">
        <v>0</v>
      </c>
      <c r="I185" s="61">
        <v>9</v>
      </c>
      <c r="J185" s="61">
        <v>76.2</v>
      </c>
      <c r="K185" s="61">
        <v>61</v>
      </c>
      <c r="L185" s="61">
        <v>34</v>
      </c>
      <c r="M185" s="61">
        <v>4</v>
      </c>
      <c r="N185" s="61">
        <v>79</v>
      </c>
      <c r="O185" s="61">
        <v>30</v>
      </c>
      <c r="P185" s="9">
        <v>4.015748031496063</v>
      </c>
      <c r="Q185" s="9">
        <v>1.1942257217847769</v>
      </c>
      <c r="R185" s="61">
        <v>184</v>
      </c>
      <c r="S185" s="38">
        <v>-4.9605806653350175</v>
      </c>
    </row>
    <row r="186" spans="1:19" x14ac:dyDescent="0.3">
      <c r="A186" s="43" t="s">
        <v>3466</v>
      </c>
      <c r="B186" s="31" t="str">
        <f>VLOOKUP(MYRANKS_P[[#This Row],[PLAYERID]],PLAYERIDMAP[],COLUMN(PLAYERIDMAP[LASTNAME]),FALSE)</f>
        <v>Erlin</v>
      </c>
      <c r="C186" s="31" t="str">
        <f>VLOOKUP(MYRANKS_P[[#This Row],[PLAYERID]],PLAYERIDMAP[],COLUMN(PLAYERIDMAP[FIRSTNAME]),FALSE)</f>
        <v>Robbie</v>
      </c>
      <c r="D186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Robbie Erlin</v>
      </c>
      <c r="E186" s="31" t="str">
        <f>VLOOKUP(MYRANKS_P[[#This Row],[PLAYERID]],PLAYERIDMAP[],COLUMN(PLAYERIDMAP[TEAM]),FALSE)</f>
        <v>SD</v>
      </c>
      <c r="F186" s="8" t="str">
        <f>VLOOKUP(MYRANKS_P[[#This Row],[PLAYERID]],PLAYERIDMAP[],COLUMN(PLAYERIDMAP[LG]),FALSE)</f>
        <v>NL</v>
      </c>
      <c r="G186" s="8" t="str">
        <f>VLOOKUP(MYRANKS_P[[#This Row],[PLAYERID]],PLAYERIDMAP[],COLUMN(PLAYERIDMAP[POS]),FALSE)</f>
        <v>P</v>
      </c>
      <c r="H186" s="61">
        <v>4</v>
      </c>
      <c r="I186" s="61">
        <v>0</v>
      </c>
      <c r="J186" s="61">
        <v>109</v>
      </c>
      <c r="K186" s="61">
        <v>112</v>
      </c>
      <c r="L186" s="61">
        <v>51</v>
      </c>
      <c r="M186" s="61">
        <v>12</v>
      </c>
      <c r="N186" s="61">
        <v>88</v>
      </c>
      <c r="O186" s="61">
        <v>12</v>
      </c>
      <c r="P186" s="9">
        <v>4.2110091743119265</v>
      </c>
      <c r="Q186" s="9">
        <v>1.1376146788990826</v>
      </c>
      <c r="R186" s="61">
        <v>185</v>
      </c>
      <c r="S186" s="38">
        <v>-4.9843240642930535</v>
      </c>
    </row>
    <row r="187" spans="1:19" x14ac:dyDescent="0.3">
      <c r="A187" s="49" t="s">
        <v>2514</v>
      </c>
      <c r="B187" s="8" t="str">
        <f>VLOOKUP(MYRANKS_P[[#This Row],[PLAYERID]],PLAYERIDMAP[],COLUMN(PLAYERIDMAP[LASTNAME]),FALSE)</f>
        <v>Lynn</v>
      </c>
      <c r="C187" s="8" t="str">
        <f>VLOOKUP(MYRANKS_P[[#This Row],[PLAYERID]],PLAYERIDMAP[],COLUMN(PLAYERIDMAP[FIRSTNAME]),FALSE)</f>
        <v>Lance</v>
      </c>
      <c r="D187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Lance Lynn</v>
      </c>
      <c r="E187" s="8" t="str">
        <f>VLOOKUP(MYRANKS_P[[#This Row],[PLAYERID]],PLAYERIDMAP[],COLUMN(PLAYERIDMAP[TEAM]),FALSE)</f>
        <v>TEX</v>
      </c>
      <c r="F187" s="8" t="str">
        <f>VLOOKUP(MYRANKS_P[[#This Row],[PLAYERID]],PLAYERIDMAP[],COLUMN(PLAYERIDMAP[LG]),FALSE)</f>
        <v>AL</v>
      </c>
      <c r="G187" s="8" t="str">
        <f>VLOOKUP(MYRANKS_P[[#This Row],[PLAYERID]],PLAYERIDMAP[],COLUMN(PLAYERIDMAP[POS]),FALSE)</f>
        <v>P</v>
      </c>
      <c r="H187" s="61">
        <v>10</v>
      </c>
      <c r="I187" s="61">
        <v>0</v>
      </c>
      <c r="J187" s="61">
        <v>156.19999999999999</v>
      </c>
      <c r="K187" s="61">
        <v>163</v>
      </c>
      <c r="L187" s="61">
        <v>83</v>
      </c>
      <c r="M187" s="61">
        <v>14</v>
      </c>
      <c r="N187" s="61">
        <v>161</v>
      </c>
      <c r="O187" s="61">
        <v>76</v>
      </c>
      <c r="P187" s="9">
        <v>4.7823303457106281</v>
      </c>
      <c r="Q187" s="9">
        <v>1.530089628681178</v>
      </c>
      <c r="R187" s="61">
        <v>186</v>
      </c>
      <c r="S187" s="38">
        <v>-5.131971093731635</v>
      </c>
    </row>
    <row r="188" spans="1:19" x14ac:dyDescent="0.3">
      <c r="A188" s="43" t="s">
        <v>14176</v>
      </c>
      <c r="B188" s="31" t="str">
        <f>VLOOKUP(MYRANKS_P[[#This Row],[PLAYERID]],PLAYERIDMAP[],COLUMN(PLAYERIDMAP[LASTNAME]),FALSE)</f>
        <v>Smith</v>
      </c>
      <c r="C188" s="31" t="str">
        <f>VLOOKUP(MYRANKS_P[[#This Row],[PLAYERID]],PLAYERIDMAP[],COLUMN(PLAYERIDMAP[FIRSTNAME]),FALSE)</f>
        <v>Caleb</v>
      </c>
      <c r="D188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Caleb Smith</v>
      </c>
      <c r="E188" s="31" t="str">
        <f>VLOOKUP(MYRANKS_P[[#This Row],[PLAYERID]],PLAYERIDMAP[],COLUMN(PLAYERIDMAP[TEAM]),FALSE)</f>
        <v>MIA</v>
      </c>
      <c r="F188" s="8" t="str">
        <f>VLOOKUP(MYRANKS_P[[#This Row],[PLAYERID]],PLAYERIDMAP[],COLUMN(PLAYERIDMAP[LG]),FALSE)</f>
        <v>NL</v>
      </c>
      <c r="G188" s="8" t="str">
        <f>VLOOKUP(MYRANKS_P[[#This Row],[PLAYERID]],PLAYERIDMAP[],COLUMN(PLAYERIDMAP[POS]),FALSE)</f>
        <v>P</v>
      </c>
      <c r="H188" s="61">
        <v>5</v>
      </c>
      <c r="I188" s="61">
        <v>0</v>
      </c>
      <c r="J188" s="61">
        <v>77.099999999999994</v>
      </c>
      <c r="K188" s="61">
        <v>63</v>
      </c>
      <c r="L188" s="61">
        <v>36</v>
      </c>
      <c r="M188" s="61">
        <v>10</v>
      </c>
      <c r="N188" s="61">
        <v>88</v>
      </c>
      <c r="O188" s="61">
        <v>33</v>
      </c>
      <c r="P188" s="9">
        <v>4.2023346303501947</v>
      </c>
      <c r="Q188" s="9">
        <v>1.245136186770428</v>
      </c>
      <c r="R188" s="61">
        <v>187</v>
      </c>
      <c r="S188" s="38">
        <v>-5.2863293529749447</v>
      </c>
    </row>
    <row r="189" spans="1:19" x14ac:dyDescent="0.3">
      <c r="A189" s="43" t="s">
        <v>8226</v>
      </c>
      <c r="B189" s="8" t="str">
        <f>VLOOKUP(MYRANKS_P[[#This Row],[PLAYERID]],PLAYERIDMAP[],COLUMN(PLAYERIDMAP[LASTNAME]),FALSE)</f>
        <v>Rodon</v>
      </c>
      <c r="C189" s="8" t="str">
        <f>VLOOKUP(MYRANKS_P[[#This Row],[PLAYERID]],PLAYERIDMAP[],COLUMN(PLAYERIDMAP[FIRSTNAME]),FALSE)</f>
        <v>Carlos</v>
      </c>
      <c r="D189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Carlos Rodon</v>
      </c>
      <c r="E189" s="8" t="str">
        <f>VLOOKUP(MYRANKS_P[[#This Row],[PLAYERID]],PLAYERIDMAP[],COLUMN(PLAYERIDMAP[TEAM]),FALSE)</f>
        <v>CHW</v>
      </c>
      <c r="F189" s="8" t="str">
        <f>VLOOKUP(MYRANKS_P[[#This Row],[PLAYERID]],PLAYERIDMAP[],COLUMN(PLAYERIDMAP[LG]),FALSE)</f>
        <v>AL</v>
      </c>
      <c r="G189" s="8" t="str">
        <f>VLOOKUP(MYRANKS_P[[#This Row],[PLAYERID]],PLAYERIDMAP[],COLUMN(PLAYERIDMAP[POS]),FALSE)</f>
        <v>P</v>
      </c>
      <c r="H189" s="61">
        <v>6</v>
      </c>
      <c r="I189" s="61">
        <v>0</v>
      </c>
      <c r="J189" s="61">
        <v>120.2</v>
      </c>
      <c r="K189" s="61">
        <v>97</v>
      </c>
      <c r="L189" s="61">
        <v>56</v>
      </c>
      <c r="M189" s="61">
        <v>15</v>
      </c>
      <c r="N189" s="61">
        <v>90</v>
      </c>
      <c r="O189" s="61">
        <v>55</v>
      </c>
      <c r="P189" s="9">
        <v>4.1930116472545755</v>
      </c>
      <c r="Q189" s="9">
        <v>1.2645590682196339</v>
      </c>
      <c r="R189" s="61">
        <v>188</v>
      </c>
      <c r="S189" s="38">
        <v>-5.2953919194853256</v>
      </c>
    </row>
    <row r="190" spans="1:19" x14ac:dyDescent="0.3">
      <c r="A190" s="49" t="s">
        <v>9802</v>
      </c>
      <c r="B190" s="31" t="str">
        <f>VLOOKUP(MYRANKS_P[[#This Row],[PLAYERID]],PLAYERIDMAP[],COLUMN(PLAYERIDMAP[LASTNAME]),FALSE)</f>
        <v>Glasnow</v>
      </c>
      <c r="C190" s="31" t="str">
        <f>VLOOKUP(MYRANKS_P[[#This Row],[PLAYERID]],PLAYERIDMAP[],COLUMN(PLAYERIDMAP[FIRSTNAME]),FALSE)</f>
        <v>Tyler</v>
      </c>
      <c r="D190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Tyler Glasnow</v>
      </c>
      <c r="E190" s="31" t="str">
        <f>VLOOKUP(MYRANKS_P[[#This Row],[PLAYERID]],PLAYERIDMAP[],COLUMN(PLAYERIDMAP[TEAM]),FALSE)</f>
        <v>TB</v>
      </c>
      <c r="F190" s="8" t="str">
        <f>VLOOKUP(MYRANKS_P[[#This Row],[PLAYERID]],PLAYERIDMAP[],COLUMN(PLAYERIDMAP[LG]),FALSE)</f>
        <v>AL</v>
      </c>
      <c r="G190" s="8" t="str">
        <f>VLOOKUP(MYRANKS_P[[#This Row],[PLAYERID]],PLAYERIDMAP[],COLUMN(PLAYERIDMAP[POS]),FALSE)</f>
        <v>P</v>
      </c>
      <c r="H190" s="61">
        <v>2</v>
      </c>
      <c r="I190" s="61">
        <v>0</v>
      </c>
      <c r="J190" s="61">
        <v>111.2</v>
      </c>
      <c r="K190" s="61">
        <v>89</v>
      </c>
      <c r="L190" s="61">
        <v>53</v>
      </c>
      <c r="M190" s="61">
        <v>15</v>
      </c>
      <c r="N190" s="61">
        <v>136</v>
      </c>
      <c r="O190" s="61">
        <v>53</v>
      </c>
      <c r="P190" s="9">
        <v>4.2895683453237412</v>
      </c>
      <c r="Q190" s="9">
        <v>1.2769784172661871</v>
      </c>
      <c r="R190" s="61">
        <v>189</v>
      </c>
      <c r="S190" s="38">
        <v>-5.3192092336363244</v>
      </c>
    </row>
    <row r="191" spans="1:19" x14ac:dyDescent="0.3">
      <c r="A191" s="43" t="s">
        <v>2275</v>
      </c>
      <c r="B191" s="8" t="str">
        <f>VLOOKUP(MYRANKS_P[[#This Row],[PLAYERID]],PLAYERIDMAP[],COLUMN(PLAYERIDMAP[LASTNAME]),FALSE)</f>
        <v>Hunter</v>
      </c>
      <c r="C191" s="8" t="str">
        <f>VLOOKUP(MYRANKS_P[[#This Row],[PLAYERID]],PLAYERIDMAP[],COLUMN(PLAYERIDMAP[FIRSTNAME]),FALSE)</f>
        <v>Tommy</v>
      </c>
      <c r="D191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Tommy Hunter</v>
      </c>
      <c r="E191" s="8" t="str">
        <f>VLOOKUP(MYRANKS_P[[#This Row],[PLAYERID]],PLAYERIDMAP[],COLUMN(PLAYERIDMAP[TEAM]),FALSE)</f>
        <v>PHI</v>
      </c>
      <c r="F191" s="8" t="str">
        <f>VLOOKUP(MYRANKS_P[[#This Row],[PLAYERID]],PLAYERIDMAP[],COLUMN(PLAYERIDMAP[LG]),FALSE)</f>
        <v>NL</v>
      </c>
      <c r="G191" s="8" t="str">
        <f>VLOOKUP(MYRANKS_P[[#This Row],[PLAYERID]],PLAYERIDMAP[],COLUMN(PLAYERIDMAP[POS]),FALSE)</f>
        <v>P</v>
      </c>
      <c r="H191" s="61">
        <v>5</v>
      </c>
      <c r="I191" s="61">
        <v>4</v>
      </c>
      <c r="J191" s="61">
        <v>64</v>
      </c>
      <c r="K191" s="61">
        <v>65</v>
      </c>
      <c r="L191" s="61">
        <v>27</v>
      </c>
      <c r="M191" s="61">
        <v>6</v>
      </c>
      <c r="N191" s="61">
        <v>51</v>
      </c>
      <c r="O191" s="61">
        <v>15</v>
      </c>
      <c r="P191" s="9">
        <v>3.796875</v>
      </c>
      <c r="Q191" s="9">
        <v>1.25</v>
      </c>
      <c r="R191" s="61">
        <v>190</v>
      </c>
      <c r="S191" s="38">
        <v>-5.427807012559354</v>
      </c>
    </row>
    <row r="192" spans="1:19" x14ac:dyDescent="0.3">
      <c r="A192" s="43" t="s">
        <v>2111</v>
      </c>
      <c r="B192" s="31" t="str">
        <f>VLOOKUP(MYRANKS_P[[#This Row],[PLAYERID]],PLAYERIDMAP[],COLUMN(PLAYERIDMAP[LASTNAME]),FALSE)</f>
        <v>Gray</v>
      </c>
      <c r="C192" s="31" t="str">
        <f>VLOOKUP(MYRANKS_P[[#This Row],[PLAYERID]],PLAYERIDMAP[],COLUMN(PLAYERIDMAP[FIRSTNAME]),FALSE)</f>
        <v>Sonny</v>
      </c>
      <c r="D192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Sonny Gray</v>
      </c>
      <c r="E192" s="31" t="str">
        <f>VLOOKUP(MYRANKS_P[[#This Row],[PLAYERID]],PLAYERIDMAP[],COLUMN(PLAYERIDMAP[TEAM]),FALSE)</f>
        <v>NYY</v>
      </c>
      <c r="F192" s="8" t="str">
        <f>VLOOKUP(MYRANKS_P[[#This Row],[PLAYERID]],PLAYERIDMAP[],COLUMN(PLAYERIDMAP[LG]),FALSE)</f>
        <v>AL</v>
      </c>
      <c r="G192" s="8" t="str">
        <f>VLOOKUP(MYRANKS_P[[#This Row],[PLAYERID]],PLAYERIDMAP[],COLUMN(PLAYERIDMAP[POS]),FALSE)</f>
        <v>P</v>
      </c>
      <c r="H192" s="61">
        <v>11</v>
      </c>
      <c r="I192" s="61">
        <v>0</v>
      </c>
      <c r="J192" s="61">
        <v>130.1</v>
      </c>
      <c r="K192" s="61">
        <v>138</v>
      </c>
      <c r="L192" s="61">
        <v>71</v>
      </c>
      <c r="M192" s="61">
        <v>14</v>
      </c>
      <c r="N192" s="61">
        <v>123</v>
      </c>
      <c r="O192" s="61">
        <v>57</v>
      </c>
      <c r="P192" s="9">
        <v>4.9116064565718682</v>
      </c>
      <c r="Q192" s="9">
        <v>1.498847040737894</v>
      </c>
      <c r="R192" s="61">
        <v>191</v>
      </c>
      <c r="S192" s="38">
        <v>-5.4571507620463748</v>
      </c>
    </row>
    <row r="193" spans="1:19" x14ac:dyDescent="0.3">
      <c r="A193" s="43" t="s">
        <v>15753</v>
      </c>
      <c r="B193" s="47" t="str">
        <f>VLOOKUP(MYRANKS_P[[#This Row],[PLAYERID]],PLAYERIDMAP[],COLUMN(PLAYERIDMAP[LASTNAME]),FALSE)</f>
        <v>Hicks</v>
      </c>
      <c r="C193" s="47" t="str">
        <f>VLOOKUP(MYRANKS_P[[#This Row],[PLAYERID]],PLAYERIDMAP[],COLUMN(PLAYERIDMAP[FIRSTNAME]),FALSE)</f>
        <v>Jordan</v>
      </c>
      <c r="D193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Jordan Hicks</v>
      </c>
      <c r="E193" s="47" t="str">
        <f>VLOOKUP(MYRANKS_P[[#This Row],[PLAYERID]],PLAYERIDMAP[],COLUMN(PLAYERIDMAP[TEAM]),FALSE)</f>
        <v>STL</v>
      </c>
      <c r="F193" s="8" t="str">
        <f>VLOOKUP(MYRANKS_P[[#This Row],[PLAYERID]],PLAYERIDMAP[],COLUMN(PLAYERIDMAP[LG]),FALSE)</f>
        <v>NL</v>
      </c>
      <c r="G193" s="8" t="str">
        <f>VLOOKUP(MYRANKS_P[[#This Row],[PLAYERID]],PLAYERIDMAP[],COLUMN(PLAYERIDMAP[POS]),FALSE)</f>
        <v>P</v>
      </c>
      <c r="H193" s="61">
        <v>3</v>
      </c>
      <c r="I193" s="61">
        <v>6</v>
      </c>
      <c r="J193" s="61">
        <v>77.2</v>
      </c>
      <c r="K193" s="61">
        <v>59</v>
      </c>
      <c r="L193" s="61">
        <v>31</v>
      </c>
      <c r="M193" s="61">
        <v>2</v>
      </c>
      <c r="N193" s="61">
        <v>70</v>
      </c>
      <c r="O193" s="61">
        <v>45</v>
      </c>
      <c r="P193" s="9">
        <v>3.6139896373056994</v>
      </c>
      <c r="Q193" s="9">
        <v>1.3471502590673574</v>
      </c>
      <c r="R193" s="68">
        <v>192</v>
      </c>
      <c r="S193" s="51">
        <v>-5.4751625002161495</v>
      </c>
    </row>
    <row r="194" spans="1:19" x14ac:dyDescent="0.3">
      <c r="A194" s="49" t="s">
        <v>5379</v>
      </c>
      <c r="B194" s="31" t="str">
        <f>VLOOKUP(MYRANKS_P[[#This Row],[PLAYERID]],PLAYERIDMAP[],COLUMN(PLAYERIDMAP[LASTNAME]),FALSE)</f>
        <v>DeSclafani</v>
      </c>
      <c r="C194" s="31" t="str">
        <f>VLOOKUP(MYRANKS_P[[#This Row],[PLAYERID]],PLAYERIDMAP[],COLUMN(PLAYERIDMAP[FIRSTNAME]),FALSE)</f>
        <v>Anthony</v>
      </c>
      <c r="D194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Anthony DeSclafani</v>
      </c>
      <c r="E194" s="31" t="str">
        <f>VLOOKUP(MYRANKS_P[[#This Row],[PLAYERID]],PLAYERIDMAP[],COLUMN(PLAYERIDMAP[TEAM]),FALSE)</f>
        <v>CIN</v>
      </c>
      <c r="F194" s="8" t="str">
        <f>VLOOKUP(MYRANKS_P[[#This Row],[PLAYERID]],PLAYERIDMAP[],COLUMN(PLAYERIDMAP[LG]),FALSE)</f>
        <v>NL</v>
      </c>
      <c r="G194" s="8" t="str">
        <f>VLOOKUP(MYRANKS_P[[#This Row],[PLAYERID]],PLAYERIDMAP[],COLUMN(PLAYERIDMAP[POS]),FALSE)</f>
        <v>P</v>
      </c>
      <c r="H194" s="61">
        <v>7</v>
      </c>
      <c r="I194" s="61">
        <v>0</v>
      </c>
      <c r="J194" s="61">
        <v>115</v>
      </c>
      <c r="K194" s="61">
        <v>118</v>
      </c>
      <c r="L194" s="61">
        <v>63</v>
      </c>
      <c r="M194" s="61">
        <v>24</v>
      </c>
      <c r="N194" s="61">
        <v>108</v>
      </c>
      <c r="O194" s="61">
        <v>30</v>
      </c>
      <c r="P194" s="9">
        <v>4.9304347826086961</v>
      </c>
      <c r="Q194" s="9">
        <v>1.2869565217391303</v>
      </c>
      <c r="R194" s="81">
        <v>193</v>
      </c>
      <c r="S194" s="40">
        <v>-5.5307515392071709</v>
      </c>
    </row>
    <row r="195" spans="1:19" x14ac:dyDescent="0.3">
      <c r="A195" s="43" t="s">
        <v>12507</v>
      </c>
      <c r="B195" s="24" t="str">
        <f>VLOOKUP(MYRANKS_P[[#This Row],[PLAYERID]],PLAYERIDMAP[],COLUMN(PLAYERIDMAP[LASTNAME]),FALSE)</f>
        <v>Neris</v>
      </c>
      <c r="C195" s="24" t="str">
        <f>VLOOKUP(MYRANKS_P[[#This Row],[PLAYERID]],PLAYERIDMAP[],COLUMN(PLAYERIDMAP[FIRSTNAME]),FALSE)</f>
        <v>Hector</v>
      </c>
      <c r="D195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Hector Neris</v>
      </c>
      <c r="E195" s="24" t="str">
        <f>VLOOKUP(MYRANKS_P[[#This Row],[PLAYERID]],PLAYERIDMAP[],COLUMN(PLAYERIDMAP[TEAM]),FALSE)</f>
        <v>PHI</v>
      </c>
      <c r="F195" s="8" t="str">
        <f>VLOOKUP(MYRANKS_P[[#This Row],[PLAYERID]],PLAYERIDMAP[],COLUMN(PLAYERIDMAP[LG]),FALSE)</f>
        <v>NL</v>
      </c>
      <c r="G195" s="8" t="str">
        <f>VLOOKUP(MYRANKS_P[[#This Row],[PLAYERID]],PLAYERIDMAP[],COLUMN(PLAYERIDMAP[POS]),FALSE)</f>
        <v>P</v>
      </c>
      <c r="H195" s="61">
        <v>1</v>
      </c>
      <c r="I195" s="61">
        <v>11</v>
      </c>
      <c r="J195" s="61">
        <v>47.2</v>
      </c>
      <c r="K195" s="61">
        <v>46</v>
      </c>
      <c r="L195" s="61">
        <v>27</v>
      </c>
      <c r="M195" s="61">
        <v>11</v>
      </c>
      <c r="N195" s="61">
        <v>76</v>
      </c>
      <c r="O195" s="61">
        <v>16</v>
      </c>
      <c r="P195" s="9">
        <v>5.1483050847457621</v>
      </c>
      <c r="Q195" s="9">
        <v>1.3135593220338981</v>
      </c>
      <c r="R195" s="75">
        <v>194</v>
      </c>
      <c r="S195" s="39">
        <v>-5.5759323464556187</v>
      </c>
    </row>
    <row r="196" spans="1:19" x14ac:dyDescent="0.3">
      <c r="A196" s="43" t="s">
        <v>2190</v>
      </c>
      <c r="B196" s="31" t="str">
        <f>VLOOKUP(MYRANKS_P[[#This Row],[PLAYERID]],PLAYERIDMAP[],COLUMN(PLAYERIDMAP[LASTNAME]),FALSE)</f>
        <v>Harvey</v>
      </c>
      <c r="C196" s="31" t="str">
        <f>VLOOKUP(MYRANKS_P[[#This Row],[PLAYERID]],PLAYERIDMAP[],COLUMN(PLAYERIDMAP[FIRSTNAME]),FALSE)</f>
        <v>Matt</v>
      </c>
      <c r="D196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Matt Harvey</v>
      </c>
      <c r="E196" s="31" t="str">
        <f>VLOOKUP(MYRANKS_P[[#This Row],[PLAYERID]],PLAYERIDMAP[],COLUMN(PLAYERIDMAP[TEAM]),FALSE)</f>
        <v>LAA</v>
      </c>
      <c r="F196" s="8" t="str">
        <f>VLOOKUP(MYRANKS_P[[#This Row],[PLAYERID]],PLAYERIDMAP[],COLUMN(PLAYERIDMAP[LG]),FALSE)</f>
        <v>AL</v>
      </c>
      <c r="G196" s="8" t="str">
        <f>VLOOKUP(MYRANKS_P[[#This Row],[PLAYERID]],PLAYERIDMAP[],COLUMN(PLAYERIDMAP[POS]),FALSE)</f>
        <v>P</v>
      </c>
      <c r="H196" s="61">
        <v>7</v>
      </c>
      <c r="I196" s="61">
        <v>0</v>
      </c>
      <c r="J196" s="61">
        <v>155</v>
      </c>
      <c r="K196" s="61">
        <v>165</v>
      </c>
      <c r="L196" s="61">
        <v>85</v>
      </c>
      <c r="M196" s="61">
        <v>27</v>
      </c>
      <c r="N196" s="61">
        <v>131</v>
      </c>
      <c r="O196" s="61">
        <v>37</v>
      </c>
      <c r="P196" s="9">
        <v>4.935483870967742</v>
      </c>
      <c r="Q196" s="9">
        <v>1.3032258064516129</v>
      </c>
      <c r="R196" s="61">
        <v>195</v>
      </c>
      <c r="S196" s="38">
        <v>-5.5862228631601214</v>
      </c>
    </row>
    <row r="197" spans="1:19" x14ac:dyDescent="0.3">
      <c r="A197" s="49" t="s">
        <v>8269</v>
      </c>
      <c r="B197" s="31" t="str">
        <f>VLOOKUP(MYRANKS_P[[#This Row],[PLAYERID]],PLAYERIDMAP[],COLUMN(PLAYERIDMAP[LASTNAME]),FALSE)</f>
        <v>Baez</v>
      </c>
      <c r="C197" s="31" t="str">
        <f>VLOOKUP(MYRANKS_P[[#This Row],[PLAYERID]],PLAYERIDMAP[],COLUMN(PLAYERIDMAP[FIRSTNAME]),FALSE)</f>
        <v>Pedro</v>
      </c>
      <c r="D197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Pedro Baez</v>
      </c>
      <c r="E197" s="31" t="str">
        <f>VLOOKUP(MYRANKS_P[[#This Row],[PLAYERID]],PLAYERIDMAP[],COLUMN(PLAYERIDMAP[TEAM]),FALSE)</f>
        <v>LAD</v>
      </c>
      <c r="F197" s="8" t="str">
        <f>VLOOKUP(MYRANKS_P[[#This Row],[PLAYERID]],PLAYERIDMAP[],COLUMN(PLAYERIDMAP[LG]),FALSE)</f>
        <v>NL</v>
      </c>
      <c r="G197" s="8" t="str">
        <f>VLOOKUP(MYRANKS_P[[#This Row],[PLAYERID]],PLAYERIDMAP[],COLUMN(PLAYERIDMAP[POS]),FALSE)</f>
        <v>P</v>
      </c>
      <c r="H197" s="61">
        <v>4</v>
      </c>
      <c r="I197" s="61">
        <v>0</v>
      </c>
      <c r="J197" s="61">
        <v>56.1</v>
      </c>
      <c r="K197" s="61">
        <v>46</v>
      </c>
      <c r="L197" s="61">
        <v>18</v>
      </c>
      <c r="M197" s="61">
        <v>4</v>
      </c>
      <c r="N197" s="61">
        <v>62</v>
      </c>
      <c r="O197" s="61">
        <v>23</v>
      </c>
      <c r="P197" s="9">
        <v>2.8877005347593583</v>
      </c>
      <c r="Q197" s="9">
        <v>1.2299465240641712</v>
      </c>
      <c r="R197" s="61">
        <v>196</v>
      </c>
      <c r="S197" s="38">
        <v>-5.6415144288244496</v>
      </c>
    </row>
    <row r="198" spans="1:19" x14ac:dyDescent="0.3">
      <c r="A198" s="43" t="s">
        <v>12024</v>
      </c>
      <c r="B198" s="31" t="str">
        <f>VLOOKUP(MYRANKS_P[[#This Row],[PLAYERID]],PLAYERIDMAP[],COLUMN(PLAYERIDMAP[LASTNAME]),FALSE)</f>
        <v>Buchter</v>
      </c>
      <c r="C198" s="31" t="str">
        <f>VLOOKUP(MYRANKS_P[[#This Row],[PLAYERID]],PLAYERIDMAP[],COLUMN(PLAYERIDMAP[FIRSTNAME]),FALSE)</f>
        <v>Ryan</v>
      </c>
      <c r="D198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Ryan Buchter</v>
      </c>
      <c r="E198" s="31" t="str">
        <f>VLOOKUP(MYRANKS_P[[#This Row],[PLAYERID]],PLAYERIDMAP[],COLUMN(PLAYERIDMAP[TEAM]),FALSE)</f>
        <v>OAK</v>
      </c>
      <c r="F198" s="8" t="str">
        <f>VLOOKUP(MYRANKS_P[[#This Row],[PLAYERID]],PLAYERIDMAP[],COLUMN(PLAYERIDMAP[LG]),FALSE)</f>
        <v>AL</v>
      </c>
      <c r="G198" s="8" t="str">
        <f>VLOOKUP(MYRANKS_P[[#This Row],[PLAYERID]],PLAYERIDMAP[],COLUMN(PLAYERIDMAP[POS]),FALSE)</f>
        <v>P</v>
      </c>
      <c r="H198" s="61">
        <v>6</v>
      </c>
      <c r="I198" s="75">
        <v>0</v>
      </c>
      <c r="J198" s="75">
        <v>39.1</v>
      </c>
      <c r="K198" s="75">
        <v>32</v>
      </c>
      <c r="L198" s="75">
        <v>12</v>
      </c>
      <c r="M198" s="75">
        <v>4</v>
      </c>
      <c r="N198" s="75">
        <v>41</v>
      </c>
      <c r="O198" s="75">
        <v>15</v>
      </c>
      <c r="P198" s="25">
        <v>2.7621483375959079</v>
      </c>
      <c r="Q198" s="25">
        <v>1.2020460358056266</v>
      </c>
      <c r="R198" s="75">
        <v>197</v>
      </c>
      <c r="S198" s="39">
        <v>-5.6614673156215369</v>
      </c>
    </row>
    <row r="199" spans="1:19" x14ac:dyDescent="0.3">
      <c r="A199" s="43" t="s">
        <v>14026</v>
      </c>
      <c r="B199" s="31" t="str">
        <f>VLOOKUP(MYRANKS_P[[#This Row],[PLAYERID]],PLAYERIDMAP[],COLUMN(PLAYERIDMAP[LASTNAME]),FALSE)</f>
        <v>Ohtani</v>
      </c>
      <c r="C199" s="31" t="str">
        <f>VLOOKUP(MYRANKS_P[[#This Row],[PLAYERID]],PLAYERIDMAP[],COLUMN(PLAYERIDMAP[FIRSTNAME]),FALSE)</f>
        <v>Shohei</v>
      </c>
      <c r="D199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Shohei Ohtani</v>
      </c>
      <c r="E199" s="31" t="str">
        <f>VLOOKUP(MYRANKS_P[[#This Row],[PLAYERID]],PLAYERIDMAP[],COLUMN(PLAYERIDMAP[TEAM]),FALSE)</f>
        <v>LAA</v>
      </c>
      <c r="F199" s="8" t="str">
        <f>VLOOKUP(MYRANKS_P[[#This Row],[PLAYERID]],PLAYERIDMAP[],COLUMN(PLAYERIDMAP[LG]),FALSE)</f>
        <v>AL</v>
      </c>
      <c r="G199" s="114" t="s">
        <v>1371</v>
      </c>
      <c r="H199" s="61">
        <v>4</v>
      </c>
      <c r="I199" s="61">
        <v>0</v>
      </c>
      <c r="J199" s="61">
        <v>51.2</v>
      </c>
      <c r="K199" s="61">
        <v>38</v>
      </c>
      <c r="L199" s="61">
        <v>19</v>
      </c>
      <c r="M199" s="61">
        <v>6</v>
      </c>
      <c r="N199" s="61">
        <v>63</v>
      </c>
      <c r="O199" s="61">
        <v>22</v>
      </c>
      <c r="P199" s="9">
        <v>3.33984375</v>
      </c>
      <c r="Q199" s="9">
        <v>1.171875</v>
      </c>
      <c r="R199" s="81">
        <v>198</v>
      </c>
      <c r="S199" s="40">
        <v>-5.8354841904747747</v>
      </c>
    </row>
    <row r="200" spans="1:19" x14ac:dyDescent="0.3">
      <c r="A200" s="49" t="s">
        <v>14084</v>
      </c>
      <c r="B200" s="8" t="str">
        <f>VLOOKUP(MYRANKS_P[[#This Row],[PLAYERID]],PLAYERIDMAP[],COLUMN(PLAYERIDMAP[LASTNAME]),FALSE)</f>
        <v>Brebbia</v>
      </c>
      <c r="C200" s="8" t="str">
        <f>VLOOKUP(MYRANKS_P[[#This Row],[PLAYERID]],PLAYERIDMAP[],COLUMN(PLAYERIDMAP[FIRSTNAME]),FALSE)</f>
        <v>John</v>
      </c>
      <c r="D200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John Brebbia</v>
      </c>
      <c r="E200" s="8" t="str">
        <f>VLOOKUP(MYRANKS_P[[#This Row],[PLAYERID]],PLAYERIDMAP[],COLUMN(PLAYERIDMAP[TEAM]),FALSE)</f>
        <v>STL</v>
      </c>
      <c r="F200" s="8" t="str">
        <f>VLOOKUP(MYRANKS_P[[#This Row],[PLAYERID]],PLAYERIDMAP[],COLUMN(PLAYERIDMAP[LG]),FALSE)</f>
        <v>NL</v>
      </c>
      <c r="G200" s="8" t="str">
        <f>VLOOKUP(MYRANKS_P[[#This Row],[PLAYERID]],PLAYERIDMAP[],COLUMN(PLAYERIDMAP[POS]),FALSE)</f>
        <v>P</v>
      </c>
      <c r="H200" s="61">
        <v>3</v>
      </c>
      <c r="I200" s="61">
        <v>2</v>
      </c>
      <c r="J200" s="61">
        <v>50.2</v>
      </c>
      <c r="K200" s="61">
        <v>43</v>
      </c>
      <c r="L200" s="61">
        <v>18</v>
      </c>
      <c r="M200" s="61">
        <v>5</v>
      </c>
      <c r="N200" s="61">
        <v>60</v>
      </c>
      <c r="O200" s="61">
        <v>16</v>
      </c>
      <c r="P200" s="9">
        <v>3.2270916334661353</v>
      </c>
      <c r="Q200" s="9">
        <v>1.1752988047808763</v>
      </c>
      <c r="R200" s="61">
        <v>199</v>
      </c>
      <c r="S200" s="38">
        <v>-5.8473588843551569</v>
      </c>
    </row>
    <row r="201" spans="1:19" x14ac:dyDescent="0.3">
      <c r="A201" s="43" t="s">
        <v>3159</v>
      </c>
      <c r="B201" s="31" t="str">
        <f>VLOOKUP(MYRANKS_P[[#This Row],[PLAYERID]],PLAYERIDMAP[],COLUMN(PLAYERIDMAP[LASTNAME]),FALSE)</f>
        <v>Straily</v>
      </c>
      <c r="C201" s="31" t="str">
        <f>VLOOKUP(MYRANKS_P[[#This Row],[PLAYERID]],PLAYERIDMAP[],COLUMN(PLAYERIDMAP[FIRSTNAME]),FALSE)</f>
        <v>Dan</v>
      </c>
      <c r="D201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Dan Straily</v>
      </c>
      <c r="E201" s="31" t="str">
        <f>VLOOKUP(MYRANKS_P[[#This Row],[PLAYERID]],PLAYERIDMAP[],COLUMN(PLAYERIDMAP[TEAM]),FALSE)</f>
        <v>MIA</v>
      </c>
      <c r="F201" s="8" t="str">
        <f>VLOOKUP(MYRANKS_P[[#This Row],[PLAYERID]],PLAYERIDMAP[],COLUMN(PLAYERIDMAP[LG]),FALSE)</f>
        <v>NL</v>
      </c>
      <c r="G201" s="8" t="str">
        <f>VLOOKUP(MYRANKS_P[[#This Row],[PLAYERID]],PLAYERIDMAP[],COLUMN(PLAYERIDMAP[POS]),FALSE)</f>
        <v>P</v>
      </c>
      <c r="H201" s="61">
        <v>5</v>
      </c>
      <c r="I201" s="75">
        <v>0</v>
      </c>
      <c r="J201" s="75">
        <v>122.1</v>
      </c>
      <c r="K201" s="75">
        <v>107</v>
      </c>
      <c r="L201" s="75">
        <v>56</v>
      </c>
      <c r="M201" s="75">
        <v>20</v>
      </c>
      <c r="N201" s="75">
        <v>99</v>
      </c>
      <c r="O201" s="75">
        <v>52</v>
      </c>
      <c r="P201" s="25">
        <v>4.1277641277641282</v>
      </c>
      <c r="Q201" s="25">
        <v>1.3022113022113022</v>
      </c>
      <c r="R201" s="75">
        <v>200</v>
      </c>
      <c r="S201" s="39">
        <v>-5.8718904888869563</v>
      </c>
    </row>
    <row r="202" spans="1:19" x14ac:dyDescent="0.3">
      <c r="A202" s="43" t="s">
        <v>3508</v>
      </c>
      <c r="B202" s="31" t="str">
        <f>VLOOKUP(MYRANKS_P[[#This Row],[PLAYERID]],PLAYERIDMAP[],COLUMN(PLAYERIDMAP[LASTNAME]),FALSE)</f>
        <v>Smith</v>
      </c>
      <c r="C202" s="31" t="str">
        <f>VLOOKUP(MYRANKS_P[[#This Row],[PLAYERID]],PLAYERIDMAP[],COLUMN(PLAYERIDMAP[FIRSTNAME]),FALSE)</f>
        <v>Joe</v>
      </c>
      <c r="D202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Joe Smith</v>
      </c>
      <c r="E202" s="31" t="str">
        <f>VLOOKUP(MYRANKS_P[[#This Row],[PLAYERID]],PLAYERIDMAP[],COLUMN(PLAYERIDMAP[TEAM]),FALSE)</f>
        <v>HOU</v>
      </c>
      <c r="F202" s="8" t="str">
        <f>VLOOKUP(MYRANKS_P[[#This Row],[PLAYERID]],PLAYERIDMAP[],COLUMN(PLAYERIDMAP[LG]),FALSE)</f>
        <v>AL</v>
      </c>
      <c r="G202" s="8" t="str">
        <f>VLOOKUP(MYRANKS_P[[#This Row],[PLAYERID]],PLAYERIDMAP[],COLUMN(PLAYERIDMAP[POS]),FALSE)</f>
        <v>P</v>
      </c>
      <c r="H202" s="61">
        <v>5</v>
      </c>
      <c r="I202" s="61">
        <v>0</v>
      </c>
      <c r="J202" s="61">
        <v>45.2</v>
      </c>
      <c r="K202" s="61">
        <v>34</v>
      </c>
      <c r="L202" s="61">
        <v>19</v>
      </c>
      <c r="M202" s="61">
        <v>7</v>
      </c>
      <c r="N202" s="61">
        <v>46</v>
      </c>
      <c r="O202" s="61">
        <v>12</v>
      </c>
      <c r="P202" s="9">
        <v>3.7831858407079642</v>
      </c>
      <c r="Q202" s="9">
        <v>1.0176991150442478</v>
      </c>
      <c r="R202" s="61">
        <v>201</v>
      </c>
      <c r="S202" s="38">
        <v>-5.9295116609101841</v>
      </c>
    </row>
    <row r="203" spans="1:19" x14ac:dyDescent="0.3">
      <c r="A203" s="49" t="s">
        <v>2360</v>
      </c>
      <c r="B203" s="8" t="str">
        <f>VLOOKUP(MYRANKS_P[[#This Row],[PLAYERID]],PLAYERIDMAP[],COLUMN(PLAYERIDMAP[LASTNAME]),FALSE)</f>
        <v>Kelley</v>
      </c>
      <c r="C203" s="8" t="str">
        <f>VLOOKUP(MYRANKS_P[[#This Row],[PLAYERID]],PLAYERIDMAP[],COLUMN(PLAYERIDMAP[FIRSTNAME]),FALSE)</f>
        <v>Shawn</v>
      </c>
      <c r="D203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Shawn Kelley</v>
      </c>
      <c r="E203" s="8" t="str">
        <f>VLOOKUP(MYRANKS_P[[#This Row],[PLAYERID]],PLAYERIDMAP[],COLUMN(PLAYERIDMAP[TEAM]),FALSE)</f>
        <v>N/A</v>
      </c>
      <c r="F203" s="8" t="str">
        <f>VLOOKUP(MYRANKS_P[[#This Row],[PLAYERID]],PLAYERIDMAP[],COLUMN(PLAYERIDMAP[LG]),FALSE)</f>
        <v>N/A</v>
      </c>
      <c r="G203" s="8" t="str">
        <f>VLOOKUP(MYRANKS_P[[#This Row],[PLAYERID]],PLAYERIDMAP[],COLUMN(PLAYERIDMAP[POS]),FALSE)</f>
        <v>P</v>
      </c>
      <c r="H203" s="61">
        <v>2</v>
      </c>
      <c r="I203" s="61">
        <v>0</v>
      </c>
      <c r="J203" s="61">
        <v>49</v>
      </c>
      <c r="K203" s="61">
        <v>33</v>
      </c>
      <c r="L203" s="61">
        <v>16</v>
      </c>
      <c r="M203" s="61">
        <v>7</v>
      </c>
      <c r="N203" s="61">
        <v>50</v>
      </c>
      <c r="O203" s="61">
        <v>11</v>
      </c>
      <c r="P203" s="9">
        <v>2.9387755102040818</v>
      </c>
      <c r="Q203" s="9">
        <v>0.89795918367346939</v>
      </c>
      <c r="R203" s="61">
        <v>202</v>
      </c>
      <c r="S203" s="38">
        <v>-5.9771620019359313</v>
      </c>
    </row>
    <row r="204" spans="1:19" x14ac:dyDescent="0.3">
      <c r="A204" s="49" t="s">
        <v>1629</v>
      </c>
      <c r="B204" s="31" t="str">
        <f>VLOOKUP(MYRANKS_P[[#This Row],[PLAYERID]],PLAYERIDMAP[],COLUMN(PLAYERIDMAP[LASTNAME]),FALSE)</f>
        <v>Bundy</v>
      </c>
      <c r="C204" s="31" t="str">
        <f>VLOOKUP(MYRANKS_P[[#This Row],[PLAYERID]],PLAYERIDMAP[],COLUMN(PLAYERIDMAP[FIRSTNAME]),FALSE)</f>
        <v>Dylan</v>
      </c>
      <c r="D204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Dylan Bundy</v>
      </c>
      <c r="E204" s="31" t="str">
        <f>VLOOKUP(MYRANKS_P[[#This Row],[PLAYERID]],PLAYERIDMAP[],COLUMN(PLAYERIDMAP[TEAM]),FALSE)</f>
        <v>BAL</v>
      </c>
      <c r="F204" s="8" t="str">
        <f>VLOOKUP(MYRANKS_P[[#This Row],[PLAYERID]],PLAYERIDMAP[],COLUMN(PLAYERIDMAP[LG]),FALSE)</f>
        <v>AL</v>
      </c>
      <c r="G204" s="8" t="str">
        <f>VLOOKUP(MYRANKS_P[[#This Row],[PLAYERID]],PLAYERIDMAP[],COLUMN(PLAYERIDMAP[POS]),FALSE)</f>
        <v>P</v>
      </c>
      <c r="H204" s="61">
        <v>8</v>
      </c>
      <c r="I204" s="61">
        <v>0</v>
      </c>
      <c r="J204" s="61">
        <v>171.2</v>
      </c>
      <c r="K204" s="61">
        <v>188</v>
      </c>
      <c r="L204" s="61">
        <v>104</v>
      </c>
      <c r="M204" s="61">
        <v>41</v>
      </c>
      <c r="N204" s="61">
        <v>184</v>
      </c>
      <c r="O204" s="61">
        <v>54</v>
      </c>
      <c r="P204" s="9">
        <v>5.4672897196261685</v>
      </c>
      <c r="Q204" s="9">
        <v>1.4135514018691591</v>
      </c>
      <c r="R204" s="75">
        <v>203</v>
      </c>
      <c r="S204" s="39">
        <v>-6.0619074473420653</v>
      </c>
    </row>
    <row r="205" spans="1:19" x14ac:dyDescent="0.3">
      <c r="A205" s="43" t="s">
        <v>15741</v>
      </c>
      <c r="B205" s="8" t="str">
        <f>VLOOKUP(MYRANKS_P[[#This Row],[PLAYERID]],PLAYERIDMAP[],COLUMN(PLAYERIDMAP[LASTNAME]),FALSE)</f>
        <v>Fry</v>
      </c>
      <c r="C205" s="8" t="str">
        <f>VLOOKUP(MYRANKS_P[[#This Row],[PLAYERID]],PLAYERIDMAP[],COLUMN(PLAYERIDMAP[FIRSTNAME]),FALSE)</f>
        <v>Jace</v>
      </c>
      <c r="D205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Jace Fry</v>
      </c>
      <c r="E205" s="8" t="str">
        <f>VLOOKUP(MYRANKS_P[[#This Row],[PLAYERID]],PLAYERIDMAP[],COLUMN(PLAYERIDMAP[TEAM]),FALSE)</f>
        <v>CHW</v>
      </c>
      <c r="F205" s="8" t="str">
        <f>VLOOKUP(MYRANKS_P[[#This Row],[PLAYERID]],PLAYERIDMAP[],COLUMN(PLAYERIDMAP[LG]),FALSE)</f>
        <v>AL</v>
      </c>
      <c r="G205" s="8" t="str">
        <f>VLOOKUP(MYRANKS_P[[#This Row],[PLAYERID]],PLAYERIDMAP[],COLUMN(PLAYERIDMAP[POS]),FALSE)</f>
        <v>P</v>
      </c>
      <c r="H205" s="61">
        <v>2</v>
      </c>
      <c r="I205" s="61">
        <v>4</v>
      </c>
      <c r="J205" s="61">
        <v>51.1</v>
      </c>
      <c r="K205" s="61">
        <v>37</v>
      </c>
      <c r="L205" s="61">
        <v>25</v>
      </c>
      <c r="M205" s="61">
        <v>4</v>
      </c>
      <c r="N205" s="61">
        <v>70</v>
      </c>
      <c r="O205" s="61">
        <v>20</v>
      </c>
      <c r="P205" s="9">
        <v>4.4031311154598827</v>
      </c>
      <c r="Q205" s="9">
        <v>1.1154598825831703</v>
      </c>
      <c r="R205" s="61">
        <v>204</v>
      </c>
      <c r="S205" s="38">
        <v>-6.1108567128905582</v>
      </c>
    </row>
    <row r="206" spans="1:19" x14ac:dyDescent="0.3">
      <c r="A206" s="88" t="s">
        <v>3391</v>
      </c>
      <c r="B206" s="31" t="str">
        <f>VLOOKUP(MYRANKS_P[[#This Row],[PLAYERID]],PLAYERIDMAP[],COLUMN(PLAYERIDMAP[LASTNAME]),FALSE)</f>
        <v>Ziegler</v>
      </c>
      <c r="C206" s="31" t="str">
        <f>VLOOKUP(MYRANKS_P[[#This Row],[PLAYERID]],PLAYERIDMAP[],COLUMN(PLAYERIDMAP[FIRSTNAME]),FALSE)</f>
        <v>Brad</v>
      </c>
      <c r="D206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Brad Ziegler</v>
      </c>
      <c r="E206" s="31" t="str">
        <f>VLOOKUP(MYRANKS_P[[#This Row],[PLAYERID]],PLAYERIDMAP[],COLUMN(PLAYERIDMAP[TEAM]),FALSE)</f>
        <v>ARI</v>
      </c>
      <c r="F206" s="113" t="str">
        <f>VLOOKUP(MYRANKS_P[[#This Row],[PLAYERID]],PLAYERIDMAP[],COLUMN(PLAYERIDMAP[LG]),FALSE)</f>
        <v>NL</v>
      </c>
      <c r="G206" s="8" t="str">
        <f>VLOOKUP(MYRANKS_P[[#This Row],[PLAYERID]],PLAYERIDMAP[],COLUMN(PLAYERIDMAP[POS]),FALSE)</f>
        <v>P</v>
      </c>
      <c r="H206" s="85">
        <v>2</v>
      </c>
      <c r="I206" s="85">
        <v>10</v>
      </c>
      <c r="J206" s="85">
        <v>73.2</v>
      </c>
      <c r="K206" s="85">
        <v>71</v>
      </c>
      <c r="L206" s="85">
        <v>32</v>
      </c>
      <c r="M206" s="85">
        <v>8</v>
      </c>
      <c r="N206" s="85">
        <v>50</v>
      </c>
      <c r="O206" s="85">
        <v>25</v>
      </c>
      <c r="P206" s="86">
        <v>3.9344262295081966</v>
      </c>
      <c r="Q206" s="86">
        <v>1.3114754098360655</v>
      </c>
      <c r="R206" s="85">
        <v>205</v>
      </c>
      <c r="S206" s="87">
        <v>-6.144813168570562</v>
      </c>
    </row>
    <row r="207" spans="1:19" x14ac:dyDescent="0.3">
      <c r="A207" s="43" t="s">
        <v>2836</v>
      </c>
      <c r="B207" s="31" t="str">
        <f>VLOOKUP(MYRANKS_P[[#This Row],[PLAYERID]],PLAYERIDMAP[],COLUMN(PLAYERIDMAP[LASTNAME]),FALSE)</f>
        <v>Peralta</v>
      </c>
      <c r="C207" s="31" t="str">
        <f>VLOOKUP(MYRANKS_P[[#This Row],[PLAYERID]],PLAYERIDMAP[],COLUMN(PLAYERIDMAP[FIRSTNAME]),FALSE)</f>
        <v>Wily</v>
      </c>
      <c r="D207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Wily Peralta</v>
      </c>
      <c r="E207" s="31" t="str">
        <f>VLOOKUP(MYRANKS_P[[#This Row],[PLAYERID]],PLAYERIDMAP[],COLUMN(PLAYERIDMAP[TEAM]),FALSE)</f>
        <v>KC</v>
      </c>
      <c r="F207" s="8" t="str">
        <f>VLOOKUP(MYRANKS_P[[#This Row],[PLAYERID]],PLAYERIDMAP[],COLUMN(PLAYERIDMAP[LG]),FALSE)</f>
        <v>AL</v>
      </c>
      <c r="G207" s="8" t="str">
        <f>VLOOKUP(MYRANKS_P[[#This Row],[PLAYERID]],PLAYERIDMAP[],COLUMN(PLAYERIDMAP[POS]),FALSE)</f>
        <v>P</v>
      </c>
      <c r="H207" s="61">
        <v>1</v>
      </c>
      <c r="I207" s="61">
        <v>14</v>
      </c>
      <c r="J207" s="61">
        <v>34.1</v>
      </c>
      <c r="K207" s="61">
        <v>28</v>
      </c>
      <c r="L207" s="61">
        <v>14</v>
      </c>
      <c r="M207" s="61">
        <v>4</v>
      </c>
      <c r="N207" s="61">
        <v>35</v>
      </c>
      <c r="O207" s="61">
        <v>23</v>
      </c>
      <c r="P207" s="9">
        <v>3.6950146627565981</v>
      </c>
      <c r="Q207" s="9">
        <v>1.4956011730205279</v>
      </c>
      <c r="R207" s="61">
        <v>206</v>
      </c>
      <c r="S207" s="38">
        <v>-6.2292699284461026</v>
      </c>
    </row>
    <row r="208" spans="1:19" x14ac:dyDescent="0.3">
      <c r="A208" s="57" t="s">
        <v>3113</v>
      </c>
      <c r="B208" s="31" t="str">
        <f>VLOOKUP(MYRANKS_P[[#This Row],[PLAYERID]],PLAYERIDMAP[],COLUMN(PLAYERIDMAP[LASTNAME]),FALSE)</f>
        <v>Sipp</v>
      </c>
      <c r="C208" s="31" t="str">
        <f>VLOOKUP(MYRANKS_P[[#This Row],[PLAYERID]],PLAYERIDMAP[],COLUMN(PLAYERIDMAP[FIRSTNAME]),FALSE)</f>
        <v>Tony</v>
      </c>
      <c r="D208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Tony Sipp</v>
      </c>
      <c r="E208" s="31" t="str">
        <f>VLOOKUP(MYRANKS_P[[#This Row],[PLAYERID]],PLAYERIDMAP[],COLUMN(PLAYERIDMAP[TEAM]),FALSE)</f>
        <v>N/A</v>
      </c>
      <c r="F208" s="8" t="str">
        <f>VLOOKUP(MYRANKS_P[[#This Row],[PLAYERID]],PLAYERIDMAP[],COLUMN(PLAYERIDMAP[LG]),FALSE)</f>
        <v>N/A</v>
      </c>
      <c r="G208" s="8" t="str">
        <f>VLOOKUP(MYRANKS_P[[#This Row],[PLAYERID]],PLAYERIDMAP[],COLUMN(PLAYERIDMAP[POS]),FALSE)</f>
        <v>P</v>
      </c>
      <c r="H208" s="61">
        <v>3</v>
      </c>
      <c r="I208" s="68">
        <v>0</v>
      </c>
      <c r="J208" s="68">
        <v>38.200000000000003</v>
      </c>
      <c r="K208" s="68">
        <v>27</v>
      </c>
      <c r="L208" s="68">
        <v>8</v>
      </c>
      <c r="M208" s="68">
        <v>1</v>
      </c>
      <c r="N208" s="68">
        <v>42</v>
      </c>
      <c r="O208" s="68">
        <v>13</v>
      </c>
      <c r="P208" s="48">
        <v>1.8848167539267013</v>
      </c>
      <c r="Q208" s="48">
        <v>1.0471204188481675</v>
      </c>
      <c r="R208" s="68">
        <v>207</v>
      </c>
      <c r="S208" s="51">
        <v>-6.2370101295499465</v>
      </c>
    </row>
    <row r="209" spans="1:19" x14ac:dyDescent="0.3">
      <c r="A209" s="88" t="s">
        <v>15703</v>
      </c>
      <c r="B209" s="31" t="str">
        <f>VLOOKUP(MYRANKS_P[[#This Row],[PLAYERID]],PLAYERIDMAP[],COLUMN(PLAYERIDMAP[LASTNAME]),FALSE)</f>
        <v>Arano</v>
      </c>
      <c r="C209" s="31" t="str">
        <f>VLOOKUP(MYRANKS_P[[#This Row],[PLAYERID]],PLAYERIDMAP[],COLUMN(PLAYERIDMAP[FIRSTNAME]),FALSE)</f>
        <v>Victor</v>
      </c>
      <c r="D209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Victor Arano</v>
      </c>
      <c r="E209" s="31" t="str">
        <f>VLOOKUP(MYRANKS_P[[#This Row],[PLAYERID]],PLAYERIDMAP[],COLUMN(PLAYERIDMAP[TEAM]),FALSE)</f>
        <v>PHI</v>
      </c>
      <c r="F209" s="8" t="str">
        <f>VLOOKUP(MYRANKS_P[[#This Row],[PLAYERID]],PLAYERIDMAP[],COLUMN(PLAYERIDMAP[LG]),FALSE)</f>
        <v>NL</v>
      </c>
      <c r="G209" s="8" t="str">
        <f>VLOOKUP(MYRANKS_P[[#This Row],[PLAYERID]],PLAYERIDMAP[],COLUMN(PLAYERIDMAP[POS]),FALSE)</f>
        <v>P</v>
      </c>
      <c r="H209" s="61">
        <v>1</v>
      </c>
      <c r="I209" s="85">
        <v>3</v>
      </c>
      <c r="J209" s="85">
        <v>59.1</v>
      </c>
      <c r="K209" s="85">
        <v>54</v>
      </c>
      <c r="L209" s="85">
        <v>18</v>
      </c>
      <c r="M209" s="85">
        <v>6</v>
      </c>
      <c r="N209" s="85">
        <v>60</v>
      </c>
      <c r="O209" s="85">
        <v>17</v>
      </c>
      <c r="P209" s="86">
        <v>2.7411167512690353</v>
      </c>
      <c r="Q209" s="86">
        <v>1.2013536379018612</v>
      </c>
      <c r="R209" s="85">
        <v>208</v>
      </c>
      <c r="S209" s="87">
        <v>-6.2982826465375172</v>
      </c>
    </row>
    <row r="210" spans="1:19" x14ac:dyDescent="0.3">
      <c r="A210" s="43" t="s">
        <v>10798</v>
      </c>
      <c r="B210" s="31" t="str">
        <f>VLOOKUP(MYRANKS_P[[#This Row],[PLAYERID]],PLAYERIDMAP[],COLUMN(PLAYERIDMAP[LASTNAME]),FALSE)</f>
        <v>Edwards</v>
      </c>
      <c r="C210" s="31" t="str">
        <f>VLOOKUP(MYRANKS_P[[#This Row],[PLAYERID]],PLAYERIDMAP[],COLUMN(PLAYERIDMAP[FIRSTNAME]),FALSE)</f>
        <v>Carl</v>
      </c>
      <c r="D210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Carl Edwards</v>
      </c>
      <c r="E210" s="31" t="str">
        <f>VLOOKUP(MYRANKS_P[[#This Row],[PLAYERID]],PLAYERIDMAP[],COLUMN(PLAYERIDMAP[TEAM]),FALSE)</f>
        <v>CHC</v>
      </c>
      <c r="F210" s="8" t="str">
        <f>VLOOKUP(MYRANKS_P[[#This Row],[PLAYERID]],PLAYERIDMAP[],COLUMN(PLAYERIDMAP[LG]),FALSE)</f>
        <v>NL</v>
      </c>
      <c r="G210" s="8" t="str">
        <f>VLOOKUP(MYRANKS_P[[#This Row],[PLAYERID]],PLAYERIDMAP[],COLUMN(PLAYERIDMAP[POS]),FALSE)</f>
        <v>P</v>
      </c>
      <c r="H210" s="61">
        <v>3</v>
      </c>
      <c r="I210" s="61">
        <v>0</v>
      </c>
      <c r="J210" s="61">
        <v>52</v>
      </c>
      <c r="K210" s="61">
        <v>36</v>
      </c>
      <c r="L210" s="61">
        <v>15</v>
      </c>
      <c r="M210" s="61">
        <v>2</v>
      </c>
      <c r="N210" s="61">
        <v>67</v>
      </c>
      <c r="O210" s="61">
        <v>32</v>
      </c>
      <c r="P210" s="9">
        <v>2.5961538461538463</v>
      </c>
      <c r="Q210" s="9">
        <v>1.3076923076923077</v>
      </c>
      <c r="R210" s="61">
        <v>209</v>
      </c>
      <c r="S210" s="38">
        <v>-6.3171809688926857</v>
      </c>
    </row>
    <row r="211" spans="1:19" x14ac:dyDescent="0.3">
      <c r="A211" s="43" t="s">
        <v>4408</v>
      </c>
      <c r="B211" s="31" t="str">
        <f>VLOOKUP(MYRANKS_P[[#This Row],[PLAYERID]],PLAYERIDMAP[],COLUMN(PLAYERIDMAP[LASTNAME]),FALSE)</f>
        <v>May</v>
      </c>
      <c r="C211" s="31" t="str">
        <f>VLOOKUP(MYRANKS_P[[#This Row],[PLAYERID]],PLAYERIDMAP[],COLUMN(PLAYERIDMAP[FIRSTNAME]),FALSE)</f>
        <v>Trevor</v>
      </c>
      <c r="D211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Trevor May</v>
      </c>
      <c r="E211" s="31" t="str">
        <f>VLOOKUP(MYRANKS_P[[#This Row],[PLAYERID]],PLAYERIDMAP[],COLUMN(PLAYERIDMAP[TEAM]),FALSE)</f>
        <v>MIN</v>
      </c>
      <c r="F211" s="8" t="str">
        <f>VLOOKUP(MYRANKS_P[[#This Row],[PLAYERID]],PLAYERIDMAP[],COLUMN(PLAYERIDMAP[LG]),FALSE)</f>
        <v>AL</v>
      </c>
      <c r="G211" s="8" t="str">
        <f>VLOOKUP(MYRANKS_P[[#This Row],[PLAYERID]],PLAYERIDMAP[],COLUMN(PLAYERIDMAP[POS]),FALSE)</f>
        <v>P</v>
      </c>
      <c r="H211" s="61">
        <v>4</v>
      </c>
      <c r="I211" s="61">
        <v>3</v>
      </c>
      <c r="J211" s="61">
        <v>25.1</v>
      </c>
      <c r="K211" s="61">
        <v>21</v>
      </c>
      <c r="L211" s="61">
        <v>9</v>
      </c>
      <c r="M211" s="61">
        <v>4</v>
      </c>
      <c r="N211" s="61">
        <v>36</v>
      </c>
      <c r="O211" s="61">
        <v>5</v>
      </c>
      <c r="P211" s="9">
        <v>3.2270916334661353</v>
      </c>
      <c r="Q211" s="9">
        <v>1.0358565737051793</v>
      </c>
      <c r="R211" s="61">
        <v>210</v>
      </c>
      <c r="S211" s="38">
        <v>-6.3425617688183404</v>
      </c>
    </row>
    <row r="212" spans="1:19" x14ac:dyDescent="0.3">
      <c r="A212" s="57" t="s">
        <v>2847</v>
      </c>
      <c r="B212" s="31" t="str">
        <f>VLOOKUP(MYRANKS_P[[#This Row],[PLAYERID]],PLAYERIDMAP[],COLUMN(PLAYERIDMAP[LASTNAME]),FALSE)</f>
        <v>Perez</v>
      </c>
      <c r="C212" s="31" t="str">
        <f>VLOOKUP(MYRANKS_P[[#This Row],[PLAYERID]],PLAYERIDMAP[],COLUMN(PLAYERIDMAP[FIRSTNAME]),FALSE)</f>
        <v>Oliver</v>
      </c>
      <c r="D212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Oliver Perez</v>
      </c>
      <c r="E212" s="31" t="str">
        <f>VLOOKUP(MYRANKS_P[[#This Row],[PLAYERID]],PLAYERIDMAP[],COLUMN(PLAYERIDMAP[TEAM]),FALSE)</f>
        <v>N/A</v>
      </c>
      <c r="F212" s="8" t="str">
        <f>VLOOKUP(MYRANKS_P[[#This Row],[PLAYERID]],PLAYERIDMAP[],COLUMN(PLAYERIDMAP[LG]),FALSE)</f>
        <v>N/A</v>
      </c>
      <c r="G212" s="8" t="str">
        <f>VLOOKUP(MYRANKS_P[[#This Row],[PLAYERID]],PLAYERIDMAP[],COLUMN(PLAYERIDMAP[POS]),FALSE)</f>
        <v>P</v>
      </c>
      <c r="H212" s="61">
        <v>1</v>
      </c>
      <c r="I212" s="61">
        <v>0</v>
      </c>
      <c r="J212" s="61">
        <v>32.1</v>
      </c>
      <c r="K212" s="61">
        <v>17</v>
      </c>
      <c r="L212" s="61">
        <v>5</v>
      </c>
      <c r="M212" s="61">
        <v>1</v>
      </c>
      <c r="N212" s="61">
        <v>43</v>
      </c>
      <c r="O212" s="61">
        <v>7</v>
      </c>
      <c r="P212" s="9">
        <v>1.4018691588785046</v>
      </c>
      <c r="Q212" s="9">
        <v>0.74766355140186913</v>
      </c>
      <c r="R212" s="68">
        <v>211</v>
      </c>
      <c r="S212" s="51">
        <v>-6.3611604525303909</v>
      </c>
    </row>
    <row r="213" spans="1:19" x14ac:dyDescent="0.3">
      <c r="A213" s="43" t="s">
        <v>3958</v>
      </c>
      <c r="B213" s="31" t="str">
        <f>VLOOKUP(MYRANKS_P[[#This Row],[PLAYERID]],PLAYERIDMAP[],COLUMN(PLAYERIDMAP[LASTNAME]),FALSE)</f>
        <v>Fields</v>
      </c>
      <c r="C213" s="31" t="str">
        <f>VLOOKUP(MYRANKS_P[[#This Row],[PLAYERID]],PLAYERIDMAP[],COLUMN(PLAYERIDMAP[FIRSTNAME]),FALSE)</f>
        <v>Josh</v>
      </c>
      <c r="D213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Josh Fields</v>
      </c>
      <c r="E213" s="31" t="str">
        <f>VLOOKUP(MYRANKS_P[[#This Row],[PLAYERID]],PLAYERIDMAP[],COLUMN(PLAYERIDMAP[TEAM]),FALSE)</f>
        <v>LAD</v>
      </c>
      <c r="F213" s="8" t="str">
        <f>VLOOKUP(MYRANKS_P[[#This Row],[PLAYERID]],PLAYERIDMAP[],COLUMN(PLAYERIDMAP[LG]),FALSE)</f>
        <v>NL</v>
      </c>
      <c r="G213" s="8" t="str">
        <f>VLOOKUP(MYRANKS_P[[#This Row],[PLAYERID]],PLAYERIDMAP[],COLUMN(PLAYERIDMAP[POS]),FALSE)</f>
        <v>P</v>
      </c>
      <c r="H213" s="61">
        <v>2</v>
      </c>
      <c r="I213" s="61">
        <v>2</v>
      </c>
      <c r="J213" s="61">
        <v>41</v>
      </c>
      <c r="K213" s="61">
        <v>28</v>
      </c>
      <c r="L213" s="61">
        <v>10</v>
      </c>
      <c r="M213" s="61">
        <v>4</v>
      </c>
      <c r="N213" s="61">
        <v>33</v>
      </c>
      <c r="O213" s="61">
        <v>11</v>
      </c>
      <c r="P213" s="9">
        <v>2.1951219512195124</v>
      </c>
      <c r="Q213" s="9">
        <v>0.95121951219512191</v>
      </c>
      <c r="R213" s="61">
        <v>212</v>
      </c>
      <c r="S213" s="38">
        <v>-6.375323048600845</v>
      </c>
    </row>
    <row r="214" spans="1:19" x14ac:dyDescent="0.3">
      <c r="A214" s="43" t="s">
        <v>1597</v>
      </c>
      <c r="B214" s="31" t="str">
        <f>VLOOKUP(MYRANKS_P[[#This Row],[PLAYERID]],PLAYERIDMAP[],COLUMN(PLAYERIDMAP[LASTNAME]),FALSE)</f>
        <v>Brach</v>
      </c>
      <c r="C214" s="31" t="str">
        <f>VLOOKUP(MYRANKS_P[[#This Row],[PLAYERID]],PLAYERIDMAP[],COLUMN(PLAYERIDMAP[FIRSTNAME]),FALSE)</f>
        <v>Brad</v>
      </c>
      <c r="D214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Brad Brach</v>
      </c>
      <c r="E214" s="31" t="str">
        <f>VLOOKUP(MYRANKS_P[[#This Row],[PLAYERID]],PLAYERIDMAP[],COLUMN(PLAYERIDMAP[TEAM]),FALSE)</f>
        <v>N/A</v>
      </c>
      <c r="F214" s="8" t="str">
        <f>VLOOKUP(MYRANKS_P[[#This Row],[PLAYERID]],PLAYERIDMAP[],COLUMN(PLAYERIDMAP[LG]),FALSE)</f>
        <v>N/A</v>
      </c>
      <c r="G214" s="8" t="str">
        <f>VLOOKUP(MYRANKS_P[[#This Row],[PLAYERID]],PLAYERIDMAP[],COLUMN(PLAYERIDMAP[POS]),FALSE)</f>
        <v>P</v>
      </c>
      <c r="H214" s="61">
        <v>2</v>
      </c>
      <c r="I214" s="61">
        <v>12</v>
      </c>
      <c r="J214" s="61">
        <v>62.2</v>
      </c>
      <c r="K214" s="61">
        <v>72</v>
      </c>
      <c r="L214" s="61">
        <v>25</v>
      </c>
      <c r="M214" s="61">
        <v>5</v>
      </c>
      <c r="N214" s="61">
        <v>60</v>
      </c>
      <c r="O214" s="61">
        <v>28</v>
      </c>
      <c r="P214" s="9">
        <v>3.617363344051447</v>
      </c>
      <c r="Q214" s="9">
        <v>1.607717041800643</v>
      </c>
      <c r="R214" s="75">
        <v>213</v>
      </c>
      <c r="S214" s="39">
        <v>-6.4107708398149166</v>
      </c>
    </row>
    <row r="215" spans="1:19" x14ac:dyDescent="0.3">
      <c r="A215" s="43" t="s">
        <v>12685</v>
      </c>
      <c r="B215" s="8" t="str">
        <f>VLOOKUP(MYRANKS_P[[#This Row],[PLAYERID]],PLAYERIDMAP[],COLUMN(PLAYERIDMAP[LASTNAME]),FALSE)</f>
        <v>Barraclough</v>
      </c>
      <c r="C215" s="8" t="str">
        <f>VLOOKUP(MYRANKS_P[[#This Row],[PLAYERID]],PLAYERIDMAP[],COLUMN(PLAYERIDMAP[FIRSTNAME]),FALSE)</f>
        <v>Kyle</v>
      </c>
      <c r="D215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Kyle Barraclough</v>
      </c>
      <c r="E215" s="8" t="str">
        <f>VLOOKUP(MYRANKS_P[[#This Row],[PLAYERID]],PLAYERIDMAP[],COLUMN(PLAYERIDMAP[TEAM]),FALSE)</f>
        <v>WAS</v>
      </c>
      <c r="F215" s="8" t="str">
        <f>VLOOKUP(MYRANKS_P[[#This Row],[PLAYERID]],PLAYERIDMAP[],COLUMN(PLAYERIDMAP[LG]),FALSE)</f>
        <v>NL</v>
      </c>
      <c r="G215" s="8" t="str">
        <f>VLOOKUP(MYRANKS_P[[#This Row],[PLAYERID]],PLAYERIDMAP[],COLUMN(PLAYERIDMAP[POS]),FALSE)</f>
        <v>P</v>
      </c>
      <c r="H215" s="61">
        <v>1</v>
      </c>
      <c r="I215" s="61">
        <v>10</v>
      </c>
      <c r="J215" s="61">
        <v>55.2</v>
      </c>
      <c r="K215" s="61">
        <v>40</v>
      </c>
      <c r="L215" s="61">
        <v>26</v>
      </c>
      <c r="M215" s="61">
        <v>8</v>
      </c>
      <c r="N215" s="61">
        <v>60</v>
      </c>
      <c r="O215" s="61">
        <v>34</v>
      </c>
      <c r="P215" s="9">
        <v>4.2391304347826084</v>
      </c>
      <c r="Q215" s="9">
        <v>1.3405797101449275</v>
      </c>
      <c r="R215" s="61">
        <v>214</v>
      </c>
      <c r="S215" s="38">
        <v>-6.5219943096974857</v>
      </c>
    </row>
    <row r="216" spans="1:19" x14ac:dyDescent="0.3">
      <c r="A216" s="88" t="s">
        <v>5016</v>
      </c>
      <c r="B216" s="31" t="str">
        <f>VLOOKUP(MYRANKS_P[[#This Row],[PLAYERID]],PLAYERIDMAP[],COLUMN(PLAYERIDMAP[LASTNAME]),FALSE)</f>
        <v>Workman</v>
      </c>
      <c r="C216" s="31" t="str">
        <f>VLOOKUP(MYRANKS_P[[#This Row],[PLAYERID]],PLAYERIDMAP[],COLUMN(PLAYERIDMAP[FIRSTNAME]),FALSE)</f>
        <v>Brandon</v>
      </c>
      <c r="D216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Brandon Workman</v>
      </c>
      <c r="E216" s="31" t="str">
        <f>VLOOKUP(MYRANKS_P[[#This Row],[PLAYERID]],PLAYERIDMAP[],COLUMN(PLAYERIDMAP[TEAM]),FALSE)</f>
        <v>BOS</v>
      </c>
      <c r="F216" s="113" t="str">
        <f>VLOOKUP(MYRANKS_P[[#This Row],[PLAYERID]],PLAYERIDMAP[],COLUMN(PLAYERIDMAP[LG]),FALSE)</f>
        <v>AL</v>
      </c>
      <c r="G216" s="8" t="str">
        <f>VLOOKUP(MYRANKS_P[[#This Row],[PLAYERID]],PLAYERIDMAP[],COLUMN(PLAYERIDMAP[POS]),FALSE)</f>
        <v>P</v>
      </c>
      <c r="H216" s="85">
        <v>6</v>
      </c>
      <c r="I216" s="85">
        <v>0</v>
      </c>
      <c r="J216" s="85">
        <v>41.1</v>
      </c>
      <c r="K216" s="85">
        <v>34</v>
      </c>
      <c r="L216" s="85">
        <v>15</v>
      </c>
      <c r="M216" s="85">
        <v>6</v>
      </c>
      <c r="N216" s="85">
        <v>37</v>
      </c>
      <c r="O216" s="85">
        <v>16</v>
      </c>
      <c r="P216" s="86">
        <v>3.2846715328467151</v>
      </c>
      <c r="Q216" s="86">
        <v>1.2165450121654502</v>
      </c>
      <c r="R216" s="85">
        <v>215</v>
      </c>
      <c r="S216" s="87">
        <v>-6.5600504726669318</v>
      </c>
    </row>
    <row r="217" spans="1:19" x14ac:dyDescent="0.3">
      <c r="A217" s="88" t="s">
        <v>15652</v>
      </c>
      <c r="B217" s="31" t="str">
        <f>VLOOKUP(MYRANKS_P[[#This Row],[PLAYERID]],PLAYERIDMAP[],COLUMN(PLAYERIDMAP[LASTNAME]),FALSE)</f>
        <v>Velazquez</v>
      </c>
      <c r="C217" s="31" t="str">
        <f>VLOOKUP(MYRANKS_P[[#This Row],[PLAYERID]],PLAYERIDMAP[],COLUMN(PLAYERIDMAP[FIRSTNAME]),FALSE)</f>
        <v>Hector</v>
      </c>
      <c r="D217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Hector Velazquez</v>
      </c>
      <c r="E217" s="31" t="str">
        <f>VLOOKUP(MYRANKS_P[[#This Row],[PLAYERID]],PLAYERIDMAP[],COLUMN(PLAYERIDMAP[TEAM]),FALSE)</f>
        <v>BOS</v>
      </c>
      <c r="F217" s="113" t="str">
        <f>VLOOKUP(MYRANKS_P[[#This Row],[PLAYERID]],PLAYERIDMAP[],COLUMN(PLAYERIDMAP[LG]),FALSE)</f>
        <v>AL</v>
      </c>
      <c r="G217" s="8" t="str">
        <f>VLOOKUP(MYRANKS_P[[#This Row],[PLAYERID]],PLAYERIDMAP[],COLUMN(PLAYERIDMAP[POS]),FALSE)</f>
        <v>P</v>
      </c>
      <c r="H217" s="85">
        <v>7</v>
      </c>
      <c r="I217" s="85">
        <v>0</v>
      </c>
      <c r="J217" s="85">
        <v>85</v>
      </c>
      <c r="K217" s="85">
        <v>97</v>
      </c>
      <c r="L217" s="85">
        <v>30</v>
      </c>
      <c r="M217" s="85">
        <v>7</v>
      </c>
      <c r="N217" s="85">
        <v>53</v>
      </c>
      <c r="O217" s="85">
        <v>26</v>
      </c>
      <c r="P217" s="86">
        <v>3.1764705882352939</v>
      </c>
      <c r="Q217" s="86">
        <v>1.4470588235294117</v>
      </c>
      <c r="R217" s="85">
        <v>216</v>
      </c>
      <c r="S217" s="87">
        <v>-6.62653024539238</v>
      </c>
    </row>
    <row r="218" spans="1:19" x14ac:dyDescent="0.3">
      <c r="A218" s="43" t="s">
        <v>13125</v>
      </c>
      <c r="B218" s="31" t="str">
        <f>VLOOKUP(MYRANKS_P[[#This Row],[PLAYERID]],PLAYERIDMAP[],COLUMN(PLAYERIDMAP[LASTNAME]),FALSE)</f>
        <v>Ramos</v>
      </c>
      <c r="C218" s="31" t="str">
        <f>VLOOKUP(MYRANKS_P[[#This Row],[PLAYERID]],PLAYERIDMAP[],COLUMN(PLAYERIDMAP[FIRSTNAME]),FALSE)</f>
        <v>Edubray</v>
      </c>
      <c r="D218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Edubray Ramos</v>
      </c>
      <c r="E218" s="31" t="str">
        <f>VLOOKUP(MYRANKS_P[[#This Row],[PLAYERID]],PLAYERIDMAP[],COLUMN(PLAYERIDMAP[TEAM]),FALSE)</f>
        <v>PHI</v>
      </c>
      <c r="F218" s="8" t="str">
        <f>VLOOKUP(MYRANKS_P[[#This Row],[PLAYERID]],PLAYERIDMAP[],COLUMN(PLAYERIDMAP[LG]),FALSE)</f>
        <v>NL</v>
      </c>
      <c r="G218" s="8" t="str">
        <f>VLOOKUP(MYRANKS_P[[#This Row],[PLAYERID]],PLAYERIDMAP[],COLUMN(PLAYERIDMAP[POS]),FALSE)</f>
        <v>P</v>
      </c>
      <c r="H218" s="61">
        <v>3</v>
      </c>
      <c r="I218" s="75">
        <v>1</v>
      </c>
      <c r="J218" s="75">
        <v>42.2</v>
      </c>
      <c r="K218" s="75">
        <v>34</v>
      </c>
      <c r="L218" s="75">
        <v>11</v>
      </c>
      <c r="M218" s="75">
        <v>4</v>
      </c>
      <c r="N218" s="75">
        <v>42</v>
      </c>
      <c r="O218" s="75">
        <v>15</v>
      </c>
      <c r="P218" s="25">
        <v>2.3459715639810423</v>
      </c>
      <c r="Q218" s="25">
        <v>1.1611374407582937</v>
      </c>
      <c r="R218" s="75">
        <v>217</v>
      </c>
      <c r="S218" s="39">
        <v>-6.7169038154208138</v>
      </c>
    </row>
    <row r="219" spans="1:19" x14ac:dyDescent="0.3">
      <c r="A219" s="49" t="s">
        <v>12220</v>
      </c>
      <c r="B219" s="31" t="str">
        <f>VLOOKUP(MYRANKS_P[[#This Row],[PLAYERID]],PLAYERIDMAP[],COLUMN(PLAYERIDMAP[LASTNAME]),FALSE)</f>
        <v>Conley</v>
      </c>
      <c r="C219" s="31" t="str">
        <f>VLOOKUP(MYRANKS_P[[#This Row],[PLAYERID]],PLAYERIDMAP[],COLUMN(PLAYERIDMAP[FIRSTNAME]),FALSE)</f>
        <v>Adam</v>
      </c>
      <c r="D219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Adam Conley</v>
      </c>
      <c r="E219" s="31" t="str">
        <f>VLOOKUP(MYRANKS_P[[#This Row],[PLAYERID]],PLAYERIDMAP[],COLUMN(PLAYERIDMAP[TEAM]),FALSE)</f>
        <v>MIA</v>
      </c>
      <c r="F219" s="8" t="str">
        <f>VLOOKUP(MYRANKS_P[[#This Row],[PLAYERID]],PLAYERIDMAP[],COLUMN(PLAYERIDMAP[LG]),FALSE)</f>
        <v>NL</v>
      </c>
      <c r="G219" s="8" t="str">
        <f>VLOOKUP(MYRANKS_P[[#This Row],[PLAYERID]],PLAYERIDMAP[],COLUMN(PLAYERIDMAP[POS]),FALSE)</f>
        <v>P</v>
      </c>
      <c r="H219" s="61">
        <v>3</v>
      </c>
      <c r="I219" s="61">
        <v>3</v>
      </c>
      <c r="J219" s="61">
        <v>50.2</v>
      </c>
      <c r="K219" s="61">
        <v>37</v>
      </c>
      <c r="L219" s="61">
        <v>23</v>
      </c>
      <c r="M219" s="61">
        <v>5</v>
      </c>
      <c r="N219" s="61">
        <v>50</v>
      </c>
      <c r="O219" s="61">
        <v>18</v>
      </c>
      <c r="P219" s="9">
        <v>4.1235059760956174</v>
      </c>
      <c r="Q219" s="9">
        <v>1.095617529880478</v>
      </c>
      <c r="R219" s="61">
        <v>218</v>
      </c>
      <c r="S219" s="38">
        <v>-6.7497039311845741</v>
      </c>
    </row>
    <row r="220" spans="1:19" x14ac:dyDescent="0.3">
      <c r="A220" s="43" t="s">
        <v>15813</v>
      </c>
      <c r="B220" s="8" t="str">
        <f>VLOOKUP(MYRANKS_P[[#This Row],[PLAYERID]],PLAYERIDMAP[],COLUMN(PLAYERIDMAP[LASTNAME]),FALSE)</f>
        <v>Richards</v>
      </c>
      <c r="C220" s="8" t="str">
        <f>VLOOKUP(MYRANKS_P[[#This Row],[PLAYERID]],PLAYERIDMAP[],COLUMN(PLAYERIDMAP[FIRSTNAME]),FALSE)</f>
        <v>Trevor</v>
      </c>
      <c r="D220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Trevor Richards</v>
      </c>
      <c r="E220" s="8" t="str">
        <f>VLOOKUP(MYRANKS_P[[#This Row],[PLAYERID]],PLAYERIDMAP[],COLUMN(PLAYERIDMAP[TEAM]),FALSE)</f>
        <v>MIA</v>
      </c>
      <c r="F220" s="8" t="str">
        <f>VLOOKUP(MYRANKS_P[[#This Row],[PLAYERID]],PLAYERIDMAP[],COLUMN(PLAYERIDMAP[LG]),FALSE)</f>
        <v>NL</v>
      </c>
      <c r="G220" s="8" t="str">
        <f>VLOOKUP(MYRANKS_P[[#This Row],[PLAYERID]],PLAYERIDMAP[],COLUMN(PLAYERIDMAP[POS]),FALSE)</f>
        <v>P</v>
      </c>
      <c r="H220" s="61">
        <v>4</v>
      </c>
      <c r="I220" s="61">
        <v>0</v>
      </c>
      <c r="J220" s="61">
        <v>126.1</v>
      </c>
      <c r="K220" s="61">
        <v>121</v>
      </c>
      <c r="L220" s="61">
        <v>62</v>
      </c>
      <c r="M220" s="61">
        <v>15</v>
      </c>
      <c r="N220" s="61">
        <v>130</v>
      </c>
      <c r="O220" s="61">
        <v>54</v>
      </c>
      <c r="P220" s="9">
        <v>4.4250594766058686</v>
      </c>
      <c r="Q220" s="9">
        <v>1.387787470261697</v>
      </c>
      <c r="R220" s="61">
        <v>219</v>
      </c>
      <c r="S220" s="38">
        <v>-6.8092828579853419</v>
      </c>
    </row>
    <row r="221" spans="1:19" x14ac:dyDescent="0.3">
      <c r="A221" s="43" t="s">
        <v>1609</v>
      </c>
      <c r="B221" s="31" t="str">
        <f>VLOOKUP(MYRANKS_P[[#This Row],[PLAYERID]],PLAYERIDMAP[],COLUMN(PLAYERIDMAP[LASTNAME]),FALSE)</f>
        <v>Britton</v>
      </c>
      <c r="C221" s="31" t="str">
        <f>VLOOKUP(MYRANKS_P[[#This Row],[PLAYERID]],PLAYERIDMAP[],COLUMN(PLAYERIDMAP[FIRSTNAME]),FALSE)</f>
        <v>Zach</v>
      </c>
      <c r="D221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Zach Britton</v>
      </c>
      <c r="E221" s="31" t="str">
        <f>VLOOKUP(MYRANKS_P[[#This Row],[PLAYERID]],PLAYERIDMAP[],COLUMN(PLAYERIDMAP[TEAM]),FALSE)</f>
        <v>N/A</v>
      </c>
      <c r="F221" s="8" t="str">
        <f>VLOOKUP(MYRANKS_P[[#This Row],[PLAYERID]],PLAYERIDMAP[],COLUMN(PLAYERIDMAP[LG]),FALSE)</f>
        <v>N/A</v>
      </c>
      <c r="G221" s="8" t="str">
        <f>VLOOKUP(MYRANKS_P[[#This Row],[PLAYERID]],PLAYERIDMAP[],COLUMN(PLAYERIDMAP[POS]),FALSE)</f>
        <v>P</v>
      </c>
      <c r="H221" s="61">
        <v>2</v>
      </c>
      <c r="I221" s="61">
        <v>7</v>
      </c>
      <c r="J221" s="61">
        <v>40.200000000000003</v>
      </c>
      <c r="K221" s="61">
        <v>29</v>
      </c>
      <c r="L221" s="61">
        <v>14</v>
      </c>
      <c r="M221" s="61">
        <v>3</v>
      </c>
      <c r="N221" s="61">
        <v>34</v>
      </c>
      <c r="O221" s="61">
        <v>21</v>
      </c>
      <c r="P221" s="9">
        <v>3.1343283582089549</v>
      </c>
      <c r="Q221" s="9">
        <v>1.2437810945273631</v>
      </c>
      <c r="R221" s="61">
        <v>220</v>
      </c>
      <c r="S221" s="38">
        <v>-6.8228478651163984</v>
      </c>
    </row>
    <row r="222" spans="1:19" x14ac:dyDescent="0.3">
      <c r="A222" s="43" t="s">
        <v>14163</v>
      </c>
      <c r="B222" s="31" t="str">
        <f>VLOOKUP(MYRANKS_P[[#This Row],[PLAYERID]],PLAYERIDMAP[],COLUMN(PLAYERIDMAP[LASTNAME]),FALSE)</f>
        <v>Pazos</v>
      </c>
      <c r="C222" s="31" t="str">
        <f>VLOOKUP(MYRANKS_P[[#This Row],[PLAYERID]],PLAYERIDMAP[],COLUMN(PLAYERIDMAP[FIRSTNAME]),FALSE)</f>
        <v>James</v>
      </c>
      <c r="D222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James Pazos</v>
      </c>
      <c r="E222" s="31" t="str">
        <f>VLOOKUP(MYRANKS_P[[#This Row],[PLAYERID]],PLAYERIDMAP[],COLUMN(PLAYERIDMAP[TEAM]),FALSE)</f>
        <v>PHI</v>
      </c>
      <c r="F222" s="8" t="str">
        <f>VLOOKUP(MYRANKS_P[[#This Row],[PLAYERID]],PLAYERIDMAP[],COLUMN(PLAYERIDMAP[LG]),FALSE)</f>
        <v>NL</v>
      </c>
      <c r="G222" s="8" t="str">
        <f>VLOOKUP(MYRANKS_P[[#This Row],[PLAYERID]],PLAYERIDMAP[],COLUMN(PLAYERIDMAP[POS]),FALSE)</f>
        <v>P</v>
      </c>
      <c r="H222" s="61">
        <v>4</v>
      </c>
      <c r="I222" s="61">
        <v>0</v>
      </c>
      <c r="J222" s="61">
        <v>50</v>
      </c>
      <c r="K222" s="61">
        <v>47</v>
      </c>
      <c r="L222" s="61">
        <v>16</v>
      </c>
      <c r="M222" s="61">
        <v>4</v>
      </c>
      <c r="N222" s="61">
        <v>45</v>
      </c>
      <c r="O222" s="61">
        <v>15</v>
      </c>
      <c r="P222" s="9">
        <v>2.88</v>
      </c>
      <c r="Q222" s="9">
        <v>1.24</v>
      </c>
      <c r="R222" s="61">
        <v>221</v>
      </c>
      <c r="S222" s="38">
        <v>-7.0870738913245361</v>
      </c>
    </row>
    <row r="223" spans="1:19" x14ac:dyDescent="0.3">
      <c r="A223" s="57" t="s">
        <v>15575</v>
      </c>
      <c r="B223" s="31" t="str">
        <f>VLOOKUP(MYRANKS_P[[#This Row],[PLAYERID]],PLAYERIDMAP[],COLUMN(PLAYERIDMAP[LASTNAME]),FALSE)</f>
        <v>Holder</v>
      </c>
      <c r="C223" s="31" t="str">
        <f>VLOOKUP(MYRANKS_P[[#This Row],[PLAYERID]],PLAYERIDMAP[],COLUMN(PLAYERIDMAP[FIRSTNAME]),FALSE)</f>
        <v>Jonathan</v>
      </c>
      <c r="D223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Jonathan Holder</v>
      </c>
      <c r="E223" s="31" t="str">
        <f>VLOOKUP(MYRANKS_P[[#This Row],[PLAYERID]],PLAYERIDMAP[],COLUMN(PLAYERIDMAP[TEAM]),FALSE)</f>
        <v>NYY</v>
      </c>
      <c r="F223" s="8" t="str">
        <f>VLOOKUP(MYRANKS_P[[#This Row],[PLAYERID]],PLAYERIDMAP[],COLUMN(PLAYERIDMAP[LG]),FALSE)</f>
        <v>AL</v>
      </c>
      <c r="G223" s="8" t="str">
        <f>VLOOKUP(MYRANKS_P[[#This Row],[PLAYERID]],PLAYERIDMAP[],COLUMN(PLAYERIDMAP[POS]),FALSE)</f>
        <v>P</v>
      </c>
      <c r="H223" s="61">
        <v>1</v>
      </c>
      <c r="I223" s="61">
        <v>0</v>
      </c>
      <c r="J223" s="61">
        <v>66</v>
      </c>
      <c r="K223" s="61">
        <v>53</v>
      </c>
      <c r="L223" s="61">
        <v>23</v>
      </c>
      <c r="M223" s="61">
        <v>4</v>
      </c>
      <c r="N223" s="61">
        <v>60</v>
      </c>
      <c r="O223" s="61">
        <v>19</v>
      </c>
      <c r="P223" s="9">
        <v>3.1363636363636362</v>
      </c>
      <c r="Q223" s="9">
        <v>1.0909090909090908</v>
      </c>
      <c r="R223" s="68">
        <v>222</v>
      </c>
      <c r="S223" s="51">
        <v>-7.1019278014073492</v>
      </c>
    </row>
    <row r="224" spans="1:19" x14ac:dyDescent="0.3">
      <c r="A224" s="88" t="s">
        <v>3291</v>
      </c>
      <c r="B224" s="31" t="str">
        <f>VLOOKUP(MYRANKS_P[[#This Row],[PLAYERID]],PLAYERIDMAP[],COLUMN(PLAYERIDMAP[LASTNAME]),FALSE)</f>
        <v>Vincent</v>
      </c>
      <c r="C224" s="31" t="str">
        <f>VLOOKUP(MYRANKS_P[[#This Row],[PLAYERID]],PLAYERIDMAP[],COLUMN(PLAYERIDMAP[FIRSTNAME]),FALSE)</f>
        <v>Nick</v>
      </c>
      <c r="D224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Nick Vincent</v>
      </c>
      <c r="E224" s="31" t="str">
        <f>VLOOKUP(MYRANKS_P[[#This Row],[PLAYERID]],PLAYERIDMAP[],COLUMN(PLAYERIDMAP[TEAM]),FALSE)</f>
        <v>N/A</v>
      </c>
      <c r="F224" s="113" t="str">
        <f>VLOOKUP(MYRANKS_P[[#This Row],[PLAYERID]],PLAYERIDMAP[],COLUMN(PLAYERIDMAP[LG]),FALSE)</f>
        <v>N/A</v>
      </c>
      <c r="G224" s="8" t="str">
        <f>VLOOKUP(MYRANKS_P[[#This Row],[PLAYERID]],PLAYERIDMAP[],COLUMN(PLAYERIDMAP[POS]),FALSE)</f>
        <v>P</v>
      </c>
      <c r="H224" s="85">
        <v>4</v>
      </c>
      <c r="I224" s="85">
        <v>0</v>
      </c>
      <c r="J224" s="85">
        <v>56.1</v>
      </c>
      <c r="K224" s="85">
        <v>50</v>
      </c>
      <c r="L224" s="85">
        <v>25</v>
      </c>
      <c r="M224" s="85">
        <v>7</v>
      </c>
      <c r="N224" s="85">
        <v>56</v>
      </c>
      <c r="O224" s="85">
        <v>15</v>
      </c>
      <c r="P224" s="86">
        <v>4.0106951871657754</v>
      </c>
      <c r="Q224" s="86">
        <v>1.1586452762923352</v>
      </c>
      <c r="R224" s="85">
        <v>223</v>
      </c>
      <c r="S224" s="87">
        <v>-7.157384796302491</v>
      </c>
    </row>
    <row r="225" spans="1:19" x14ac:dyDescent="0.3">
      <c r="A225" s="43" t="s">
        <v>13905</v>
      </c>
      <c r="B225" s="31" t="str">
        <f>VLOOKUP(MYRANKS_P[[#This Row],[PLAYERID]],PLAYERIDMAP[],COLUMN(PLAYERIDMAP[LASTNAME]),FALSE)</f>
        <v>Stratton</v>
      </c>
      <c r="C225" s="31" t="str">
        <f>VLOOKUP(MYRANKS_P[[#This Row],[PLAYERID]],PLAYERIDMAP[],COLUMN(PLAYERIDMAP[FIRSTNAME]),FALSE)</f>
        <v>Chris</v>
      </c>
      <c r="D225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Chris Stratton</v>
      </c>
      <c r="E225" s="31" t="str">
        <f>VLOOKUP(MYRANKS_P[[#This Row],[PLAYERID]],PLAYERIDMAP[],COLUMN(PLAYERIDMAP[TEAM]),FALSE)</f>
        <v>SF</v>
      </c>
      <c r="F225" s="8" t="str">
        <f>VLOOKUP(MYRANKS_P[[#This Row],[PLAYERID]],PLAYERIDMAP[],COLUMN(PLAYERIDMAP[LG]),FALSE)</f>
        <v>NL</v>
      </c>
      <c r="G225" s="8" t="str">
        <f>VLOOKUP(MYRANKS_P[[#This Row],[PLAYERID]],PLAYERIDMAP[],COLUMN(PLAYERIDMAP[POS]),FALSE)</f>
        <v>P</v>
      </c>
      <c r="H225" s="61">
        <v>10</v>
      </c>
      <c r="I225" s="75">
        <v>0</v>
      </c>
      <c r="J225" s="75">
        <v>145</v>
      </c>
      <c r="K225" s="75">
        <v>153</v>
      </c>
      <c r="L225" s="75">
        <v>82</v>
      </c>
      <c r="M225" s="75">
        <v>19</v>
      </c>
      <c r="N225" s="75">
        <v>112</v>
      </c>
      <c r="O225" s="75">
        <v>54</v>
      </c>
      <c r="P225" s="25">
        <v>5.0896551724137931</v>
      </c>
      <c r="Q225" s="25">
        <v>1.4275862068965517</v>
      </c>
      <c r="R225" s="75">
        <v>224</v>
      </c>
      <c r="S225" s="39">
        <v>-7.2187490181206471</v>
      </c>
    </row>
    <row r="226" spans="1:19" x14ac:dyDescent="0.3">
      <c r="A226" s="49" t="s">
        <v>1740</v>
      </c>
      <c r="B226" s="31" t="str">
        <f>VLOOKUP(MYRANKS_P[[#This Row],[PLAYERID]],PLAYERIDMAP[],COLUMN(PLAYERIDMAP[LASTNAME]),FALSE)</f>
        <v>Chen</v>
      </c>
      <c r="C226" s="31" t="str">
        <f>VLOOKUP(MYRANKS_P[[#This Row],[PLAYERID]],PLAYERIDMAP[],COLUMN(PLAYERIDMAP[FIRSTNAME]),FALSE)</f>
        <v>Wei-Yin</v>
      </c>
      <c r="D226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Wei-Yin Chen</v>
      </c>
      <c r="E226" s="31" t="str">
        <f>VLOOKUP(MYRANKS_P[[#This Row],[PLAYERID]],PLAYERIDMAP[],COLUMN(PLAYERIDMAP[TEAM]),FALSE)</f>
        <v>MIA</v>
      </c>
      <c r="F226" s="8" t="str">
        <f>VLOOKUP(MYRANKS_P[[#This Row],[PLAYERID]],PLAYERIDMAP[],COLUMN(PLAYERIDMAP[LG]),FALSE)</f>
        <v>NL</v>
      </c>
      <c r="G226" s="8" t="str">
        <f>VLOOKUP(MYRANKS_P[[#This Row],[PLAYERID]],PLAYERIDMAP[],COLUMN(PLAYERIDMAP[POS]),FALSE)</f>
        <v>P</v>
      </c>
      <c r="H226" s="61">
        <v>6</v>
      </c>
      <c r="I226" s="61">
        <v>0</v>
      </c>
      <c r="J226" s="61">
        <v>133.1</v>
      </c>
      <c r="K226" s="61">
        <v>131</v>
      </c>
      <c r="L226" s="61">
        <v>71</v>
      </c>
      <c r="M226" s="61">
        <v>19</v>
      </c>
      <c r="N226" s="61">
        <v>111</v>
      </c>
      <c r="O226" s="61">
        <v>47</v>
      </c>
      <c r="P226" s="9">
        <v>4.8009015777610822</v>
      </c>
      <c r="Q226" s="9">
        <v>1.3373403456048085</v>
      </c>
      <c r="R226" s="61">
        <v>225</v>
      </c>
      <c r="S226" s="38">
        <v>-7.2303439328330406</v>
      </c>
    </row>
    <row r="227" spans="1:19" x14ac:dyDescent="0.3">
      <c r="A227" s="88" t="s">
        <v>3277</v>
      </c>
      <c r="B227" s="31" t="str">
        <f>VLOOKUP(MYRANKS_P[[#This Row],[PLAYERID]],PLAYERIDMAP[],COLUMN(PLAYERIDMAP[LASTNAME]),FALSE)</f>
        <v>Venters</v>
      </c>
      <c r="C227" s="31" t="str">
        <f>VLOOKUP(MYRANKS_P[[#This Row],[PLAYERID]],PLAYERIDMAP[],COLUMN(PLAYERIDMAP[FIRSTNAME]),FALSE)</f>
        <v>Jonny</v>
      </c>
      <c r="D227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Jonny Venters</v>
      </c>
      <c r="E227" s="31" t="str">
        <f>VLOOKUP(MYRANKS_P[[#This Row],[PLAYERID]],PLAYERIDMAP[],COLUMN(PLAYERIDMAP[TEAM]),FALSE)</f>
        <v>ATL</v>
      </c>
      <c r="F227" s="113" t="str">
        <f>VLOOKUP(MYRANKS_P[[#This Row],[PLAYERID]],PLAYERIDMAP[],COLUMN(PLAYERIDMAP[LG]),FALSE)</f>
        <v>NL</v>
      </c>
      <c r="G227" s="8" t="str">
        <f>VLOOKUP(MYRANKS_P[[#This Row],[PLAYERID]],PLAYERIDMAP[],COLUMN(PLAYERIDMAP[POS]),FALSE)</f>
        <v>P</v>
      </c>
      <c r="H227" s="85">
        <v>5</v>
      </c>
      <c r="I227" s="85">
        <v>3</v>
      </c>
      <c r="J227" s="85">
        <v>34.1</v>
      </c>
      <c r="K227" s="85">
        <v>26</v>
      </c>
      <c r="L227" s="85">
        <v>14</v>
      </c>
      <c r="M227" s="85">
        <v>1</v>
      </c>
      <c r="N227" s="85">
        <v>27</v>
      </c>
      <c r="O227" s="85">
        <v>16</v>
      </c>
      <c r="P227" s="86">
        <v>3.6950146627565981</v>
      </c>
      <c r="Q227" s="86">
        <v>1.2316715542521994</v>
      </c>
      <c r="R227" s="85">
        <v>226</v>
      </c>
      <c r="S227" s="87">
        <v>-7.2765085215501664</v>
      </c>
    </row>
    <row r="228" spans="1:19" x14ac:dyDescent="0.3">
      <c r="A228" s="57" t="s">
        <v>4521</v>
      </c>
      <c r="B228" s="8" t="str">
        <f>VLOOKUP(MYRANKS_P[[#This Row],[PLAYERID]],PLAYERIDMAP[],COLUMN(PLAYERIDMAP[LASTNAME]),FALSE)</f>
        <v>Nuno</v>
      </c>
      <c r="C228" s="8" t="str">
        <f>VLOOKUP(MYRANKS_P[[#This Row],[PLAYERID]],PLAYERIDMAP[],COLUMN(PLAYERIDMAP[FIRSTNAME]),FALSE)</f>
        <v>Vidal</v>
      </c>
      <c r="D228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Vidal Nuno</v>
      </c>
      <c r="E228" s="8" t="str">
        <f>VLOOKUP(MYRANKS_P[[#This Row],[PLAYERID]],PLAYERIDMAP[],COLUMN(PLAYERIDMAP[TEAM]),FALSE)</f>
        <v>N/A</v>
      </c>
      <c r="F228" s="8" t="str">
        <f>VLOOKUP(MYRANKS_P[[#This Row],[PLAYERID]],PLAYERIDMAP[],COLUMN(PLAYERIDMAP[LG]),FALSE)</f>
        <v>N/A</v>
      </c>
      <c r="G228" s="8" t="str">
        <f>VLOOKUP(MYRANKS_P[[#This Row],[PLAYERID]],PLAYERIDMAP[],COLUMN(PLAYERIDMAP[POS]),FALSE)</f>
        <v>P</v>
      </c>
      <c r="H228" s="61">
        <v>3</v>
      </c>
      <c r="I228" s="68">
        <v>0</v>
      </c>
      <c r="J228" s="68">
        <v>33</v>
      </c>
      <c r="K228" s="68">
        <v>24</v>
      </c>
      <c r="L228" s="68">
        <v>6</v>
      </c>
      <c r="M228" s="68">
        <v>5</v>
      </c>
      <c r="N228" s="68">
        <v>29</v>
      </c>
      <c r="O228" s="68">
        <v>10</v>
      </c>
      <c r="P228" s="48">
        <v>1.6363636363636365</v>
      </c>
      <c r="Q228" s="48">
        <v>1.0303030303030303</v>
      </c>
      <c r="R228" s="68">
        <v>227</v>
      </c>
      <c r="S228" s="51">
        <v>-7.2775709479637971</v>
      </c>
    </row>
    <row r="229" spans="1:19" x14ac:dyDescent="0.3">
      <c r="A229" s="43" t="s">
        <v>15798</v>
      </c>
      <c r="B229" s="31" t="str">
        <f>VLOOKUP(MYRANKS_P[[#This Row],[PLAYERID]],PLAYERIDMAP[],COLUMN(PLAYERIDMAP[LASTNAME]),FALSE)</f>
        <v>Pena</v>
      </c>
      <c r="C229" s="31" t="str">
        <f>VLOOKUP(MYRANKS_P[[#This Row],[PLAYERID]],PLAYERIDMAP[],COLUMN(PLAYERIDMAP[FIRSTNAME]),FALSE)</f>
        <v>Felix</v>
      </c>
      <c r="D229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Felix Pena</v>
      </c>
      <c r="E229" s="31" t="str">
        <f>VLOOKUP(MYRANKS_P[[#This Row],[PLAYERID]],PLAYERIDMAP[],COLUMN(PLAYERIDMAP[TEAM]),FALSE)</f>
        <v>LAA</v>
      </c>
      <c r="F229" s="8" t="str">
        <f>VLOOKUP(MYRANKS_P[[#This Row],[PLAYERID]],PLAYERIDMAP[],COLUMN(PLAYERIDMAP[LG]),FALSE)</f>
        <v>AL</v>
      </c>
      <c r="G229" s="8" t="str">
        <f>VLOOKUP(MYRANKS_P[[#This Row],[PLAYERID]],PLAYERIDMAP[],COLUMN(PLAYERIDMAP[POS]),FALSE)</f>
        <v>P</v>
      </c>
      <c r="H229" s="61">
        <v>3</v>
      </c>
      <c r="I229" s="61">
        <v>0</v>
      </c>
      <c r="J229" s="61">
        <v>92.2</v>
      </c>
      <c r="K229" s="61">
        <v>87</v>
      </c>
      <c r="L229" s="61">
        <v>43</v>
      </c>
      <c r="M229" s="61">
        <v>12</v>
      </c>
      <c r="N229" s="61">
        <v>85</v>
      </c>
      <c r="O229" s="61">
        <v>28</v>
      </c>
      <c r="P229" s="9">
        <v>4.1973969631236443</v>
      </c>
      <c r="Q229" s="9">
        <v>1.2472885032537961</v>
      </c>
      <c r="R229" s="61">
        <v>228</v>
      </c>
      <c r="S229" s="38">
        <v>-7.3418034620988131</v>
      </c>
    </row>
    <row r="230" spans="1:19" x14ac:dyDescent="0.3">
      <c r="A230" s="49" t="s">
        <v>12304</v>
      </c>
      <c r="B230" s="8" t="str">
        <f>VLOOKUP(MYRANKS_P[[#This Row],[PLAYERID]],PLAYERIDMAP[],COLUMN(PLAYERIDMAP[LASTNAME]),FALSE)</f>
        <v>Hembree</v>
      </c>
      <c r="C230" s="8" t="str">
        <f>VLOOKUP(MYRANKS_P[[#This Row],[PLAYERID]],PLAYERIDMAP[],COLUMN(PLAYERIDMAP[FIRSTNAME]),FALSE)</f>
        <v>Heath</v>
      </c>
      <c r="D230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Heath Hembree</v>
      </c>
      <c r="E230" s="8" t="str">
        <f>VLOOKUP(MYRANKS_P[[#This Row],[PLAYERID]],PLAYERIDMAP[],COLUMN(PLAYERIDMAP[TEAM]),FALSE)</f>
        <v>BOS</v>
      </c>
      <c r="F230" s="8" t="str">
        <f>VLOOKUP(MYRANKS_P[[#This Row],[PLAYERID]],PLAYERIDMAP[],COLUMN(PLAYERIDMAP[LG]),FALSE)</f>
        <v>AL</v>
      </c>
      <c r="G230" s="8" t="str">
        <f>VLOOKUP(MYRANKS_P[[#This Row],[PLAYERID]],PLAYERIDMAP[],COLUMN(PLAYERIDMAP[POS]),FALSE)</f>
        <v>P</v>
      </c>
      <c r="H230" s="61">
        <v>4</v>
      </c>
      <c r="I230" s="61">
        <v>0</v>
      </c>
      <c r="J230" s="61">
        <v>60</v>
      </c>
      <c r="K230" s="61">
        <v>53</v>
      </c>
      <c r="L230" s="61">
        <v>28</v>
      </c>
      <c r="M230" s="61">
        <v>10</v>
      </c>
      <c r="N230" s="61">
        <v>76</v>
      </c>
      <c r="O230" s="61">
        <v>27</v>
      </c>
      <c r="P230" s="9">
        <v>4.2</v>
      </c>
      <c r="Q230" s="9">
        <v>1.3333333333333333</v>
      </c>
      <c r="R230" s="61">
        <v>229</v>
      </c>
      <c r="S230" s="38">
        <v>-7.4493092468858197</v>
      </c>
    </row>
    <row r="231" spans="1:19" x14ac:dyDescent="0.3">
      <c r="A231" s="43" t="s">
        <v>2512</v>
      </c>
      <c r="B231" s="8" t="str">
        <f>VLOOKUP(MYRANKS_P[[#This Row],[PLAYERID]],PLAYERIDMAP[],COLUMN(PLAYERIDMAP[LASTNAME]),FALSE)</f>
        <v>Lyles</v>
      </c>
      <c r="C231" s="8" t="str">
        <f>VLOOKUP(MYRANKS_P[[#This Row],[PLAYERID]],PLAYERIDMAP[],COLUMN(PLAYERIDMAP[FIRSTNAME]),FALSE)</f>
        <v>Jordan</v>
      </c>
      <c r="D231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Jordan Lyles</v>
      </c>
      <c r="E231" s="8" t="str">
        <f>VLOOKUP(MYRANKS_P[[#This Row],[PLAYERID]],PLAYERIDMAP[],COLUMN(PLAYERIDMAP[TEAM]),FALSE)</f>
        <v>PIT</v>
      </c>
      <c r="F231" s="8" t="str">
        <f>VLOOKUP(MYRANKS_P[[#This Row],[PLAYERID]],PLAYERIDMAP[],COLUMN(PLAYERIDMAP[LG]),FALSE)</f>
        <v>NL</v>
      </c>
      <c r="G231" s="8" t="str">
        <f>VLOOKUP(MYRANKS_P[[#This Row],[PLAYERID]],PLAYERIDMAP[],COLUMN(PLAYERIDMAP[POS]),FALSE)</f>
        <v>P</v>
      </c>
      <c r="H231" s="61">
        <v>3</v>
      </c>
      <c r="I231" s="61">
        <v>0</v>
      </c>
      <c r="J231" s="61">
        <v>87.2</v>
      </c>
      <c r="K231" s="61">
        <v>83</v>
      </c>
      <c r="L231" s="61">
        <v>40</v>
      </c>
      <c r="M231" s="61">
        <v>12</v>
      </c>
      <c r="N231" s="61">
        <v>84</v>
      </c>
      <c r="O231" s="61">
        <v>28</v>
      </c>
      <c r="P231" s="9">
        <v>4.1284403669724767</v>
      </c>
      <c r="Q231" s="9">
        <v>1.2729357798165137</v>
      </c>
      <c r="R231" s="61">
        <v>230</v>
      </c>
      <c r="S231" s="38">
        <v>-7.4974729040354031</v>
      </c>
    </row>
    <row r="232" spans="1:19" x14ac:dyDescent="0.3">
      <c r="A232" s="88" t="s">
        <v>3373</v>
      </c>
      <c r="B232" s="31" t="str">
        <f>VLOOKUP(MYRANKS_P[[#This Row],[PLAYERID]],PLAYERIDMAP[],COLUMN(PLAYERIDMAP[LASTNAME]),FALSE)</f>
        <v>Wright</v>
      </c>
      <c r="C232" s="31" t="str">
        <f>VLOOKUP(MYRANKS_P[[#This Row],[PLAYERID]],PLAYERIDMAP[],COLUMN(PLAYERIDMAP[FIRSTNAME]),FALSE)</f>
        <v>Steven</v>
      </c>
      <c r="D232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Steven Wright</v>
      </c>
      <c r="E232" s="31" t="str">
        <f>VLOOKUP(MYRANKS_P[[#This Row],[PLAYERID]],PLAYERIDMAP[],COLUMN(PLAYERIDMAP[TEAM]),FALSE)</f>
        <v>BOS</v>
      </c>
      <c r="F232" s="113" t="str">
        <f>VLOOKUP(MYRANKS_P[[#This Row],[PLAYERID]],PLAYERIDMAP[],COLUMN(PLAYERIDMAP[LG]),FALSE)</f>
        <v>AL</v>
      </c>
      <c r="G232" s="8" t="str">
        <f>VLOOKUP(MYRANKS_P[[#This Row],[PLAYERID]],PLAYERIDMAP[],COLUMN(PLAYERIDMAP[POS]),FALSE)</f>
        <v>P</v>
      </c>
      <c r="H232" s="85">
        <v>3</v>
      </c>
      <c r="I232" s="85">
        <v>1</v>
      </c>
      <c r="J232" s="85">
        <v>53.2</v>
      </c>
      <c r="K232" s="85">
        <v>41</v>
      </c>
      <c r="L232" s="85">
        <v>16</v>
      </c>
      <c r="M232" s="85">
        <v>5</v>
      </c>
      <c r="N232" s="85">
        <v>42</v>
      </c>
      <c r="O232" s="85">
        <v>26</v>
      </c>
      <c r="P232" s="86">
        <v>2.7067669172932329</v>
      </c>
      <c r="Q232" s="86">
        <v>1.2593984962406015</v>
      </c>
      <c r="R232" s="85">
        <v>231</v>
      </c>
      <c r="S232" s="87">
        <v>-7.5059330399911346</v>
      </c>
    </row>
    <row r="233" spans="1:19" x14ac:dyDescent="0.3">
      <c r="A233" s="43" t="s">
        <v>8242</v>
      </c>
      <c r="B233" s="8" t="str">
        <f>VLOOKUP(MYRANKS_P[[#This Row],[PLAYERID]],PLAYERIDMAP[],COLUMN(PLAYERIDMAP[LASTNAME]),FALSE)</f>
        <v>Lorenzen</v>
      </c>
      <c r="C233" s="8" t="str">
        <f>VLOOKUP(MYRANKS_P[[#This Row],[PLAYERID]],PLAYERIDMAP[],COLUMN(PLAYERIDMAP[FIRSTNAME]),FALSE)</f>
        <v>Michael</v>
      </c>
      <c r="D233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Michael Lorenzen</v>
      </c>
      <c r="E233" s="8" t="str">
        <f>VLOOKUP(MYRANKS_P[[#This Row],[PLAYERID]],PLAYERIDMAP[],COLUMN(PLAYERIDMAP[TEAM]),FALSE)</f>
        <v>CIN</v>
      </c>
      <c r="F233" s="8" t="str">
        <f>VLOOKUP(MYRANKS_P[[#This Row],[PLAYERID]],PLAYERIDMAP[],COLUMN(PLAYERIDMAP[LG]),FALSE)</f>
        <v>NL</v>
      </c>
      <c r="G233" s="8" t="str">
        <f>VLOOKUP(MYRANKS_P[[#This Row],[PLAYERID]],PLAYERIDMAP[],COLUMN(PLAYERIDMAP[POS]),FALSE)</f>
        <v>P</v>
      </c>
      <c r="H233" s="61">
        <v>4</v>
      </c>
      <c r="I233" s="61">
        <v>1</v>
      </c>
      <c r="J233" s="61">
        <v>81</v>
      </c>
      <c r="K233" s="61">
        <v>78</v>
      </c>
      <c r="L233" s="61">
        <v>28</v>
      </c>
      <c r="M233" s="61">
        <v>6</v>
      </c>
      <c r="N233" s="61">
        <v>54</v>
      </c>
      <c r="O233" s="61">
        <v>34</v>
      </c>
      <c r="P233" s="9">
        <v>3.1111111111111112</v>
      </c>
      <c r="Q233" s="9">
        <v>1.382716049382716</v>
      </c>
      <c r="R233" s="61">
        <v>232</v>
      </c>
      <c r="S233" s="38">
        <v>-7.5381487106001597</v>
      </c>
    </row>
    <row r="234" spans="1:19" x14ac:dyDescent="0.3">
      <c r="A234" s="57" t="s">
        <v>8287</v>
      </c>
      <c r="B234" s="47" t="str">
        <f>VLOOKUP(MYRANKS_P[[#This Row],[PLAYERID]],PLAYERIDMAP[],COLUMN(PLAYERIDMAP[LASTNAME]),FALSE)</f>
        <v>Bedrosian</v>
      </c>
      <c r="C234" s="47" t="str">
        <f>VLOOKUP(MYRANKS_P[[#This Row],[PLAYERID]],PLAYERIDMAP[],COLUMN(PLAYERIDMAP[FIRSTNAME]),FALSE)</f>
        <v>Cam</v>
      </c>
      <c r="D234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Cam Bedrosian</v>
      </c>
      <c r="E234" s="47" t="str">
        <f>VLOOKUP(MYRANKS_P[[#This Row],[PLAYERID]],PLAYERIDMAP[],COLUMN(PLAYERIDMAP[TEAM]),FALSE)</f>
        <v>LAA</v>
      </c>
      <c r="F234" s="8" t="str">
        <f>VLOOKUP(MYRANKS_P[[#This Row],[PLAYERID]],PLAYERIDMAP[],COLUMN(PLAYERIDMAP[LG]),FALSE)</f>
        <v>AL</v>
      </c>
      <c r="G234" s="8" t="str">
        <f>VLOOKUP(MYRANKS_P[[#This Row],[PLAYERID]],PLAYERIDMAP[],COLUMN(PLAYERIDMAP[POS]),FALSE)</f>
        <v>P</v>
      </c>
      <c r="H234" s="61">
        <v>5</v>
      </c>
      <c r="I234" s="61">
        <v>1</v>
      </c>
      <c r="J234" s="61">
        <v>64</v>
      </c>
      <c r="K234" s="61">
        <v>63</v>
      </c>
      <c r="L234" s="61">
        <v>27</v>
      </c>
      <c r="M234" s="61">
        <v>7</v>
      </c>
      <c r="N234" s="61">
        <v>57</v>
      </c>
      <c r="O234" s="61">
        <v>26</v>
      </c>
      <c r="P234" s="9">
        <v>3.796875</v>
      </c>
      <c r="Q234" s="9">
        <v>1.390625</v>
      </c>
      <c r="R234" s="68">
        <v>233</v>
      </c>
      <c r="S234" s="51">
        <v>-7.5984114301477419</v>
      </c>
    </row>
    <row r="235" spans="1:19" x14ac:dyDescent="0.3">
      <c r="A235" s="43" t="s">
        <v>8267</v>
      </c>
      <c r="B235" s="8" t="str">
        <f>VLOOKUP(MYRANKS_P[[#This Row],[PLAYERID]],PLAYERIDMAP[],COLUMN(PLAYERIDMAP[LASTNAME]),FALSE)</f>
        <v>Montgomery</v>
      </c>
      <c r="C235" s="8" t="str">
        <f>VLOOKUP(MYRANKS_P[[#This Row],[PLAYERID]],PLAYERIDMAP[],COLUMN(PLAYERIDMAP[FIRSTNAME]),FALSE)</f>
        <v>Michael</v>
      </c>
      <c r="D235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Michael Montgomery</v>
      </c>
      <c r="E235" s="8" t="str">
        <f>VLOOKUP(MYRANKS_P[[#This Row],[PLAYERID]],PLAYERIDMAP[],COLUMN(PLAYERIDMAP[TEAM]),FALSE)</f>
        <v>CHC</v>
      </c>
      <c r="F235" s="8" t="str">
        <f>VLOOKUP(MYRANKS_P[[#This Row],[PLAYERID]],PLAYERIDMAP[],COLUMN(PLAYERIDMAP[LG]),FALSE)</f>
        <v>NL</v>
      </c>
      <c r="G235" s="8" t="str">
        <f>VLOOKUP(MYRANKS_P[[#This Row],[PLAYERID]],PLAYERIDMAP[],COLUMN(PLAYERIDMAP[POS]),FALSE)</f>
        <v>P</v>
      </c>
      <c r="H235" s="61">
        <v>5</v>
      </c>
      <c r="I235" s="61">
        <v>0</v>
      </c>
      <c r="J235" s="61">
        <v>124</v>
      </c>
      <c r="K235" s="61">
        <v>131</v>
      </c>
      <c r="L235" s="61">
        <v>55</v>
      </c>
      <c r="M235" s="61">
        <v>10</v>
      </c>
      <c r="N235" s="61">
        <v>86</v>
      </c>
      <c r="O235" s="61">
        <v>39</v>
      </c>
      <c r="P235" s="9">
        <v>3.9919354838709675</v>
      </c>
      <c r="Q235" s="9">
        <v>1.3709677419354838</v>
      </c>
      <c r="R235" s="61">
        <v>234</v>
      </c>
      <c r="S235" s="38">
        <v>-7.6216911940074574</v>
      </c>
    </row>
    <row r="236" spans="1:19" x14ac:dyDescent="0.3">
      <c r="A236" s="88" t="s">
        <v>3359</v>
      </c>
      <c r="B236" s="31" t="str">
        <f>VLOOKUP(MYRANKS_P[[#This Row],[PLAYERID]],PLAYERIDMAP[],COLUMN(PLAYERIDMAP[LASTNAME]),FALSE)</f>
        <v>Wilson</v>
      </c>
      <c r="C236" s="31" t="str">
        <f>VLOOKUP(MYRANKS_P[[#This Row],[PLAYERID]],PLAYERIDMAP[],COLUMN(PLAYERIDMAP[FIRSTNAME]),FALSE)</f>
        <v>Justin</v>
      </c>
      <c r="D236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Justin Wilson</v>
      </c>
      <c r="E236" s="31" t="str">
        <f>VLOOKUP(MYRANKS_P[[#This Row],[PLAYERID]],PLAYERIDMAP[],COLUMN(PLAYERIDMAP[TEAM]),FALSE)</f>
        <v>N/A</v>
      </c>
      <c r="F236" s="113" t="str">
        <f>VLOOKUP(MYRANKS_P[[#This Row],[PLAYERID]],PLAYERIDMAP[],COLUMN(PLAYERIDMAP[LG]),FALSE)</f>
        <v>N/A</v>
      </c>
      <c r="G236" s="8" t="str">
        <f>VLOOKUP(MYRANKS_P[[#This Row],[PLAYERID]],PLAYERIDMAP[],COLUMN(PLAYERIDMAP[POS]),FALSE)</f>
        <v>P</v>
      </c>
      <c r="H236" s="85">
        <v>4</v>
      </c>
      <c r="I236" s="85">
        <v>0</v>
      </c>
      <c r="J236" s="85">
        <v>54.2</v>
      </c>
      <c r="K236" s="85">
        <v>45</v>
      </c>
      <c r="L236" s="85">
        <v>21</v>
      </c>
      <c r="M236" s="85">
        <v>5</v>
      </c>
      <c r="N236" s="85">
        <v>69</v>
      </c>
      <c r="O236" s="85">
        <v>33</v>
      </c>
      <c r="P236" s="86">
        <v>3.4870848708487081</v>
      </c>
      <c r="Q236" s="86">
        <v>1.4391143911439113</v>
      </c>
      <c r="R236" s="85">
        <v>235</v>
      </c>
      <c r="S236" s="87">
        <v>-7.6222345691038846</v>
      </c>
    </row>
    <row r="237" spans="1:19" x14ac:dyDescent="0.3">
      <c r="A237" s="43" t="s">
        <v>3465</v>
      </c>
      <c r="B237" s="31" t="str">
        <f>VLOOKUP(MYRANKS_P[[#This Row],[PLAYERID]],PLAYERIDMAP[],COLUMN(PLAYERIDMAP[LASTNAME]),FALSE)</f>
        <v>Duffy</v>
      </c>
      <c r="C237" s="31" t="str">
        <f>VLOOKUP(MYRANKS_P[[#This Row],[PLAYERID]],PLAYERIDMAP[],COLUMN(PLAYERIDMAP[FIRSTNAME]),FALSE)</f>
        <v>Danny</v>
      </c>
      <c r="D237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Danny Duffy</v>
      </c>
      <c r="E237" s="31" t="str">
        <f>VLOOKUP(MYRANKS_P[[#This Row],[PLAYERID]],PLAYERIDMAP[],COLUMN(PLAYERIDMAP[TEAM]),FALSE)</f>
        <v>KC</v>
      </c>
      <c r="F237" s="8" t="str">
        <f>VLOOKUP(MYRANKS_P[[#This Row],[PLAYERID]],PLAYERIDMAP[],COLUMN(PLAYERIDMAP[LG]),FALSE)</f>
        <v>AL</v>
      </c>
      <c r="G237" s="8" t="str">
        <f>VLOOKUP(MYRANKS_P[[#This Row],[PLAYERID]],PLAYERIDMAP[],COLUMN(PLAYERIDMAP[POS]),FALSE)</f>
        <v>P</v>
      </c>
      <c r="H237" s="61">
        <v>8</v>
      </c>
      <c r="I237" s="61">
        <v>0</v>
      </c>
      <c r="J237" s="61">
        <v>155</v>
      </c>
      <c r="K237" s="61">
        <v>161</v>
      </c>
      <c r="L237" s="61">
        <v>84</v>
      </c>
      <c r="M237" s="61">
        <v>23</v>
      </c>
      <c r="N237" s="61">
        <v>141</v>
      </c>
      <c r="O237" s="61">
        <v>70</v>
      </c>
      <c r="P237" s="9">
        <v>4.8774193548387093</v>
      </c>
      <c r="Q237" s="9">
        <v>1.4903225806451612</v>
      </c>
      <c r="R237" s="75">
        <v>236</v>
      </c>
      <c r="S237" s="39">
        <v>-7.6734267015250079</v>
      </c>
    </row>
    <row r="238" spans="1:19" x14ac:dyDescent="0.3">
      <c r="A238" s="43" t="s">
        <v>15631</v>
      </c>
      <c r="B238" s="8" t="str">
        <f>VLOOKUP(MYRANKS_P[[#This Row],[PLAYERID]],PLAYERIDMAP[],COLUMN(PLAYERIDMAP[LASTNAME]),FALSE)</f>
        <v>Roe</v>
      </c>
      <c r="C238" s="8" t="str">
        <f>VLOOKUP(MYRANKS_P[[#This Row],[PLAYERID]],PLAYERIDMAP[],COLUMN(PLAYERIDMAP[FIRSTNAME]),FALSE)</f>
        <v>Chaz</v>
      </c>
      <c r="D238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Chaz Roe</v>
      </c>
      <c r="E238" s="8" t="str">
        <f>VLOOKUP(MYRANKS_P[[#This Row],[PLAYERID]],PLAYERIDMAP[],COLUMN(PLAYERIDMAP[TEAM]),FALSE)</f>
        <v>TB</v>
      </c>
      <c r="F238" s="8" t="str">
        <f>VLOOKUP(MYRANKS_P[[#This Row],[PLAYERID]],PLAYERIDMAP[],COLUMN(PLAYERIDMAP[LG]),FALSE)</f>
        <v>AL</v>
      </c>
      <c r="G238" s="8" t="str">
        <f>VLOOKUP(MYRANKS_P[[#This Row],[PLAYERID]],PLAYERIDMAP[],COLUMN(PLAYERIDMAP[POS]),FALSE)</f>
        <v>P</v>
      </c>
      <c r="H238" s="61">
        <v>1</v>
      </c>
      <c r="I238" s="61">
        <v>1</v>
      </c>
      <c r="J238" s="61">
        <v>50.1</v>
      </c>
      <c r="K238" s="61">
        <v>35</v>
      </c>
      <c r="L238" s="61">
        <v>20</v>
      </c>
      <c r="M238" s="61">
        <v>6</v>
      </c>
      <c r="N238" s="61">
        <v>53</v>
      </c>
      <c r="O238" s="61">
        <v>16</v>
      </c>
      <c r="P238" s="9">
        <v>3.5928143712574849</v>
      </c>
      <c r="Q238" s="9">
        <v>1.0179640718562875</v>
      </c>
      <c r="R238" s="61">
        <v>237</v>
      </c>
      <c r="S238" s="38">
        <v>-7.7460056479957835</v>
      </c>
    </row>
    <row r="239" spans="1:19" x14ac:dyDescent="0.3">
      <c r="A239" s="49" t="s">
        <v>1824</v>
      </c>
      <c r="B239" s="31" t="str">
        <f>VLOOKUP(MYRANKS_P[[#This Row],[PLAYERID]],PLAYERIDMAP[],COLUMN(PLAYERIDMAP[LASTNAME]),FALSE)</f>
        <v>Cueto</v>
      </c>
      <c r="C239" s="31" t="str">
        <f>VLOOKUP(MYRANKS_P[[#This Row],[PLAYERID]],PLAYERIDMAP[],COLUMN(PLAYERIDMAP[FIRSTNAME]),FALSE)</f>
        <v>Johnny</v>
      </c>
      <c r="D239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Johnny Cueto</v>
      </c>
      <c r="E239" s="31" t="str">
        <f>VLOOKUP(MYRANKS_P[[#This Row],[PLAYERID]],PLAYERIDMAP[],COLUMN(PLAYERIDMAP[TEAM]),FALSE)</f>
        <v>SF</v>
      </c>
      <c r="F239" s="8" t="str">
        <f>VLOOKUP(MYRANKS_P[[#This Row],[PLAYERID]],PLAYERIDMAP[],COLUMN(PLAYERIDMAP[LG]),FALSE)</f>
        <v>NL</v>
      </c>
      <c r="G239" s="8" t="str">
        <f>VLOOKUP(MYRANKS_P[[#This Row],[PLAYERID]],PLAYERIDMAP[],COLUMN(PLAYERIDMAP[POS]),FALSE)</f>
        <v>P</v>
      </c>
      <c r="H239" s="61">
        <v>3</v>
      </c>
      <c r="I239" s="61">
        <v>0</v>
      </c>
      <c r="J239" s="61">
        <v>53</v>
      </c>
      <c r="K239" s="61">
        <v>46</v>
      </c>
      <c r="L239" s="61">
        <v>19</v>
      </c>
      <c r="M239" s="61">
        <v>8</v>
      </c>
      <c r="N239" s="61">
        <v>38</v>
      </c>
      <c r="O239" s="61">
        <v>13</v>
      </c>
      <c r="P239" s="9">
        <v>3.2264150943396226</v>
      </c>
      <c r="Q239" s="9">
        <v>1.1132075471698113</v>
      </c>
      <c r="R239" s="61">
        <v>238</v>
      </c>
      <c r="S239" s="38">
        <v>-7.8641159065121418</v>
      </c>
    </row>
    <row r="240" spans="1:19" x14ac:dyDescent="0.3">
      <c r="A240" s="43" t="s">
        <v>2331</v>
      </c>
      <c r="B240" s="31" t="str">
        <f>VLOOKUP(MYRANKS_P[[#This Row],[PLAYERID]],PLAYERIDMAP[],COLUMN(PLAYERIDMAP[LASTNAME]),FALSE)</f>
        <v>Johnson</v>
      </c>
      <c r="C240" s="31" t="str">
        <f>VLOOKUP(MYRANKS_P[[#This Row],[PLAYERID]],PLAYERIDMAP[],COLUMN(PLAYERIDMAP[FIRSTNAME]),FALSE)</f>
        <v>Jim</v>
      </c>
      <c r="D240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Jim Johnson</v>
      </c>
      <c r="E240" s="31" t="str">
        <f>VLOOKUP(MYRANKS_P[[#This Row],[PLAYERID]],PLAYERIDMAP[],COLUMN(PLAYERIDMAP[TEAM]),FALSE)</f>
        <v>N/A</v>
      </c>
      <c r="F240" s="8" t="str">
        <f>VLOOKUP(MYRANKS_P[[#This Row],[PLAYERID]],PLAYERIDMAP[],COLUMN(PLAYERIDMAP[LG]),FALSE)</f>
        <v>N/A</v>
      </c>
      <c r="G240" s="8" t="str">
        <f>VLOOKUP(MYRANKS_P[[#This Row],[PLAYERID]],PLAYERIDMAP[],COLUMN(PLAYERIDMAP[POS]),FALSE)</f>
        <v>P</v>
      </c>
      <c r="H240" s="61">
        <v>5</v>
      </c>
      <c r="I240" s="61">
        <v>2</v>
      </c>
      <c r="J240" s="61">
        <v>63.1</v>
      </c>
      <c r="K240" s="61">
        <v>64</v>
      </c>
      <c r="L240" s="61">
        <v>27</v>
      </c>
      <c r="M240" s="61">
        <v>9</v>
      </c>
      <c r="N240" s="61">
        <v>45</v>
      </c>
      <c r="O240" s="61">
        <v>22</v>
      </c>
      <c r="P240" s="9">
        <v>3.8510301109350236</v>
      </c>
      <c r="Q240" s="9">
        <v>1.3629160063391441</v>
      </c>
      <c r="R240" s="81">
        <v>239</v>
      </c>
      <c r="S240" s="40">
        <v>-7.8649835458980224</v>
      </c>
    </row>
    <row r="241" spans="1:19" x14ac:dyDescent="0.3">
      <c r="A241" s="88" t="s">
        <v>8290</v>
      </c>
      <c r="B241" s="31" t="str">
        <f>VLOOKUP(MYRANKS_P[[#This Row],[PLAYERID]],PLAYERIDMAP[],COLUMN(PLAYERIDMAP[LASTNAME]),FALSE)</f>
        <v>Wilson</v>
      </c>
      <c r="C241" s="31" t="str">
        <f>VLOOKUP(MYRANKS_P[[#This Row],[PLAYERID]],PLAYERIDMAP[],COLUMN(PLAYERIDMAP[FIRSTNAME]),FALSE)</f>
        <v>Alex</v>
      </c>
      <c r="D241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Alex Wilson</v>
      </c>
      <c r="E241" s="31" t="str">
        <f>VLOOKUP(MYRANKS_P[[#This Row],[PLAYERID]],PLAYERIDMAP[],COLUMN(PLAYERIDMAP[TEAM]),FALSE)</f>
        <v>N/A</v>
      </c>
      <c r="F241" s="113" t="str">
        <f>VLOOKUP(MYRANKS_P[[#This Row],[PLAYERID]],PLAYERIDMAP[],COLUMN(PLAYERIDMAP[LG]),FALSE)</f>
        <v>N/A</v>
      </c>
      <c r="G241" s="8" t="str">
        <f>VLOOKUP(MYRANKS_P[[#This Row],[PLAYERID]],PLAYERIDMAP[],COLUMN(PLAYERIDMAP[POS]),FALSE)</f>
        <v>P</v>
      </c>
      <c r="H241" s="85">
        <v>2</v>
      </c>
      <c r="I241" s="85">
        <v>0</v>
      </c>
      <c r="J241" s="85">
        <v>61.2</v>
      </c>
      <c r="K241" s="85">
        <v>50</v>
      </c>
      <c r="L241" s="85">
        <v>23</v>
      </c>
      <c r="M241" s="85">
        <v>8</v>
      </c>
      <c r="N241" s="85">
        <v>43</v>
      </c>
      <c r="O241" s="85">
        <v>15</v>
      </c>
      <c r="P241" s="86">
        <v>3.3823529411764706</v>
      </c>
      <c r="Q241" s="86">
        <v>1.0620915032679739</v>
      </c>
      <c r="R241" s="85">
        <v>240</v>
      </c>
      <c r="S241" s="87">
        <v>-7.8699014574223654</v>
      </c>
    </row>
    <row r="242" spans="1:19" x14ac:dyDescent="0.3">
      <c r="A242" s="43" t="s">
        <v>2718</v>
      </c>
      <c r="B242" s="8" t="str">
        <f>VLOOKUP(MYRANKS_P[[#This Row],[PLAYERID]],PLAYERIDMAP[],COLUMN(PLAYERIDMAP[LASTNAME]),FALSE)</f>
        <v>Neshek</v>
      </c>
      <c r="C242" s="8" t="str">
        <f>VLOOKUP(MYRANKS_P[[#This Row],[PLAYERID]],PLAYERIDMAP[],COLUMN(PLAYERIDMAP[FIRSTNAME]),FALSE)</f>
        <v>Pat</v>
      </c>
      <c r="D242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Pat Neshek</v>
      </c>
      <c r="E242" s="8" t="str">
        <f>VLOOKUP(MYRANKS_P[[#This Row],[PLAYERID]],PLAYERIDMAP[],COLUMN(PLAYERIDMAP[TEAM]),FALSE)</f>
        <v>PHI</v>
      </c>
      <c r="F242" s="8" t="str">
        <f>VLOOKUP(MYRANKS_P[[#This Row],[PLAYERID]],PLAYERIDMAP[],COLUMN(PLAYERIDMAP[LG]),FALSE)</f>
        <v>NL</v>
      </c>
      <c r="G242" s="8" t="str">
        <f>VLOOKUP(MYRANKS_P[[#This Row],[PLAYERID]],PLAYERIDMAP[],COLUMN(PLAYERIDMAP[POS]),FALSE)</f>
        <v>P</v>
      </c>
      <c r="H242" s="61">
        <v>3</v>
      </c>
      <c r="I242" s="61">
        <v>5</v>
      </c>
      <c r="J242" s="61">
        <v>24.1</v>
      </c>
      <c r="K242" s="61">
        <v>23</v>
      </c>
      <c r="L242" s="61">
        <v>7</v>
      </c>
      <c r="M242" s="61">
        <v>2</v>
      </c>
      <c r="N242" s="61">
        <v>15</v>
      </c>
      <c r="O242" s="61">
        <v>5</v>
      </c>
      <c r="P242" s="9">
        <v>2.6141078838174274</v>
      </c>
      <c r="Q242" s="9">
        <v>1.1618257261410787</v>
      </c>
      <c r="R242" s="61">
        <v>241</v>
      </c>
      <c r="S242" s="38">
        <v>-7.8968943553085378</v>
      </c>
    </row>
    <row r="243" spans="1:19" x14ac:dyDescent="0.3">
      <c r="A243" s="50" t="s">
        <v>13662</v>
      </c>
      <c r="B243" s="31" t="str">
        <f>VLOOKUP(MYRANKS_P[[#This Row],[PLAYERID]],PLAYERIDMAP[],COLUMN(PLAYERIDMAP[LASTNAME]),FALSE)</f>
        <v>Alexander</v>
      </c>
      <c r="C243" s="31" t="str">
        <f>VLOOKUP(MYRANKS_P[[#This Row],[PLAYERID]],PLAYERIDMAP[],COLUMN(PLAYERIDMAP[FIRSTNAME]),FALSE)</f>
        <v>Scott</v>
      </c>
      <c r="D243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Scott Alexander</v>
      </c>
      <c r="E243" s="31" t="str">
        <f>VLOOKUP(MYRANKS_P[[#This Row],[PLAYERID]],PLAYERIDMAP[],COLUMN(PLAYERIDMAP[TEAM]),FALSE)</f>
        <v>LAD</v>
      </c>
      <c r="F243" s="8" t="str">
        <f>VLOOKUP(MYRANKS_P[[#This Row],[PLAYERID]],PLAYERIDMAP[],COLUMN(PLAYERIDMAP[LG]),FALSE)</f>
        <v>NL</v>
      </c>
      <c r="G243" s="8" t="str">
        <f>VLOOKUP(MYRANKS_P[[#This Row],[PLAYERID]],PLAYERIDMAP[],COLUMN(PLAYERIDMAP[POS]),FALSE)</f>
        <v>P</v>
      </c>
      <c r="H243" s="61">
        <v>2</v>
      </c>
      <c r="I243" s="61">
        <v>3</v>
      </c>
      <c r="J243" s="61">
        <v>66</v>
      </c>
      <c r="K243" s="61">
        <v>57</v>
      </c>
      <c r="L243" s="61">
        <v>27</v>
      </c>
      <c r="M243" s="61">
        <v>4</v>
      </c>
      <c r="N243" s="61">
        <v>56</v>
      </c>
      <c r="O243" s="61">
        <v>27</v>
      </c>
      <c r="P243" s="9">
        <v>3.6818181818181817</v>
      </c>
      <c r="Q243" s="9">
        <v>1.2727272727272727</v>
      </c>
      <c r="R243" s="61">
        <v>242</v>
      </c>
      <c r="S243" s="38">
        <v>-7.9006183412181237</v>
      </c>
    </row>
    <row r="244" spans="1:19" x14ac:dyDescent="0.3">
      <c r="A244" s="88" t="s">
        <v>12906</v>
      </c>
      <c r="B244" s="31" t="str">
        <f>VLOOKUP(MYRANKS_P[[#This Row],[PLAYERID]],PLAYERIDMAP[],COLUMN(PLAYERIDMAP[LASTNAME]),FALSE)</f>
        <v>Woodruff</v>
      </c>
      <c r="C244" s="31" t="str">
        <f>VLOOKUP(MYRANKS_P[[#This Row],[PLAYERID]],PLAYERIDMAP[],COLUMN(PLAYERIDMAP[FIRSTNAME]),FALSE)</f>
        <v>Brandon</v>
      </c>
      <c r="D244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Brandon Woodruff</v>
      </c>
      <c r="E244" s="31" t="str">
        <f>VLOOKUP(MYRANKS_P[[#This Row],[PLAYERID]],PLAYERIDMAP[],COLUMN(PLAYERIDMAP[TEAM]),FALSE)</f>
        <v>MIL</v>
      </c>
      <c r="F244" s="113" t="str">
        <f>VLOOKUP(MYRANKS_P[[#This Row],[PLAYERID]],PLAYERIDMAP[],COLUMN(PLAYERIDMAP[LG]),FALSE)</f>
        <v>NL</v>
      </c>
      <c r="G244" s="8" t="str">
        <f>VLOOKUP(MYRANKS_P[[#This Row],[PLAYERID]],PLAYERIDMAP[],COLUMN(PLAYERIDMAP[POS]),FALSE)</f>
        <v>P</v>
      </c>
      <c r="H244" s="85">
        <v>3</v>
      </c>
      <c r="I244" s="85">
        <v>1</v>
      </c>
      <c r="J244" s="85">
        <v>42.1</v>
      </c>
      <c r="K244" s="85">
        <v>36</v>
      </c>
      <c r="L244" s="85">
        <v>17</v>
      </c>
      <c r="M244" s="85">
        <v>4</v>
      </c>
      <c r="N244" s="85">
        <v>47</v>
      </c>
      <c r="O244" s="85">
        <v>14</v>
      </c>
      <c r="P244" s="86">
        <v>3.6342042755344415</v>
      </c>
      <c r="Q244" s="86">
        <v>1.1876484560570071</v>
      </c>
      <c r="R244" s="85">
        <v>243</v>
      </c>
      <c r="S244" s="87">
        <v>-7.9355802749182107</v>
      </c>
    </row>
    <row r="245" spans="1:19" x14ac:dyDescent="0.3">
      <c r="A245" s="43" t="s">
        <v>14131</v>
      </c>
      <c r="B245" s="31" t="str">
        <f>VLOOKUP(MYRANKS_P[[#This Row],[PLAYERID]],PLAYERIDMAP[],COLUMN(PLAYERIDMAP[LASTNAME]),FALSE)</f>
        <v>Hildenberger</v>
      </c>
      <c r="C245" s="31" t="str">
        <f>VLOOKUP(MYRANKS_P[[#This Row],[PLAYERID]],PLAYERIDMAP[],COLUMN(PLAYERIDMAP[FIRSTNAME]),FALSE)</f>
        <v>Trevor</v>
      </c>
      <c r="D245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Trevor Hildenberger</v>
      </c>
      <c r="E245" s="31" t="str">
        <f>VLOOKUP(MYRANKS_P[[#This Row],[PLAYERID]],PLAYERIDMAP[],COLUMN(PLAYERIDMAP[TEAM]),FALSE)</f>
        <v>MIN</v>
      </c>
      <c r="F245" s="8" t="str">
        <f>VLOOKUP(MYRANKS_P[[#This Row],[PLAYERID]],PLAYERIDMAP[],COLUMN(PLAYERIDMAP[LG]),FALSE)</f>
        <v>AL</v>
      </c>
      <c r="G245" s="8" t="str">
        <f>VLOOKUP(MYRANKS_P[[#This Row],[PLAYERID]],PLAYERIDMAP[],COLUMN(PLAYERIDMAP[POS]),FALSE)</f>
        <v>P</v>
      </c>
      <c r="H245" s="61">
        <v>4</v>
      </c>
      <c r="I245" s="61">
        <v>7</v>
      </c>
      <c r="J245" s="61">
        <v>73</v>
      </c>
      <c r="K245" s="61">
        <v>75</v>
      </c>
      <c r="L245" s="61">
        <v>44</v>
      </c>
      <c r="M245" s="61">
        <v>12</v>
      </c>
      <c r="N245" s="61">
        <v>70</v>
      </c>
      <c r="O245" s="61">
        <v>26</v>
      </c>
      <c r="P245" s="9">
        <v>5.4246575342465757</v>
      </c>
      <c r="Q245" s="9">
        <v>1.3835616438356164</v>
      </c>
      <c r="R245" s="61">
        <v>244</v>
      </c>
      <c r="S245" s="38">
        <v>-7.9425631212458381</v>
      </c>
    </row>
    <row r="246" spans="1:19" x14ac:dyDescent="0.3">
      <c r="A246" s="43" t="s">
        <v>2363</v>
      </c>
      <c r="B246" s="8" t="str">
        <f>VLOOKUP(MYRANKS_P[[#This Row],[PLAYERID]],PLAYERIDMAP[],COLUMN(PLAYERIDMAP[LASTNAME]),FALSE)</f>
        <v>Kelly</v>
      </c>
      <c r="C246" s="8" t="str">
        <f>VLOOKUP(MYRANKS_P[[#This Row],[PLAYERID]],PLAYERIDMAP[],COLUMN(PLAYERIDMAP[FIRSTNAME]),FALSE)</f>
        <v>Joe</v>
      </c>
      <c r="D246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Joe Kelly</v>
      </c>
      <c r="E246" s="8" t="str">
        <f>VLOOKUP(MYRANKS_P[[#This Row],[PLAYERID]],PLAYERIDMAP[],COLUMN(PLAYERIDMAP[TEAM]),FALSE)</f>
        <v>LAD</v>
      </c>
      <c r="F246" s="8" t="str">
        <f>VLOOKUP(MYRANKS_P[[#This Row],[PLAYERID]],PLAYERIDMAP[],COLUMN(PLAYERIDMAP[LG]),FALSE)</f>
        <v>NL</v>
      </c>
      <c r="G246" s="8" t="str">
        <f>VLOOKUP(MYRANKS_P[[#This Row],[PLAYERID]],PLAYERIDMAP[],COLUMN(PLAYERIDMAP[POS]),FALSE)</f>
        <v>P</v>
      </c>
      <c r="H246" s="61">
        <v>4</v>
      </c>
      <c r="I246" s="61">
        <v>2</v>
      </c>
      <c r="J246" s="61">
        <v>65.2</v>
      </c>
      <c r="K246" s="61">
        <v>57</v>
      </c>
      <c r="L246" s="61">
        <v>32</v>
      </c>
      <c r="M246" s="61">
        <v>4</v>
      </c>
      <c r="N246" s="61">
        <v>68</v>
      </c>
      <c r="O246" s="61">
        <v>32</v>
      </c>
      <c r="P246" s="9">
        <v>4.4171779141104288</v>
      </c>
      <c r="Q246" s="9">
        <v>1.3650306748466257</v>
      </c>
      <c r="R246" s="61">
        <v>245</v>
      </c>
      <c r="S246" s="38">
        <v>-7.9578017860008288</v>
      </c>
    </row>
    <row r="247" spans="1:19" x14ac:dyDescent="0.3">
      <c r="A247" s="43" t="s">
        <v>3068</v>
      </c>
      <c r="B247" s="31" t="str">
        <f>VLOOKUP(MYRANKS_P[[#This Row],[PLAYERID]],PLAYERIDMAP[],COLUMN(PLAYERIDMAP[LASTNAME]),FALSE)</f>
        <v>Santiago</v>
      </c>
      <c r="C247" s="31" t="str">
        <f>VLOOKUP(MYRANKS_P[[#This Row],[PLAYERID]],PLAYERIDMAP[],COLUMN(PLAYERIDMAP[FIRSTNAME]),FALSE)</f>
        <v>Hector</v>
      </c>
      <c r="D247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Hector Santiago</v>
      </c>
      <c r="E247" s="31" t="str">
        <f>VLOOKUP(MYRANKS_P[[#This Row],[PLAYERID]],PLAYERIDMAP[],COLUMN(PLAYERIDMAP[TEAM]),FALSE)</f>
        <v>N/A</v>
      </c>
      <c r="F247" s="8" t="str">
        <f>VLOOKUP(MYRANKS_P[[#This Row],[PLAYERID]],PLAYERIDMAP[],COLUMN(PLAYERIDMAP[LG]),FALSE)</f>
        <v>N/A</v>
      </c>
      <c r="G247" s="8" t="str">
        <f>VLOOKUP(MYRANKS_P[[#This Row],[PLAYERID]],PLAYERIDMAP[],COLUMN(PLAYERIDMAP[POS]),FALSE)</f>
        <v>P</v>
      </c>
      <c r="H247" s="61">
        <v>6</v>
      </c>
      <c r="I247" s="61">
        <v>2</v>
      </c>
      <c r="J247" s="61">
        <v>102</v>
      </c>
      <c r="K247" s="61">
        <v>101</v>
      </c>
      <c r="L247" s="61">
        <v>50</v>
      </c>
      <c r="M247" s="61">
        <v>16</v>
      </c>
      <c r="N247" s="61">
        <v>103</v>
      </c>
      <c r="O247" s="61">
        <v>60</v>
      </c>
      <c r="P247" s="9">
        <v>4.4117647058823533</v>
      </c>
      <c r="Q247" s="9">
        <v>1.5784313725490196</v>
      </c>
      <c r="R247" s="61">
        <v>246</v>
      </c>
      <c r="S247" s="38">
        <v>-8.0899294912219215</v>
      </c>
    </row>
    <row r="248" spans="1:19" x14ac:dyDescent="0.3">
      <c r="A248" s="57" t="s">
        <v>3930</v>
      </c>
      <c r="B248" s="31" t="str">
        <f>VLOOKUP(MYRANKS_P[[#This Row],[PLAYERID]],PLAYERIDMAP[],COLUMN(PLAYERIDMAP[LASTNAME]),FALSE)</f>
        <v>Elias</v>
      </c>
      <c r="C248" s="31" t="str">
        <f>VLOOKUP(MYRANKS_P[[#This Row],[PLAYERID]],PLAYERIDMAP[],COLUMN(PLAYERIDMAP[FIRSTNAME]),FALSE)</f>
        <v>Roenis</v>
      </c>
      <c r="D248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Roenis Elias</v>
      </c>
      <c r="E248" s="31" t="str">
        <f>VLOOKUP(MYRANKS_P[[#This Row],[PLAYERID]],PLAYERIDMAP[],COLUMN(PLAYERIDMAP[TEAM]),FALSE)</f>
        <v>SEA</v>
      </c>
      <c r="F248" s="8" t="str">
        <f>VLOOKUP(MYRANKS_P[[#This Row],[PLAYERID]],PLAYERIDMAP[],COLUMN(PLAYERIDMAP[LG]),FALSE)</f>
        <v>AL</v>
      </c>
      <c r="G248" s="8" t="str">
        <f>VLOOKUP(MYRANKS_P[[#This Row],[PLAYERID]],PLAYERIDMAP[],COLUMN(PLAYERIDMAP[POS]),FALSE)</f>
        <v>P</v>
      </c>
      <c r="H248" s="61">
        <v>3</v>
      </c>
      <c r="I248" s="61">
        <v>0</v>
      </c>
      <c r="J248" s="61">
        <v>51</v>
      </c>
      <c r="K248" s="61">
        <v>46</v>
      </c>
      <c r="L248" s="61">
        <v>15</v>
      </c>
      <c r="M248" s="61">
        <v>1</v>
      </c>
      <c r="N248" s="61">
        <v>34</v>
      </c>
      <c r="O248" s="61">
        <v>16</v>
      </c>
      <c r="P248" s="9">
        <v>2.6470588235294117</v>
      </c>
      <c r="Q248" s="9">
        <v>1.2156862745098038</v>
      </c>
      <c r="R248" s="68">
        <v>247</v>
      </c>
      <c r="S248" s="51">
        <v>-8.1932988687070978</v>
      </c>
    </row>
    <row r="249" spans="1:19" x14ac:dyDescent="0.3">
      <c r="A249" s="57" t="s">
        <v>13341</v>
      </c>
      <c r="B249" s="31" t="str">
        <f>VLOOKUP(MYRANKS_P[[#This Row],[PLAYERID]],PLAYERIDMAP[],COLUMN(PLAYERIDMAP[LASTNAME]),FALSE)</f>
        <v>Senzatela</v>
      </c>
      <c r="C249" s="31" t="str">
        <f>VLOOKUP(MYRANKS_P[[#This Row],[PLAYERID]],PLAYERIDMAP[],COLUMN(PLAYERIDMAP[FIRSTNAME]),FALSE)</f>
        <v>Antonio</v>
      </c>
      <c r="D249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Antonio Senzatela</v>
      </c>
      <c r="E249" s="31" t="str">
        <f>VLOOKUP(MYRANKS_P[[#This Row],[PLAYERID]],PLAYERIDMAP[],COLUMN(PLAYERIDMAP[TEAM]),FALSE)</f>
        <v>COL</v>
      </c>
      <c r="F249" s="8" t="str">
        <f>VLOOKUP(MYRANKS_P[[#This Row],[PLAYERID]],PLAYERIDMAP[],COLUMN(PLAYERIDMAP[LG]),FALSE)</f>
        <v>NL</v>
      </c>
      <c r="G249" s="8" t="str">
        <f>VLOOKUP(MYRANKS_P[[#This Row],[PLAYERID]],PLAYERIDMAP[],COLUMN(PLAYERIDMAP[POS]),FALSE)</f>
        <v>P</v>
      </c>
      <c r="H249" s="61">
        <v>6</v>
      </c>
      <c r="I249" s="68">
        <v>0</v>
      </c>
      <c r="J249" s="68">
        <v>90.1</v>
      </c>
      <c r="K249" s="68">
        <v>94</v>
      </c>
      <c r="L249" s="68">
        <v>44</v>
      </c>
      <c r="M249" s="68">
        <v>10</v>
      </c>
      <c r="N249" s="68">
        <v>69</v>
      </c>
      <c r="O249" s="68">
        <v>30</v>
      </c>
      <c r="P249" s="48">
        <v>4.3951165371809102</v>
      </c>
      <c r="Q249" s="48">
        <v>1.3762486126526083</v>
      </c>
      <c r="R249" s="68">
        <v>248</v>
      </c>
      <c r="S249" s="51">
        <v>-8.2033993604982882</v>
      </c>
    </row>
    <row r="250" spans="1:19" x14ac:dyDescent="0.3">
      <c r="A250" s="57" t="s">
        <v>14017</v>
      </c>
      <c r="B250" s="31" t="str">
        <f>VLOOKUP(MYRANKS_P[[#This Row],[PLAYERID]],PLAYERIDMAP[],COLUMN(PLAYERIDMAP[LASTNAME]),FALSE)</f>
        <v>Pagan</v>
      </c>
      <c r="C250" s="31" t="str">
        <f>VLOOKUP(MYRANKS_P[[#This Row],[PLAYERID]],PLAYERIDMAP[],COLUMN(PLAYERIDMAP[FIRSTNAME]),FALSE)</f>
        <v>Emilio</v>
      </c>
      <c r="D250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Emilio Pagan</v>
      </c>
      <c r="E250" s="31" t="str">
        <f>VLOOKUP(MYRANKS_P[[#This Row],[PLAYERID]],PLAYERIDMAP[],COLUMN(PLAYERIDMAP[TEAM]),FALSE)</f>
        <v>TB</v>
      </c>
      <c r="F250" s="8" t="str">
        <f>VLOOKUP(MYRANKS_P[[#This Row],[PLAYERID]],PLAYERIDMAP[],COLUMN(PLAYERIDMAP[LG]),FALSE)</f>
        <v>AL</v>
      </c>
      <c r="G250" s="8" t="str">
        <f>VLOOKUP(MYRANKS_P[[#This Row],[PLAYERID]],PLAYERIDMAP[],COLUMN(PLAYERIDMAP[POS]),FALSE)</f>
        <v>P</v>
      </c>
      <c r="H250" s="61">
        <v>3</v>
      </c>
      <c r="I250" s="68">
        <v>0</v>
      </c>
      <c r="J250" s="68">
        <v>62</v>
      </c>
      <c r="K250" s="68">
        <v>55</v>
      </c>
      <c r="L250" s="68">
        <v>30</v>
      </c>
      <c r="M250" s="68">
        <v>13</v>
      </c>
      <c r="N250" s="68">
        <v>63</v>
      </c>
      <c r="O250" s="68">
        <v>19</v>
      </c>
      <c r="P250" s="48">
        <v>4.354838709677419</v>
      </c>
      <c r="Q250" s="48">
        <v>1.1935483870967742</v>
      </c>
      <c r="R250" s="68">
        <v>249</v>
      </c>
      <c r="S250" s="51">
        <v>-8.2828113448623562</v>
      </c>
    </row>
    <row r="251" spans="1:19" x14ac:dyDescent="0.3">
      <c r="A251" s="43" t="s">
        <v>15718</v>
      </c>
      <c r="B251" s="31" t="str">
        <f>VLOOKUP(MYRANKS_P[[#This Row],[PLAYERID]],PLAYERIDMAP[],COLUMN(PLAYERIDMAP[LASTNAME]),FALSE)</f>
        <v>Borucki</v>
      </c>
      <c r="C251" s="31" t="str">
        <f>VLOOKUP(MYRANKS_P[[#This Row],[PLAYERID]],PLAYERIDMAP[],COLUMN(PLAYERIDMAP[FIRSTNAME]),FALSE)</f>
        <v>Ryan</v>
      </c>
      <c r="D251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Ryan Borucki</v>
      </c>
      <c r="E251" s="31" t="str">
        <f>VLOOKUP(MYRANKS_P[[#This Row],[PLAYERID]],PLAYERIDMAP[],COLUMN(PLAYERIDMAP[TEAM]),FALSE)</f>
        <v>TOR</v>
      </c>
      <c r="F251" s="8" t="str">
        <f>VLOOKUP(MYRANKS_P[[#This Row],[PLAYERID]],PLAYERIDMAP[],COLUMN(PLAYERIDMAP[LG]),FALSE)</f>
        <v>AL</v>
      </c>
      <c r="G251" s="8" t="str">
        <f>VLOOKUP(MYRANKS_P[[#This Row],[PLAYERID]],PLAYERIDMAP[],COLUMN(PLAYERIDMAP[POS]),FALSE)</f>
        <v>P</v>
      </c>
      <c r="H251" s="61">
        <v>4</v>
      </c>
      <c r="I251" s="61">
        <v>0</v>
      </c>
      <c r="J251" s="61">
        <v>97.2</v>
      </c>
      <c r="K251" s="61">
        <v>96</v>
      </c>
      <c r="L251" s="61">
        <v>42</v>
      </c>
      <c r="M251" s="61">
        <v>7</v>
      </c>
      <c r="N251" s="61">
        <v>67</v>
      </c>
      <c r="O251" s="61">
        <v>33</v>
      </c>
      <c r="P251" s="9">
        <v>3.8888888888888888</v>
      </c>
      <c r="Q251" s="9">
        <v>1.3271604938271604</v>
      </c>
      <c r="R251" s="61">
        <v>250</v>
      </c>
      <c r="S251" s="38">
        <v>-8.2937825173617963</v>
      </c>
    </row>
    <row r="252" spans="1:19" x14ac:dyDescent="0.3">
      <c r="A252" s="43" t="s">
        <v>15567</v>
      </c>
      <c r="B252" s="31" t="str">
        <f>VLOOKUP(MYRANKS_P[[#This Row],[PLAYERID]],PLAYERIDMAP[],COLUMN(PLAYERIDMAP[LASTNAME]),FALSE)</f>
        <v>Grace</v>
      </c>
      <c r="C252" s="31" t="str">
        <f>VLOOKUP(MYRANKS_P[[#This Row],[PLAYERID]],PLAYERIDMAP[],COLUMN(PLAYERIDMAP[FIRSTNAME]),FALSE)</f>
        <v>Matt</v>
      </c>
      <c r="D252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Matt Grace</v>
      </c>
      <c r="E252" s="31" t="str">
        <f>VLOOKUP(MYRANKS_P[[#This Row],[PLAYERID]],PLAYERIDMAP[],COLUMN(PLAYERIDMAP[TEAM]),FALSE)</f>
        <v>WAS</v>
      </c>
      <c r="F252" s="8" t="str">
        <f>VLOOKUP(MYRANKS_P[[#This Row],[PLAYERID]],PLAYERIDMAP[],COLUMN(PLAYERIDMAP[LG]),FALSE)</f>
        <v>NL</v>
      </c>
      <c r="G252" s="8" t="str">
        <f>VLOOKUP(MYRANKS_P[[#This Row],[PLAYERID]],PLAYERIDMAP[],COLUMN(PLAYERIDMAP[POS]),FALSE)</f>
        <v>P</v>
      </c>
      <c r="H252" s="61">
        <v>1</v>
      </c>
      <c r="I252" s="61">
        <v>0</v>
      </c>
      <c r="J252" s="61">
        <v>59.2</v>
      </c>
      <c r="K252" s="61">
        <v>55</v>
      </c>
      <c r="L252" s="61">
        <v>19</v>
      </c>
      <c r="M252" s="61">
        <v>5</v>
      </c>
      <c r="N252" s="61">
        <v>48</v>
      </c>
      <c r="O252" s="61">
        <v>13</v>
      </c>
      <c r="P252" s="9">
        <v>2.8885135135135132</v>
      </c>
      <c r="Q252" s="9">
        <v>1.1486486486486487</v>
      </c>
      <c r="R252" s="81">
        <v>251</v>
      </c>
      <c r="S252" s="40">
        <v>-8.3153257033745476</v>
      </c>
    </row>
    <row r="253" spans="1:19" x14ac:dyDescent="0.3">
      <c r="A253" s="57" t="s">
        <v>2316</v>
      </c>
      <c r="B253" s="31" t="str">
        <f>VLOOKUP(MYRANKS_P[[#This Row],[PLAYERID]],PLAYERIDMAP[],COLUMN(PLAYERIDMAP[LASTNAME]),FALSE)</f>
        <v>Jennings</v>
      </c>
      <c r="C253" s="31" t="str">
        <f>VLOOKUP(MYRANKS_P[[#This Row],[PLAYERID]],PLAYERIDMAP[],COLUMN(PLAYERIDMAP[FIRSTNAME]),FALSE)</f>
        <v>Dan</v>
      </c>
      <c r="D253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Dan Jennings</v>
      </c>
      <c r="E253" s="31" t="str">
        <f>VLOOKUP(MYRANKS_P[[#This Row],[PLAYERID]],PLAYERIDMAP[],COLUMN(PLAYERIDMAP[TEAM]),FALSE)</f>
        <v>N/A</v>
      </c>
      <c r="F253" s="8" t="str">
        <f>VLOOKUP(MYRANKS_P[[#This Row],[PLAYERID]],PLAYERIDMAP[],COLUMN(PLAYERIDMAP[LG]),FALSE)</f>
        <v>N/A</v>
      </c>
      <c r="G253" s="8" t="str">
        <f>VLOOKUP(MYRANKS_P[[#This Row],[PLAYERID]],PLAYERIDMAP[],COLUMN(PLAYERIDMAP[POS]),FALSE)</f>
        <v>P</v>
      </c>
      <c r="H253" s="61">
        <v>4</v>
      </c>
      <c r="I253" s="68">
        <v>1</v>
      </c>
      <c r="J253" s="68">
        <v>64.099999999999994</v>
      </c>
      <c r="K253" s="68">
        <v>66</v>
      </c>
      <c r="L253" s="68">
        <v>23</v>
      </c>
      <c r="M253" s="68">
        <v>6</v>
      </c>
      <c r="N253" s="68">
        <v>45</v>
      </c>
      <c r="O253" s="68">
        <v>23</v>
      </c>
      <c r="P253" s="48">
        <v>3.2293291731669269</v>
      </c>
      <c r="Q253" s="48">
        <v>1.3884555382215289</v>
      </c>
      <c r="R253" s="68">
        <v>252</v>
      </c>
      <c r="S253" s="51">
        <v>-8.3273741121844775</v>
      </c>
    </row>
    <row r="254" spans="1:19" x14ac:dyDescent="0.3">
      <c r="A254" s="88" t="s">
        <v>3318</v>
      </c>
      <c r="B254" s="31" t="str">
        <f>VLOOKUP(MYRANKS_P[[#This Row],[PLAYERID]],PLAYERIDMAP[],COLUMN(PLAYERIDMAP[LASTNAME]),FALSE)</f>
        <v>Warren</v>
      </c>
      <c r="C254" s="31" t="str">
        <f>VLOOKUP(MYRANKS_P[[#This Row],[PLAYERID]],PLAYERIDMAP[],COLUMN(PLAYERIDMAP[FIRSTNAME]),FALSE)</f>
        <v>Adam</v>
      </c>
      <c r="D254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Adam Warren</v>
      </c>
      <c r="E254" s="31" t="str">
        <f>VLOOKUP(MYRANKS_P[[#This Row],[PLAYERID]],PLAYERIDMAP[],COLUMN(PLAYERIDMAP[TEAM]),FALSE)</f>
        <v>N/A</v>
      </c>
      <c r="F254" s="113" t="str">
        <f>VLOOKUP(MYRANKS_P[[#This Row],[PLAYERID]],PLAYERIDMAP[],COLUMN(PLAYERIDMAP[LG]),FALSE)</f>
        <v>N/A</v>
      </c>
      <c r="G254" s="8" t="str">
        <f>VLOOKUP(MYRANKS_P[[#This Row],[PLAYERID]],PLAYERIDMAP[],COLUMN(PLAYERIDMAP[POS]),FALSE)</f>
        <v>P</v>
      </c>
      <c r="H254" s="85">
        <v>3</v>
      </c>
      <c r="I254" s="85">
        <v>0</v>
      </c>
      <c r="J254" s="85">
        <v>51.2</v>
      </c>
      <c r="K254" s="85">
        <v>48</v>
      </c>
      <c r="L254" s="85">
        <v>18</v>
      </c>
      <c r="M254" s="85">
        <v>6</v>
      </c>
      <c r="N254" s="85">
        <v>52</v>
      </c>
      <c r="O254" s="85">
        <v>20</v>
      </c>
      <c r="P254" s="86">
        <v>3.1640625</v>
      </c>
      <c r="Q254" s="86">
        <v>1.328125</v>
      </c>
      <c r="R254" s="85">
        <v>253</v>
      </c>
      <c r="S254" s="87">
        <v>-8.3598774770702757</v>
      </c>
    </row>
    <row r="255" spans="1:19" x14ac:dyDescent="0.3">
      <c r="A255" s="43" t="s">
        <v>12254</v>
      </c>
      <c r="B255" s="8" t="str">
        <f>VLOOKUP(MYRANKS_P[[#This Row],[PLAYERID]],PLAYERIDMAP[],COLUMN(PLAYERIDMAP[LASTNAME]),FALSE)</f>
        <v>Devenski</v>
      </c>
      <c r="C255" s="8" t="str">
        <f>VLOOKUP(MYRANKS_P[[#This Row],[PLAYERID]],PLAYERIDMAP[],COLUMN(PLAYERIDMAP[FIRSTNAME]),FALSE)</f>
        <v>Chris</v>
      </c>
      <c r="D255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Chris Devenski</v>
      </c>
      <c r="E255" s="8" t="str">
        <f>VLOOKUP(MYRANKS_P[[#This Row],[PLAYERID]],PLAYERIDMAP[],COLUMN(PLAYERIDMAP[TEAM]),FALSE)</f>
        <v>HOU</v>
      </c>
      <c r="F255" s="8" t="str">
        <f>VLOOKUP(MYRANKS_P[[#This Row],[PLAYERID]],PLAYERIDMAP[],COLUMN(PLAYERIDMAP[LG]),FALSE)</f>
        <v>AL</v>
      </c>
      <c r="G255" s="8" t="str">
        <f>VLOOKUP(MYRANKS_P[[#This Row],[PLAYERID]],PLAYERIDMAP[],COLUMN(PLAYERIDMAP[POS]),FALSE)</f>
        <v>P</v>
      </c>
      <c r="H255" s="61">
        <v>2</v>
      </c>
      <c r="I255" s="61">
        <v>2</v>
      </c>
      <c r="J255" s="61">
        <v>47.1</v>
      </c>
      <c r="K255" s="61">
        <v>42</v>
      </c>
      <c r="L255" s="61">
        <v>22</v>
      </c>
      <c r="M255" s="61">
        <v>9</v>
      </c>
      <c r="N255" s="61">
        <v>51</v>
      </c>
      <c r="O255" s="61">
        <v>13</v>
      </c>
      <c r="P255" s="9">
        <v>4.2038216560509554</v>
      </c>
      <c r="Q255" s="9">
        <v>1.167728237791932</v>
      </c>
      <c r="R255" s="61">
        <v>254</v>
      </c>
      <c r="S255" s="38">
        <v>-8.5186101621399004</v>
      </c>
    </row>
    <row r="256" spans="1:19" x14ac:dyDescent="0.3">
      <c r="A256" s="57" t="s">
        <v>15586</v>
      </c>
      <c r="B256" s="31" t="str">
        <f>VLOOKUP(MYRANKS_P[[#This Row],[PLAYERID]],PLAYERIDMAP[],COLUMN(PLAYERIDMAP[LASTNAME]),FALSE)</f>
        <v>Koch</v>
      </c>
      <c r="C256" s="31" t="str">
        <f>VLOOKUP(MYRANKS_P[[#This Row],[PLAYERID]],PLAYERIDMAP[],COLUMN(PLAYERIDMAP[FIRSTNAME]),FALSE)</f>
        <v>Matt</v>
      </c>
      <c r="D256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Matt Koch</v>
      </c>
      <c r="E256" s="31" t="str">
        <f>VLOOKUP(MYRANKS_P[[#This Row],[PLAYERID]],PLAYERIDMAP[],COLUMN(PLAYERIDMAP[TEAM]),FALSE)</f>
        <v>ARI</v>
      </c>
      <c r="F256" s="8" t="str">
        <f>VLOOKUP(MYRANKS_P[[#This Row],[PLAYERID]],PLAYERIDMAP[],COLUMN(PLAYERIDMAP[LG]),FALSE)</f>
        <v>NL</v>
      </c>
      <c r="G256" s="8" t="str">
        <f>VLOOKUP(MYRANKS_P[[#This Row],[PLAYERID]],PLAYERIDMAP[],COLUMN(PLAYERIDMAP[POS]),FALSE)</f>
        <v>P</v>
      </c>
      <c r="H256" s="61">
        <v>5</v>
      </c>
      <c r="I256" s="68">
        <v>0</v>
      </c>
      <c r="J256" s="68">
        <v>86.2</v>
      </c>
      <c r="K256" s="68">
        <v>88</v>
      </c>
      <c r="L256" s="68">
        <v>40</v>
      </c>
      <c r="M256" s="68">
        <v>19</v>
      </c>
      <c r="N256" s="68">
        <v>50</v>
      </c>
      <c r="O256" s="68">
        <v>22</v>
      </c>
      <c r="P256" s="48">
        <v>4.1763341067285378</v>
      </c>
      <c r="Q256" s="48">
        <v>1.2761020881670533</v>
      </c>
      <c r="R256" s="68">
        <v>255</v>
      </c>
      <c r="S256" s="51">
        <v>-8.5846544929682604</v>
      </c>
    </row>
    <row r="257" spans="1:19" x14ac:dyDescent="0.3">
      <c r="A257" s="43" t="s">
        <v>2345</v>
      </c>
      <c r="B257" s="31" t="str">
        <f>VLOOKUP(MYRANKS_P[[#This Row],[PLAYERID]],PLAYERIDMAP[],COLUMN(PLAYERIDMAP[LASTNAME]),FALSE)</f>
        <v>Jones</v>
      </c>
      <c r="C257" s="31" t="str">
        <f>VLOOKUP(MYRANKS_P[[#This Row],[PLAYERID]],PLAYERIDMAP[],COLUMN(PLAYERIDMAP[FIRSTNAME]),FALSE)</f>
        <v>Nate</v>
      </c>
      <c r="D257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Nate Jones</v>
      </c>
      <c r="E257" s="31" t="str">
        <f>VLOOKUP(MYRANKS_P[[#This Row],[PLAYERID]],PLAYERIDMAP[],COLUMN(PLAYERIDMAP[TEAM]),FALSE)</f>
        <v>CHW</v>
      </c>
      <c r="F257" s="8" t="str">
        <f>VLOOKUP(MYRANKS_P[[#This Row],[PLAYERID]],PLAYERIDMAP[],COLUMN(PLAYERIDMAP[LG]),FALSE)</f>
        <v>AL</v>
      </c>
      <c r="G257" s="8" t="str">
        <f>VLOOKUP(MYRANKS_P[[#This Row],[PLAYERID]],PLAYERIDMAP[],COLUMN(PLAYERIDMAP[POS]),FALSE)</f>
        <v>P</v>
      </c>
      <c r="H257" s="61">
        <v>2</v>
      </c>
      <c r="I257" s="75">
        <v>5</v>
      </c>
      <c r="J257" s="75">
        <v>30</v>
      </c>
      <c r="K257" s="75">
        <v>28</v>
      </c>
      <c r="L257" s="75">
        <v>10</v>
      </c>
      <c r="M257" s="75">
        <v>4</v>
      </c>
      <c r="N257" s="75">
        <v>32</v>
      </c>
      <c r="O257" s="75">
        <v>15</v>
      </c>
      <c r="P257" s="25">
        <v>3</v>
      </c>
      <c r="Q257" s="25">
        <v>1.4333333333333333</v>
      </c>
      <c r="R257" s="75">
        <v>256</v>
      </c>
      <c r="S257" s="39">
        <v>-8.698814015028006</v>
      </c>
    </row>
    <row r="258" spans="1:19" x14ac:dyDescent="0.3">
      <c r="A258" s="88" t="s">
        <v>4916</v>
      </c>
      <c r="B258" s="31" t="str">
        <f>VLOOKUP(MYRANKS_P[[#This Row],[PLAYERID]],PLAYERIDMAP[],COLUMN(PLAYERIDMAP[LASTNAME]),FALSE)</f>
        <v>Tropeano</v>
      </c>
      <c r="C258" s="31" t="str">
        <f>VLOOKUP(MYRANKS_P[[#This Row],[PLAYERID]],PLAYERIDMAP[],COLUMN(PLAYERIDMAP[FIRSTNAME]),FALSE)</f>
        <v>Nicholas</v>
      </c>
      <c r="D258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Nicholas Tropeano</v>
      </c>
      <c r="E258" s="31" t="str">
        <f>VLOOKUP(MYRANKS_P[[#This Row],[PLAYERID]],PLAYERIDMAP[],COLUMN(PLAYERIDMAP[TEAM]),FALSE)</f>
        <v>LAA</v>
      </c>
      <c r="F258" s="113" t="str">
        <f>VLOOKUP(MYRANKS_P[[#This Row],[PLAYERID]],PLAYERIDMAP[],COLUMN(PLAYERIDMAP[LG]),FALSE)</f>
        <v>AL</v>
      </c>
      <c r="G258" s="8" t="str">
        <f>VLOOKUP(MYRANKS_P[[#This Row],[PLAYERID]],PLAYERIDMAP[],COLUMN(PLAYERIDMAP[POS]),FALSE)</f>
        <v>P</v>
      </c>
      <c r="H258" s="85">
        <v>5</v>
      </c>
      <c r="I258" s="85">
        <v>0</v>
      </c>
      <c r="J258" s="85">
        <v>76</v>
      </c>
      <c r="K258" s="85">
        <v>68</v>
      </c>
      <c r="L258" s="85">
        <v>40</v>
      </c>
      <c r="M258" s="85">
        <v>16</v>
      </c>
      <c r="N258" s="85">
        <v>64</v>
      </c>
      <c r="O258" s="85">
        <v>31</v>
      </c>
      <c r="P258" s="86">
        <v>4.7368421052631575</v>
      </c>
      <c r="Q258" s="86">
        <v>1.3026315789473684</v>
      </c>
      <c r="R258" s="85">
        <v>257</v>
      </c>
      <c r="S258" s="87">
        <v>-8.7176493483229027</v>
      </c>
    </row>
    <row r="259" spans="1:19" x14ac:dyDescent="0.3">
      <c r="A259" s="43" t="s">
        <v>1772</v>
      </c>
      <c r="B259" s="31" t="str">
        <f>VLOOKUP(MYRANKS_P[[#This Row],[PLAYERID]],PLAYERIDMAP[],COLUMN(PLAYERIDMAP[LASTNAME]),FALSE)</f>
        <v>Coleman</v>
      </c>
      <c r="C259" s="31" t="str">
        <f>VLOOKUP(MYRANKS_P[[#This Row],[PLAYERID]],PLAYERIDMAP[],COLUMN(PLAYERIDMAP[FIRSTNAME]),FALSE)</f>
        <v>Louis</v>
      </c>
      <c r="D259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Louis Coleman</v>
      </c>
      <c r="E259" s="31" t="str">
        <f>VLOOKUP(MYRANKS_P[[#This Row],[PLAYERID]],PLAYERIDMAP[],COLUMN(PLAYERIDMAP[TEAM]),FALSE)</f>
        <v>DET</v>
      </c>
      <c r="F259" s="8" t="str">
        <f>VLOOKUP(MYRANKS_P[[#This Row],[PLAYERID]],PLAYERIDMAP[],COLUMN(PLAYERIDMAP[LG]),FALSE)</f>
        <v>AL</v>
      </c>
      <c r="G259" s="8" t="str">
        <f>VLOOKUP(MYRANKS_P[[#This Row],[PLAYERID]],PLAYERIDMAP[],COLUMN(PLAYERIDMAP[POS]),FALSE)</f>
        <v>P</v>
      </c>
      <c r="H259" s="61">
        <v>4</v>
      </c>
      <c r="I259" s="75">
        <v>0</v>
      </c>
      <c r="J259" s="75">
        <v>51.1</v>
      </c>
      <c r="K259" s="75">
        <v>43</v>
      </c>
      <c r="L259" s="75">
        <v>20</v>
      </c>
      <c r="M259" s="75">
        <v>5</v>
      </c>
      <c r="N259" s="75">
        <v>41</v>
      </c>
      <c r="O259" s="75">
        <v>24</v>
      </c>
      <c r="P259" s="25">
        <v>3.5225048923679059</v>
      </c>
      <c r="Q259" s="25">
        <v>1.3111545988258317</v>
      </c>
      <c r="R259" s="75">
        <v>258</v>
      </c>
      <c r="S259" s="39">
        <v>-8.7460919075419596</v>
      </c>
    </row>
    <row r="260" spans="1:19" x14ac:dyDescent="0.3">
      <c r="A260" s="43" t="s">
        <v>12342</v>
      </c>
      <c r="B260" s="31" t="str">
        <f>VLOOKUP(MYRANKS_P[[#This Row],[PLAYERID]],PLAYERIDMAP[],COLUMN(PLAYERIDMAP[LASTNAME]),FALSE)</f>
        <v>Kuhl</v>
      </c>
      <c r="C260" s="31" t="str">
        <f>VLOOKUP(MYRANKS_P[[#This Row],[PLAYERID]],PLAYERIDMAP[],COLUMN(PLAYERIDMAP[FIRSTNAME]),FALSE)</f>
        <v>Chad</v>
      </c>
      <c r="D260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Chad Kuhl</v>
      </c>
      <c r="E260" s="31" t="str">
        <f>VLOOKUP(MYRANKS_P[[#This Row],[PLAYERID]],PLAYERIDMAP[],COLUMN(PLAYERIDMAP[TEAM]),FALSE)</f>
        <v>PIT</v>
      </c>
      <c r="F260" s="8" t="str">
        <f>VLOOKUP(MYRANKS_P[[#This Row],[PLAYERID]],PLAYERIDMAP[],COLUMN(PLAYERIDMAP[LG]),FALSE)</f>
        <v>NL</v>
      </c>
      <c r="G260" s="8" t="str">
        <f>VLOOKUP(MYRANKS_P[[#This Row],[PLAYERID]],PLAYERIDMAP[],COLUMN(PLAYERIDMAP[POS]),FALSE)</f>
        <v>P</v>
      </c>
      <c r="H260" s="61">
        <v>5</v>
      </c>
      <c r="I260" s="61">
        <v>0</v>
      </c>
      <c r="J260" s="61">
        <v>85</v>
      </c>
      <c r="K260" s="61">
        <v>89</v>
      </c>
      <c r="L260" s="61">
        <v>43</v>
      </c>
      <c r="M260" s="61">
        <v>14</v>
      </c>
      <c r="N260" s="61">
        <v>81</v>
      </c>
      <c r="O260" s="61">
        <v>33</v>
      </c>
      <c r="P260" s="9">
        <v>4.552941176470588</v>
      </c>
      <c r="Q260" s="9">
        <v>1.4352941176470588</v>
      </c>
      <c r="R260" s="61">
        <v>259</v>
      </c>
      <c r="S260" s="38">
        <v>-8.9490579291427483</v>
      </c>
    </row>
    <row r="261" spans="1:19" x14ac:dyDescent="0.3">
      <c r="A261" s="43" t="s">
        <v>12512</v>
      </c>
      <c r="B261" s="31" t="str">
        <f>VLOOKUP(MYRANKS_P[[#This Row],[PLAYERID]],PLAYERIDMAP[],COLUMN(PLAYERIDMAP[LASTNAME]),FALSE)</f>
        <v>Fulmer</v>
      </c>
      <c r="C261" s="31" t="str">
        <f>VLOOKUP(MYRANKS_P[[#This Row],[PLAYERID]],PLAYERIDMAP[],COLUMN(PLAYERIDMAP[FIRSTNAME]),FALSE)</f>
        <v>Michael</v>
      </c>
      <c r="D261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Michael Fulmer</v>
      </c>
      <c r="E261" s="31" t="str">
        <f>VLOOKUP(MYRANKS_P[[#This Row],[PLAYERID]],PLAYERIDMAP[],COLUMN(PLAYERIDMAP[TEAM]),FALSE)</f>
        <v>DET</v>
      </c>
      <c r="F261" s="8" t="str">
        <f>VLOOKUP(MYRANKS_P[[#This Row],[PLAYERID]],PLAYERIDMAP[],COLUMN(PLAYERIDMAP[LG]),FALSE)</f>
        <v>AL</v>
      </c>
      <c r="G261" s="8" t="str">
        <f>VLOOKUP(MYRANKS_P[[#This Row],[PLAYERID]],PLAYERIDMAP[],COLUMN(PLAYERIDMAP[POS]),FALSE)</f>
        <v>P</v>
      </c>
      <c r="H261" s="61">
        <v>3</v>
      </c>
      <c r="I261" s="61">
        <v>0</v>
      </c>
      <c r="J261" s="61">
        <v>132.1</v>
      </c>
      <c r="K261" s="61">
        <v>128</v>
      </c>
      <c r="L261" s="61">
        <v>69</v>
      </c>
      <c r="M261" s="61">
        <v>19</v>
      </c>
      <c r="N261" s="61">
        <v>110</v>
      </c>
      <c r="O261" s="61">
        <v>46</v>
      </c>
      <c r="P261" s="9">
        <v>4.700984102952309</v>
      </c>
      <c r="Q261" s="9">
        <v>1.3171839515518546</v>
      </c>
      <c r="R261" s="81">
        <v>260</v>
      </c>
      <c r="S261" s="40">
        <v>-8.9528144889491053</v>
      </c>
    </row>
    <row r="262" spans="1:19" x14ac:dyDescent="0.3">
      <c r="A262" s="43" t="s">
        <v>15541</v>
      </c>
      <c r="B262" s="31" t="str">
        <f>VLOOKUP(MYRANKS_P[[#This Row],[PLAYERID]],PLAYERIDMAP[],COLUMN(PLAYERIDMAP[LASTNAME]),FALSE)</f>
        <v>Barnette</v>
      </c>
      <c r="C262" s="31" t="str">
        <f>VLOOKUP(MYRANKS_P[[#This Row],[PLAYERID]],PLAYERIDMAP[],COLUMN(PLAYERIDMAP[FIRSTNAME]),FALSE)</f>
        <v>Tony</v>
      </c>
      <c r="D262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Tony Barnette</v>
      </c>
      <c r="E262" s="31" t="str">
        <f>VLOOKUP(MYRANKS_P[[#This Row],[PLAYERID]],PLAYERIDMAP[],COLUMN(PLAYERIDMAP[TEAM]),FALSE)</f>
        <v>N/A</v>
      </c>
      <c r="F262" s="8" t="str">
        <f>VLOOKUP(MYRANKS_P[[#This Row],[PLAYERID]],PLAYERIDMAP[],COLUMN(PLAYERIDMAP[LG]),FALSE)</f>
        <v>N/A</v>
      </c>
      <c r="G262" s="8" t="str">
        <f>VLOOKUP(MYRANKS_P[[#This Row],[PLAYERID]],PLAYERIDMAP[],COLUMN(PLAYERIDMAP[POS]),FALSE)</f>
        <v>P</v>
      </c>
      <c r="H262" s="61">
        <v>2</v>
      </c>
      <c r="I262" s="61">
        <v>0</v>
      </c>
      <c r="J262" s="61">
        <v>26.1</v>
      </c>
      <c r="K262" s="61">
        <v>19</v>
      </c>
      <c r="L262" s="61">
        <v>7</v>
      </c>
      <c r="M262" s="61">
        <v>2</v>
      </c>
      <c r="N262" s="61">
        <v>26</v>
      </c>
      <c r="O262" s="61">
        <v>5</v>
      </c>
      <c r="P262" s="9">
        <v>2.4137931034482758</v>
      </c>
      <c r="Q262" s="9">
        <v>0.91954022988505746</v>
      </c>
      <c r="R262" s="81">
        <v>261</v>
      </c>
      <c r="S262" s="40">
        <v>-8.9619856160620248</v>
      </c>
    </row>
    <row r="263" spans="1:19" x14ac:dyDescent="0.3">
      <c r="A263" s="43" t="s">
        <v>12236</v>
      </c>
      <c r="B263" s="31" t="str">
        <f>VLOOKUP(MYRANKS_P[[#This Row],[PLAYERID]],PLAYERIDMAP[],COLUMN(PLAYERIDMAP[LASTNAME]),FALSE)</f>
        <v>Johnson</v>
      </c>
      <c r="C263" s="31" t="str">
        <f>VLOOKUP(MYRANKS_P[[#This Row],[PLAYERID]],PLAYERIDMAP[],COLUMN(PLAYERIDMAP[FIRSTNAME]),FALSE)</f>
        <v>Brian</v>
      </c>
      <c r="D263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Brian Johnson</v>
      </c>
      <c r="E263" s="31" t="str">
        <f>VLOOKUP(MYRANKS_P[[#This Row],[PLAYERID]],PLAYERIDMAP[],COLUMN(PLAYERIDMAP[TEAM]),FALSE)</f>
        <v>BOS</v>
      </c>
      <c r="F263" s="8" t="str">
        <f>VLOOKUP(MYRANKS_P[[#This Row],[PLAYERID]],PLAYERIDMAP[],COLUMN(PLAYERIDMAP[LG]),FALSE)</f>
        <v>AL</v>
      </c>
      <c r="G263" s="8" t="str">
        <f>VLOOKUP(MYRANKS_P[[#This Row],[PLAYERID]],PLAYERIDMAP[],COLUMN(PLAYERIDMAP[POS]),FALSE)</f>
        <v>P</v>
      </c>
      <c r="H263" s="61">
        <v>4</v>
      </c>
      <c r="I263" s="61">
        <v>0</v>
      </c>
      <c r="J263" s="61">
        <v>99.1</v>
      </c>
      <c r="K263" s="61">
        <v>104</v>
      </c>
      <c r="L263" s="61">
        <v>46</v>
      </c>
      <c r="M263" s="61">
        <v>16</v>
      </c>
      <c r="N263" s="61">
        <v>87</v>
      </c>
      <c r="O263" s="61">
        <v>38</v>
      </c>
      <c r="P263" s="9">
        <v>4.1775983854692234</v>
      </c>
      <c r="Q263" s="9">
        <v>1.4328960645812312</v>
      </c>
      <c r="R263" s="61">
        <v>262</v>
      </c>
      <c r="S263" s="38">
        <v>-9.0015391763653021</v>
      </c>
    </row>
    <row r="264" spans="1:19" x14ac:dyDescent="0.3">
      <c r="A264" s="43" t="s">
        <v>12518</v>
      </c>
      <c r="B264" s="31" t="str">
        <f>VLOOKUP(MYRANKS_P[[#This Row],[PLAYERID]],PLAYERIDMAP[],COLUMN(PLAYERIDMAP[LASTNAME]),FALSE)</f>
        <v>Robles</v>
      </c>
      <c r="C264" s="31" t="str">
        <f>VLOOKUP(MYRANKS_P[[#This Row],[PLAYERID]],PLAYERIDMAP[],COLUMN(PLAYERIDMAP[FIRSTNAME]),FALSE)</f>
        <v>Hansel</v>
      </c>
      <c r="D264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Hansel Robles</v>
      </c>
      <c r="E264" s="31" t="str">
        <f>VLOOKUP(MYRANKS_P[[#This Row],[PLAYERID]],PLAYERIDMAP[],COLUMN(PLAYERIDMAP[TEAM]),FALSE)</f>
        <v>LAA</v>
      </c>
      <c r="F264" s="8" t="str">
        <f>VLOOKUP(MYRANKS_P[[#This Row],[PLAYERID]],PLAYERIDMAP[],COLUMN(PLAYERIDMAP[LG]),FALSE)</f>
        <v>AL</v>
      </c>
      <c r="G264" s="8" t="str">
        <f>VLOOKUP(MYRANKS_P[[#This Row],[PLAYERID]],PLAYERIDMAP[],COLUMN(PLAYERIDMAP[POS]),FALSE)</f>
        <v>P</v>
      </c>
      <c r="H264" s="61">
        <v>2</v>
      </c>
      <c r="I264" s="61">
        <v>2</v>
      </c>
      <c r="J264" s="61">
        <v>56</v>
      </c>
      <c r="K264" s="61">
        <v>53</v>
      </c>
      <c r="L264" s="61">
        <v>23</v>
      </c>
      <c r="M264" s="61">
        <v>9</v>
      </c>
      <c r="N264" s="61">
        <v>59</v>
      </c>
      <c r="O264" s="61">
        <v>25</v>
      </c>
      <c r="P264" s="9">
        <v>3.6964285714285716</v>
      </c>
      <c r="Q264" s="9">
        <v>1.3928571428571428</v>
      </c>
      <c r="R264" s="81">
        <v>263</v>
      </c>
      <c r="S264" s="40">
        <v>-9.0350160954829288</v>
      </c>
    </row>
    <row r="265" spans="1:19" x14ac:dyDescent="0.3">
      <c r="A265" s="57" t="s">
        <v>15755</v>
      </c>
      <c r="B265" s="31" t="str">
        <f>VLOOKUP(MYRANKS_P[[#This Row],[PLAYERID]],PLAYERIDMAP[],COLUMN(PLAYERIDMAP[LASTNAME]),FALSE)</f>
        <v>James</v>
      </c>
      <c r="C265" s="31" t="str">
        <f>VLOOKUP(MYRANKS_P[[#This Row],[PLAYERID]],PLAYERIDMAP[],COLUMN(PLAYERIDMAP[FIRSTNAME]),FALSE)</f>
        <v>Joshua</v>
      </c>
      <c r="D265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Joshua James</v>
      </c>
      <c r="E265" s="31" t="str">
        <f>VLOOKUP(MYRANKS_P[[#This Row],[PLAYERID]],PLAYERIDMAP[],COLUMN(PLAYERIDMAP[TEAM]),FALSE)</f>
        <v>HOU</v>
      </c>
      <c r="F265" s="8" t="str">
        <f>VLOOKUP(MYRANKS_P[[#This Row],[PLAYERID]],PLAYERIDMAP[],COLUMN(PLAYERIDMAP[LG]),FALSE)</f>
        <v>AL</v>
      </c>
      <c r="G265" s="8" t="str">
        <f>VLOOKUP(MYRANKS_P[[#This Row],[PLAYERID]],PLAYERIDMAP[],COLUMN(PLAYERIDMAP[POS]),FALSE)</f>
        <v>P</v>
      </c>
      <c r="H265" s="61">
        <v>2</v>
      </c>
      <c r="I265" s="61">
        <v>0</v>
      </c>
      <c r="J265" s="61">
        <v>23</v>
      </c>
      <c r="K265" s="61">
        <v>15</v>
      </c>
      <c r="L265" s="61">
        <v>6</v>
      </c>
      <c r="M265" s="61">
        <v>3</v>
      </c>
      <c r="N265" s="61">
        <v>29</v>
      </c>
      <c r="O265" s="61">
        <v>7</v>
      </c>
      <c r="P265" s="9">
        <v>2.347826086956522</v>
      </c>
      <c r="Q265" s="9">
        <v>0.95652173913043481</v>
      </c>
      <c r="R265" s="68">
        <v>264</v>
      </c>
      <c r="S265" s="51">
        <v>-9.0587673187281172</v>
      </c>
    </row>
    <row r="266" spans="1:19" x14ac:dyDescent="0.3">
      <c r="A266" s="49" t="s">
        <v>1721</v>
      </c>
      <c r="B266" s="8" t="str">
        <f>VLOOKUP(MYRANKS_P[[#This Row],[PLAYERID]],PLAYERIDMAP[],COLUMN(PLAYERIDMAP[LASTNAME]),FALSE)</f>
        <v>Cedeno</v>
      </c>
      <c r="C266" s="8" t="str">
        <f>VLOOKUP(MYRANKS_P[[#This Row],[PLAYERID]],PLAYERIDMAP[],COLUMN(PLAYERIDMAP[FIRSTNAME]),FALSE)</f>
        <v>Xavier</v>
      </c>
      <c r="D266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Xavier Cedeno</v>
      </c>
      <c r="E266" s="8" t="str">
        <f>VLOOKUP(MYRANKS_P[[#This Row],[PLAYERID]],PLAYERIDMAP[],COLUMN(PLAYERIDMAP[TEAM]),FALSE)</f>
        <v>N/A</v>
      </c>
      <c r="F266" s="8" t="str">
        <f>VLOOKUP(MYRANKS_P[[#This Row],[PLAYERID]],PLAYERIDMAP[],COLUMN(PLAYERIDMAP[LG]),FALSE)</f>
        <v>N/A</v>
      </c>
      <c r="G266" s="8" t="str">
        <f>VLOOKUP(MYRANKS_P[[#This Row],[PLAYERID]],PLAYERIDMAP[],COLUMN(PLAYERIDMAP[POS]),FALSE)</f>
        <v>P</v>
      </c>
      <c r="H266" s="61">
        <v>2</v>
      </c>
      <c r="I266" s="61">
        <v>1</v>
      </c>
      <c r="J266" s="61">
        <v>33.1</v>
      </c>
      <c r="K266" s="61">
        <v>26</v>
      </c>
      <c r="L266" s="61">
        <v>9</v>
      </c>
      <c r="M266" s="61">
        <v>1</v>
      </c>
      <c r="N266" s="61">
        <v>34</v>
      </c>
      <c r="O266" s="61">
        <v>16</v>
      </c>
      <c r="P266" s="9">
        <v>2.4471299093655587</v>
      </c>
      <c r="Q266" s="9">
        <v>1.268882175226586</v>
      </c>
      <c r="R266" s="61">
        <v>265</v>
      </c>
      <c r="S266" s="38">
        <v>-9.0992723774395543</v>
      </c>
    </row>
    <row r="267" spans="1:19" x14ac:dyDescent="0.3">
      <c r="A267" s="57" t="s">
        <v>15592</v>
      </c>
      <c r="B267" s="31" t="str">
        <f>VLOOKUP(MYRANKS_P[[#This Row],[PLAYERID]],PLAYERIDMAP[],COLUMN(PLAYERIDMAP[LASTNAME]),FALSE)</f>
        <v>Lauer</v>
      </c>
      <c r="C267" s="31" t="str">
        <f>VLOOKUP(MYRANKS_P[[#This Row],[PLAYERID]],PLAYERIDMAP[],COLUMN(PLAYERIDMAP[FIRSTNAME]),FALSE)</f>
        <v>Eric</v>
      </c>
      <c r="D267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Eric Lauer</v>
      </c>
      <c r="E267" s="31" t="str">
        <f>VLOOKUP(MYRANKS_P[[#This Row],[PLAYERID]],PLAYERIDMAP[],COLUMN(PLAYERIDMAP[TEAM]),FALSE)</f>
        <v>SD</v>
      </c>
      <c r="F267" s="8" t="str">
        <f>VLOOKUP(MYRANKS_P[[#This Row],[PLAYERID]],PLAYERIDMAP[],COLUMN(PLAYERIDMAP[LG]),FALSE)</f>
        <v>NL</v>
      </c>
      <c r="G267" s="8" t="str">
        <f>VLOOKUP(MYRANKS_P[[#This Row],[PLAYERID]],PLAYERIDMAP[],COLUMN(PLAYERIDMAP[POS]),FALSE)</f>
        <v>P</v>
      </c>
      <c r="H267" s="61">
        <v>6</v>
      </c>
      <c r="I267" s="61">
        <v>0</v>
      </c>
      <c r="J267" s="61">
        <v>112</v>
      </c>
      <c r="K267" s="61">
        <v>127</v>
      </c>
      <c r="L267" s="61">
        <v>54</v>
      </c>
      <c r="M267" s="61">
        <v>15</v>
      </c>
      <c r="N267" s="61">
        <v>100</v>
      </c>
      <c r="O267" s="61">
        <v>46</v>
      </c>
      <c r="P267" s="9">
        <v>4.3392857142857144</v>
      </c>
      <c r="Q267" s="9">
        <v>1.5446428571428572</v>
      </c>
      <c r="R267" s="68">
        <v>266</v>
      </c>
      <c r="S267" s="51">
        <v>-9.1074253858104175</v>
      </c>
    </row>
    <row r="268" spans="1:19" x14ac:dyDescent="0.3">
      <c r="A268" s="57" t="s">
        <v>15745</v>
      </c>
      <c r="B268" s="31" t="str">
        <f>VLOOKUP(MYRANKS_P[[#This Row],[PLAYERID]],PLAYERIDMAP[],COLUMN(PLAYERIDMAP[LASTNAME]),FALSE)</f>
        <v>Gomber</v>
      </c>
      <c r="C268" s="31" t="str">
        <f>VLOOKUP(MYRANKS_P[[#This Row],[PLAYERID]],PLAYERIDMAP[],COLUMN(PLAYERIDMAP[FIRSTNAME]),FALSE)</f>
        <v>Austin</v>
      </c>
      <c r="D268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Austin Gomber</v>
      </c>
      <c r="E268" s="31" t="str">
        <f>VLOOKUP(MYRANKS_P[[#This Row],[PLAYERID]],PLAYERIDMAP[],COLUMN(PLAYERIDMAP[TEAM]),FALSE)</f>
        <v>STL</v>
      </c>
      <c r="F268" s="8" t="str">
        <f>VLOOKUP(MYRANKS_P[[#This Row],[PLAYERID]],PLAYERIDMAP[],COLUMN(PLAYERIDMAP[LG]),FALSE)</f>
        <v>NL</v>
      </c>
      <c r="G268" s="8" t="str">
        <f>VLOOKUP(MYRANKS_P[[#This Row],[PLAYERID]],PLAYERIDMAP[],COLUMN(PLAYERIDMAP[POS]),FALSE)</f>
        <v>P</v>
      </c>
      <c r="H268" s="61">
        <v>6</v>
      </c>
      <c r="I268" s="61">
        <v>0</v>
      </c>
      <c r="J268" s="61">
        <v>75</v>
      </c>
      <c r="K268" s="61">
        <v>81</v>
      </c>
      <c r="L268" s="61">
        <v>37</v>
      </c>
      <c r="M268" s="61">
        <v>7</v>
      </c>
      <c r="N268" s="61">
        <v>67</v>
      </c>
      <c r="O268" s="61">
        <v>32</v>
      </c>
      <c r="P268" s="9">
        <v>4.4400000000000004</v>
      </c>
      <c r="Q268" s="9">
        <v>1.5066666666666666</v>
      </c>
      <c r="R268" s="68">
        <v>267</v>
      </c>
      <c r="S268" s="51">
        <v>-9.2509470687245088</v>
      </c>
    </row>
    <row r="269" spans="1:19" x14ac:dyDescent="0.3">
      <c r="A269" s="88" t="s">
        <v>12151</v>
      </c>
      <c r="B269" s="31" t="str">
        <f>VLOOKUP(MYRANKS_P[[#This Row],[PLAYERID]],PLAYERIDMAP[],COLUMN(PLAYERIDMAP[LASTNAME]),FALSE)</f>
        <v>Weaver</v>
      </c>
      <c r="C269" s="31" t="str">
        <f>VLOOKUP(MYRANKS_P[[#This Row],[PLAYERID]],PLAYERIDMAP[],COLUMN(PLAYERIDMAP[FIRSTNAME]),FALSE)</f>
        <v>Luke</v>
      </c>
      <c r="D269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Luke Weaver</v>
      </c>
      <c r="E269" s="31" t="str">
        <f>VLOOKUP(MYRANKS_P[[#This Row],[PLAYERID]],PLAYERIDMAP[],COLUMN(PLAYERIDMAP[TEAM]),FALSE)</f>
        <v>ARI</v>
      </c>
      <c r="F269" s="113" t="str">
        <f>VLOOKUP(MYRANKS_P[[#This Row],[PLAYERID]],PLAYERIDMAP[],COLUMN(PLAYERIDMAP[LG]),FALSE)</f>
        <v>NL</v>
      </c>
      <c r="G269" s="8" t="str">
        <f>VLOOKUP(MYRANKS_P[[#This Row],[PLAYERID]],PLAYERIDMAP[],COLUMN(PLAYERIDMAP[POS]),FALSE)</f>
        <v>P</v>
      </c>
      <c r="H269" s="85">
        <v>7</v>
      </c>
      <c r="I269" s="85">
        <v>0</v>
      </c>
      <c r="J269" s="85">
        <v>136.1</v>
      </c>
      <c r="K269" s="85">
        <v>150</v>
      </c>
      <c r="L269" s="85">
        <v>75</v>
      </c>
      <c r="M269" s="85">
        <v>19</v>
      </c>
      <c r="N269" s="85">
        <v>121</v>
      </c>
      <c r="O269" s="85">
        <v>54</v>
      </c>
      <c r="P269" s="86">
        <v>4.9595885378398235</v>
      </c>
      <c r="Q269" s="86">
        <v>1.4988978692138135</v>
      </c>
      <c r="R269" s="85">
        <v>268</v>
      </c>
      <c r="S269" s="87">
        <v>-9.2915901835446562</v>
      </c>
    </row>
    <row r="270" spans="1:19" x14ac:dyDescent="0.3">
      <c r="A270" s="49" t="s">
        <v>10473</v>
      </c>
      <c r="B270" s="8" t="str">
        <f>VLOOKUP(MYRANKS_P[[#This Row],[PLAYERID]],PLAYERIDMAP[],COLUMN(PLAYERIDMAP[LASTNAME]),FALSE)</f>
        <v>Bassitt</v>
      </c>
      <c r="C270" s="8" t="str">
        <f>VLOOKUP(MYRANKS_P[[#This Row],[PLAYERID]],PLAYERIDMAP[],COLUMN(PLAYERIDMAP[FIRSTNAME]),FALSE)</f>
        <v>Chris</v>
      </c>
      <c r="D270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Chris Bassitt</v>
      </c>
      <c r="E270" s="8" t="str">
        <f>VLOOKUP(MYRANKS_P[[#This Row],[PLAYERID]],PLAYERIDMAP[],COLUMN(PLAYERIDMAP[TEAM]),FALSE)</f>
        <v>OAK</v>
      </c>
      <c r="F270" s="8" t="str">
        <f>VLOOKUP(MYRANKS_P[[#This Row],[PLAYERID]],PLAYERIDMAP[],COLUMN(PLAYERIDMAP[LG]),FALSE)</f>
        <v>AL</v>
      </c>
      <c r="G270" s="8" t="str">
        <f>VLOOKUP(MYRANKS_P[[#This Row],[PLAYERID]],PLAYERIDMAP[],COLUMN(PLAYERIDMAP[POS]),FALSE)</f>
        <v>P</v>
      </c>
      <c r="H270" s="61">
        <v>2</v>
      </c>
      <c r="I270" s="61">
        <v>0</v>
      </c>
      <c r="J270" s="61">
        <v>47.2</v>
      </c>
      <c r="K270" s="61">
        <v>40</v>
      </c>
      <c r="L270" s="61">
        <v>16</v>
      </c>
      <c r="M270" s="61">
        <v>4</v>
      </c>
      <c r="N270" s="61">
        <v>41</v>
      </c>
      <c r="O270" s="61">
        <v>19</v>
      </c>
      <c r="P270" s="9">
        <v>3.0508474576271185</v>
      </c>
      <c r="Q270" s="9">
        <v>1.25</v>
      </c>
      <c r="R270" s="61">
        <v>269</v>
      </c>
      <c r="S270" s="38">
        <v>-9.2935533455863819</v>
      </c>
    </row>
    <row r="271" spans="1:19" x14ac:dyDescent="0.3">
      <c r="A271" s="43" t="s">
        <v>2256</v>
      </c>
      <c r="B271" s="24" t="str">
        <f>VLOOKUP(MYRANKS_P[[#This Row],[PLAYERID]],PLAYERIDMAP[],COLUMN(PLAYERIDMAP[LASTNAME]),FALSE)</f>
        <v>Hudson</v>
      </c>
      <c r="C271" s="24" t="str">
        <f>VLOOKUP(MYRANKS_P[[#This Row],[PLAYERID]],PLAYERIDMAP[],COLUMN(PLAYERIDMAP[FIRSTNAME]),FALSE)</f>
        <v>Daniel</v>
      </c>
      <c r="D271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Daniel Hudson</v>
      </c>
      <c r="E271" s="24" t="str">
        <f>VLOOKUP(MYRANKS_P[[#This Row],[PLAYERID]],PLAYERIDMAP[],COLUMN(PLAYERIDMAP[TEAM]),FALSE)</f>
        <v>N/A</v>
      </c>
      <c r="F271" s="8" t="str">
        <f>VLOOKUP(MYRANKS_P[[#This Row],[PLAYERID]],PLAYERIDMAP[],COLUMN(PLAYERIDMAP[LG]),FALSE)</f>
        <v>N/A</v>
      </c>
      <c r="G271" s="8" t="str">
        <f>VLOOKUP(MYRANKS_P[[#This Row],[PLAYERID]],PLAYERIDMAP[],COLUMN(PLAYERIDMAP[POS]),FALSE)</f>
        <v>P</v>
      </c>
      <c r="H271" s="61">
        <v>3</v>
      </c>
      <c r="I271" s="61">
        <v>0</v>
      </c>
      <c r="J271" s="61">
        <v>46</v>
      </c>
      <c r="K271" s="61">
        <v>38</v>
      </c>
      <c r="L271" s="61">
        <v>21</v>
      </c>
      <c r="M271" s="61">
        <v>6</v>
      </c>
      <c r="N271" s="61">
        <v>44</v>
      </c>
      <c r="O271" s="61">
        <v>18</v>
      </c>
      <c r="P271" s="9">
        <v>4.1086956521739131</v>
      </c>
      <c r="Q271" s="9">
        <v>1.2173913043478262</v>
      </c>
      <c r="R271" s="75">
        <v>270</v>
      </c>
      <c r="S271" s="39">
        <v>-9.353920488577268</v>
      </c>
    </row>
    <row r="272" spans="1:19" x14ac:dyDescent="0.3">
      <c r="A272" s="49" t="s">
        <v>1457</v>
      </c>
      <c r="B272" s="31" t="str">
        <f>VLOOKUP(MYRANKS_P[[#This Row],[PLAYERID]],PLAYERIDMAP[],COLUMN(PLAYERIDMAP[LASTNAME]),FALSE)</f>
        <v>Avilan</v>
      </c>
      <c r="C272" s="31" t="str">
        <f>VLOOKUP(MYRANKS_P[[#This Row],[PLAYERID]],PLAYERIDMAP[],COLUMN(PLAYERIDMAP[FIRSTNAME]),FALSE)</f>
        <v>Luis</v>
      </c>
      <c r="D272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Luis Avilan</v>
      </c>
      <c r="E272" s="31" t="str">
        <f>VLOOKUP(MYRANKS_P[[#This Row],[PLAYERID]],PLAYERIDMAP[],COLUMN(PLAYERIDMAP[TEAM]),FALSE)</f>
        <v>N/A</v>
      </c>
      <c r="F272" s="8" t="str">
        <f>VLOOKUP(MYRANKS_P[[#This Row],[PLAYERID]],PLAYERIDMAP[],COLUMN(PLAYERIDMAP[LG]),FALSE)</f>
        <v>N/A</v>
      </c>
      <c r="G272" s="8" t="str">
        <f>VLOOKUP(MYRANKS_P[[#This Row],[PLAYERID]],PLAYERIDMAP[],COLUMN(PLAYERIDMAP[POS]),FALSE)</f>
        <v>P</v>
      </c>
      <c r="H272" s="61">
        <v>2</v>
      </c>
      <c r="I272" s="61">
        <v>2</v>
      </c>
      <c r="J272" s="61">
        <v>45.1</v>
      </c>
      <c r="K272" s="61">
        <v>44</v>
      </c>
      <c r="L272" s="61">
        <v>19</v>
      </c>
      <c r="M272" s="61">
        <v>3</v>
      </c>
      <c r="N272" s="61">
        <v>51</v>
      </c>
      <c r="O272" s="61">
        <v>18</v>
      </c>
      <c r="P272" s="9">
        <v>3.7915742793791574</v>
      </c>
      <c r="Q272" s="9">
        <v>1.3747228381374723</v>
      </c>
      <c r="R272" s="61">
        <v>271</v>
      </c>
      <c r="S272" s="38">
        <v>-9.3645869009467155</v>
      </c>
    </row>
    <row r="273" spans="1:19" x14ac:dyDescent="0.3">
      <c r="A273" s="43" t="s">
        <v>13832</v>
      </c>
      <c r="B273" s="31" t="str">
        <f>VLOOKUP(MYRANKS_P[[#This Row],[PLAYERID]],PLAYERIDMAP[],COLUMN(PLAYERIDMAP[LASTNAME]),FALSE)</f>
        <v>Minaya</v>
      </c>
      <c r="C273" s="31" t="str">
        <f>VLOOKUP(MYRANKS_P[[#This Row],[PLAYERID]],PLAYERIDMAP[],COLUMN(PLAYERIDMAP[FIRSTNAME]),FALSE)</f>
        <v>Juan</v>
      </c>
      <c r="D273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Juan Minaya</v>
      </c>
      <c r="E273" s="31" t="str">
        <f>VLOOKUP(MYRANKS_P[[#This Row],[PLAYERID]],PLAYERIDMAP[],COLUMN(PLAYERIDMAP[TEAM]),FALSE)</f>
        <v>CHW</v>
      </c>
      <c r="F273" s="8" t="str">
        <f>VLOOKUP(MYRANKS_P[[#This Row],[PLAYERID]],PLAYERIDMAP[],COLUMN(PLAYERIDMAP[LG]),FALSE)</f>
        <v>AL</v>
      </c>
      <c r="G273" s="8" t="str">
        <f>VLOOKUP(MYRANKS_P[[#This Row],[PLAYERID]],PLAYERIDMAP[],COLUMN(PLAYERIDMAP[POS]),FALSE)</f>
        <v>P</v>
      </c>
      <c r="H273" s="61">
        <v>2</v>
      </c>
      <c r="I273" s="61">
        <v>1</v>
      </c>
      <c r="J273" s="61">
        <v>46.2</v>
      </c>
      <c r="K273" s="61">
        <v>39</v>
      </c>
      <c r="L273" s="61">
        <v>17</v>
      </c>
      <c r="M273" s="61">
        <v>3</v>
      </c>
      <c r="N273" s="61">
        <v>58</v>
      </c>
      <c r="O273" s="61">
        <v>29</v>
      </c>
      <c r="P273" s="9">
        <v>3.3116883116883113</v>
      </c>
      <c r="Q273" s="9">
        <v>1.4718614718614718</v>
      </c>
      <c r="R273" s="61">
        <v>272</v>
      </c>
      <c r="S273" s="38">
        <v>-9.3800556465531226</v>
      </c>
    </row>
    <row r="274" spans="1:19" x14ac:dyDescent="0.3">
      <c r="A274" s="49" t="s">
        <v>1920</v>
      </c>
      <c r="B274" s="31" t="str">
        <f>VLOOKUP(MYRANKS_P[[#This Row],[PLAYERID]],PLAYERIDMAP[],COLUMN(PLAYERIDMAP[LASTNAME]),FALSE)</f>
        <v>Duke</v>
      </c>
      <c r="C274" s="31" t="str">
        <f>VLOOKUP(MYRANKS_P[[#This Row],[PLAYERID]],PLAYERIDMAP[],COLUMN(PLAYERIDMAP[FIRSTNAME]),FALSE)</f>
        <v>Zach</v>
      </c>
      <c r="D274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Zach Duke</v>
      </c>
      <c r="E274" s="31" t="str">
        <f>VLOOKUP(MYRANKS_P[[#This Row],[PLAYERID]],PLAYERIDMAP[],COLUMN(PLAYERIDMAP[TEAM]),FALSE)</f>
        <v>N/A</v>
      </c>
      <c r="F274" s="8" t="str">
        <f>VLOOKUP(MYRANKS_P[[#This Row],[PLAYERID]],PLAYERIDMAP[],COLUMN(PLAYERIDMAP[LG]),FALSE)</f>
        <v>N/A</v>
      </c>
      <c r="G274" s="8" t="str">
        <f>VLOOKUP(MYRANKS_P[[#This Row],[PLAYERID]],PLAYERIDMAP[],COLUMN(PLAYERIDMAP[POS]),FALSE)</f>
        <v>P</v>
      </c>
      <c r="H274" s="61">
        <v>5</v>
      </c>
      <c r="I274" s="61">
        <v>0</v>
      </c>
      <c r="J274" s="61">
        <v>52</v>
      </c>
      <c r="K274" s="61">
        <v>57</v>
      </c>
      <c r="L274" s="61">
        <v>24</v>
      </c>
      <c r="M274" s="61">
        <v>1</v>
      </c>
      <c r="N274" s="61">
        <v>51</v>
      </c>
      <c r="O274" s="61">
        <v>21</v>
      </c>
      <c r="P274" s="9">
        <v>4.1538461538461542</v>
      </c>
      <c r="Q274" s="9">
        <v>1.5</v>
      </c>
      <c r="R274" s="61">
        <v>273</v>
      </c>
      <c r="S274" s="38">
        <v>-9.4813009370627945</v>
      </c>
    </row>
    <row r="275" spans="1:19" x14ac:dyDescent="0.3">
      <c r="A275" s="43" t="s">
        <v>13685</v>
      </c>
      <c r="B275" s="31" t="str">
        <f>VLOOKUP(MYRANKS_P[[#This Row],[PLAYERID]],PLAYERIDMAP[],COLUMN(PLAYERIDMAP[LASTNAME]),FALSE)</f>
        <v>Bleier</v>
      </c>
      <c r="C275" s="31" t="str">
        <f>VLOOKUP(MYRANKS_P[[#This Row],[PLAYERID]],PLAYERIDMAP[],COLUMN(PLAYERIDMAP[FIRSTNAME]),FALSE)</f>
        <v>Richard</v>
      </c>
      <c r="D275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Richard Bleier</v>
      </c>
      <c r="E275" s="31" t="str">
        <f>VLOOKUP(MYRANKS_P[[#This Row],[PLAYERID]],PLAYERIDMAP[],COLUMN(PLAYERIDMAP[TEAM]),FALSE)</f>
        <v>BAL</v>
      </c>
      <c r="F275" s="8" t="str">
        <f>VLOOKUP(MYRANKS_P[[#This Row],[PLAYERID]],PLAYERIDMAP[],COLUMN(PLAYERIDMAP[LG]),FALSE)</f>
        <v>AL</v>
      </c>
      <c r="G275" s="8" t="str">
        <f>VLOOKUP(MYRANKS_P[[#This Row],[PLAYERID]],PLAYERIDMAP[],COLUMN(PLAYERIDMAP[POS]),FALSE)</f>
        <v>P</v>
      </c>
      <c r="H275" s="61">
        <v>3</v>
      </c>
      <c r="I275" s="61">
        <v>0</v>
      </c>
      <c r="J275" s="61">
        <v>32.200000000000003</v>
      </c>
      <c r="K275" s="61">
        <v>36</v>
      </c>
      <c r="L275" s="61">
        <v>7</v>
      </c>
      <c r="M275" s="61">
        <v>0</v>
      </c>
      <c r="N275" s="61">
        <v>15</v>
      </c>
      <c r="O275" s="61">
        <v>4</v>
      </c>
      <c r="P275" s="9">
        <v>1.9565217391304346</v>
      </c>
      <c r="Q275" s="9">
        <v>1.2422360248447204</v>
      </c>
      <c r="R275" s="61">
        <v>274</v>
      </c>
      <c r="S275" s="38">
        <v>-9.6551226315942511</v>
      </c>
    </row>
    <row r="276" spans="1:19" x14ac:dyDescent="0.3">
      <c r="A276" s="43" t="s">
        <v>2210</v>
      </c>
      <c r="B276" s="31" t="str">
        <f>VLOOKUP(MYRANKS_P[[#This Row],[PLAYERID]],PLAYERIDMAP[],COLUMN(PLAYERIDMAP[LASTNAME]),FALSE)</f>
        <v>Hernandez</v>
      </c>
      <c r="C276" s="31" t="str">
        <f>VLOOKUP(MYRANKS_P[[#This Row],[PLAYERID]],PLAYERIDMAP[],COLUMN(PLAYERIDMAP[FIRSTNAME]),FALSE)</f>
        <v>Felix</v>
      </c>
      <c r="D276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Felix Hernandez</v>
      </c>
      <c r="E276" s="31" t="str">
        <f>VLOOKUP(MYRANKS_P[[#This Row],[PLAYERID]],PLAYERIDMAP[],COLUMN(PLAYERIDMAP[TEAM]),FALSE)</f>
        <v>SEA</v>
      </c>
      <c r="F276" s="8" t="str">
        <f>VLOOKUP(MYRANKS_P[[#This Row],[PLAYERID]],PLAYERIDMAP[],COLUMN(PLAYERIDMAP[LG]),FALSE)</f>
        <v>AL</v>
      </c>
      <c r="G276" s="8" t="str">
        <f>VLOOKUP(MYRANKS_P[[#This Row],[PLAYERID]],PLAYERIDMAP[],COLUMN(PLAYERIDMAP[POS]),FALSE)</f>
        <v>P</v>
      </c>
      <c r="H276" s="61">
        <v>8</v>
      </c>
      <c r="I276" s="61">
        <v>0</v>
      </c>
      <c r="J276" s="61">
        <v>155.19999999999999</v>
      </c>
      <c r="K276" s="61">
        <v>159</v>
      </c>
      <c r="L276" s="61">
        <v>96</v>
      </c>
      <c r="M276" s="61">
        <v>27</v>
      </c>
      <c r="N276" s="61">
        <v>125</v>
      </c>
      <c r="O276" s="61">
        <v>59</v>
      </c>
      <c r="P276" s="9">
        <v>5.5670103092783512</v>
      </c>
      <c r="Q276" s="9">
        <v>1.4046391752577321</v>
      </c>
      <c r="R276" s="61">
        <v>275</v>
      </c>
      <c r="S276" s="38">
        <v>-9.7001970520593535</v>
      </c>
    </row>
    <row r="277" spans="1:19" x14ac:dyDescent="0.3">
      <c r="A277" s="43" t="s">
        <v>15735</v>
      </c>
      <c r="B277" s="31" t="str">
        <f>VLOOKUP(MYRANKS_P[[#This Row],[PLAYERID]],PLAYERIDMAP[],COLUMN(PLAYERIDMAP[LASTNAME]),FALSE)</f>
        <v>Fillmyer</v>
      </c>
      <c r="C277" s="31" t="str">
        <f>VLOOKUP(MYRANKS_P[[#This Row],[PLAYERID]],PLAYERIDMAP[],COLUMN(PLAYERIDMAP[FIRSTNAME]),FALSE)</f>
        <v>Heath</v>
      </c>
      <c r="D277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Heath Fillmyer</v>
      </c>
      <c r="E277" s="31" t="str">
        <f>VLOOKUP(MYRANKS_P[[#This Row],[PLAYERID]],PLAYERIDMAP[],COLUMN(PLAYERIDMAP[TEAM]),FALSE)</f>
        <v>KC</v>
      </c>
      <c r="F277" s="8" t="str">
        <f>VLOOKUP(MYRANKS_P[[#This Row],[PLAYERID]],PLAYERIDMAP[],COLUMN(PLAYERIDMAP[LG]),FALSE)</f>
        <v>AL</v>
      </c>
      <c r="G277" s="8" t="str">
        <f>VLOOKUP(MYRANKS_P[[#This Row],[PLAYERID]],PLAYERIDMAP[],COLUMN(PLAYERIDMAP[POS]),FALSE)</f>
        <v>P</v>
      </c>
      <c r="H277" s="61">
        <v>4</v>
      </c>
      <c r="I277" s="61">
        <v>0</v>
      </c>
      <c r="J277" s="61">
        <v>82.1</v>
      </c>
      <c r="K277" s="61">
        <v>78</v>
      </c>
      <c r="L277" s="61">
        <v>39</v>
      </c>
      <c r="M277" s="61">
        <v>11</v>
      </c>
      <c r="N277" s="61">
        <v>57</v>
      </c>
      <c r="O277" s="61">
        <v>32</v>
      </c>
      <c r="P277" s="9">
        <v>4.2752740560292333</v>
      </c>
      <c r="Q277" s="9">
        <v>1.3398294762484775</v>
      </c>
      <c r="R277" s="61">
        <v>276</v>
      </c>
      <c r="S277" s="38">
        <v>-9.7126018122040527</v>
      </c>
    </row>
    <row r="278" spans="1:19" x14ac:dyDescent="0.3">
      <c r="A278" s="49" t="s">
        <v>2060</v>
      </c>
      <c r="B278" s="8" t="str">
        <f>VLOOKUP(MYRANKS_P[[#This Row],[PLAYERID]],PLAYERIDMAP[],COLUMN(PLAYERIDMAP[LASTNAME]),FALSE)</f>
        <v>Gearrin</v>
      </c>
      <c r="C278" s="8" t="str">
        <f>VLOOKUP(MYRANKS_P[[#This Row],[PLAYERID]],PLAYERIDMAP[],COLUMN(PLAYERIDMAP[FIRSTNAME]),FALSE)</f>
        <v>Cory</v>
      </c>
      <c r="D278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Cory Gearrin</v>
      </c>
      <c r="E278" s="8" t="str">
        <f>VLOOKUP(MYRANKS_P[[#This Row],[PLAYERID]],PLAYERIDMAP[],COLUMN(PLAYERIDMAP[TEAM]),FALSE)</f>
        <v>N/A</v>
      </c>
      <c r="F278" s="8" t="str">
        <f>VLOOKUP(MYRANKS_P[[#This Row],[PLAYERID]],PLAYERIDMAP[],COLUMN(PLAYERIDMAP[LG]),FALSE)</f>
        <v>N/A</v>
      </c>
      <c r="G278" s="8" t="str">
        <f>VLOOKUP(MYRANKS_P[[#This Row],[PLAYERID]],PLAYERIDMAP[],COLUMN(PLAYERIDMAP[POS]),FALSE)</f>
        <v>P</v>
      </c>
      <c r="H278" s="61">
        <v>2</v>
      </c>
      <c r="I278" s="61">
        <v>1</v>
      </c>
      <c r="J278" s="61">
        <v>57.1</v>
      </c>
      <c r="K278" s="61">
        <v>56</v>
      </c>
      <c r="L278" s="61">
        <v>24</v>
      </c>
      <c r="M278" s="61">
        <v>7</v>
      </c>
      <c r="N278" s="61">
        <v>53</v>
      </c>
      <c r="O278" s="61">
        <v>21</v>
      </c>
      <c r="P278" s="9">
        <v>3.7828371278458843</v>
      </c>
      <c r="Q278" s="9">
        <v>1.3485113835376532</v>
      </c>
      <c r="R278" s="61">
        <v>277</v>
      </c>
      <c r="S278" s="38">
        <v>-9.7234848761571531</v>
      </c>
    </row>
    <row r="279" spans="1:19" x14ac:dyDescent="0.3">
      <c r="A279" s="43" t="s">
        <v>9467</v>
      </c>
      <c r="B279" s="31" t="str">
        <f>VLOOKUP(MYRANKS_P[[#This Row],[PLAYERID]],PLAYERIDMAP[],COLUMN(PLAYERIDMAP[LASTNAME]),FALSE)</f>
        <v>Shreve</v>
      </c>
      <c r="C279" s="31" t="str">
        <f>VLOOKUP(MYRANKS_P[[#This Row],[PLAYERID]],PLAYERIDMAP[],COLUMN(PLAYERIDMAP[FIRSTNAME]),FALSE)</f>
        <v>Chasen</v>
      </c>
      <c r="D279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Chasen Shreve</v>
      </c>
      <c r="E279" s="31" t="str">
        <f>VLOOKUP(MYRANKS_P[[#This Row],[PLAYERID]],PLAYERIDMAP[],COLUMN(PLAYERIDMAP[TEAM]),FALSE)</f>
        <v>STL</v>
      </c>
      <c r="F279" s="8" t="str">
        <f>VLOOKUP(MYRANKS_P[[#This Row],[PLAYERID]],PLAYERIDMAP[],COLUMN(PLAYERIDMAP[LG]),FALSE)</f>
        <v>NL</v>
      </c>
      <c r="G279" s="8" t="str">
        <f>VLOOKUP(MYRANKS_P[[#This Row],[PLAYERID]],PLAYERIDMAP[],COLUMN(PLAYERIDMAP[POS]),FALSE)</f>
        <v>P</v>
      </c>
      <c r="H279" s="61">
        <v>3</v>
      </c>
      <c r="I279" s="61">
        <v>1</v>
      </c>
      <c r="J279" s="61">
        <v>52.2</v>
      </c>
      <c r="K279" s="61">
        <v>53</v>
      </c>
      <c r="L279" s="61">
        <v>23</v>
      </c>
      <c r="M279" s="61">
        <v>11</v>
      </c>
      <c r="N279" s="61">
        <v>62</v>
      </c>
      <c r="O279" s="61">
        <v>27</v>
      </c>
      <c r="P279" s="9">
        <v>3.9655172413793101</v>
      </c>
      <c r="Q279" s="9">
        <v>1.5325670498084289</v>
      </c>
      <c r="R279" s="75">
        <v>278</v>
      </c>
      <c r="S279" s="39">
        <v>-9.7887929977003871</v>
      </c>
    </row>
    <row r="280" spans="1:19" x14ac:dyDescent="0.3">
      <c r="A280" s="43" t="s">
        <v>12105</v>
      </c>
      <c r="B280" s="8" t="str">
        <f>VLOOKUP(MYRANKS_P[[#This Row],[PLAYERID]],PLAYERIDMAP[],COLUMN(PLAYERIDMAP[LASTNAME]),FALSE)</f>
        <v>Bracho</v>
      </c>
      <c r="C280" s="8" t="str">
        <f>VLOOKUP(MYRANKS_P[[#This Row],[PLAYERID]],PLAYERIDMAP[],COLUMN(PLAYERIDMAP[FIRSTNAME]),FALSE)</f>
        <v>Silvino</v>
      </c>
      <c r="D280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Silvino Bracho</v>
      </c>
      <c r="E280" s="8" t="str">
        <f>VLOOKUP(MYRANKS_P[[#This Row],[PLAYERID]],PLAYERIDMAP[],COLUMN(PLAYERIDMAP[TEAM]),FALSE)</f>
        <v>ARI</v>
      </c>
      <c r="F280" s="8" t="str">
        <f>VLOOKUP(MYRANKS_P[[#This Row],[PLAYERID]],PLAYERIDMAP[],COLUMN(PLAYERIDMAP[LG]),FALSE)</f>
        <v>NL</v>
      </c>
      <c r="G280" s="8" t="str">
        <f>VLOOKUP(MYRANKS_P[[#This Row],[PLAYERID]],PLAYERIDMAP[],COLUMN(PLAYERIDMAP[POS]),FALSE)</f>
        <v>P</v>
      </c>
      <c r="H280" s="61">
        <v>2</v>
      </c>
      <c r="I280" s="61">
        <v>0</v>
      </c>
      <c r="J280" s="61">
        <v>31</v>
      </c>
      <c r="K280" s="61">
        <v>25</v>
      </c>
      <c r="L280" s="61">
        <v>11</v>
      </c>
      <c r="M280" s="61">
        <v>2</v>
      </c>
      <c r="N280" s="61">
        <v>34</v>
      </c>
      <c r="O280" s="61">
        <v>12</v>
      </c>
      <c r="P280" s="9">
        <v>3.193548387096774</v>
      </c>
      <c r="Q280" s="9">
        <v>1.1935483870967742</v>
      </c>
      <c r="R280" s="61">
        <v>279</v>
      </c>
      <c r="S280" s="38">
        <v>-9.8725468584664249</v>
      </c>
    </row>
    <row r="281" spans="1:19" x14ac:dyDescent="0.3">
      <c r="A281" s="43" t="s">
        <v>10508</v>
      </c>
      <c r="B281" s="8" t="str">
        <f>VLOOKUP(MYRANKS_P[[#This Row],[PLAYERID]],PLAYERIDMAP[],COLUMN(PLAYERIDMAP[LASTNAME]),FALSE)</f>
        <v>Montas</v>
      </c>
      <c r="C281" s="8" t="str">
        <f>VLOOKUP(MYRANKS_P[[#This Row],[PLAYERID]],PLAYERIDMAP[],COLUMN(PLAYERIDMAP[FIRSTNAME]),FALSE)</f>
        <v>Frankie</v>
      </c>
      <c r="D281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Frankie Montas</v>
      </c>
      <c r="E281" s="8" t="str">
        <f>VLOOKUP(MYRANKS_P[[#This Row],[PLAYERID]],PLAYERIDMAP[],COLUMN(PLAYERIDMAP[TEAM]),FALSE)</f>
        <v>OAK</v>
      </c>
      <c r="F281" s="8" t="str">
        <f>VLOOKUP(MYRANKS_P[[#This Row],[PLAYERID]],PLAYERIDMAP[],COLUMN(PLAYERIDMAP[LG]),FALSE)</f>
        <v>AL</v>
      </c>
      <c r="G281" s="8" t="str">
        <f>VLOOKUP(MYRANKS_P[[#This Row],[PLAYERID]],PLAYERIDMAP[],COLUMN(PLAYERIDMAP[POS]),FALSE)</f>
        <v>P</v>
      </c>
      <c r="H281" s="61">
        <v>5</v>
      </c>
      <c r="I281" s="61">
        <v>0</v>
      </c>
      <c r="J281" s="61">
        <v>65</v>
      </c>
      <c r="K281" s="61">
        <v>74</v>
      </c>
      <c r="L281" s="61">
        <v>28</v>
      </c>
      <c r="M281" s="61">
        <v>5</v>
      </c>
      <c r="N281" s="61">
        <v>43</v>
      </c>
      <c r="O281" s="61">
        <v>21</v>
      </c>
      <c r="P281" s="9">
        <v>3.8769230769230769</v>
      </c>
      <c r="Q281" s="9">
        <v>1.4615384615384615</v>
      </c>
      <c r="R281" s="61">
        <v>280</v>
      </c>
      <c r="S281" s="38">
        <v>-9.9059448311669698</v>
      </c>
    </row>
    <row r="282" spans="1:19" x14ac:dyDescent="0.3">
      <c r="A282" s="43" t="s">
        <v>2371</v>
      </c>
      <c r="B282" s="31" t="str">
        <f>VLOOKUP(MYRANKS_P[[#This Row],[PLAYERID]],PLAYERIDMAP[],COLUMN(PLAYERIDMAP[LASTNAME]),FALSE)</f>
        <v>Kennedy</v>
      </c>
      <c r="C282" s="31" t="str">
        <f>VLOOKUP(MYRANKS_P[[#This Row],[PLAYERID]],PLAYERIDMAP[],COLUMN(PLAYERIDMAP[FIRSTNAME]),FALSE)</f>
        <v>Ian</v>
      </c>
      <c r="D282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Ian Kennedy</v>
      </c>
      <c r="E282" s="31" t="str">
        <f>VLOOKUP(MYRANKS_P[[#This Row],[PLAYERID]],PLAYERIDMAP[],COLUMN(PLAYERIDMAP[TEAM]),FALSE)</f>
        <v>KC</v>
      </c>
      <c r="F282" s="8" t="str">
        <f>VLOOKUP(MYRANKS_P[[#This Row],[PLAYERID]],PLAYERIDMAP[],COLUMN(PLAYERIDMAP[LG]),FALSE)</f>
        <v>AL</v>
      </c>
      <c r="G282" s="8" t="str">
        <f>VLOOKUP(MYRANKS_P[[#This Row],[PLAYERID]],PLAYERIDMAP[],COLUMN(PLAYERIDMAP[POS]),FALSE)</f>
        <v>P</v>
      </c>
      <c r="H282" s="61">
        <v>3</v>
      </c>
      <c r="I282" s="61">
        <v>0</v>
      </c>
      <c r="J282" s="61">
        <v>119.2</v>
      </c>
      <c r="K282" s="61">
        <v>125</v>
      </c>
      <c r="L282" s="61">
        <v>62</v>
      </c>
      <c r="M282" s="61">
        <v>20</v>
      </c>
      <c r="N282" s="61">
        <v>105</v>
      </c>
      <c r="O282" s="61">
        <v>40</v>
      </c>
      <c r="P282" s="9">
        <v>4.6812080536912752</v>
      </c>
      <c r="Q282" s="9">
        <v>1.3842281879194631</v>
      </c>
      <c r="R282" s="61">
        <v>281</v>
      </c>
      <c r="S282" s="38">
        <v>-9.9088395470996371</v>
      </c>
    </row>
    <row r="283" spans="1:19" x14ac:dyDescent="0.3">
      <c r="A283" s="57" t="s">
        <v>11010</v>
      </c>
      <c r="B283" s="8" t="str">
        <f>VLOOKUP(MYRANKS_P[[#This Row],[PLAYERID]],PLAYERIDMAP[],COLUMN(PLAYERIDMAP[LASTNAME]),FALSE)</f>
        <v>Chafin</v>
      </c>
      <c r="C283" s="8" t="str">
        <f>VLOOKUP(MYRANKS_P[[#This Row],[PLAYERID]],PLAYERIDMAP[],COLUMN(PLAYERIDMAP[FIRSTNAME]),FALSE)</f>
        <v>Andrew</v>
      </c>
      <c r="D283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Andrew Chafin</v>
      </c>
      <c r="E283" s="8" t="str">
        <f>VLOOKUP(MYRANKS_P[[#This Row],[PLAYERID]],PLAYERIDMAP[],COLUMN(PLAYERIDMAP[TEAM]),FALSE)</f>
        <v>ARI</v>
      </c>
      <c r="F283" s="8" t="str">
        <f>VLOOKUP(MYRANKS_P[[#This Row],[PLAYERID]],PLAYERIDMAP[],COLUMN(PLAYERIDMAP[LG]),FALSE)</f>
        <v>NL</v>
      </c>
      <c r="G283" s="8" t="str">
        <f>VLOOKUP(MYRANKS_P[[#This Row],[PLAYERID]],PLAYERIDMAP[],COLUMN(PLAYERIDMAP[POS]),FALSE)</f>
        <v>P</v>
      </c>
      <c r="H283" s="61">
        <v>1</v>
      </c>
      <c r="I283" s="68">
        <v>0</v>
      </c>
      <c r="J283" s="68">
        <v>49.1</v>
      </c>
      <c r="K283" s="68">
        <v>41</v>
      </c>
      <c r="L283" s="68">
        <v>17</v>
      </c>
      <c r="M283" s="68">
        <v>0</v>
      </c>
      <c r="N283" s="68">
        <v>53</v>
      </c>
      <c r="O283" s="68">
        <v>25</v>
      </c>
      <c r="P283" s="48">
        <v>3.1160896130346232</v>
      </c>
      <c r="Q283" s="48">
        <v>1.3441955193482689</v>
      </c>
      <c r="R283" s="68">
        <v>282</v>
      </c>
      <c r="S283" s="51">
        <v>-9.9124357631506221</v>
      </c>
    </row>
    <row r="284" spans="1:19" x14ac:dyDescent="0.3">
      <c r="A284" s="43" t="s">
        <v>12950</v>
      </c>
      <c r="B284" s="31" t="str">
        <f>VLOOKUP(MYRANKS_P[[#This Row],[PLAYERID]],PLAYERIDMAP[],COLUMN(PLAYERIDMAP[LASTNAME]),FALSE)</f>
        <v>Blach</v>
      </c>
      <c r="C284" s="31" t="str">
        <f>VLOOKUP(MYRANKS_P[[#This Row],[PLAYERID]],PLAYERIDMAP[],COLUMN(PLAYERIDMAP[FIRSTNAME]),FALSE)</f>
        <v>Ty</v>
      </c>
      <c r="D284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Ty Blach</v>
      </c>
      <c r="E284" s="31" t="str">
        <f>VLOOKUP(MYRANKS_P[[#This Row],[PLAYERID]],PLAYERIDMAP[],COLUMN(PLAYERIDMAP[TEAM]),FALSE)</f>
        <v>SF</v>
      </c>
      <c r="F284" s="8" t="str">
        <f>VLOOKUP(MYRANKS_P[[#This Row],[PLAYERID]],PLAYERIDMAP[],COLUMN(PLAYERIDMAP[LG]),FALSE)</f>
        <v>NL</v>
      </c>
      <c r="G284" s="8" t="str">
        <f>VLOOKUP(MYRANKS_P[[#This Row],[PLAYERID]],PLAYERIDMAP[],COLUMN(PLAYERIDMAP[POS]),FALSE)</f>
        <v>P</v>
      </c>
      <c r="H284" s="61">
        <v>6</v>
      </c>
      <c r="I284" s="75">
        <v>0</v>
      </c>
      <c r="J284" s="75">
        <v>118.2</v>
      </c>
      <c r="K284" s="75">
        <v>133</v>
      </c>
      <c r="L284" s="75">
        <v>56</v>
      </c>
      <c r="M284" s="75">
        <v>8</v>
      </c>
      <c r="N284" s="75">
        <v>75</v>
      </c>
      <c r="O284" s="75">
        <v>41</v>
      </c>
      <c r="P284" s="25">
        <v>4.2639593908629436</v>
      </c>
      <c r="Q284" s="25">
        <v>1.4720812182741116</v>
      </c>
      <c r="R284" s="75">
        <v>283</v>
      </c>
      <c r="S284" s="39">
        <v>-9.9302198725836703</v>
      </c>
    </row>
    <row r="285" spans="1:19" x14ac:dyDescent="0.3">
      <c r="A285" s="43" t="s">
        <v>13560</v>
      </c>
      <c r="B285" s="8" t="str">
        <f>VLOOKUP(MYRANKS_P[[#This Row],[PLAYERID]],PLAYERIDMAP[],COLUMN(PLAYERIDMAP[LASTNAME]),FALSE)</f>
        <v>Chargois</v>
      </c>
      <c r="C285" s="8" t="str">
        <f>VLOOKUP(MYRANKS_P[[#This Row],[PLAYERID]],PLAYERIDMAP[],COLUMN(PLAYERIDMAP[FIRSTNAME]),FALSE)</f>
        <v>J.T.</v>
      </c>
      <c r="D285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J.T. Chargois</v>
      </c>
      <c r="E285" s="8" t="str">
        <f>VLOOKUP(MYRANKS_P[[#This Row],[PLAYERID]],PLAYERIDMAP[],COLUMN(PLAYERIDMAP[TEAM]),FALSE)</f>
        <v>LAD</v>
      </c>
      <c r="F285" s="8" t="str">
        <f>VLOOKUP(MYRANKS_P[[#This Row],[PLAYERID]],PLAYERIDMAP[],COLUMN(PLAYERIDMAP[LG]),FALSE)</f>
        <v>NL</v>
      </c>
      <c r="G285" s="8" t="str">
        <f>VLOOKUP(MYRANKS_P[[#This Row],[PLAYERID]],PLAYERIDMAP[],COLUMN(PLAYERIDMAP[POS]),FALSE)</f>
        <v>P</v>
      </c>
      <c r="H285" s="61">
        <v>2</v>
      </c>
      <c r="I285" s="61">
        <v>0</v>
      </c>
      <c r="J285" s="61">
        <v>32.1</v>
      </c>
      <c r="K285" s="61">
        <v>26</v>
      </c>
      <c r="L285" s="61">
        <v>12</v>
      </c>
      <c r="M285" s="61">
        <v>4</v>
      </c>
      <c r="N285" s="61">
        <v>40</v>
      </c>
      <c r="O285" s="61">
        <v>15</v>
      </c>
      <c r="P285" s="9">
        <v>3.3644859813084111</v>
      </c>
      <c r="Q285" s="9">
        <v>1.2772585669781931</v>
      </c>
      <c r="R285" s="61">
        <v>284</v>
      </c>
      <c r="S285" s="38">
        <v>-9.9430274387114697</v>
      </c>
    </row>
    <row r="286" spans="1:19" x14ac:dyDescent="0.3">
      <c r="A286" s="43" t="s">
        <v>2639</v>
      </c>
      <c r="B286" s="31" t="str">
        <f>VLOOKUP(MYRANKS_P[[#This Row],[PLAYERID]],PLAYERIDMAP[],COLUMN(PLAYERIDMAP[LASTNAME]),FALSE)</f>
        <v>Miller</v>
      </c>
      <c r="C286" s="31" t="str">
        <f>VLOOKUP(MYRANKS_P[[#This Row],[PLAYERID]],PLAYERIDMAP[],COLUMN(PLAYERIDMAP[FIRSTNAME]),FALSE)</f>
        <v>Andrew</v>
      </c>
      <c r="D286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Andrew Miller</v>
      </c>
      <c r="E286" s="31" t="str">
        <f>VLOOKUP(MYRANKS_P[[#This Row],[PLAYERID]],PLAYERIDMAP[],COLUMN(PLAYERIDMAP[TEAM]),FALSE)</f>
        <v>STL</v>
      </c>
      <c r="F286" s="8" t="str">
        <f>VLOOKUP(MYRANKS_P[[#This Row],[PLAYERID]],PLAYERIDMAP[],COLUMN(PLAYERIDMAP[LG]),FALSE)</f>
        <v>NL</v>
      </c>
      <c r="G286" s="8" t="str">
        <f>VLOOKUP(MYRANKS_P[[#This Row],[PLAYERID]],PLAYERIDMAP[],COLUMN(PLAYERIDMAP[POS]),FALSE)</f>
        <v>P</v>
      </c>
      <c r="H286" s="61">
        <v>2</v>
      </c>
      <c r="I286" s="61">
        <v>2</v>
      </c>
      <c r="J286" s="61">
        <v>34</v>
      </c>
      <c r="K286" s="61">
        <v>31</v>
      </c>
      <c r="L286" s="61">
        <v>16</v>
      </c>
      <c r="M286" s="61">
        <v>3</v>
      </c>
      <c r="N286" s="61">
        <v>45</v>
      </c>
      <c r="O286" s="61">
        <v>16</v>
      </c>
      <c r="P286" s="9">
        <v>4.2352941176470589</v>
      </c>
      <c r="Q286" s="9">
        <v>1.3823529411764706</v>
      </c>
      <c r="R286" s="61">
        <v>285</v>
      </c>
      <c r="S286" s="38">
        <v>-9.9788658355837452</v>
      </c>
    </row>
    <row r="287" spans="1:19" x14ac:dyDescent="0.3">
      <c r="A287" s="88" t="s">
        <v>15649</v>
      </c>
      <c r="B287" s="31" t="str">
        <f>VLOOKUP(MYRANKS_P[[#This Row],[PLAYERID]],PLAYERIDMAP[],COLUMN(PLAYERIDMAP[LASTNAME]),FALSE)</f>
        <v>Tuivailala</v>
      </c>
      <c r="C287" s="31" t="str">
        <f>VLOOKUP(MYRANKS_P[[#This Row],[PLAYERID]],PLAYERIDMAP[],COLUMN(PLAYERIDMAP[FIRSTNAME]),FALSE)</f>
        <v>Sam</v>
      </c>
      <c r="D287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Sam Tuivailala</v>
      </c>
      <c r="E287" s="31" t="str">
        <f>VLOOKUP(MYRANKS_P[[#This Row],[PLAYERID]],PLAYERIDMAP[],COLUMN(PLAYERIDMAP[TEAM]),FALSE)</f>
        <v>SEA</v>
      </c>
      <c r="F287" s="113" t="str">
        <f>VLOOKUP(MYRANKS_P[[#This Row],[PLAYERID]],PLAYERIDMAP[],COLUMN(PLAYERIDMAP[LG]),FALSE)</f>
        <v>AL</v>
      </c>
      <c r="G287" s="8" t="str">
        <f>VLOOKUP(MYRANKS_P[[#This Row],[PLAYERID]],PLAYERIDMAP[],COLUMN(PLAYERIDMAP[POS]),FALSE)</f>
        <v>P</v>
      </c>
      <c r="H287" s="85">
        <v>4</v>
      </c>
      <c r="I287" s="85">
        <v>0</v>
      </c>
      <c r="J287" s="85">
        <v>37</v>
      </c>
      <c r="K287" s="85">
        <v>41</v>
      </c>
      <c r="L287" s="85">
        <v>14</v>
      </c>
      <c r="M287" s="85">
        <v>3</v>
      </c>
      <c r="N287" s="85">
        <v>30</v>
      </c>
      <c r="O287" s="85">
        <v>12</v>
      </c>
      <c r="P287" s="86">
        <v>3.4054054054054053</v>
      </c>
      <c r="Q287" s="86">
        <v>1.4324324324324325</v>
      </c>
      <c r="R287" s="85">
        <v>286</v>
      </c>
      <c r="S287" s="87">
        <v>-9.9834473926603682</v>
      </c>
    </row>
    <row r="288" spans="1:19" x14ac:dyDescent="0.3">
      <c r="A288" s="57" t="s">
        <v>12487</v>
      </c>
      <c r="B288" s="31" t="str">
        <f>VLOOKUP(MYRANKS_P[[#This Row],[PLAYERID]],PLAYERIDMAP[],COLUMN(PLAYERIDMAP[LASTNAME]),FALSE)</f>
        <v>Brault</v>
      </c>
      <c r="C288" s="31" t="str">
        <f>VLOOKUP(MYRANKS_P[[#This Row],[PLAYERID]],PLAYERIDMAP[],COLUMN(PLAYERIDMAP[FIRSTNAME]),FALSE)</f>
        <v>Steven</v>
      </c>
      <c r="D288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Steven Brault</v>
      </c>
      <c r="E288" s="31" t="str">
        <f>VLOOKUP(MYRANKS_P[[#This Row],[PLAYERID]],PLAYERIDMAP[],COLUMN(PLAYERIDMAP[TEAM]),FALSE)</f>
        <v>PIT</v>
      </c>
      <c r="F288" s="8" t="str">
        <f>VLOOKUP(MYRANKS_P[[#This Row],[PLAYERID]],PLAYERIDMAP[],COLUMN(PLAYERIDMAP[LG]),FALSE)</f>
        <v>NL</v>
      </c>
      <c r="G288" s="8" t="str">
        <f>VLOOKUP(MYRANKS_P[[#This Row],[PLAYERID]],PLAYERIDMAP[],COLUMN(PLAYERIDMAP[POS]),FALSE)</f>
        <v>P</v>
      </c>
      <c r="H288" s="61">
        <v>6</v>
      </c>
      <c r="I288" s="61">
        <v>0</v>
      </c>
      <c r="J288" s="61">
        <v>91.2</v>
      </c>
      <c r="K288" s="61">
        <v>84</v>
      </c>
      <c r="L288" s="61">
        <v>47</v>
      </c>
      <c r="M288" s="61">
        <v>10</v>
      </c>
      <c r="N288" s="61">
        <v>82</v>
      </c>
      <c r="O288" s="61">
        <v>57</v>
      </c>
      <c r="P288" s="9">
        <v>4.6381578947368416</v>
      </c>
      <c r="Q288" s="9">
        <v>1.5460526315789473</v>
      </c>
      <c r="R288" s="68">
        <v>287</v>
      </c>
      <c r="S288" s="51">
        <v>-9.9861013190420067</v>
      </c>
    </row>
    <row r="289" spans="1:19" x14ac:dyDescent="0.3">
      <c r="A289" s="43" t="s">
        <v>12818</v>
      </c>
      <c r="B289" s="31" t="str">
        <f>VLOOKUP(MYRANKS_P[[#This Row],[PLAYERID]],PLAYERIDMAP[],COLUMN(PLAYERIDMAP[LASTNAME]),FALSE)</f>
        <v>Garrett</v>
      </c>
      <c r="C289" s="31" t="str">
        <f>VLOOKUP(MYRANKS_P[[#This Row],[PLAYERID]],PLAYERIDMAP[],COLUMN(PLAYERIDMAP[FIRSTNAME]),FALSE)</f>
        <v>Amir</v>
      </c>
      <c r="D289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Amir Garrett</v>
      </c>
      <c r="E289" s="31" t="str">
        <f>VLOOKUP(MYRANKS_P[[#This Row],[PLAYERID]],PLAYERIDMAP[],COLUMN(PLAYERIDMAP[TEAM]),FALSE)</f>
        <v>CIN</v>
      </c>
      <c r="F289" s="8" t="str">
        <f>VLOOKUP(MYRANKS_P[[#This Row],[PLAYERID]],PLAYERIDMAP[],COLUMN(PLAYERIDMAP[LG]),FALSE)</f>
        <v>NL</v>
      </c>
      <c r="G289" s="8" t="str">
        <f>VLOOKUP(MYRANKS_P[[#This Row],[PLAYERID]],PLAYERIDMAP[],COLUMN(PLAYERIDMAP[POS]),FALSE)</f>
        <v>P</v>
      </c>
      <c r="H289" s="61">
        <v>1</v>
      </c>
      <c r="I289" s="61">
        <v>0</v>
      </c>
      <c r="J289" s="61">
        <v>63</v>
      </c>
      <c r="K289" s="61">
        <v>56</v>
      </c>
      <c r="L289" s="61">
        <v>30</v>
      </c>
      <c r="M289" s="61">
        <v>8</v>
      </c>
      <c r="N289" s="61">
        <v>71</v>
      </c>
      <c r="O289" s="61">
        <v>25</v>
      </c>
      <c r="P289" s="9">
        <v>4.2857142857142856</v>
      </c>
      <c r="Q289" s="9">
        <v>1.2857142857142858</v>
      </c>
      <c r="R289" s="61">
        <v>288</v>
      </c>
      <c r="S289" s="38">
        <v>-9.989795499807407</v>
      </c>
    </row>
    <row r="290" spans="1:19" x14ac:dyDescent="0.3">
      <c r="A290" s="88" t="s">
        <v>3267</v>
      </c>
      <c r="B290" s="31" t="str">
        <f>VLOOKUP(MYRANKS_P[[#This Row],[PLAYERID]],PLAYERIDMAP[],COLUMN(PLAYERIDMAP[LASTNAME]),FALSE)</f>
        <v>Vargas</v>
      </c>
      <c r="C290" s="31" t="str">
        <f>VLOOKUP(MYRANKS_P[[#This Row],[PLAYERID]],PLAYERIDMAP[],COLUMN(PLAYERIDMAP[FIRSTNAME]),FALSE)</f>
        <v>Jason</v>
      </c>
      <c r="D290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Jason Vargas</v>
      </c>
      <c r="E290" s="31" t="str">
        <f>VLOOKUP(MYRANKS_P[[#This Row],[PLAYERID]],PLAYERIDMAP[],COLUMN(PLAYERIDMAP[TEAM]),FALSE)</f>
        <v>NYM</v>
      </c>
      <c r="F290" s="113" t="str">
        <f>VLOOKUP(MYRANKS_P[[#This Row],[PLAYERID]],PLAYERIDMAP[],COLUMN(PLAYERIDMAP[LG]),FALSE)</f>
        <v>NL</v>
      </c>
      <c r="G290" s="8" t="str">
        <f>VLOOKUP(MYRANKS_P[[#This Row],[PLAYERID]],PLAYERIDMAP[],COLUMN(PLAYERIDMAP[POS]),FALSE)</f>
        <v>P</v>
      </c>
      <c r="H290" s="85">
        <v>7</v>
      </c>
      <c r="I290" s="85">
        <v>0</v>
      </c>
      <c r="J290" s="85">
        <v>92</v>
      </c>
      <c r="K290" s="85">
        <v>100</v>
      </c>
      <c r="L290" s="85">
        <v>59</v>
      </c>
      <c r="M290" s="85">
        <v>18</v>
      </c>
      <c r="N290" s="85">
        <v>84</v>
      </c>
      <c r="O290" s="85">
        <v>30</v>
      </c>
      <c r="P290" s="86">
        <v>5.7717391304347823</v>
      </c>
      <c r="Q290" s="86">
        <v>1.4130434782608696</v>
      </c>
      <c r="R290" s="85">
        <v>289</v>
      </c>
      <c r="S290" s="87">
        <v>-10.036377976073002</v>
      </c>
    </row>
    <row r="291" spans="1:19" x14ac:dyDescent="0.3">
      <c r="A291" s="43" t="s">
        <v>14014</v>
      </c>
      <c r="B291" s="8" t="str">
        <f>VLOOKUP(MYRANKS_P[[#This Row],[PLAYERID]],PLAYERIDMAP[],COLUMN(PLAYERIDMAP[LASTNAME]),FALSE)</f>
        <v>Mahle</v>
      </c>
      <c r="C291" s="8" t="str">
        <f>VLOOKUP(MYRANKS_P[[#This Row],[PLAYERID]],PLAYERIDMAP[],COLUMN(PLAYERIDMAP[FIRSTNAME]),FALSE)</f>
        <v>Tyler</v>
      </c>
      <c r="D291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Tyler Mahle</v>
      </c>
      <c r="E291" s="8" t="str">
        <f>VLOOKUP(MYRANKS_P[[#This Row],[PLAYERID]],PLAYERIDMAP[],COLUMN(PLAYERIDMAP[TEAM]),FALSE)</f>
        <v>CIN</v>
      </c>
      <c r="F291" s="8" t="str">
        <f>VLOOKUP(MYRANKS_P[[#This Row],[PLAYERID]],PLAYERIDMAP[],COLUMN(PLAYERIDMAP[LG]),FALSE)</f>
        <v>NL</v>
      </c>
      <c r="G291" s="8" t="str">
        <f>VLOOKUP(MYRANKS_P[[#This Row],[PLAYERID]],PLAYERIDMAP[],COLUMN(PLAYERIDMAP[POS]),FALSE)</f>
        <v>P</v>
      </c>
      <c r="H291" s="61">
        <v>7</v>
      </c>
      <c r="I291" s="61">
        <v>0</v>
      </c>
      <c r="J291" s="61">
        <v>112</v>
      </c>
      <c r="K291" s="61">
        <v>125</v>
      </c>
      <c r="L291" s="61">
        <v>62</v>
      </c>
      <c r="M291" s="61">
        <v>22</v>
      </c>
      <c r="N291" s="61">
        <v>110</v>
      </c>
      <c r="O291" s="61">
        <v>53</v>
      </c>
      <c r="P291" s="9">
        <v>4.9821428571428568</v>
      </c>
      <c r="Q291" s="9">
        <v>1.5892857142857142</v>
      </c>
      <c r="R291" s="61">
        <v>290</v>
      </c>
      <c r="S291" s="38">
        <v>-10.047661355351872</v>
      </c>
    </row>
    <row r="292" spans="1:19" x14ac:dyDescent="0.3">
      <c r="A292" s="49" t="s">
        <v>13494</v>
      </c>
      <c r="B292" s="31" t="str">
        <f>VLOOKUP(MYRANKS_P[[#This Row],[PLAYERID]],PLAYERIDMAP[],COLUMN(PLAYERIDMAP[LASTNAME]),FALSE)</f>
        <v>Altavilla</v>
      </c>
      <c r="C292" s="31" t="str">
        <f>VLOOKUP(MYRANKS_P[[#This Row],[PLAYERID]],PLAYERIDMAP[],COLUMN(PLAYERIDMAP[FIRSTNAME]),FALSE)</f>
        <v>Dan</v>
      </c>
      <c r="D292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Dan Altavilla</v>
      </c>
      <c r="E292" s="31" t="str">
        <f>VLOOKUP(MYRANKS_P[[#This Row],[PLAYERID]],PLAYERIDMAP[],COLUMN(PLAYERIDMAP[TEAM]),FALSE)</f>
        <v>SEA</v>
      </c>
      <c r="F292" s="8" t="str">
        <f>VLOOKUP(MYRANKS_P[[#This Row],[PLAYERID]],PLAYERIDMAP[],COLUMN(PLAYERIDMAP[LG]),FALSE)</f>
        <v>AL</v>
      </c>
      <c r="G292" s="8" t="str">
        <f>VLOOKUP(MYRANKS_P[[#This Row],[PLAYERID]],PLAYERIDMAP[],COLUMN(PLAYERIDMAP[POS]),FALSE)</f>
        <v>P</v>
      </c>
      <c r="H292" s="61">
        <v>3</v>
      </c>
      <c r="I292" s="61">
        <v>0</v>
      </c>
      <c r="J292" s="61">
        <v>20.2</v>
      </c>
      <c r="K292" s="61">
        <v>11</v>
      </c>
      <c r="L292" s="61">
        <v>6</v>
      </c>
      <c r="M292" s="61">
        <v>2</v>
      </c>
      <c r="N292" s="61">
        <v>23</v>
      </c>
      <c r="O292" s="61">
        <v>15</v>
      </c>
      <c r="P292" s="9">
        <v>2.6732673267326734</v>
      </c>
      <c r="Q292" s="9">
        <v>1.2871287128712872</v>
      </c>
      <c r="R292" s="61">
        <v>291</v>
      </c>
      <c r="S292" s="38">
        <v>-10.080600995488084</v>
      </c>
    </row>
    <row r="293" spans="1:19" x14ac:dyDescent="0.3">
      <c r="A293" s="57" t="s">
        <v>15583</v>
      </c>
      <c r="B293" s="47" t="str">
        <f>VLOOKUP(MYRANKS_P[[#This Row],[PLAYERID]],PLAYERIDMAP[],COLUMN(PLAYERIDMAP[LASTNAME]),FALSE)</f>
        <v>Kingham</v>
      </c>
      <c r="C293" s="47" t="str">
        <f>VLOOKUP(MYRANKS_P[[#This Row],[PLAYERID]],PLAYERIDMAP[],COLUMN(PLAYERIDMAP[FIRSTNAME]),FALSE)</f>
        <v>Nick</v>
      </c>
      <c r="D293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Nick Kingham</v>
      </c>
      <c r="E293" s="47" t="str">
        <f>VLOOKUP(MYRANKS_P[[#This Row],[PLAYERID]],PLAYERIDMAP[],COLUMN(PLAYERIDMAP[TEAM]),FALSE)</f>
        <v>PIT</v>
      </c>
      <c r="F293" s="8" t="str">
        <f>VLOOKUP(MYRANKS_P[[#This Row],[PLAYERID]],PLAYERIDMAP[],COLUMN(PLAYERIDMAP[LG]),FALSE)</f>
        <v>NL</v>
      </c>
      <c r="G293" s="8" t="str">
        <f>VLOOKUP(MYRANKS_P[[#This Row],[PLAYERID]],PLAYERIDMAP[],COLUMN(PLAYERIDMAP[POS]),FALSE)</f>
        <v>P</v>
      </c>
      <c r="H293" s="61">
        <v>5</v>
      </c>
      <c r="I293" s="61">
        <v>0</v>
      </c>
      <c r="J293" s="61">
        <v>76</v>
      </c>
      <c r="K293" s="61">
        <v>79</v>
      </c>
      <c r="L293" s="61">
        <v>44</v>
      </c>
      <c r="M293" s="61">
        <v>18</v>
      </c>
      <c r="N293" s="61">
        <v>69</v>
      </c>
      <c r="O293" s="61">
        <v>26</v>
      </c>
      <c r="P293" s="9">
        <v>5.2105263157894735</v>
      </c>
      <c r="Q293" s="9">
        <v>1.381578947368421</v>
      </c>
      <c r="R293" s="68">
        <v>292</v>
      </c>
      <c r="S293" s="51">
        <v>-10.109898028533539</v>
      </c>
    </row>
    <row r="294" spans="1:19" x14ac:dyDescent="0.3">
      <c r="A294" s="43" t="s">
        <v>13829</v>
      </c>
      <c r="B294" s="31" t="str">
        <f>VLOOKUP(MYRANKS_P[[#This Row],[PLAYERID]],PLAYERIDMAP[],COLUMN(PLAYERIDMAP[LASTNAME]),FALSE)</f>
        <v>Middleton</v>
      </c>
      <c r="C294" s="31" t="str">
        <f>VLOOKUP(MYRANKS_P[[#This Row],[PLAYERID]],PLAYERIDMAP[],COLUMN(PLAYERIDMAP[FIRSTNAME]),FALSE)</f>
        <v>Keynan</v>
      </c>
      <c r="D294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Keynan Middleton</v>
      </c>
      <c r="E294" s="31" t="str">
        <f>VLOOKUP(MYRANKS_P[[#This Row],[PLAYERID]],PLAYERIDMAP[],COLUMN(PLAYERIDMAP[TEAM]),FALSE)</f>
        <v>LAA</v>
      </c>
      <c r="F294" s="8" t="str">
        <f>VLOOKUP(MYRANKS_P[[#This Row],[PLAYERID]],PLAYERIDMAP[],COLUMN(PLAYERIDMAP[LG]),FALSE)</f>
        <v>AL</v>
      </c>
      <c r="G294" s="8" t="str">
        <f>VLOOKUP(MYRANKS_P[[#This Row],[PLAYERID]],PLAYERIDMAP[],COLUMN(PLAYERIDMAP[POS]),FALSE)</f>
        <v>P</v>
      </c>
      <c r="H294" s="61">
        <v>0</v>
      </c>
      <c r="I294" s="61">
        <v>6</v>
      </c>
      <c r="J294" s="61">
        <v>17.2</v>
      </c>
      <c r="K294" s="61">
        <v>14</v>
      </c>
      <c r="L294" s="61">
        <v>4</v>
      </c>
      <c r="M294" s="61">
        <v>1</v>
      </c>
      <c r="N294" s="61">
        <v>16</v>
      </c>
      <c r="O294" s="61">
        <v>9</v>
      </c>
      <c r="P294" s="9">
        <v>2.0930232558139537</v>
      </c>
      <c r="Q294" s="9">
        <v>1.3372093023255816</v>
      </c>
      <c r="R294" s="81">
        <v>293</v>
      </c>
      <c r="S294" s="40">
        <v>-10.200736265549692</v>
      </c>
    </row>
    <row r="295" spans="1:19" x14ac:dyDescent="0.3">
      <c r="A295" s="43" t="s">
        <v>2592</v>
      </c>
      <c r="B295" s="31" t="str">
        <f>VLOOKUP(MYRANKS_P[[#This Row],[PLAYERID]],PLAYERIDMAP[],COLUMN(PLAYERIDMAP[LASTNAME]),FALSE)</f>
        <v>McCarthy</v>
      </c>
      <c r="C295" s="31" t="str">
        <f>VLOOKUP(MYRANKS_P[[#This Row],[PLAYERID]],PLAYERIDMAP[],COLUMN(PLAYERIDMAP[FIRSTNAME]),FALSE)</f>
        <v>Brandon</v>
      </c>
      <c r="D295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Brandon McCarthy</v>
      </c>
      <c r="E295" s="31" t="str">
        <f>VLOOKUP(MYRANKS_P[[#This Row],[PLAYERID]],PLAYERIDMAP[],COLUMN(PLAYERIDMAP[TEAM]),FALSE)</f>
        <v>N/A</v>
      </c>
      <c r="F295" s="8" t="str">
        <f>VLOOKUP(MYRANKS_P[[#This Row],[PLAYERID]],PLAYERIDMAP[],COLUMN(PLAYERIDMAP[LG]),FALSE)</f>
        <v>N/A</v>
      </c>
      <c r="G295" s="8" t="str">
        <f>VLOOKUP(MYRANKS_P[[#This Row],[PLAYERID]],PLAYERIDMAP[],COLUMN(PLAYERIDMAP[POS]),FALSE)</f>
        <v>P</v>
      </c>
      <c r="H295" s="61">
        <v>6</v>
      </c>
      <c r="I295" s="61">
        <v>0</v>
      </c>
      <c r="J295" s="61">
        <v>78.2</v>
      </c>
      <c r="K295" s="61">
        <v>94</v>
      </c>
      <c r="L295" s="61">
        <v>43</v>
      </c>
      <c r="M295" s="61">
        <v>15</v>
      </c>
      <c r="N295" s="61">
        <v>65</v>
      </c>
      <c r="O295" s="61">
        <v>21</v>
      </c>
      <c r="P295" s="9">
        <v>4.9488491048593346</v>
      </c>
      <c r="Q295" s="9">
        <v>1.4705882352941175</v>
      </c>
      <c r="R295" s="61">
        <v>294</v>
      </c>
      <c r="S295" s="38">
        <v>-10.201072272230929</v>
      </c>
    </row>
    <row r="296" spans="1:19" x14ac:dyDescent="0.3">
      <c r="A296" s="57" t="s">
        <v>1419</v>
      </c>
      <c r="B296" s="31" t="str">
        <f>VLOOKUP(MYRANKS_P[[#This Row],[PLAYERID]],PLAYERIDMAP[],COLUMN(PLAYERIDMAP[LASTNAME]),FALSE)</f>
        <v>Anderson</v>
      </c>
      <c r="C296" s="31" t="str">
        <f>VLOOKUP(MYRANKS_P[[#This Row],[PLAYERID]],PLAYERIDMAP[],COLUMN(PLAYERIDMAP[FIRSTNAME]),FALSE)</f>
        <v>Brett</v>
      </c>
      <c r="D296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Brett Anderson</v>
      </c>
      <c r="E296" s="31" t="str">
        <f>VLOOKUP(MYRANKS_P[[#This Row],[PLAYERID]],PLAYERIDMAP[],COLUMN(PLAYERIDMAP[TEAM]),FALSE)</f>
        <v>N/A</v>
      </c>
      <c r="F296" s="8" t="str">
        <f>VLOOKUP(MYRANKS_P[[#This Row],[PLAYERID]],PLAYERIDMAP[],COLUMN(PLAYERIDMAP[LG]),FALSE)</f>
        <v>N/A</v>
      </c>
      <c r="G296" s="8" t="str">
        <f>VLOOKUP(MYRANKS_P[[#This Row],[PLAYERID]],PLAYERIDMAP[],COLUMN(PLAYERIDMAP[POS]),FALSE)</f>
        <v>P</v>
      </c>
      <c r="H296" s="61">
        <v>4</v>
      </c>
      <c r="I296" s="61">
        <v>0</v>
      </c>
      <c r="J296" s="61">
        <v>80.099999999999994</v>
      </c>
      <c r="K296" s="61">
        <v>90</v>
      </c>
      <c r="L296" s="61">
        <v>40</v>
      </c>
      <c r="M296" s="61">
        <v>10</v>
      </c>
      <c r="N296" s="61">
        <v>47</v>
      </c>
      <c r="O296" s="61">
        <v>13</v>
      </c>
      <c r="P296" s="9">
        <v>4.4943820224719104</v>
      </c>
      <c r="Q296" s="9">
        <v>1.285892634207241</v>
      </c>
      <c r="R296" s="68">
        <v>295</v>
      </c>
      <c r="S296" s="51">
        <v>-10.242519199365683</v>
      </c>
    </row>
    <row r="297" spans="1:19" x14ac:dyDescent="0.3">
      <c r="A297" s="43" t="s">
        <v>13884</v>
      </c>
      <c r="B297" s="31" t="str">
        <f>VLOOKUP(MYRANKS_P[[#This Row],[PLAYERID]],PLAYERIDMAP[],COLUMN(PLAYERIDMAP[LASTNAME]),FALSE)</f>
        <v>Romano</v>
      </c>
      <c r="C297" s="31" t="str">
        <f>VLOOKUP(MYRANKS_P[[#This Row],[PLAYERID]],PLAYERIDMAP[],COLUMN(PLAYERIDMAP[FIRSTNAME]),FALSE)</f>
        <v>Sal</v>
      </c>
      <c r="D297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Sal Romano</v>
      </c>
      <c r="E297" s="31" t="str">
        <f>VLOOKUP(MYRANKS_P[[#This Row],[PLAYERID]],PLAYERIDMAP[],COLUMN(PLAYERIDMAP[TEAM]),FALSE)</f>
        <v>CIN</v>
      </c>
      <c r="F297" s="8" t="str">
        <f>VLOOKUP(MYRANKS_P[[#This Row],[PLAYERID]],PLAYERIDMAP[],COLUMN(PLAYERIDMAP[LG]),FALSE)</f>
        <v>NL</v>
      </c>
      <c r="G297" s="8" t="str">
        <f>VLOOKUP(MYRANKS_P[[#This Row],[PLAYERID]],PLAYERIDMAP[],COLUMN(PLAYERIDMAP[POS]),FALSE)</f>
        <v>P</v>
      </c>
      <c r="H297" s="61">
        <v>8</v>
      </c>
      <c r="I297" s="61">
        <v>0</v>
      </c>
      <c r="J297" s="61">
        <v>145.19999999999999</v>
      </c>
      <c r="K297" s="61">
        <v>155</v>
      </c>
      <c r="L297" s="61">
        <v>86</v>
      </c>
      <c r="M297" s="61">
        <v>23</v>
      </c>
      <c r="N297" s="61">
        <v>105</v>
      </c>
      <c r="O297" s="61">
        <v>53</v>
      </c>
      <c r="P297" s="9">
        <v>5.3305785123966949</v>
      </c>
      <c r="Q297" s="9">
        <v>1.4325068870523416</v>
      </c>
      <c r="R297" s="81">
        <v>296</v>
      </c>
      <c r="S297" s="40">
        <v>-10.277561690700731</v>
      </c>
    </row>
    <row r="298" spans="1:19" x14ac:dyDescent="0.3">
      <c r="A298" s="43" t="s">
        <v>13867</v>
      </c>
      <c r="B298" s="31" t="str">
        <f>VLOOKUP(MYRANKS_P[[#This Row],[PLAYERID]],PLAYERIDMAP[],COLUMN(PLAYERIDMAP[LASTNAME]),FALSE)</f>
        <v>Pruitt</v>
      </c>
      <c r="C298" s="31" t="str">
        <f>VLOOKUP(MYRANKS_P[[#This Row],[PLAYERID]],PLAYERIDMAP[],COLUMN(PLAYERIDMAP[FIRSTNAME]),FALSE)</f>
        <v>Austin</v>
      </c>
      <c r="D298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Austin Pruitt</v>
      </c>
      <c r="E298" s="31" t="str">
        <f>VLOOKUP(MYRANKS_P[[#This Row],[PLAYERID]],PLAYERIDMAP[],COLUMN(PLAYERIDMAP[TEAM]),FALSE)</f>
        <v>TB</v>
      </c>
      <c r="F298" s="8" t="str">
        <f>VLOOKUP(MYRANKS_P[[#This Row],[PLAYERID]],PLAYERIDMAP[],COLUMN(PLAYERIDMAP[LG]),FALSE)</f>
        <v>AL</v>
      </c>
      <c r="G298" s="8" t="str">
        <f>VLOOKUP(MYRANKS_P[[#This Row],[PLAYERID]],PLAYERIDMAP[],COLUMN(PLAYERIDMAP[POS]),FALSE)</f>
        <v>P</v>
      </c>
      <c r="H298" s="61">
        <v>2</v>
      </c>
      <c r="I298" s="61">
        <v>4</v>
      </c>
      <c r="J298" s="61">
        <v>69.2</v>
      </c>
      <c r="K298" s="61">
        <v>72</v>
      </c>
      <c r="L298" s="61">
        <v>36</v>
      </c>
      <c r="M298" s="61">
        <v>7</v>
      </c>
      <c r="N298" s="61">
        <v>42</v>
      </c>
      <c r="O298" s="61">
        <v>16</v>
      </c>
      <c r="P298" s="9">
        <v>4.6820809248554909</v>
      </c>
      <c r="Q298" s="9">
        <v>1.2716763005780347</v>
      </c>
      <c r="R298" s="81">
        <v>297</v>
      </c>
      <c r="S298" s="40">
        <v>-10.29433211361092</v>
      </c>
    </row>
    <row r="299" spans="1:19" x14ac:dyDescent="0.3">
      <c r="A299" s="49" t="s">
        <v>2028</v>
      </c>
      <c r="B299" s="31" t="str">
        <f>VLOOKUP(MYRANKS_P[[#This Row],[PLAYERID]],PLAYERIDMAP[],COLUMN(PLAYERIDMAP[LASTNAME]),FALSE)</f>
        <v>Freeman</v>
      </c>
      <c r="C299" s="31" t="str">
        <f>VLOOKUP(MYRANKS_P[[#This Row],[PLAYERID]],PLAYERIDMAP[],COLUMN(PLAYERIDMAP[FIRSTNAME]),FALSE)</f>
        <v>Sam</v>
      </c>
      <c r="D299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Sam Freeman</v>
      </c>
      <c r="E299" s="31" t="str">
        <f>VLOOKUP(MYRANKS_P[[#This Row],[PLAYERID]],PLAYERIDMAP[],COLUMN(PLAYERIDMAP[TEAM]),FALSE)</f>
        <v>ATL</v>
      </c>
      <c r="F299" s="8" t="str">
        <f>VLOOKUP(MYRANKS_P[[#This Row],[PLAYERID]],PLAYERIDMAP[],COLUMN(PLAYERIDMAP[LG]),FALSE)</f>
        <v>NL</v>
      </c>
      <c r="G299" s="8" t="str">
        <f>VLOOKUP(MYRANKS_P[[#This Row],[PLAYERID]],PLAYERIDMAP[],COLUMN(PLAYERIDMAP[POS]),FALSE)</f>
        <v>P</v>
      </c>
      <c r="H299" s="61">
        <v>3</v>
      </c>
      <c r="I299" s="61">
        <v>0</v>
      </c>
      <c r="J299" s="61">
        <v>50.1</v>
      </c>
      <c r="K299" s="61">
        <v>41</v>
      </c>
      <c r="L299" s="61">
        <v>24</v>
      </c>
      <c r="M299" s="61">
        <v>3</v>
      </c>
      <c r="N299" s="61">
        <v>58</v>
      </c>
      <c r="O299" s="61">
        <v>32</v>
      </c>
      <c r="P299" s="9">
        <v>4.3113772455089823</v>
      </c>
      <c r="Q299" s="9">
        <v>1.4570858283433132</v>
      </c>
      <c r="R299" s="61">
        <v>298</v>
      </c>
      <c r="S299" s="38">
        <v>-10.339615761032855</v>
      </c>
    </row>
    <row r="300" spans="1:19" x14ac:dyDescent="0.3">
      <c r="A300" s="43" t="s">
        <v>2472</v>
      </c>
      <c r="B300" s="31" t="str">
        <f>VLOOKUP(MYRANKS_P[[#This Row],[PLAYERID]],PLAYERIDMAP[],COLUMN(PLAYERIDMAP[LASTNAME]),FALSE)</f>
        <v>Liriano</v>
      </c>
      <c r="C300" s="31" t="str">
        <f>VLOOKUP(MYRANKS_P[[#This Row],[PLAYERID]],PLAYERIDMAP[],COLUMN(PLAYERIDMAP[FIRSTNAME]),FALSE)</f>
        <v>Francisco</v>
      </c>
      <c r="D300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Francisco Liriano</v>
      </c>
      <c r="E300" s="31" t="str">
        <f>VLOOKUP(MYRANKS_P[[#This Row],[PLAYERID]],PLAYERIDMAP[],COLUMN(PLAYERIDMAP[TEAM]),FALSE)</f>
        <v>N/A</v>
      </c>
      <c r="F300" s="8" t="str">
        <f>VLOOKUP(MYRANKS_P[[#This Row],[PLAYERID]],PLAYERIDMAP[],COLUMN(PLAYERIDMAP[LG]),FALSE)</f>
        <v>N/A</v>
      </c>
      <c r="G300" s="8" t="str">
        <f>VLOOKUP(MYRANKS_P[[#This Row],[PLAYERID]],PLAYERIDMAP[],COLUMN(PLAYERIDMAP[POS]),FALSE)</f>
        <v>P</v>
      </c>
      <c r="H300" s="61">
        <v>5</v>
      </c>
      <c r="I300" s="61">
        <v>0</v>
      </c>
      <c r="J300" s="61">
        <v>133.19999999999999</v>
      </c>
      <c r="K300" s="61">
        <v>127</v>
      </c>
      <c r="L300" s="61">
        <v>68</v>
      </c>
      <c r="M300" s="61">
        <v>19</v>
      </c>
      <c r="N300" s="61">
        <v>110</v>
      </c>
      <c r="O300" s="61">
        <v>73</v>
      </c>
      <c r="P300" s="9">
        <v>4.5945945945945947</v>
      </c>
      <c r="Q300" s="9">
        <v>1.5015015015015016</v>
      </c>
      <c r="R300" s="61">
        <v>299</v>
      </c>
      <c r="S300" s="38">
        <v>-10.368918106059128</v>
      </c>
    </row>
    <row r="301" spans="1:19" x14ac:dyDescent="0.3">
      <c r="A301" s="43" t="s">
        <v>15801</v>
      </c>
      <c r="B301" s="31" t="str">
        <f>VLOOKUP(MYRANKS_P[[#This Row],[PLAYERID]],PLAYERIDMAP[],COLUMN(PLAYERIDMAP[LASTNAME]),FALSE)</f>
        <v>Poncedeleon</v>
      </c>
      <c r="C301" s="31" t="str">
        <f>VLOOKUP(MYRANKS_P[[#This Row],[PLAYERID]],PLAYERIDMAP[],COLUMN(PLAYERIDMAP[FIRSTNAME]),FALSE)</f>
        <v>Daniel</v>
      </c>
      <c r="D301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Daniel Poncedeleon</v>
      </c>
      <c r="E301" s="31" t="str">
        <f>VLOOKUP(MYRANKS_P[[#This Row],[PLAYERID]],PLAYERIDMAP[],COLUMN(PLAYERIDMAP[TEAM]),FALSE)</f>
        <v>STL</v>
      </c>
      <c r="F301" s="8" t="str">
        <f>VLOOKUP(MYRANKS_P[[#This Row],[PLAYERID]],PLAYERIDMAP[],COLUMN(PLAYERIDMAP[LG]),FALSE)</f>
        <v>NL</v>
      </c>
      <c r="G301" s="8" t="str">
        <f>VLOOKUP(MYRANKS_P[[#This Row],[PLAYERID]],PLAYERIDMAP[],COLUMN(PLAYERIDMAP[POS]),FALSE)</f>
        <v>P</v>
      </c>
      <c r="H301" s="61">
        <v>0</v>
      </c>
      <c r="I301" s="61">
        <v>1</v>
      </c>
      <c r="J301" s="61">
        <v>33</v>
      </c>
      <c r="K301" s="61">
        <v>24</v>
      </c>
      <c r="L301" s="61">
        <v>10</v>
      </c>
      <c r="M301" s="61">
        <v>2</v>
      </c>
      <c r="N301" s="61">
        <v>31</v>
      </c>
      <c r="O301" s="61">
        <v>13</v>
      </c>
      <c r="P301" s="9">
        <v>2.7272727272727271</v>
      </c>
      <c r="Q301" s="9">
        <v>1.1212121212121211</v>
      </c>
      <c r="R301" s="61">
        <v>300</v>
      </c>
      <c r="S301" s="38">
        <v>-10.441097789877958</v>
      </c>
    </row>
    <row r="302" spans="1:19" x14ac:dyDescent="0.3">
      <c r="A302" s="43" t="s">
        <v>3040</v>
      </c>
      <c r="B302" s="31" t="str">
        <f>VLOOKUP(MYRANKS_P[[#This Row],[PLAYERID]],PLAYERIDMAP[],COLUMN(PLAYERIDMAP[LASTNAME]),FALSE)</f>
        <v>Salas</v>
      </c>
      <c r="C302" s="31" t="str">
        <f>VLOOKUP(MYRANKS_P[[#This Row],[PLAYERID]],PLAYERIDMAP[],COLUMN(PLAYERIDMAP[FIRSTNAME]),FALSE)</f>
        <v>Fernando</v>
      </c>
      <c r="D302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Fernando Salas</v>
      </c>
      <c r="E302" s="31" t="str">
        <f>VLOOKUP(MYRANKS_P[[#This Row],[PLAYERID]],PLAYERIDMAP[],COLUMN(PLAYERIDMAP[TEAM]),FALSE)</f>
        <v>N/A</v>
      </c>
      <c r="F302" s="8" t="str">
        <f>VLOOKUP(MYRANKS_P[[#This Row],[PLAYERID]],PLAYERIDMAP[],COLUMN(PLAYERIDMAP[LG]),FALSE)</f>
        <v>N/A</v>
      </c>
      <c r="G302" s="8" t="str">
        <f>VLOOKUP(MYRANKS_P[[#This Row],[PLAYERID]],PLAYERIDMAP[],COLUMN(PLAYERIDMAP[POS]),FALSE)</f>
        <v>P</v>
      </c>
      <c r="H302" s="61">
        <v>4</v>
      </c>
      <c r="I302" s="61">
        <v>0</v>
      </c>
      <c r="J302" s="61">
        <v>40</v>
      </c>
      <c r="K302" s="61">
        <v>40</v>
      </c>
      <c r="L302" s="61">
        <v>20</v>
      </c>
      <c r="M302" s="61">
        <v>5</v>
      </c>
      <c r="N302" s="61">
        <v>30</v>
      </c>
      <c r="O302" s="61">
        <v>13</v>
      </c>
      <c r="P302" s="9">
        <v>4.5</v>
      </c>
      <c r="Q302" s="9">
        <v>1.325</v>
      </c>
      <c r="R302" s="61">
        <v>301</v>
      </c>
      <c r="S302" s="38">
        <v>-10.58346413558613</v>
      </c>
    </row>
    <row r="303" spans="1:19" x14ac:dyDescent="0.3">
      <c r="A303" s="49" t="s">
        <v>14006</v>
      </c>
      <c r="B303" s="31" t="str">
        <f>VLOOKUP(MYRANKS_P[[#This Row],[PLAYERID]],PLAYERIDMAP[],COLUMN(PLAYERIDMAP[LASTNAME]),FALSE)</f>
        <v>Fried</v>
      </c>
      <c r="C303" s="31" t="str">
        <f>VLOOKUP(MYRANKS_P[[#This Row],[PLAYERID]],PLAYERIDMAP[],COLUMN(PLAYERIDMAP[FIRSTNAME]),FALSE)</f>
        <v>Max</v>
      </c>
      <c r="D303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Max Fried</v>
      </c>
      <c r="E303" s="31" t="str">
        <f>VLOOKUP(MYRANKS_P[[#This Row],[PLAYERID]],PLAYERIDMAP[],COLUMN(PLAYERIDMAP[TEAM]),FALSE)</f>
        <v>ATL</v>
      </c>
      <c r="F303" s="8" t="str">
        <f>VLOOKUP(MYRANKS_P[[#This Row],[PLAYERID]],PLAYERIDMAP[],COLUMN(PLAYERIDMAP[LG]),FALSE)</f>
        <v>NL</v>
      </c>
      <c r="G303" s="8" t="str">
        <f>VLOOKUP(MYRANKS_P[[#This Row],[PLAYERID]],PLAYERIDMAP[],COLUMN(PLAYERIDMAP[POS]),FALSE)</f>
        <v>P</v>
      </c>
      <c r="H303" s="61">
        <v>1</v>
      </c>
      <c r="I303" s="61">
        <v>0</v>
      </c>
      <c r="J303" s="61">
        <v>33.200000000000003</v>
      </c>
      <c r="K303" s="61">
        <v>26</v>
      </c>
      <c r="L303" s="61">
        <v>11</v>
      </c>
      <c r="M303" s="61">
        <v>3</v>
      </c>
      <c r="N303" s="61">
        <v>44</v>
      </c>
      <c r="O303" s="61">
        <v>20</v>
      </c>
      <c r="P303" s="9">
        <v>2.9819277108433733</v>
      </c>
      <c r="Q303" s="9">
        <v>1.3855421686746987</v>
      </c>
      <c r="R303" s="81">
        <v>302</v>
      </c>
      <c r="S303" s="40">
        <v>-10.620352971204428</v>
      </c>
    </row>
    <row r="304" spans="1:19" x14ac:dyDescent="0.3">
      <c r="A304" s="43" t="s">
        <v>2955</v>
      </c>
      <c r="B304" s="31" t="str">
        <f>VLOOKUP(MYRANKS_P[[#This Row],[PLAYERID]],PLAYERIDMAP[],COLUMN(PLAYERIDMAP[LASTNAME]),FALSE)</f>
        <v>Richard</v>
      </c>
      <c r="C304" s="31" t="str">
        <f>VLOOKUP(MYRANKS_P[[#This Row],[PLAYERID]],PLAYERIDMAP[],COLUMN(PLAYERIDMAP[FIRSTNAME]),FALSE)</f>
        <v>Clayton</v>
      </c>
      <c r="D304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Clayton Richard</v>
      </c>
      <c r="E304" s="31" t="str">
        <f>VLOOKUP(MYRANKS_P[[#This Row],[PLAYERID]],PLAYERIDMAP[],COLUMN(PLAYERIDMAP[TEAM]),FALSE)</f>
        <v>TOR</v>
      </c>
      <c r="F304" s="8" t="str">
        <f>VLOOKUP(MYRANKS_P[[#This Row],[PLAYERID]],PLAYERIDMAP[],COLUMN(PLAYERIDMAP[LG]),FALSE)</f>
        <v>AL</v>
      </c>
      <c r="G304" s="8" t="str">
        <f>VLOOKUP(MYRANKS_P[[#This Row],[PLAYERID]],PLAYERIDMAP[],COLUMN(PLAYERIDMAP[POS]),FALSE)</f>
        <v>P</v>
      </c>
      <c r="H304" s="61">
        <v>7</v>
      </c>
      <c r="I304" s="75">
        <v>0</v>
      </c>
      <c r="J304" s="75">
        <v>158.19999999999999</v>
      </c>
      <c r="K304" s="75">
        <v>159</v>
      </c>
      <c r="L304" s="75">
        <v>94</v>
      </c>
      <c r="M304" s="75">
        <v>19</v>
      </c>
      <c r="N304" s="75">
        <v>108</v>
      </c>
      <c r="O304" s="75">
        <v>60</v>
      </c>
      <c r="P304" s="25">
        <v>5.3476611883691536</v>
      </c>
      <c r="Q304" s="25">
        <v>1.3843236409608093</v>
      </c>
      <c r="R304" s="75">
        <v>303</v>
      </c>
      <c r="S304" s="39">
        <v>-10.686055259955262</v>
      </c>
    </row>
    <row r="305" spans="1:19" x14ac:dyDescent="0.3">
      <c r="A305" s="43" t="s">
        <v>1463</v>
      </c>
      <c r="B305" s="8" t="str">
        <f>VLOOKUP(MYRANKS_P[[#This Row],[PLAYERID]],PLAYERIDMAP[],COLUMN(PLAYERIDMAP[LASTNAME]),FALSE)</f>
        <v>Axford</v>
      </c>
      <c r="C305" s="8" t="str">
        <f>VLOOKUP(MYRANKS_P[[#This Row],[PLAYERID]],PLAYERIDMAP[],COLUMN(PLAYERIDMAP[FIRSTNAME]),FALSE)</f>
        <v>John</v>
      </c>
      <c r="D305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John Axford</v>
      </c>
      <c r="E305" s="8" t="str">
        <f>VLOOKUP(MYRANKS_P[[#This Row],[PLAYERID]],PLAYERIDMAP[],COLUMN(PLAYERIDMAP[TEAM]),FALSE)</f>
        <v>N/A</v>
      </c>
      <c r="F305" s="8" t="str">
        <f>VLOOKUP(MYRANKS_P[[#This Row],[PLAYERID]],PLAYERIDMAP[],COLUMN(PLAYERIDMAP[LG]),FALSE)</f>
        <v>N/A</v>
      </c>
      <c r="G305" s="8" t="str">
        <f>VLOOKUP(MYRANKS_P[[#This Row],[PLAYERID]],PLAYERIDMAP[],COLUMN(PLAYERIDMAP[POS]),FALSE)</f>
        <v>P</v>
      </c>
      <c r="H305" s="61">
        <v>4</v>
      </c>
      <c r="I305" s="61">
        <v>0</v>
      </c>
      <c r="J305" s="61">
        <v>54.2</v>
      </c>
      <c r="K305" s="61">
        <v>52</v>
      </c>
      <c r="L305" s="61">
        <v>32</v>
      </c>
      <c r="M305" s="61">
        <v>6</v>
      </c>
      <c r="N305" s="61">
        <v>54</v>
      </c>
      <c r="O305" s="61">
        <v>22</v>
      </c>
      <c r="P305" s="9">
        <v>5.3136531365313653</v>
      </c>
      <c r="Q305" s="9">
        <v>1.3653136531365313</v>
      </c>
      <c r="R305" s="61">
        <v>304</v>
      </c>
      <c r="S305" s="38">
        <v>-10.750357630445436</v>
      </c>
    </row>
    <row r="306" spans="1:19" x14ac:dyDescent="0.3">
      <c r="A306" s="43" t="s">
        <v>12051</v>
      </c>
      <c r="B306" s="31" t="str">
        <f>VLOOKUP(MYRANKS_P[[#This Row],[PLAYERID]],PLAYERIDMAP[],COLUMN(PLAYERIDMAP[LASTNAME]),FALSE)</f>
        <v>Mejia</v>
      </c>
      <c r="C306" s="31" t="str">
        <f>VLOOKUP(MYRANKS_P[[#This Row],[PLAYERID]],PLAYERIDMAP[],COLUMN(PLAYERIDMAP[FIRSTNAME]),FALSE)</f>
        <v>Adalberto</v>
      </c>
      <c r="D306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Adalberto Mejia</v>
      </c>
      <c r="E306" s="31" t="str">
        <f>VLOOKUP(MYRANKS_P[[#This Row],[PLAYERID]],PLAYERIDMAP[],COLUMN(PLAYERIDMAP[TEAM]),FALSE)</f>
        <v>MIN</v>
      </c>
      <c r="F306" s="8" t="str">
        <f>VLOOKUP(MYRANKS_P[[#This Row],[PLAYERID]],PLAYERIDMAP[],COLUMN(PLAYERIDMAP[LG]),FALSE)</f>
        <v>AL</v>
      </c>
      <c r="G306" s="8" t="str">
        <f>VLOOKUP(MYRANKS_P[[#This Row],[PLAYERID]],PLAYERIDMAP[],COLUMN(PLAYERIDMAP[POS]),FALSE)</f>
        <v>P</v>
      </c>
      <c r="H306" s="61">
        <v>2</v>
      </c>
      <c r="I306" s="61">
        <v>0</v>
      </c>
      <c r="J306" s="61">
        <v>22.1</v>
      </c>
      <c r="K306" s="61">
        <v>17</v>
      </c>
      <c r="L306" s="61">
        <v>5</v>
      </c>
      <c r="M306" s="61">
        <v>1</v>
      </c>
      <c r="N306" s="61">
        <v>13</v>
      </c>
      <c r="O306" s="61">
        <v>9</v>
      </c>
      <c r="P306" s="9">
        <v>2.0361990950226243</v>
      </c>
      <c r="Q306" s="9">
        <v>1.1764705882352939</v>
      </c>
      <c r="R306" s="61">
        <v>305</v>
      </c>
      <c r="S306" s="38">
        <v>-10.850026397643711</v>
      </c>
    </row>
    <row r="307" spans="1:19" x14ac:dyDescent="0.3">
      <c r="A307" s="57" t="s">
        <v>15560</v>
      </c>
      <c r="B307" s="8" t="str">
        <f>VLOOKUP(MYRANKS_P[[#This Row],[PLAYERID]],PLAYERIDMAP[],COLUMN(PLAYERIDMAP[LASTNAME]),FALSE)</f>
        <v>German</v>
      </c>
      <c r="C307" s="8" t="str">
        <f>VLOOKUP(MYRANKS_P[[#This Row],[PLAYERID]],PLAYERIDMAP[],COLUMN(PLAYERIDMAP[FIRSTNAME]),FALSE)</f>
        <v>Domingo</v>
      </c>
      <c r="D307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Domingo German</v>
      </c>
      <c r="E307" s="8" t="str">
        <f>VLOOKUP(MYRANKS_P[[#This Row],[PLAYERID]],PLAYERIDMAP[],COLUMN(PLAYERIDMAP[TEAM]),FALSE)</f>
        <v>NYY</v>
      </c>
      <c r="F307" s="8" t="str">
        <f>VLOOKUP(MYRANKS_P[[#This Row],[PLAYERID]],PLAYERIDMAP[],COLUMN(PLAYERIDMAP[LG]),FALSE)</f>
        <v>AL</v>
      </c>
      <c r="G307" s="8" t="str">
        <f>VLOOKUP(MYRANKS_P[[#This Row],[PLAYERID]],PLAYERIDMAP[],COLUMN(PLAYERIDMAP[POS]),FALSE)</f>
        <v>P</v>
      </c>
      <c r="H307" s="61">
        <v>2</v>
      </c>
      <c r="I307" s="68">
        <v>0</v>
      </c>
      <c r="J307" s="68">
        <v>85.2</v>
      </c>
      <c r="K307" s="68">
        <v>81</v>
      </c>
      <c r="L307" s="68">
        <v>53</v>
      </c>
      <c r="M307" s="68">
        <v>15</v>
      </c>
      <c r="N307" s="68">
        <v>102</v>
      </c>
      <c r="O307" s="68">
        <v>33</v>
      </c>
      <c r="P307" s="48">
        <v>5.5985915492957741</v>
      </c>
      <c r="Q307" s="48">
        <v>1.3380281690140845</v>
      </c>
      <c r="R307" s="68">
        <v>306</v>
      </c>
      <c r="S307" s="51">
        <v>-10.866435483339474</v>
      </c>
    </row>
    <row r="308" spans="1:19" x14ac:dyDescent="0.3">
      <c r="A308" s="43" t="s">
        <v>1574</v>
      </c>
      <c r="B308" s="8" t="str">
        <f>VLOOKUP(MYRANKS_P[[#This Row],[PLAYERID]],PLAYERIDMAP[],COLUMN(PLAYERIDMAP[LASTNAME]),FALSE)</f>
        <v>Blevins</v>
      </c>
      <c r="C308" s="8" t="str">
        <f>VLOOKUP(MYRANKS_P[[#This Row],[PLAYERID]],PLAYERIDMAP[],COLUMN(PLAYERIDMAP[FIRSTNAME]),FALSE)</f>
        <v>Jerry</v>
      </c>
      <c r="D308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Jerry Blevins</v>
      </c>
      <c r="E308" s="8" t="str">
        <f>VLOOKUP(MYRANKS_P[[#This Row],[PLAYERID]],PLAYERIDMAP[],COLUMN(PLAYERIDMAP[TEAM]),FALSE)</f>
        <v>N/A</v>
      </c>
      <c r="F308" s="8" t="str">
        <f>VLOOKUP(MYRANKS_P[[#This Row],[PLAYERID]],PLAYERIDMAP[],COLUMN(PLAYERIDMAP[LG]),FALSE)</f>
        <v>N/A</v>
      </c>
      <c r="G308" s="8" t="str">
        <f>VLOOKUP(MYRANKS_P[[#This Row],[PLAYERID]],PLAYERIDMAP[],COLUMN(PLAYERIDMAP[POS]),FALSE)</f>
        <v>P</v>
      </c>
      <c r="H308" s="61">
        <v>3</v>
      </c>
      <c r="I308" s="61">
        <v>1</v>
      </c>
      <c r="J308" s="61">
        <v>42.2</v>
      </c>
      <c r="K308" s="61">
        <v>36</v>
      </c>
      <c r="L308" s="61">
        <v>23</v>
      </c>
      <c r="M308" s="61">
        <v>6</v>
      </c>
      <c r="N308" s="61">
        <v>41</v>
      </c>
      <c r="O308" s="61">
        <v>22</v>
      </c>
      <c r="P308" s="9">
        <v>4.9052132701421796</v>
      </c>
      <c r="Q308" s="9">
        <v>1.3744075829383886</v>
      </c>
      <c r="R308" s="61">
        <v>307</v>
      </c>
      <c r="S308" s="38">
        <v>-10.933207693902155</v>
      </c>
    </row>
    <row r="309" spans="1:19" x14ac:dyDescent="0.3">
      <c r="A309" s="43" t="s">
        <v>2519</v>
      </c>
      <c r="B309" s="8" t="str">
        <f>VLOOKUP(MYRANKS_P[[#This Row],[PLAYERID]],PLAYERIDMAP[],COLUMN(PLAYERIDMAP[LASTNAME]),FALSE)</f>
        <v>Madson</v>
      </c>
      <c r="C309" s="8" t="str">
        <f>VLOOKUP(MYRANKS_P[[#This Row],[PLAYERID]],PLAYERIDMAP[],COLUMN(PLAYERIDMAP[FIRSTNAME]),FALSE)</f>
        <v>Ryan</v>
      </c>
      <c r="D309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Ryan Madson</v>
      </c>
      <c r="E309" s="8" t="str">
        <f>VLOOKUP(MYRANKS_P[[#This Row],[PLAYERID]],PLAYERIDMAP[],COLUMN(PLAYERIDMAP[TEAM]),FALSE)</f>
        <v>N/A</v>
      </c>
      <c r="F309" s="8" t="str">
        <f>VLOOKUP(MYRANKS_P[[#This Row],[PLAYERID]],PLAYERIDMAP[],COLUMN(PLAYERIDMAP[LG]),FALSE)</f>
        <v>N/A</v>
      </c>
      <c r="G309" s="8" t="str">
        <f>VLOOKUP(MYRANKS_P[[#This Row],[PLAYERID]],PLAYERIDMAP[],COLUMN(PLAYERIDMAP[POS]),FALSE)</f>
        <v>P</v>
      </c>
      <c r="H309" s="61">
        <v>2</v>
      </c>
      <c r="I309" s="61">
        <v>4</v>
      </c>
      <c r="J309" s="61">
        <v>52.2</v>
      </c>
      <c r="K309" s="61">
        <v>58</v>
      </c>
      <c r="L309" s="61">
        <v>32</v>
      </c>
      <c r="M309" s="61">
        <v>7</v>
      </c>
      <c r="N309" s="61">
        <v>54</v>
      </c>
      <c r="O309" s="61">
        <v>16</v>
      </c>
      <c r="P309" s="9">
        <v>5.5172413793103443</v>
      </c>
      <c r="Q309" s="9">
        <v>1.4176245210727969</v>
      </c>
      <c r="R309" s="61">
        <v>308</v>
      </c>
      <c r="S309" s="38">
        <v>-11.08921524449994</v>
      </c>
    </row>
    <row r="310" spans="1:19" x14ac:dyDescent="0.3">
      <c r="A310" s="43" t="s">
        <v>2749</v>
      </c>
      <c r="B310" s="8" t="str">
        <f>VLOOKUP(MYRANKS_P[[#This Row],[PLAYERID]],PLAYERIDMAP[],COLUMN(PLAYERIDMAP[LASTNAME]),FALSE)</f>
        <v>O'Day</v>
      </c>
      <c r="C310" s="8" t="str">
        <f>VLOOKUP(MYRANKS_P[[#This Row],[PLAYERID]],PLAYERIDMAP[],COLUMN(PLAYERIDMAP[FIRSTNAME]),FALSE)</f>
        <v>Darren</v>
      </c>
      <c r="D310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Darren O'Day</v>
      </c>
      <c r="E310" s="8" t="str">
        <f>VLOOKUP(MYRANKS_P[[#This Row],[PLAYERID]],PLAYERIDMAP[],COLUMN(PLAYERIDMAP[TEAM]),FALSE)</f>
        <v>ATL</v>
      </c>
      <c r="F310" s="8" t="str">
        <f>VLOOKUP(MYRANKS_P[[#This Row],[PLAYERID]],PLAYERIDMAP[],COLUMN(PLAYERIDMAP[LG]),FALSE)</f>
        <v>NL</v>
      </c>
      <c r="G310" s="8" t="str">
        <f>VLOOKUP(MYRANKS_P[[#This Row],[PLAYERID]],PLAYERIDMAP[],COLUMN(PLAYERIDMAP[POS]),FALSE)</f>
        <v>P</v>
      </c>
      <c r="H310" s="61">
        <v>0</v>
      </c>
      <c r="I310" s="61">
        <v>2</v>
      </c>
      <c r="J310" s="61">
        <v>20</v>
      </c>
      <c r="K310" s="61">
        <v>18</v>
      </c>
      <c r="L310" s="61">
        <v>8</v>
      </c>
      <c r="M310" s="61">
        <v>3</v>
      </c>
      <c r="N310" s="61">
        <v>27</v>
      </c>
      <c r="O310" s="61">
        <v>4</v>
      </c>
      <c r="P310" s="9">
        <v>3.6</v>
      </c>
      <c r="Q310" s="9">
        <v>1.1000000000000001</v>
      </c>
      <c r="R310" s="61">
        <v>309</v>
      </c>
      <c r="S310" s="38">
        <v>-11.206051401723332</v>
      </c>
    </row>
    <row r="311" spans="1:19" x14ac:dyDescent="0.3">
      <c r="A311" s="88" t="s">
        <v>12623</v>
      </c>
      <c r="B311" s="31" t="str">
        <f>VLOOKUP(MYRANKS_P[[#This Row],[PLAYERID]],PLAYERIDMAP[],COLUMN(PLAYERIDMAP[LASTNAME]),FALSE)</f>
        <v>Triggs</v>
      </c>
      <c r="C311" s="31" t="str">
        <f>VLOOKUP(MYRANKS_P[[#This Row],[PLAYERID]],PLAYERIDMAP[],COLUMN(PLAYERIDMAP[FIRSTNAME]),FALSE)</f>
        <v>Andrew</v>
      </c>
      <c r="D311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Andrew Triggs</v>
      </c>
      <c r="E311" s="31" t="str">
        <f>VLOOKUP(MYRANKS_P[[#This Row],[PLAYERID]],PLAYERIDMAP[],COLUMN(PLAYERIDMAP[TEAM]),FALSE)</f>
        <v>OAK</v>
      </c>
      <c r="F311" s="113" t="str">
        <f>VLOOKUP(MYRANKS_P[[#This Row],[PLAYERID]],PLAYERIDMAP[],COLUMN(PLAYERIDMAP[LG]),FALSE)</f>
        <v>AL</v>
      </c>
      <c r="G311" s="8" t="str">
        <f>VLOOKUP(MYRANKS_P[[#This Row],[PLAYERID]],PLAYERIDMAP[],COLUMN(PLAYERIDMAP[POS]),FALSE)</f>
        <v>P</v>
      </c>
      <c r="H311" s="85">
        <v>3</v>
      </c>
      <c r="I311" s="85">
        <v>0</v>
      </c>
      <c r="J311" s="85">
        <v>41.1</v>
      </c>
      <c r="K311" s="85">
        <v>37</v>
      </c>
      <c r="L311" s="85">
        <v>24</v>
      </c>
      <c r="M311" s="85">
        <v>7</v>
      </c>
      <c r="N311" s="85">
        <v>43</v>
      </c>
      <c r="O311" s="85">
        <v>18</v>
      </c>
      <c r="P311" s="86">
        <v>5.2554744525547443</v>
      </c>
      <c r="Q311" s="86">
        <v>1.3381995133819951</v>
      </c>
      <c r="R311" s="85">
        <v>310</v>
      </c>
      <c r="S311" s="87">
        <v>-11.336667506113205</v>
      </c>
    </row>
    <row r="312" spans="1:19" x14ac:dyDescent="0.3">
      <c r="A312" s="88" t="s">
        <v>15845</v>
      </c>
      <c r="B312" s="31" t="str">
        <f>VLOOKUP(MYRANKS_P[[#This Row],[PLAYERID]],PLAYERIDMAP[],COLUMN(PLAYERIDMAP[LASTNAME]),FALSE)</f>
        <v>Toussaint</v>
      </c>
      <c r="C312" s="31" t="str">
        <f>VLOOKUP(MYRANKS_P[[#This Row],[PLAYERID]],PLAYERIDMAP[],COLUMN(PLAYERIDMAP[FIRSTNAME]),FALSE)</f>
        <v>Touki</v>
      </c>
      <c r="D312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Touki Toussaint</v>
      </c>
      <c r="E312" s="31" t="str">
        <f>VLOOKUP(MYRANKS_P[[#This Row],[PLAYERID]],PLAYERIDMAP[],COLUMN(PLAYERIDMAP[TEAM]),FALSE)</f>
        <v>ATL</v>
      </c>
      <c r="F312" s="113" t="str">
        <f>VLOOKUP(MYRANKS_P[[#This Row],[PLAYERID]],PLAYERIDMAP[],COLUMN(PLAYERIDMAP[LG]),FALSE)</f>
        <v>NL</v>
      </c>
      <c r="G312" s="8" t="str">
        <f>VLOOKUP(MYRANKS_P[[#This Row],[PLAYERID]],PLAYERIDMAP[],COLUMN(PLAYERIDMAP[POS]),FALSE)</f>
        <v>P</v>
      </c>
      <c r="H312" s="85">
        <v>2</v>
      </c>
      <c r="I312" s="85">
        <v>0</v>
      </c>
      <c r="J312" s="85">
        <v>29</v>
      </c>
      <c r="K312" s="85">
        <v>18</v>
      </c>
      <c r="L312" s="85">
        <v>13</v>
      </c>
      <c r="M312" s="85">
        <v>1</v>
      </c>
      <c r="N312" s="85">
        <v>32</v>
      </c>
      <c r="O312" s="85">
        <v>21</v>
      </c>
      <c r="P312" s="86">
        <v>4.0344827586206895</v>
      </c>
      <c r="Q312" s="86">
        <v>1.3448275862068966</v>
      </c>
      <c r="R312" s="85">
        <v>311</v>
      </c>
      <c r="S312" s="87">
        <v>-11.344088109703053</v>
      </c>
    </row>
    <row r="313" spans="1:19" x14ac:dyDescent="0.3">
      <c r="A313" s="49" t="s">
        <v>1763</v>
      </c>
      <c r="B313" s="8" t="str">
        <f>VLOOKUP(MYRANKS_P[[#This Row],[PLAYERID]],PLAYERIDMAP[],COLUMN(PLAYERIDMAP[LASTNAME]),FALSE)</f>
        <v>Cobb</v>
      </c>
      <c r="C313" s="8" t="str">
        <f>VLOOKUP(MYRANKS_P[[#This Row],[PLAYERID]],PLAYERIDMAP[],COLUMN(PLAYERIDMAP[FIRSTNAME]),FALSE)</f>
        <v>Alex</v>
      </c>
      <c r="D313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Alex Cobb</v>
      </c>
      <c r="E313" s="8" t="str">
        <f>VLOOKUP(MYRANKS_P[[#This Row],[PLAYERID]],PLAYERIDMAP[],COLUMN(PLAYERIDMAP[TEAM]),FALSE)</f>
        <v>BAL</v>
      </c>
      <c r="F313" s="8" t="str">
        <f>VLOOKUP(MYRANKS_P[[#This Row],[PLAYERID]],PLAYERIDMAP[],COLUMN(PLAYERIDMAP[LG]),FALSE)</f>
        <v>AL</v>
      </c>
      <c r="G313" s="8" t="str">
        <f>VLOOKUP(MYRANKS_P[[#This Row],[PLAYERID]],PLAYERIDMAP[],COLUMN(PLAYERIDMAP[POS]),FALSE)</f>
        <v>P</v>
      </c>
      <c r="H313" s="61">
        <v>5</v>
      </c>
      <c r="I313" s="61">
        <v>0</v>
      </c>
      <c r="J313" s="61">
        <v>152.1</v>
      </c>
      <c r="K313" s="61">
        <v>172</v>
      </c>
      <c r="L313" s="61">
        <v>83</v>
      </c>
      <c r="M313" s="61">
        <v>24</v>
      </c>
      <c r="N313" s="61">
        <v>102</v>
      </c>
      <c r="O313" s="61">
        <v>43</v>
      </c>
      <c r="P313" s="9">
        <v>4.9112426035502956</v>
      </c>
      <c r="Q313" s="9">
        <v>1.4135437212360289</v>
      </c>
      <c r="R313" s="61">
        <v>312</v>
      </c>
      <c r="S313" s="38">
        <v>-11.365267518766887</v>
      </c>
    </row>
    <row r="314" spans="1:19" x14ac:dyDescent="0.3">
      <c r="A314" s="57" t="s">
        <v>13325</v>
      </c>
      <c r="B314" s="31" t="str">
        <f>VLOOKUP(MYRANKS_P[[#This Row],[PLAYERID]],PLAYERIDMAP[],COLUMN(PLAYERIDMAP[LASTNAME]),FALSE)</f>
        <v>Alcantara</v>
      </c>
      <c r="C314" s="31" t="str">
        <f>VLOOKUP(MYRANKS_P[[#This Row],[PLAYERID]],PLAYERIDMAP[],COLUMN(PLAYERIDMAP[FIRSTNAME]),FALSE)</f>
        <v>Sandy</v>
      </c>
      <c r="D314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Sandy Alcantara</v>
      </c>
      <c r="E314" s="31" t="str">
        <f>VLOOKUP(MYRANKS_P[[#This Row],[PLAYERID]],PLAYERIDMAP[],COLUMN(PLAYERIDMAP[TEAM]),FALSE)</f>
        <v>MIA</v>
      </c>
      <c r="F314" s="8" t="str">
        <f>VLOOKUP(MYRANKS_P[[#This Row],[PLAYERID]],PLAYERIDMAP[],COLUMN(PLAYERIDMAP[LG]),FALSE)</f>
        <v>NL</v>
      </c>
      <c r="G314" s="8" t="str">
        <f>VLOOKUP(MYRANKS_P[[#This Row],[PLAYERID]],PLAYERIDMAP[],COLUMN(PLAYERIDMAP[POS]),FALSE)</f>
        <v>P</v>
      </c>
      <c r="H314" s="61">
        <v>2</v>
      </c>
      <c r="I314" s="61">
        <v>0</v>
      </c>
      <c r="J314" s="61">
        <v>34</v>
      </c>
      <c r="K314" s="61">
        <v>25</v>
      </c>
      <c r="L314" s="61">
        <v>13</v>
      </c>
      <c r="M314" s="61">
        <v>3</v>
      </c>
      <c r="N314" s="61">
        <v>30</v>
      </c>
      <c r="O314" s="61">
        <v>23</v>
      </c>
      <c r="P314" s="9">
        <v>3.4411764705882355</v>
      </c>
      <c r="Q314" s="9">
        <v>1.411764705882353</v>
      </c>
      <c r="R314" s="68">
        <v>313</v>
      </c>
      <c r="S314" s="51">
        <v>-11.424414938999375</v>
      </c>
    </row>
    <row r="315" spans="1:19" x14ac:dyDescent="0.3">
      <c r="A315" s="43" t="s">
        <v>1749</v>
      </c>
      <c r="B315" s="31" t="str">
        <f>VLOOKUP(MYRANKS_P[[#This Row],[PLAYERID]],PLAYERIDMAP[],COLUMN(PLAYERIDMAP[LASTNAME]),FALSE)</f>
        <v>Cingrani</v>
      </c>
      <c r="C315" s="31" t="str">
        <f>VLOOKUP(MYRANKS_P[[#This Row],[PLAYERID]],PLAYERIDMAP[],COLUMN(PLAYERIDMAP[FIRSTNAME]),FALSE)</f>
        <v>Tony</v>
      </c>
      <c r="D315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Tony Cingrani</v>
      </c>
      <c r="E315" s="31" t="str">
        <f>VLOOKUP(MYRANKS_P[[#This Row],[PLAYERID]],PLAYERIDMAP[],COLUMN(PLAYERIDMAP[TEAM]),FALSE)</f>
        <v>LAD</v>
      </c>
      <c r="F315" s="8" t="str">
        <f>VLOOKUP(MYRANKS_P[[#This Row],[PLAYERID]],PLAYERIDMAP[],COLUMN(PLAYERIDMAP[LG]),FALSE)</f>
        <v>NL</v>
      </c>
      <c r="G315" s="8" t="str">
        <f>VLOOKUP(MYRANKS_P[[#This Row],[PLAYERID]],PLAYERIDMAP[],COLUMN(PLAYERIDMAP[POS]),FALSE)</f>
        <v>P</v>
      </c>
      <c r="H315" s="61">
        <v>1</v>
      </c>
      <c r="I315" s="61">
        <v>0</v>
      </c>
      <c r="J315" s="61">
        <v>22.2</v>
      </c>
      <c r="K315" s="61">
        <v>19</v>
      </c>
      <c r="L315" s="61">
        <v>12</v>
      </c>
      <c r="M315" s="61">
        <v>2</v>
      </c>
      <c r="N315" s="61">
        <v>36</v>
      </c>
      <c r="O315" s="61">
        <v>6</v>
      </c>
      <c r="P315" s="9">
        <v>4.8648648648648649</v>
      </c>
      <c r="Q315" s="9">
        <v>1.1261261261261262</v>
      </c>
      <c r="R315" s="61">
        <v>314</v>
      </c>
      <c r="S315" s="38">
        <v>-11.430719257581421</v>
      </c>
    </row>
    <row r="316" spans="1:19" x14ac:dyDescent="0.3">
      <c r="A316" s="43" t="s">
        <v>8253</v>
      </c>
      <c r="B316" s="31" t="str">
        <f>VLOOKUP(MYRANKS_P[[#This Row],[PLAYERID]],PLAYERIDMAP[],COLUMN(PLAYERIDMAP[LASTNAME]),FALSE)</f>
        <v>Andriese</v>
      </c>
      <c r="C316" s="31" t="str">
        <f>VLOOKUP(MYRANKS_P[[#This Row],[PLAYERID]],PLAYERIDMAP[],COLUMN(PLAYERIDMAP[FIRSTNAME]),FALSE)</f>
        <v>Matt</v>
      </c>
      <c r="D316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Matt Andriese</v>
      </c>
      <c r="E316" s="31" t="str">
        <f>VLOOKUP(MYRANKS_P[[#This Row],[PLAYERID]],PLAYERIDMAP[],COLUMN(PLAYERIDMAP[TEAM]),FALSE)</f>
        <v>ARI</v>
      </c>
      <c r="F316" s="8" t="str">
        <f>VLOOKUP(MYRANKS_P[[#This Row],[PLAYERID]],PLAYERIDMAP[],COLUMN(PLAYERIDMAP[LG]),FALSE)</f>
        <v>NL</v>
      </c>
      <c r="G316" s="8" t="str">
        <f>VLOOKUP(MYRANKS_P[[#This Row],[PLAYERID]],PLAYERIDMAP[],COLUMN(PLAYERIDMAP[POS]),FALSE)</f>
        <v>P</v>
      </c>
      <c r="H316" s="61">
        <v>3</v>
      </c>
      <c r="I316" s="61">
        <v>0</v>
      </c>
      <c r="J316" s="61">
        <v>78.2</v>
      </c>
      <c r="K316" s="61">
        <v>84</v>
      </c>
      <c r="L316" s="61">
        <v>46</v>
      </c>
      <c r="M316" s="61">
        <v>15</v>
      </c>
      <c r="N316" s="61">
        <v>78</v>
      </c>
      <c r="O316" s="61">
        <v>25</v>
      </c>
      <c r="P316" s="9">
        <v>5.2941176470588234</v>
      </c>
      <c r="Q316" s="9">
        <v>1.3938618925831201</v>
      </c>
      <c r="R316" s="81">
        <v>315</v>
      </c>
      <c r="S316" s="40">
        <v>-11.4464409899534</v>
      </c>
    </row>
    <row r="317" spans="1:19" x14ac:dyDescent="0.3">
      <c r="A317" s="57" t="s">
        <v>8232</v>
      </c>
      <c r="B317" s="8" t="str">
        <f>VLOOKUP(MYRANKS_P[[#This Row],[PLAYERID]],PLAYERIDMAP[],COLUMN(PLAYERIDMAP[LASTNAME]),FALSE)</f>
        <v>Bettis</v>
      </c>
      <c r="C317" s="8" t="str">
        <f>VLOOKUP(MYRANKS_P[[#This Row],[PLAYERID]],PLAYERIDMAP[],COLUMN(PLAYERIDMAP[FIRSTNAME]),FALSE)</f>
        <v>Chad</v>
      </c>
      <c r="D317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Chad Bettis</v>
      </c>
      <c r="E317" s="8" t="str">
        <f>VLOOKUP(MYRANKS_P[[#This Row],[PLAYERID]],PLAYERIDMAP[],COLUMN(PLAYERIDMAP[TEAM]),FALSE)</f>
        <v>COL</v>
      </c>
      <c r="F317" s="8" t="str">
        <f>VLOOKUP(MYRANKS_P[[#This Row],[PLAYERID]],PLAYERIDMAP[],COLUMN(PLAYERIDMAP[LG]),FALSE)</f>
        <v>NL</v>
      </c>
      <c r="G317" s="8" t="str">
        <f>VLOOKUP(MYRANKS_P[[#This Row],[PLAYERID]],PLAYERIDMAP[],COLUMN(PLAYERIDMAP[POS]),FALSE)</f>
        <v>P</v>
      </c>
      <c r="H317" s="61">
        <v>5</v>
      </c>
      <c r="I317" s="61">
        <v>0</v>
      </c>
      <c r="J317" s="61">
        <v>120.1</v>
      </c>
      <c r="K317" s="61">
        <v>121</v>
      </c>
      <c r="L317" s="61">
        <v>67</v>
      </c>
      <c r="M317" s="61">
        <v>18</v>
      </c>
      <c r="N317" s="61">
        <v>80</v>
      </c>
      <c r="O317" s="61">
        <v>47</v>
      </c>
      <c r="P317" s="9">
        <v>5.0208159866777686</v>
      </c>
      <c r="Q317" s="9">
        <v>1.398834304746045</v>
      </c>
      <c r="R317" s="68">
        <v>316</v>
      </c>
      <c r="S317" s="51">
        <v>-11.48450050513199</v>
      </c>
    </row>
    <row r="318" spans="1:19" x14ac:dyDescent="0.3">
      <c r="A318" s="63" t="s">
        <v>3009</v>
      </c>
      <c r="B318" s="8" t="str">
        <f>VLOOKUP(MYRANKS_P[[#This Row],[PLAYERID]],PLAYERIDMAP[],COLUMN(PLAYERIDMAP[LASTNAME]),FALSE)</f>
        <v>de la Rosa</v>
      </c>
      <c r="C318" s="8" t="str">
        <f>VLOOKUP(MYRANKS_P[[#This Row],[PLAYERID]],PLAYERIDMAP[],COLUMN(PLAYERIDMAP[FIRSTNAME]),FALSE)</f>
        <v>Jorge</v>
      </c>
      <c r="D318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Jorge de la Rosa</v>
      </c>
      <c r="E318" s="8" t="str">
        <f>VLOOKUP(MYRANKS_P[[#This Row],[PLAYERID]],PLAYERIDMAP[],COLUMN(PLAYERIDMAP[TEAM]),FALSE)</f>
        <v>N/A</v>
      </c>
      <c r="F318" s="8" t="str">
        <f>VLOOKUP(MYRANKS_P[[#This Row],[PLAYERID]],PLAYERIDMAP[],COLUMN(PLAYERIDMAP[LG]),FALSE)</f>
        <v>N/A</v>
      </c>
      <c r="G318" s="8" t="str">
        <f>VLOOKUP(MYRANKS_P[[#This Row],[PLAYERID]],PLAYERIDMAP[],COLUMN(PLAYERIDMAP[POS]),FALSE)</f>
        <v>P</v>
      </c>
      <c r="H318" s="61">
        <v>0</v>
      </c>
      <c r="I318" s="61">
        <v>1</v>
      </c>
      <c r="J318" s="61">
        <v>56</v>
      </c>
      <c r="K318" s="61">
        <v>51</v>
      </c>
      <c r="L318" s="61">
        <v>21</v>
      </c>
      <c r="M318" s="61">
        <v>6</v>
      </c>
      <c r="N318" s="61">
        <v>47</v>
      </c>
      <c r="O318" s="61">
        <v>27</v>
      </c>
      <c r="P318" s="9">
        <v>3.375</v>
      </c>
      <c r="Q318" s="9">
        <v>1.3928571428571428</v>
      </c>
      <c r="R318" s="61">
        <v>317</v>
      </c>
      <c r="S318" s="38">
        <v>-11.490034672929143</v>
      </c>
    </row>
    <row r="319" spans="1:19" x14ac:dyDescent="0.3">
      <c r="A319" s="57" t="s">
        <v>8251</v>
      </c>
      <c r="B319" s="47" t="str">
        <f>VLOOKUP(MYRANKS_P[[#This Row],[PLAYERID]],PLAYERIDMAP[],COLUMN(PLAYERIDMAP[LASTNAME]),FALSE)</f>
        <v>Diekman</v>
      </c>
      <c r="C319" s="47" t="str">
        <f>VLOOKUP(MYRANKS_P[[#This Row],[PLAYERID]],PLAYERIDMAP[],COLUMN(PLAYERIDMAP[FIRSTNAME]),FALSE)</f>
        <v>Jake</v>
      </c>
      <c r="D319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Jake Diekman</v>
      </c>
      <c r="E319" s="47" t="str">
        <f>VLOOKUP(MYRANKS_P[[#This Row],[PLAYERID]],PLAYERIDMAP[],COLUMN(PLAYERIDMAP[TEAM]),FALSE)</f>
        <v>N/A</v>
      </c>
      <c r="F319" s="8" t="str">
        <f>VLOOKUP(MYRANKS_P[[#This Row],[PLAYERID]],PLAYERIDMAP[],COLUMN(PLAYERIDMAP[LG]),FALSE)</f>
        <v>N/A</v>
      </c>
      <c r="G319" s="8" t="str">
        <f>VLOOKUP(MYRANKS_P[[#This Row],[PLAYERID]],PLAYERIDMAP[],COLUMN(PLAYERIDMAP[POS]),FALSE)</f>
        <v>P</v>
      </c>
      <c r="H319" s="61">
        <v>1</v>
      </c>
      <c r="I319" s="61">
        <v>2</v>
      </c>
      <c r="J319" s="61">
        <v>53.1</v>
      </c>
      <c r="K319" s="61">
        <v>49</v>
      </c>
      <c r="L319" s="61">
        <v>28</v>
      </c>
      <c r="M319" s="61">
        <v>4</v>
      </c>
      <c r="N319" s="61">
        <v>66</v>
      </c>
      <c r="O319" s="61">
        <v>31</v>
      </c>
      <c r="P319" s="9">
        <v>4.7457627118644066</v>
      </c>
      <c r="Q319" s="9">
        <v>1.5065913370998116</v>
      </c>
      <c r="R319" s="68">
        <v>318</v>
      </c>
      <c r="S319" s="51">
        <v>-11.550131874331489</v>
      </c>
    </row>
    <row r="320" spans="1:19" x14ac:dyDescent="0.3">
      <c r="A320" s="43" t="s">
        <v>4809</v>
      </c>
      <c r="B320" s="31" t="str">
        <f>VLOOKUP(MYRANKS_P[[#This Row],[PLAYERID]],PLAYERIDMAP[],COLUMN(PLAYERIDMAP[LASTNAME]),FALSE)</f>
        <v>Shoemaker</v>
      </c>
      <c r="C320" s="31" t="str">
        <f>VLOOKUP(MYRANKS_P[[#This Row],[PLAYERID]],PLAYERIDMAP[],COLUMN(PLAYERIDMAP[FIRSTNAME]),FALSE)</f>
        <v>Matt</v>
      </c>
      <c r="D320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Matt Shoemaker</v>
      </c>
      <c r="E320" s="31" t="str">
        <f>VLOOKUP(MYRANKS_P[[#This Row],[PLAYERID]],PLAYERIDMAP[],COLUMN(PLAYERIDMAP[TEAM]),FALSE)</f>
        <v>TOR</v>
      </c>
      <c r="F320" s="8" t="str">
        <f>VLOOKUP(MYRANKS_P[[#This Row],[PLAYERID]],PLAYERIDMAP[],COLUMN(PLAYERIDMAP[LG]),FALSE)</f>
        <v>AL</v>
      </c>
      <c r="G320" s="8" t="str">
        <f>VLOOKUP(MYRANKS_P[[#This Row],[PLAYERID]],PLAYERIDMAP[],COLUMN(PLAYERIDMAP[POS]),FALSE)</f>
        <v>P</v>
      </c>
      <c r="H320" s="61">
        <v>2</v>
      </c>
      <c r="I320" s="61">
        <v>0</v>
      </c>
      <c r="J320" s="61">
        <v>31</v>
      </c>
      <c r="K320" s="61">
        <v>29</v>
      </c>
      <c r="L320" s="61">
        <v>17</v>
      </c>
      <c r="M320" s="61">
        <v>3</v>
      </c>
      <c r="N320" s="61">
        <v>33</v>
      </c>
      <c r="O320" s="61">
        <v>10</v>
      </c>
      <c r="P320" s="9">
        <v>4.935483870967742</v>
      </c>
      <c r="Q320" s="9">
        <v>1.2580645161290323</v>
      </c>
      <c r="R320" s="61">
        <v>319</v>
      </c>
      <c r="S320" s="38">
        <v>-11.672398330737893</v>
      </c>
    </row>
    <row r="321" spans="1:19" x14ac:dyDescent="0.3">
      <c r="A321" s="43" t="s">
        <v>2625</v>
      </c>
      <c r="B321" s="31" t="str">
        <f>VLOOKUP(MYRANKS_P[[#This Row],[PLAYERID]],PLAYERIDMAP[],COLUMN(PLAYERIDMAP[LASTNAME]),FALSE)</f>
        <v>Melancon</v>
      </c>
      <c r="C321" s="31" t="str">
        <f>VLOOKUP(MYRANKS_P[[#This Row],[PLAYERID]],PLAYERIDMAP[],COLUMN(PLAYERIDMAP[FIRSTNAME]),FALSE)</f>
        <v>Mark</v>
      </c>
      <c r="D321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Mark Melancon</v>
      </c>
      <c r="E321" s="31" t="str">
        <f>VLOOKUP(MYRANKS_P[[#This Row],[PLAYERID]],PLAYERIDMAP[],COLUMN(PLAYERIDMAP[TEAM]),FALSE)</f>
        <v>SF</v>
      </c>
      <c r="F321" s="8" t="str">
        <f>VLOOKUP(MYRANKS_P[[#This Row],[PLAYERID]],PLAYERIDMAP[],COLUMN(PLAYERIDMAP[LG]),FALSE)</f>
        <v>NL</v>
      </c>
      <c r="G321" s="8" t="str">
        <f>VLOOKUP(MYRANKS_P[[#This Row],[PLAYERID]],PLAYERIDMAP[],COLUMN(PLAYERIDMAP[POS]),FALSE)</f>
        <v>P</v>
      </c>
      <c r="H321" s="61">
        <v>1</v>
      </c>
      <c r="I321" s="61">
        <v>3</v>
      </c>
      <c r="J321" s="61">
        <v>39</v>
      </c>
      <c r="K321" s="61">
        <v>48</v>
      </c>
      <c r="L321" s="61">
        <v>14</v>
      </c>
      <c r="M321" s="61">
        <v>2</v>
      </c>
      <c r="N321" s="61">
        <v>31</v>
      </c>
      <c r="O321" s="61">
        <v>14</v>
      </c>
      <c r="P321" s="9">
        <v>3.2307692307692308</v>
      </c>
      <c r="Q321" s="9">
        <v>1.5897435897435896</v>
      </c>
      <c r="R321" s="61">
        <v>320</v>
      </c>
      <c r="S321" s="38">
        <v>-11.69145035183592</v>
      </c>
    </row>
    <row r="322" spans="1:19" x14ac:dyDescent="0.3">
      <c r="A322" s="43" t="s">
        <v>2384</v>
      </c>
      <c r="B322" s="8" t="str">
        <f>VLOOKUP(MYRANKS_P[[#This Row],[PLAYERID]],PLAYERIDMAP[],COLUMN(PLAYERIDMAP[LASTNAME]),FALSE)</f>
        <v>Kintzler</v>
      </c>
      <c r="C322" s="8" t="str">
        <f>VLOOKUP(MYRANKS_P[[#This Row],[PLAYERID]],PLAYERIDMAP[],COLUMN(PLAYERIDMAP[FIRSTNAME]),FALSE)</f>
        <v>Brandon</v>
      </c>
      <c r="D322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Brandon Kintzler</v>
      </c>
      <c r="E322" s="8" t="str">
        <f>VLOOKUP(MYRANKS_P[[#This Row],[PLAYERID]],PLAYERIDMAP[],COLUMN(PLAYERIDMAP[TEAM]),FALSE)</f>
        <v>CHC</v>
      </c>
      <c r="F322" s="8" t="str">
        <f>VLOOKUP(MYRANKS_P[[#This Row],[PLAYERID]],PLAYERIDMAP[],COLUMN(PLAYERIDMAP[LG]),FALSE)</f>
        <v>NL</v>
      </c>
      <c r="G322" s="8" t="str">
        <f>VLOOKUP(MYRANKS_P[[#This Row],[PLAYERID]],PLAYERIDMAP[],COLUMN(PLAYERIDMAP[POS]),FALSE)</f>
        <v>P</v>
      </c>
      <c r="H322" s="61">
        <v>3</v>
      </c>
      <c r="I322" s="61">
        <v>2</v>
      </c>
      <c r="J322" s="61">
        <v>60.2</v>
      </c>
      <c r="K322" s="61">
        <v>67</v>
      </c>
      <c r="L322" s="61">
        <v>31</v>
      </c>
      <c r="M322" s="61">
        <v>5</v>
      </c>
      <c r="N322" s="61">
        <v>43</v>
      </c>
      <c r="O322" s="61">
        <v>22</v>
      </c>
      <c r="P322" s="9">
        <v>4.6345514950166109</v>
      </c>
      <c r="Q322" s="9">
        <v>1.478405315614618</v>
      </c>
      <c r="R322" s="61">
        <v>321</v>
      </c>
      <c r="S322" s="38">
        <v>-11.739203057538415</v>
      </c>
    </row>
    <row r="323" spans="1:19" x14ac:dyDescent="0.3">
      <c r="A323" s="43" t="s">
        <v>13133</v>
      </c>
      <c r="B323" s="31" t="str">
        <f>VLOOKUP(MYRANKS_P[[#This Row],[PLAYERID]],PLAYERIDMAP[],COLUMN(PLAYERIDMAP[LASTNAME]),FALSE)</f>
        <v>Montgomery</v>
      </c>
      <c r="C323" s="31" t="str">
        <f>VLOOKUP(MYRANKS_P[[#This Row],[PLAYERID]],PLAYERIDMAP[],COLUMN(PLAYERIDMAP[FIRSTNAME]),FALSE)</f>
        <v>Jordan</v>
      </c>
      <c r="D323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Jordan Montgomery</v>
      </c>
      <c r="E323" s="31" t="str">
        <f>VLOOKUP(MYRANKS_P[[#This Row],[PLAYERID]],PLAYERIDMAP[],COLUMN(PLAYERIDMAP[TEAM]),FALSE)</f>
        <v>NYY</v>
      </c>
      <c r="F323" s="8" t="str">
        <f>VLOOKUP(MYRANKS_P[[#This Row],[PLAYERID]],PLAYERIDMAP[],COLUMN(PLAYERIDMAP[LG]),FALSE)</f>
        <v>AL</v>
      </c>
      <c r="G323" s="8" t="str">
        <f>VLOOKUP(MYRANKS_P[[#This Row],[PLAYERID]],PLAYERIDMAP[],COLUMN(PLAYERIDMAP[POS]),FALSE)</f>
        <v>P</v>
      </c>
      <c r="H323" s="61">
        <v>2</v>
      </c>
      <c r="I323" s="61">
        <v>0</v>
      </c>
      <c r="J323" s="61">
        <v>27.1</v>
      </c>
      <c r="K323" s="61">
        <v>25</v>
      </c>
      <c r="L323" s="61">
        <v>11</v>
      </c>
      <c r="M323" s="61">
        <v>3</v>
      </c>
      <c r="N323" s="61">
        <v>23</v>
      </c>
      <c r="O323" s="61">
        <v>12</v>
      </c>
      <c r="P323" s="9">
        <v>3.6531365313653135</v>
      </c>
      <c r="Q323" s="9">
        <v>1.3653136531365313</v>
      </c>
      <c r="R323" s="81">
        <v>322</v>
      </c>
      <c r="S323" s="40">
        <v>-11.771502006840963</v>
      </c>
    </row>
    <row r="324" spans="1:19" x14ac:dyDescent="0.3">
      <c r="A324" s="88" t="s">
        <v>8306</v>
      </c>
      <c r="B324" s="31" t="str">
        <f>VLOOKUP(MYRANKS_P[[#This Row],[PLAYERID]],PLAYERIDMAP[],COLUMN(PLAYERIDMAP[LASTNAME]),FALSE)</f>
        <v>Wisler</v>
      </c>
      <c r="C324" s="31" t="str">
        <f>VLOOKUP(MYRANKS_P[[#This Row],[PLAYERID]],PLAYERIDMAP[],COLUMN(PLAYERIDMAP[FIRSTNAME]),FALSE)</f>
        <v>Matt</v>
      </c>
      <c r="D324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Matt Wisler</v>
      </c>
      <c r="E324" s="31" t="str">
        <f>VLOOKUP(MYRANKS_P[[#This Row],[PLAYERID]],PLAYERIDMAP[],COLUMN(PLAYERIDMAP[TEAM]),FALSE)</f>
        <v>CIN</v>
      </c>
      <c r="F324" s="113" t="str">
        <f>VLOOKUP(MYRANKS_P[[#This Row],[PLAYERID]],PLAYERIDMAP[],COLUMN(PLAYERIDMAP[LG]),FALSE)</f>
        <v>NL</v>
      </c>
      <c r="G324" s="8" t="str">
        <f>VLOOKUP(MYRANKS_P[[#This Row],[PLAYERID]],PLAYERIDMAP[],COLUMN(PLAYERIDMAP[POS]),FALSE)</f>
        <v>P</v>
      </c>
      <c r="H324" s="85">
        <v>1</v>
      </c>
      <c r="I324" s="85">
        <v>0</v>
      </c>
      <c r="J324" s="85">
        <v>40</v>
      </c>
      <c r="K324" s="85">
        <v>41</v>
      </c>
      <c r="L324" s="85">
        <v>19</v>
      </c>
      <c r="M324" s="85">
        <v>8</v>
      </c>
      <c r="N324" s="85">
        <v>32</v>
      </c>
      <c r="O324" s="85">
        <v>7</v>
      </c>
      <c r="P324" s="86">
        <v>4.2750000000000004</v>
      </c>
      <c r="Q324" s="86">
        <v>1.2</v>
      </c>
      <c r="R324" s="85">
        <v>323</v>
      </c>
      <c r="S324" s="87">
        <v>-11.842274609693638</v>
      </c>
    </row>
    <row r="325" spans="1:19" x14ac:dyDescent="0.3">
      <c r="A325" s="57" t="s">
        <v>11909</v>
      </c>
      <c r="B325" s="31" t="str">
        <f>VLOOKUP(MYRANKS_P[[#This Row],[PLAYERID]],PLAYERIDMAP[],COLUMN(PLAYERIDMAP[LASTNAME]),FALSE)</f>
        <v>Barnes</v>
      </c>
      <c r="C325" s="31" t="str">
        <f>VLOOKUP(MYRANKS_P[[#This Row],[PLAYERID]],PLAYERIDMAP[],COLUMN(PLAYERIDMAP[FIRSTNAME]),FALSE)</f>
        <v>Jacob</v>
      </c>
      <c r="D325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Jacob Barnes</v>
      </c>
      <c r="E325" s="31" t="str">
        <f>VLOOKUP(MYRANKS_P[[#This Row],[PLAYERID]],PLAYERIDMAP[],COLUMN(PLAYERIDMAP[TEAM]),FALSE)</f>
        <v>MIL</v>
      </c>
      <c r="F325" s="8" t="str">
        <f>VLOOKUP(MYRANKS_P[[#This Row],[PLAYERID]],PLAYERIDMAP[],COLUMN(PLAYERIDMAP[LG]),FALSE)</f>
        <v>NL</v>
      </c>
      <c r="G325" s="8" t="str">
        <f>VLOOKUP(MYRANKS_P[[#This Row],[PLAYERID]],PLAYERIDMAP[],COLUMN(PLAYERIDMAP[POS]),FALSE)</f>
        <v>P</v>
      </c>
      <c r="H325" s="61">
        <v>0</v>
      </c>
      <c r="I325" s="68">
        <v>2</v>
      </c>
      <c r="J325" s="68">
        <v>48.2</v>
      </c>
      <c r="K325" s="68">
        <v>51</v>
      </c>
      <c r="L325" s="68">
        <v>18</v>
      </c>
      <c r="M325" s="68">
        <v>4</v>
      </c>
      <c r="N325" s="68">
        <v>47</v>
      </c>
      <c r="O325" s="68">
        <v>23</v>
      </c>
      <c r="P325" s="48">
        <v>3.3609958506224062</v>
      </c>
      <c r="Q325" s="48">
        <v>1.5352697095435683</v>
      </c>
      <c r="R325" s="68">
        <v>324</v>
      </c>
      <c r="S325" s="51">
        <v>-11.887327722263649</v>
      </c>
    </row>
    <row r="326" spans="1:19" x14ac:dyDescent="0.3">
      <c r="A326" s="43" t="s">
        <v>15636</v>
      </c>
      <c r="B326" s="31" t="str">
        <f>VLOOKUP(MYRANKS_P[[#This Row],[PLAYERID]],PLAYERIDMAP[],COLUMN(PLAYERIDMAP[LASTNAME]),FALSE)</f>
        <v>Romero</v>
      </c>
      <c r="C326" s="31" t="str">
        <f>VLOOKUP(MYRANKS_P[[#This Row],[PLAYERID]],PLAYERIDMAP[],COLUMN(PLAYERIDMAP[FIRSTNAME]),FALSE)</f>
        <v>Fernando</v>
      </c>
      <c r="D326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Fernando Romero</v>
      </c>
      <c r="E326" s="31" t="str">
        <f>VLOOKUP(MYRANKS_P[[#This Row],[PLAYERID]],PLAYERIDMAP[],COLUMN(PLAYERIDMAP[TEAM]),FALSE)</f>
        <v>MIN</v>
      </c>
      <c r="F326" s="8" t="str">
        <f>VLOOKUP(MYRANKS_P[[#This Row],[PLAYERID]],PLAYERIDMAP[],COLUMN(PLAYERIDMAP[LG]),FALSE)</f>
        <v>AL</v>
      </c>
      <c r="G326" s="8" t="str">
        <f>VLOOKUP(MYRANKS_P[[#This Row],[PLAYERID]],PLAYERIDMAP[],COLUMN(PLAYERIDMAP[POS]),FALSE)</f>
        <v>P</v>
      </c>
      <c r="H326" s="61">
        <v>3</v>
      </c>
      <c r="I326" s="61">
        <v>0</v>
      </c>
      <c r="J326" s="61">
        <v>55.2</v>
      </c>
      <c r="K326" s="61">
        <v>60</v>
      </c>
      <c r="L326" s="61">
        <v>29</v>
      </c>
      <c r="M326" s="61">
        <v>6</v>
      </c>
      <c r="N326" s="61">
        <v>45</v>
      </c>
      <c r="O326" s="61">
        <v>19</v>
      </c>
      <c r="P326" s="9">
        <v>4.7282608695652169</v>
      </c>
      <c r="Q326" s="9">
        <v>1.431159420289855</v>
      </c>
      <c r="R326" s="81">
        <v>325</v>
      </c>
      <c r="S326" s="40">
        <v>-11.951686205537657</v>
      </c>
    </row>
    <row r="327" spans="1:19" x14ac:dyDescent="0.3">
      <c r="A327" s="43" t="s">
        <v>2242</v>
      </c>
      <c r="B327" s="31" t="str">
        <f>VLOOKUP(MYRANKS_P[[#This Row],[PLAYERID]],PLAYERIDMAP[],COLUMN(PLAYERIDMAP[LASTNAME]),FALSE)</f>
        <v>Holland</v>
      </c>
      <c r="C327" s="31" t="str">
        <f>VLOOKUP(MYRANKS_P[[#This Row],[PLAYERID]],PLAYERIDMAP[],COLUMN(PLAYERIDMAP[FIRSTNAME]),FALSE)</f>
        <v>Greg</v>
      </c>
      <c r="D327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Greg Holland</v>
      </c>
      <c r="E327" s="31" t="str">
        <f>VLOOKUP(MYRANKS_P[[#This Row],[PLAYERID]],PLAYERIDMAP[],COLUMN(PLAYERIDMAP[TEAM]),FALSE)</f>
        <v>N/A</v>
      </c>
      <c r="F327" s="8" t="str">
        <f>VLOOKUP(MYRANKS_P[[#This Row],[PLAYERID]],PLAYERIDMAP[],COLUMN(PLAYERIDMAP[LG]),FALSE)</f>
        <v>N/A</v>
      </c>
      <c r="G327" s="8" t="str">
        <f>VLOOKUP(MYRANKS_P[[#This Row],[PLAYERID]],PLAYERIDMAP[],COLUMN(PLAYERIDMAP[POS]),FALSE)</f>
        <v>P</v>
      </c>
      <c r="H327" s="61">
        <v>2</v>
      </c>
      <c r="I327" s="61">
        <v>3</v>
      </c>
      <c r="J327" s="61">
        <v>46.1</v>
      </c>
      <c r="K327" s="61">
        <v>43</v>
      </c>
      <c r="L327" s="61">
        <v>24</v>
      </c>
      <c r="M327" s="61">
        <v>2</v>
      </c>
      <c r="N327" s="61">
        <v>47</v>
      </c>
      <c r="O327" s="61">
        <v>32</v>
      </c>
      <c r="P327" s="9">
        <v>4.6854663774403473</v>
      </c>
      <c r="Q327" s="9">
        <v>1.6268980477223427</v>
      </c>
      <c r="R327" s="61">
        <v>326</v>
      </c>
      <c r="S327" s="38">
        <v>-11.995885521189756</v>
      </c>
    </row>
    <row r="328" spans="1:19" x14ac:dyDescent="0.3">
      <c r="A328" s="57" t="s">
        <v>15711</v>
      </c>
      <c r="B328" s="47" t="str">
        <f>VLOOKUP(MYRANKS_P[[#This Row],[PLAYERID]],PLAYERIDMAP[],COLUMN(PLAYERIDMAP[LASTNAME]),FALSE)</f>
        <v>Beeks</v>
      </c>
      <c r="C328" s="47" t="str">
        <f>VLOOKUP(MYRANKS_P[[#This Row],[PLAYERID]],PLAYERIDMAP[],COLUMN(PLAYERIDMAP[FIRSTNAME]),FALSE)</f>
        <v>Jalen</v>
      </c>
      <c r="D328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Jalen Beeks</v>
      </c>
      <c r="E328" s="47" t="str">
        <f>VLOOKUP(MYRANKS_P[[#This Row],[PLAYERID]],PLAYERIDMAP[],COLUMN(PLAYERIDMAP[TEAM]),FALSE)</f>
        <v>TB</v>
      </c>
      <c r="F328" s="8" t="str">
        <f>VLOOKUP(MYRANKS_P[[#This Row],[PLAYERID]],PLAYERIDMAP[],COLUMN(PLAYERIDMAP[LG]),FALSE)</f>
        <v>AL</v>
      </c>
      <c r="G328" s="8" t="str">
        <f>VLOOKUP(MYRANKS_P[[#This Row],[PLAYERID]],PLAYERIDMAP[],COLUMN(PLAYERIDMAP[POS]),FALSE)</f>
        <v>P</v>
      </c>
      <c r="H328" s="61">
        <v>5</v>
      </c>
      <c r="I328" s="61">
        <v>0</v>
      </c>
      <c r="J328" s="61">
        <v>50.2</v>
      </c>
      <c r="K328" s="61">
        <v>52</v>
      </c>
      <c r="L328" s="61">
        <v>31</v>
      </c>
      <c r="M328" s="61">
        <v>6</v>
      </c>
      <c r="N328" s="61">
        <v>42</v>
      </c>
      <c r="O328" s="61">
        <v>24</v>
      </c>
      <c r="P328" s="9">
        <v>5.5577689243027883</v>
      </c>
      <c r="Q328" s="9">
        <v>1.5139442231075697</v>
      </c>
      <c r="R328" s="68">
        <v>327</v>
      </c>
      <c r="S328" s="51">
        <v>-12.006047986761244</v>
      </c>
    </row>
    <row r="329" spans="1:19" x14ac:dyDescent="0.3">
      <c r="A329" s="43" t="s">
        <v>12072</v>
      </c>
      <c r="B329" s="31" t="str">
        <f>VLOOKUP(MYRANKS_P[[#This Row],[PLAYERID]],PLAYERIDMAP[],COLUMN(PLAYERIDMAP[LASTNAME]),FALSE)</f>
        <v>Reed</v>
      </c>
      <c r="C329" s="31" t="str">
        <f>VLOOKUP(MYRANKS_P[[#This Row],[PLAYERID]],PLAYERIDMAP[],COLUMN(PLAYERIDMAP[FIRSTNAME]),FALSE)</f>
        <v>Cody</v>
      </c>
      <c r="D329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Cody Reed</v>
      </c>
      <c r="E329" s="31" t="str">
        <f>VLOOKUP(MYRANKS_P[[#This Row],[PLAYERID]],PLAYERIDMAP[],COLUMN(PLAYERIDMAP[TEAM]),FALSE)</f>
        <v>CIN</v>
      </c>
      <c r="F329" s="8" t="str">
        <f>VLOOKUP(MYRANKS_P[[#This Row],[PLAYERID]],PLAYERIDMAP[],COLUMN(PLAYERIDMAP[LG]),FALSE)</f>
        <v>NL</v>
      </c>
      <c r="G329" s="8" t="str">
        <f>VLOOKUP(MYRANKS_P[[#This Row],[PLAYERID]],PLAYERIDMAP[],COLUMN(PLAYERIDMAP[POS]),FALSE)</f>
        <v>P</v>
      </c>
      <c r="H329" s="61">
        <v>1</v>
      </c>
      <c r="I329" s="75">
        <v>0</v>
      </c>
      <c r="J329" s="75">
        <v>43</v>
      </c>
      <c r="K329" s="75">
        <v>45</v>
      </c>
      <c r="L329" s="75">
        <v>19</v>
      </c>
      <c r="M329" s="75">
        <v>5</v>
      </c>
      <c r="N329" s="75">
        <v>42</v>
      </c>
      <c r="O329" s="75">
        <v>15</v>
      </c>
      <c r="P329" s="25">
        <v>3.9767441860465116</v>
      </c>
      <c r="Q329" s="25">
        <v>1.3953488372093024</v>
      </c>
      <c r="R329" s="75">
        <v>328</v>
      </c>
      <c r="S329" s="39">
        <v>-12.007424115470601</v>
      </c>
    </row>
    <row r="330" spans="1:19" x14ac:dyDescent="0.3">
      <c r="A330" s="43" t="s">
        <v>11863</v>
      </c>
      <c r="B330" s="31" t="str">
        <f>VLOOKUP(MYRANKS_P[[#This Row],[PLAYERID]],PLAYERIDMAP[],COLUMN(PLAYERIDMAP[LASTNAME]),FALSE)</f>
        <v>Casilla</v>
      </c>
      <c r="C330" s="31" t="str">
        <f>VLOOKUP(MYRANKS_P[[#This Row],[PLAYERID]],PLAYERIDMAP[],COLUMN(PLAYERIDMAP[FIRSTNAME]),FALSE)</f>
        <v>Santiago</v>
      </c>
      <c r="D330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Santiago Casilla</v>
      </c>
      <c r="E330" s="31" t="str">
        <f>VLOOKUP(MYRANKS_P[[#This Row],[PLAYERID]],PLAYERIDMAP[],COLUMN(PLAYERIDMAP[TEAM]),FALSE)</f>
        <v>N/A</v>
      </c>
      <c r="F330" s="8" t="str">
        <f>VLOOKUP(MYRANKS_P[[#This Row],[PLAYERID]],PLAYERIDMAP[],COLUMN(PLAYERIDMAP[LG]),FALSE)</f>
        <v>N/A</v>
      </c>
      <c r="G330" s="8" t="str">
        <f>VLOOKUP(MYRANKS_P[[#This Row],[PLAYERID]],PLAYERIDMAP[],COLUMN(PLAYERIDMAP[POS]),FALSE)</f>
        <v>P</v>
      </c>
      <c r="H330" s="61">
        <v>0</v>
      </c>
      <c r="I330" s="61">
        <v>1</v>
      </c>
      <c r="J330" s="61">
        <v>31.1</v>
      </c>
      <c r="K330" s="61">
        <v>18</v>
      </c>
      <c r="L330" s="61">
        <v>11</v>
      </c>
      <c r="M330" s="61">
        <v>0</v>
      </c>
      <c r="N330" s="61">
        <v>22</v>
      </c>
      <c r="O330" s="61">
        <v>20</v>
      </c>
      <c r="P330" s="9">
        <v>3.183279742765273</v>
      </c>
      <c r="Q330" s="9">
        <v>1.2218649517684887</v>
      </c>
      <c r="R330" s="61">
        <v>329</v>
      </c>
      <c r="S330" s="38">
        <v>-12.02012277734344</v>
      </c>
    </row>
    <row r="331" spans="1:19" x14ac:dyDescent="0.3">
      <c r="A331" s="43" t="s">
        <v>14142</v>
      </c>
      <c r="B331" s="8" t="str">
        <f>VLOOKUP(MYRANKS_P[[#This Row],[PLAYERID]],PLAYERIDMAP[],COLUMN(PLAYERIDMAP[LASTNAME]),FALSE)</f>
        <v>Martin</v>
      </c>
      <c r="C331" s="8" t="str">
        <f>VLOOKUP(MYRANKS_P[[#This Row],[PLAYERID]],PLAYERIDMAP[],COLUMN(PLAYERIDMAP[FIRSTNAME]),FALSE)</f>
        <v>Chris</v>
      </c>
      <c r="D331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Chris Martin</v>
      </c>
      <c r="E331" s="8" t="str">
        <f>VLOOKUP(MYRANKS_P[[#This Row],[PLAYERID]],PLAYERIDMAP[],COLUMN(PLAYERIDMAP[TEAM]),FALSE)</f>
        <v>TEX</v>
      </c>
      <c r="F331" s="8" t="str">
        <f>VLOOKUP(MYRANKS_P[[#This Row],[PLAYERID]],PLAYERIDMAP[],COLUMN(PLAYERIDMAP[LG]),FALSE)</f>
        <v>AL</v>
      </c>
      <c r="G331" s="8" t="str">
        <f>VLOOKUP(MYRANKS_P[[#This Row],[PLAYERID]],PLAYERIDMAP[],COLUMN(PLAYERIDMAP[POS]),FALSE)</f>
        <v>P</v>
      </c>
      <c r="H331" s="61">
        <v>1</v>
      </c>
      <c r="I331" s="61">
        <v>0</v>
      </c>
      <c r="J331" s="61">
        <v>41.2</v>
      </c>
      <c r="K331" s="61">
        <v>46</v>
      </c>
      <c r="L331" s="61">
        <v>21</v>
      </c>
      <c r="M331" s="61">
        <v>5</v>
      </c>
      <c r="N331" s="61">
        <v>37</v>
      </c>
      <c r="O331" s="61">
        <v>5</v>
      </c>
      <c r="P331" s="9">
        <v>4.5873786407766985</v>
      </c>
      <c r="Q331" s="9">
        <v>1.2378640776699028</v>
      </c>
      <c r="R331" s="61">
        <v>330</v>
      </c>
      <c r="S331" s="38">
        <v>-12.047743365323981</v>
      </c>
    </row>
    <row r="332" spans="1:19" x14ac:dyDescent="0.3">
      <c r="A332" s="43" t="s">
        <v>8303</v>
      </c>
      <c r="B332" s="31" t="str">
        <f>VLOOKUP(MYRANKS_P[[#This Row],[PLAYERID]],PLAYERIDMAP[],COLUMN(PLAYERIDMAP[LASTNAME]),FALSE)</f>
        <v>Otero</v>
      </c>
      <c r="C332" s="31" t="str">
        <f>VLOOKUP(MYRANKS_P[[#This Row],[PLAYERID]],PLAYERIDMAP[],COLUMN(PLAYERIDMAP[FIRSTNAME]),FALSE)</f>
        <v>Dan</v>
      </c>
      <c r="D332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Dan Otero</v>
      </c>
      <c r="E332" s="31" t="str">
        <f>VLOOKUP(MYRANKS_P[[#This Row],[PLAYERID]],PLAYERIDMAP[],COLUMN(PLAYERIDMAP[TEAM]),FALSE)</f>
        <v>CLE</v>
      </c>
      <c r="F332" s="8" t="str">
        <f>VLOOKUP(MYRANKS_P[[#This Row],[PLAYERID]],PLAYERIDMAP[],COLUMN(PLAYERIDMAP[LG]),FALSE)</f>
        <v>AL</v>
      </c>
      <c r="G332" s="8" t="str">
        <f>VLOOKUP(MYRANKS_P[[#This Row],[PLAYERID]],PLAYERIDMAP[],COLUMN(PLAYERIDMAP[POS]),FALSE)</f>
        <v>P</v>
      </c>
      <c r="H332" s="61">
        <v>2</v>
      </c>
      <c r="I332" s="61">
        <v>1</v>
      </c>
      <c r="J332" s="61">
        <v>58.2</v>
      </c>
      <c r="K332" s="61">
        <v>69</v>
      </c>
      <c r="L332" s="61">
        <v>34</v>
      </c>
      <c r="M332" s="61">
        <v>12</v>
      </c>
      <c r="N332" s="61">
        <v>43</v>
      </c>
      <c r="O332" s="61">
        <v>5</v>
      </c>
      <c r="P332" s="9">
        <v>5.2577319587628866</v>
      </c>
      <c r="Q332" s="9">
        <v>1.2714776632302405</v>
      </c>
      <c r="R332" s="61">
        <v>331</v>
      </c>
      <c r="S332" s="38">
        <v>-12.082718523193259</v>
      </c>
    </row>
    <row r="333" spans="1:19" x14ac:dyDescent="0.3">
      <c r="A333" s="57" t="s">
        <v>8265</v>
      </c>
      <c r="B333" s="8" t="str">
        <f>VLOOKUP(MYRANKS_P[[#This Row],[PLAYERID]],PLAYERIDMAP[],COLUMN(PLAYERIDMAP[LASTNAME]),FALSE)</f>
        <v>Castro</v>
      </c>
      <c r="C333" s="8" t="str">
        <f>VLOOKUP(MYRANKS_P[[#This Row],[PLAYERID]],PLAYERIDMAP[],COLUMN(PLAYERIDMAP[FIRSTNAME]),FALSE)</f>
        <v>Miguel</v>
      </c>
      <c r="D333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Miguel Castro</v>
      </c>
      <c r="E333" s="8" t="str">
        <f>VLOOKUP(MYRANKS_P[[#This Row],[PLAYERID]],PLAYERIDMAP[],COLUMN(PLAYERIDMAP[TEAM]),FALSE)</f>
        <v>BAL</v>
      </c>
      <c r="F333" s="8" t="str">
        <f>VLOOKUP(MYRANKS_P[[#This Row],[PLAYERID]],PLAYERIDMAP[],COLUMN(PLAYERIDMAP[LG]),FALSE)</f>
        <v>AL</v>
      </c>
      <c r="G333" s="8" t="str">
        <f>VLOOKUP(MYRANKS_P[[#This Row],[PLAYERID]],PLAYERIDMAP[],COLUMN(PLAYERIDMAP[POS]),FALSE)</f>
        <v>P</v>
      </c>
      <c r="H333" s="61">
        <v>2</v>
      </c>
      <c r="I333" s="68">
        <v>0</v>
      </c>
      <c r="J333" s="68">
        <v>86.1</v>
      </c>
      <c r="K333" s="68">
        <v>75</v>
      </c>
      <c r="L333" s="68">
        <v>38</v>
      </c>
      <c r="M333" s="68">
        <v>9</v>
      </c>
      <c r="N333" s="68">
        <v>57</v>
      </c>
      <c r="O333" s="68">
        <v>50</v>
      </c>
      <c r="P333" s="48">
        <v>3.9721254355400699</v>
      </c>
      <c r="Q333" s="48">
        <v>1.4518002322880372</v>
      </c>
      <c r="R333" s="68">
        <v>332</v>
      </c>
      <c r="S333" s="51">
        <v>-12.093206106199649</v>
      </c>
    </row>
    <row r="334" spans="1:19" x14ac:dyDescent="0.3">
      <c r="A334" s="49" t="s">
        <v>8270</v>
      </c>
      <c r="B334" s="8" t="str">
        <f>VLOOKUP(MYRANKS_P[[#This Row],[PLAYERID]],PLAYERIDMAP[],COLUMN(PLAYERIDMAP[LASTNAME]),FALSE)</f>
        <v>Farmer</v>
      </c>
      <c r="C334" s="8" t="str">
        <f>VLOOKUP(MYRANKS_P[[#This Row],[PLAYERID]],PLAYERIDMAP[],COLUMN(PLAYERIDMAP[FIRSTNAME]),FALSE)</f>
        <v>Buck</v>
      </c>
      <c r="D334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Buck Farmer</v>
      </c>
      <c r="E334" s="8" t="str">
        <f>VLOOKUP(MYRANKS_P[[#This Row],[PLAYERID]],PLAYERIDMAP[],COLUMN(PLAYERIDMAP[TEAM]),FALSE)</f>
        <v>DET</v>
      </c>
      <c r="F334" s="8" t="str">
        <f>VLOOKUP(MYRANKS_P[[#This Row],[PLAYERID]],PLAYERIDMAP[],COLUMN(PLAYERIDMAP[LG]),FALSE)</f>
        <v>AL</v>
      </c>
      <c r="G334" s="8" t="str">
        <f>VLOOKUP(MYRANKS_P[[#This Row],[PLAYERID]],PLAYERIDMAP[],COLUMN(PLAYERIDMAP[POS]),FALSE)</f>
        <v>P</v>
      </c>
      <c r="H334" s="61">
        <v>3</v>
      </c>
      <c r="I334" s="61">
        <v>0</v>
      </c>
      <c r="J334" s="61">
        <v>69.099999999999994</v>
      </c>
      <c r="K334" s="61">
        <v>67</v>
      </c>
      <c r="L334" s="61">
        <v>32</v>
      </c>
      <c r="M334" s="61">
        <v>6</v>
      </c>
      <c r="N334" s="61">
        <v>57</v>
      </c>
      <c r="O334" s="61">
        <v>41</v>
      </c>
      <c r="P334" s="9">
        <v>4.167872648335746</v>
      </c>
      <c r="Q334" s="9">
        <v>1.5629522431259046</v>
      </c>
      <c r="R334" s="61">
        <v>333</v>
      </c>
      <c r="S334" s="38">
        <v>-12.100077240093768</v>
      </c>
    </row>
    <row r="335" spans="1:19" x14ac:dyDescent="0.3">
      <c r="A335" s="49" t="s">
        <v>15750</v>
      </c>
      <c r="B335" s="31" t="str">
        <f>VLOOKUP(MYRANKS_P[[#This Row],[PLAYERID]],PLAYERIDMAP[],COLUMN(PLAYERIDMAP[LASTNAME]),FALSE)</f>
        <v>Hess</v>
      </c>
      <c r="C335" s="31" t="str">
        <f>VLOOKUP(MYRANKS_P[[#This Row],[PLAYERID]],PLAYERIDMAP[],COLUMN(PLAYERIDMAP[FIRSTNAME]),FALSE)</f>
        <v>David</v>
      </c>
      <c r="D335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David Hess</v>
      </c>
      <c r="E335" s="31" t="str">
        <f>VLOOKUP(MYRANKS_P[[#This Row],[PLAYERID]],PLAYERIDMAP[],COLUMN(PLAYERIDMAP[TEAM]),FALSE)</f>
        <v>BAL</v>
      </c>
      <c r="F335" s="8" t="str">
        <f>VLOOKUP(MYRANKS_P[[#This Row],[PLAYERID]],PLAYERIDMAP[],COLUMN(PLAYERIDMAP[LG]),FALSE)</f>
        <v>AL</v>
      </c>
      <c r="G335" s="8" t="str">
        <f>VLOOKUP(MYRANKS_P[[#This Row],[PLAYERID]],PLAYERIDMAP[],COLUMN(PLAYERIDMAP[POS]),FALSE)</f>
        <v>P</v>
      </c>
      <c r="H335" s="61">
        <v>3</v>
      </c>
      <c r="I335" s="61">
        <v>0</v>
      </c>
      <c r="J335" s="61">
        <v>103.1</v>
      </c>
      <c r="K335" s="61">
        <v>106</v>
      </c>
      <c r="L335" s="61">
        <v>56</v>
      </c>
      <c r="M335" s="61">
        <v>22</v>
      </c>
      <c r="N335" s="61">
        <v>74</v>
      </c>
      <c r="O335" s="61">
        <v>37</v>
      </c>
      <c r="P335" s="9">
        <v>4.8884578079534435</v>
      </c>
      <c r="Q335" s="9">
        <v>1.3870029097963144</v>
      </c>
      <c r="R335" s="81">
        <v>334</v>
      </c>
      <c r="S335" s="40">
        <v>-12.103221740786047</v>
      </c>
    </row>
    <row r="336" spans="1:19" x14ac:dyDescent="0.3">
      <c r="A336" s="43" t="s">
        <v>14172</v>
      </c>
      <c r="B336" s="31" t="str">
        <f>VLOOKUP(MYRANKS_P[[#This Row],[PLAYERID]],PLAYERIDMAP[],COLUMN(PLAYERIDMAP[LASTNAME]),FALSE)</f>
        <v>Sherfy</v>
      </c>
      <c r="C336" s="31" t="str">
        <f>VLOOKUP(MYRANKS_P[[#This Row],[PLAYERID]],PLAYERIDMAP[],COLUMN(PLAYERIDMAP[FIRSTNAME]),FALSE)</f>
        <v>Jimmie</v>
      </c>
      <c r="D336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Jimmie Sherfy</v>
      </c>
      <c r="E336" s="31" t="str">
        <f>VLOOKUP(MYRANKS_P[[#This Row],[PLAYERID]],PLAYERIDMAP[],COLUMN(PLAYERIDMAP[TEAM]),FALSE)</f>
        <v>ARI</v>
      </c>
      <c r="F336" s="8" t="str">
        <f>VLOOKUP(MYRANKS_P[[#This Row],[PLAYERID]],PLAYERIDMAP[],COLUMN(PLAYERIDMAP[LG]),FALSE)</f>
        <v>NL</v>
      </c>
      <c r="G336" s="8" t="str">
        <f>VLOOKUP(MYRANKS_P[[#This Row],[PLAYERID]],PLAYERIDMAP[],COLUMN(PLAYERIDMAP[POS]),FALSE)</f>
        <v>P</v>
      </c>
      <c r="H336" s="61">
        <v>0</v>
      </c>
      <c r="I336" s="61">
        <v>0</v>
      </c>
      <c r="J336" s="61">
        <v>16.100000000000001</v>
      </c>
      <c r="K336" s="61">
        <v>8</v>
      </c>
      <c r="L336" s="61">
        <v>3</v>
      </c>
      <c r="M336" s="61">
        <v>1</v>
      </c>
      <c r="N336" s="61">
        <v>17</v>
      </c>
      <c r="O336" s="61">
        <v>10</v>
      </c>
      <c r="P336" s="9">
        <v>1.6770186335403725</v>
      </c>
      <c r="Q336" s="9">
        <v>1.1180124223602483</v>
      </c>
      <c r="R336" s="61">
        <v>335</v>
      </c>
      <c r="S336" s="38">
        <v>-12.1348606821581</v>
      </c>
    </row>
    <row r="337" spans="1:19" x14ac:dyDescent="0.3">
      <c r="A337" s="57" t="s">
        <v>1788</v>
      </c>
      <c r="B337" s="31" t="str">
        <f>VLOOKUP(MYRANKS_P[[#This Row],[PLAYERID]],PLAYERIDMAP[],COLUMN(PLAYERIDMAP[LASTNAME]),FALSE)</f>
        <v>Cook</v>
      </c>
      <c r="C337" s="31" t="str">
        <f>VLOOKUP(MYRANKS_P[[#This Row],[PLAYERID]],PLAYERIDMAP[],COLUMN(PLAYERIDMAP[FIRSTNAME]),FALSE)</f>
        <v>Ryan</v>
      </c>
      <c r="D337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Ryan Cook</v>
      </c>
      <c r="E337" s="31" t="str">
        <f>VLOOKUP(MYRANKS_P[[#This Row],[PLAYERID]],PLAYERIDMAP[],COLUMN(PLAYERIDMAP[TEAM]),FALSE)</f>
        <v>N/A</v>
      </c>
      <c r="F337" s="8" t="str">
        <f>VLOOKUP(MYRANKS_P[[#This Row],[PLAYERID]],PLAYERIDMAP[],COLUMN(PLAYERIDMAP[LG]),FALSE)</f>
        <v>N/A</v>
      </c>
      <c r="G337" s="8" t="str">
        <f>VLOOKUP(MYRANKS_P[[#This Row],[PLAYERID]],PLAYERIDMAP[],COLUMN(PLAYERIDMAP[POS]),FALSE)</f>
        <v>P</v>
      </c>
      <c r="H337" s="61">
        <v>2</v>
      </c>
      <c r="I337" s="68">
        <v>0</v>
      </c>
      <c r="J337" s="68">
        <v>17</v>
      </c>
      <c r="K337" s="68">
        <v>15</v>
      </c>
      <c r="L337" s="68">
        <v>10</v>
      </c>
      <c r="M337" s="68">
        <v>4</v>
      </c>
      <c r="N337" s="68">
        <v>23</v>
      </c>
      <c r="O337" s="68">
        <v>7</v>
      </c>
      <c r="P337" s="48">
        <v>5.2941176470588234</v>
      </c>
      <c r="Q337" s="48">
        <v>1.2941176470588236</v>
      </c>
      <c r="R337" s="68">
        <v>336</v>
      </c>
      <c r="S337" s="51">
        <v>-12.138424605262498</v>
      </c>
    </row>
    <row r="338" spans="1:19" x14ac:dyDescent="0.3">
      <c r="A338" s="43" t="s">
        <v>11095</v>
      </c>
      <c r="B338" s="8" t="str">
        <f>VLOOKUP(MYRANKS_P[[#This Row],[PLAYERID]],PLAYERIDMAP[],COLUMN(PLAYERIDMAP[LASTNAME]),FALSE)</f>
        <v>Morgan</v>
      </c>
      <c r="C338" s="8" t="str">
        <f>VLOOKUP(MYRANKS_P[[#This Row],[PLAYERID]],PLAYERIDMAP[],COLUMN(PLAYERIDMAP[FIRSTNAME]),FALSE)</f>
        <v>Adam</v>
      </c>
      <c r="D338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Adam Morgan</v>
      </c>
      <c r="E338" s="8" t="str">
        <f>VLOOKUP(MYRANKS_P[[#This Row],[PLAYERID]],PLAYERIDMAP[],COLUMN(PLAYERIDMAP[TEAM]),FALSE)</f>
        <v>PHI</v>
      </c>
      <c r="F338" s="8" t="str">
        <f>VLOOKUP(MYRANKS_P[[#This Row],[PLAYERID]],PLAYERIDMAP[],COLUMN(PLAYERIDMAP[LG]),FALSE)</f>
        <v>NL</v>
      </c>
      <c r="G338" s="8" t="str">
        <f>VLOOKUP(MYRANKS_P[[#This Row],[PLAYERID]],PLAYERIDMAP[],COLUMN(PLAYERIDMAP[POS]),FALSE)</f>
        <v>P</v>
      </c>
      <c r="H338" s="61">
        <v>0</v>
      </c>
      <c r="I338" s="61">
        <v>1</v>
      </c>
      <c r="J338" s="61">
        <v>49.1</v>
      </c>
      <c r="K338" s="61">
        <v>49</v>
      </c>
      <c r="L338" s="61">
        <v>21</v>
      </c>
      <c r="M338" s="61">
        <v>5</v>
      </c>
      <c r="N338" s="61">
        <v>50</v>
      </c>
      <c r="O338" s="61">
        <v>22</v>
      </c>
      <c r="P338" s="9">
        <v>3.8492871690427699</v>
      </c>
      <c r="Q338" s="9">
        <v>1.4460285132382891</v>
      </c>
      <c r="R338" s="61">
        <v>337</v>
      </c>
      <c r="S338" s="38">
        <v>-12.139643066922151</v>
      </c>
    </row>
    <row r="339" spans="1:19" x14ac:dyDescent="0.3">
      <c r="A339" s="57" t="s">
        <v>15829</v>
      </c>
      <c r="B339" s="31" t="str">
        <f>VLOOKUP(MYRANKS_P[[#This Row],[PLAYERID]],PLAYERIDMAP[],COLUMN(PLAYERIDMAP[LASTNAME]),FALSE)</f>
        <v>Springs</v>
      </c>
      <c r="C339" s="31" t="str">
        <f>VLOOKUP(MYRANKS_P[[#This Row],[PLAYERID]],PLAYERIDMAP[],COLUMN(PLAYERIDMAP[FIRSTNAME]),FALSE)</f>
        <v>Jeffrey</v>
      </c>
      <c r="D339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Jeffrey Springs</v>
      </c>
      <c r="E339" s="31" t="str">
        <f>VLOOKUP(MYRANKS_P[[#This Row],[PLAYERID]],PLAYERIDMAP[],COLUMN(PLAYERIDMAP[TEAM]),FALSE)</f>
        <v>TEX</v>
      </c>
      <c r="F339" s="8" t="str">
        <f>VLOOKUP(MYRANKS_P[[#This Row],[PLAYERID]],PLAYERIDMAP[],COLUMN(PLAYERIDMAP[LG]),FALSE)</f>
        <v>AL</v>
      </c>
      <c r="G339" s="8" t="str">
        <f>VLOOKUP(MYRANKS_P[[#This Row],[PLAYERID]],PLAYERIDMAP[],COLUMN(PLAYERIDMAP[POS]),FALSE)</f>
        <v>P</v>
      </c>
      <c r="H339" s="61">
        <v>1</v>
      </c>
      <c r="I339" s="68">
        <v>0</v>
      </c>
      <c r="J339" s="68">
        <v>32</v>
      </c>
      <c r="K339" s="68">
        <v>32</v>
      </c>
      <c r="L339" s="68">
        <v>12</v>
      </c>
      <c r="M339" s="68">
        <v>4</v>
      </c>
      <c r="N339" s="68">
        <v>31</v>
      </c>
      <c r="O339" s="68">
        <v>14</v>
      </c>
      <c r="P339" s="48">
        <v>3.375</v>
      </c>
      <c r="Q339" s="48">
        <v>1.4375</v>
      </c>
      <c r="R339" s="68">
        <v>338</v>
      </c>
      <c r="S339" s="51">
        <v>-12.161375812160127</v>
      </c>
    </row>
    <row r="340" spans="1:19" x14ac:dyDescent="0.3">
      <c r="A340" s="49" t="s">
        <v>15558</v>
      </c>
      <c r="B340" s="8" t="str">
        <f>VLOOKUP(MYRANKS_P[[#This Row],[PLAYERID]],PLAYERIDMAP[],COLUMN(PLAYERIDMAP[LASTNAME]),FALSE)</f>
        <v>Garcia</v>
      </c>
      <c r="C340" s="8" t="str">
        <f>VLOOKUP(MYRANKS_P[[#This Row],[PLAYERID]],PLAYERIDMAP[],COLUMN(PLAYERIDMAP[FIRSTNAME]),FALSE)</f>
        <v>Jarlin</v>
      </c>
      <c r="D340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Jarlin Garcia</v>
      </c>
      <c r="E340" s="8" t="str">
        <f>VLOOKUP(MYRANKS_P[[#This Row],[PLAYERID]],PLAYERIDMAP[],COLUMN(PLAYERIDMAP[TEAM]),FALSE)</f>
        <v>MIA</v>
      </c>
      <c r="F340" s="8" t="str">
        <f>VLOOKUP(MYRANKS_P[[#This Row],[PLAYERID]],PLAYERIDMAP[],COLUMN(PLAYERIDMAP[LG]),FALSE)</f>
        <v>NL</v>
      </c>
      <c r="G340" s="8" t="str">
        <f>VLOOKUP(MYRANKS_P[[#This Row],[PLAYERID]],PLAYERIDMAP[],COLUMN(PLAYERIDMAP[POS]),FALSE)</f>
        <v>P</v>
      </c>
      <c r="H340" s="61">
        <v>3</v>
      </c>
      <c r="I340" s="61">
        <v>0</v>
      </c>
      <c r="J340" s="61">
        <v>66</v>
      </c>
      <c r="K340" s="61">
        <v>59</v>
      </c>
      <c r="L340" s="61">
        <v>36</v>
      </c>
      <c r="M340" s="61">
        <v>16</v>
      </c>
      <c r="N340" s="61">
        <v>40</v>
      </c>
      <c r="O340" s="61">
        <v>28</v>
      </c>
      <c r="P340" s="9">
        <v>4.9090909090909092</v>
      </c>
      <c r="Q340" s="9">
        <v>1.3181818181818181</v>
      </c>
      <c r="R340" s="61">
        <v>339</v>
      </c>
      <c r="S340" s="38">
        <v>-12.163882684584634</v>
      </c>
    </row>
    <row r="341" spans="1:19" x14ac:dyDescent="0.3">
      <c r="A341" s="57" t="s">
        <v>11399</v>
      </c>
      <c r="B341" s="31" t="str">
        <f>VLOOKUP(MYRANKS_P[[#This Row],[PLAYERID]],PLAYERIDMAP[],COLUMN(PLAYERIDMAP[LASTNAME]),FALSE)</f>
        <v>Davies</v>
      </c>
      <c r="C341" s="31" t="str">
        <f>VLOOKUP(MYRANKS_P[[#This Row],[PLAYERID]],PLAYERIDMAP[],COLUMN(PLAYERIDMAP[FIRSTNAME]),FALSE)</f>
        <v>Zach</v>
      </c>
      <c r="D341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Zach Davies</v>
      </c>
      <c r="E341" s="31" t="str">
        <f>VLOOKUP(MYRANKS_P[[#This Row],[PLAYERID]],PLAYERIDMAP[],COLUMN(PLAYERIDMAP[TEAM]),FALSE)</f>
        <v>MIL</v>
      </c>
      <c r="F341" s="8" t="str">
        <f>VLOOKUP(MYRANKS_P[[#This Row],[PLAYERID]],PLAYERIDMAP[],COLUMN(PLAYERIDMAP[LG]),FALSE)</f>
        <v>NL</v>
      </c>
      <c r="G341" s="8" t="str">
        <f>VLOOKUP(MYRANKS_P[[#This Row],[PLAYERID]],PLAYERIDMAP[],COLUMN(PLAYERIDMAP[POS]),FALSE)</f>
        <v>P</v>
      </c>
      <c r="H341" s="61">
        <v>2</v>
      </c>
      <c r="I341" s="61">
        <v>0</v>
      </c>
      <c r="J341" s="61">
        <v>66</v>
      </c>
      <c r="K341" s="61">
        <v>67</v>
      </c>
      <c r="L341" s="61">
        <v>35</v>
      </c>
      <c r="M341" s="61">
        <v>8</v>
      </c>
      <c r="N341" s="61">
        <v>49</v>
      </c>
      <c r="O341" s="61">
        <v>21</v>
      </c>
      <c r="P341" s="9">
        <v>4.7727272727272725</v>
      </c>
      <c r="Q341" s="9">
        <v>1.3333333333333333</v>
      </c>
      <c r="R341" s="68">
        <v>340</v>
      </c>
      <c r="S341" s="51">
        <v>-12.190433188632554</v>
      </c>
    </row>
    <row r="342" spans="1:19" x14ac:dyDescent="0.3">
      <c r="A342" s="63" t="s">
        <v>13089</v>
      </c>
      <c r="B342" s="31" t="str">
        <f>VLOOKUP(MYRANKS_P[[#This Row],[PLAYERID]],PLAYERIDMAP[],COLUMN(PLAYERIDMAP[LASTNAME]),FALSE)</f>
        <v>Soroka</v>
      </c>
      <c r="C342" s="31" t="str">
        <f>VLOOKUP(MYRANKS_P[[#This Row],[PLAYERID]],PLAYERIDMAP[],COLUMN(PLAYERIDMAP[FIRSTNAME]),FALSE)</f>
        <v>Mike</v>
      </c>
      <c r="D342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Mike Soroka</v>
      </c>
      <c r="E342" s="31" t="str">
        <f>VLOOKUP(MYRANKS_P[[#This Row],[PLAYERID]],PLAYERIDMAP[],COLUMN(PLAYERIDMAP[TEAM]),FALSE)</f>
        <v>ATL</v>
      </c>
      <c r="F342" s="8" t="str">
        <f>VLOOKUP(MYRANKS_P[[#This Row],[PLAYERID]],PLAYERIDMAP[],COLUMN(PLAYERIDMAP[LG]),FALSE)</f>
        <v>NL</v>
      </c>
      <c r="G342" s="8" t="str">
        <f>VLOOKUP(MYRANKS_P[[#This Row],[PLAYERID]],PLAYERIDMAP[],COLUMN(PLAYERIDMAP[POS]),FALSE)</f>
        <v>P</v>
      </c>
      <c r="H342" s="61">
        <v>2</v>
      </c>
      <c r="I342" s="61">
        <v>0</v>
      </c>
      <c r="J342" s="61">
        <v>25.2</v>
      </c>
      <c r="K342" s="61">
        <v>30</v>
      </c>
      <c r="L342" s="61">
        <v>10</v>
      </c>
      <c r="M342" s="61">
        <v>1</v>
      </c>
      <c r="N342" s="61">
        <v>21</v>
      </c>
      <c r="O342" s="61">
        <v>7</v>
      </c>
      <c r="P342" s="9">
        <v>3.5714285714285716</v>
      </c>
      <c r="Q342" s="9">
        <v>1.4682539682539684</v>
      </c>
      <c r="R342" s="81">
        <v>341</v>
      </c>
      <c r="S342" s="40">
        <v>-12.208025407090622</v>
      </c>
    </row>
    <row r="343" spans="1:19" x14ac:dyDescent="0.3">
      <c r="A343" s="43" t="s">
        <v>1962</v>
      </c>
      <c r="B343" s="31" t="str">
        <f>VLOOKUP(MYRANKS_P[[#This Row],[PLAYERID]],PLAYERIDMAP[],COLUMN(PLAYERIDMAP[LASTNAME]),FALSE)</f>
        <v>Estrada</v>
      </c>
      <c r="C343" s="31" t="str">
        <f>VLOOKUP(MYRANKS_P[[#This Row],[PLAYERID]],PLAYERIDMAP[],COLUMN(PLAYERIDMAP[FIRSTNAME]),FALSE)</f>
        <v>Marco</v>
      </c>
      <c r="D343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Marco Estrada</v>
      </c>
      <c r="E343" s="31" t="str">
        <f>VLOOKUP(MYRANKS_P[[#This Row],[PLAYERID]],PLAYERIDMAP[],COLUMN(PLAYERIDMAP[TEAM]),FALSE)</f>
        <v>N/A</v>
      </c>
      <c r="F343" s="8" t="str">
        <f>VLOOKUP(MYRANKS_P[[#This Row],[PLAYERID]],PLAYERIDMAP[],COLUMN(PLAYERIDMAP[LG]),FALSE)</f>
        <v>N/A</v>
      </c>
      <c r="G343" s="8" t="str">
        <f>VLOOKUP(MYRANKS_P[[#This Row],[PLAYERID]],PLAYERIDMAP[],COLUMN(PLAYERIDMAP[POS]),FALSE)</f>
        <v>P</v>
      </c>
      <c r="H343" s="61">
        <v>7</v>
      </c>
      <c r="I343" s="61">
        <v>0</v>
      </c>
      <c r="J343" s="61">
        <v>143.19999999999999</v>
      </c>
      <c r="K343" s="61">
        <v>155</v>
      </c>
      <c r="L343" s="61">
        <v>90</v>
      </c>
      <c r="M343" s="61">
        <v>29</v>
      </c>
      <c r="N343" s="61">
        <v>103</v>
      </c>
      <c r="O343" s="61">
        <v>50</v>
      </c>
      <c r="P343" s="9">
        <v>5.6564245810055871</v>
      </c>
      <c r="Q343" s="9">
        <v>1.4315642458100559</v>
      </c>
      <c r="R343" s="75">
        <v>342</v>
      </c>
      <c r="S343" s="39">
        <v>-12.211789300728942</v>
      </c>
    </row>
    <row r="344" spans="1:19" x14ac:dyDescent="0.3">
      <c r="A344" s="57" t="s">
        <v>2395</v>
      </c>
      <c r="B344" s="31" t="str">
        <f>VLOOKUP(MYRANKS_P[[#This Row],[PLAYERID]],PLAYERIDMAP[],COLUMN(PLAYERIDMAP[LASTNAME]),FALSE)</f>
        <v>Kontos</v>
      </c>
      <c r="C344" s="31" t="str">
        <f>VLOOKUP(MYRANKS_P[[#This Row],[PLAYERID]],PLAYERIDMAP[],COLUMN(PLAYERIDMAP[FIRSTNAME]),FALSE)</f>
        <v>George</v>
      </c>
      <c r="D344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George Kontos</v>
      </c>
      <c r="E344" s="31" t="str">
        <f>VLOOKUP(MYRANKS_P[[#This Row],[PLAYERID]],PLAYERIDMAP[],COLUMN(PLAYERIDMAP[TEAM]),FALSE)</f>
        <v>N/A</v>
      </c>
      <c r="F344" s="8" t="str">
        <f>VLOOKUP(MYRANKS_P[[#This Row],[PLAYERID]],PLAYERIDMAP[],COLUMN(PLAYERIDMAP[LG]),FALSE)</f>
        <v>N/A</v>
      </c>
      <c r="G344" s="8" t="str">
        <f>VLOOKUP(MYRANKS_P[[#This Row],[PLAYERID]],PLAYERIDMAP[],COLUMN(PLAYERIDMAP[POS]),FALSE)</f>
        <v>P</v>
      </c>
      <c r="H344" s="61">
        <v>2</v>
      </c>
      <c r="I344" s="61">
        <v>1</v>
      </c>
      <c r="J344" s="61">
        <v>26.2</v>
      </c>
      <c r="K344" s="61">
        <v>27</v>
      </c>
      <c r="L344" s="61">
        <v>13</v>
      </c>
      <c r="M344" s="61">
        <v>5</v>
      </c>
      <c r="N344" s="61">
        <v>15</v>
      </c>
      <c r="O344" s="61">
        <v>7</v>
      </c>
      <c r="P344" s="9">
        <v>4.4656488549618318</v>
      </c>
      <c r="Q344" s="9">
        <v>1.2977099236641221</v>
      </c>
      <c r="R344" s="68">
        <v>343</v>
      </c>
      <c r="S344" s="51">
        <v>-12.212442879448824</v>
      </c>
    </row>
    <row r="345" spans="1:19" x14ac:dyDescent="0.3">
      <c r="A345" s="43" t="s">
        <v>8286</v>
      </c>
      <c r="B345" s="31" t="str">
        <f>VLOOKUP(MYRANKS_P[[#This Row],[PLAYERID]],PLAYERIDMAP[],COLUMN(PLAYERIDMAP[LASTNAME]),FALSE)</f>
        <v>Ramirez</v>
      </c>
      <c r="C345" s="31" t="str">
        <f>VLOOKUP(MYRANKS_P[[#This Row],[PLAYERID]],PLAYERIDMAP[],COLUMN(PLAYERIDMAP[FIRSTNAME]),FALSE)</f>
        <v>Neil</v>
      </c>
      <c r="D345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Neil Ramirez</v>
      </c>
      <c r="E345" s="31" t="str">
        <f>VLOOKUP(MYRANKS_P[[#This Row],[PLAYERID]],PLAYERIDMAP[],COLUMN(PLAYERIDMAP[TEAM]),FALSE)</f>
        <v>CLE</v>
      </c>
      <c r="F345" s="8" t="str">
        <f>VLOOKUP(MYRANKS_P[[#This Row],[PLAYERID]],PLAYERIDMAP[],COLUMN(PLAYERIDMAP[LG]),FALSE)</f>
        <v>AL</v>
      </c>
      <c r="G345" s="8" t="str">
        <f>VLOOKUP(MYRANKS_P[[#This Row],[PLAYERID]],PLAYERIDMAP[],COLUMN(PLAYERIDMAP[POS]),FALSE)</f>
        <v>P</v>
      </c>
      <c r="H345" s="61">
        <v>0</v>
      </c>
      <c r="I345" s="61">
        <v>0</v>
      </c>
      <c r="J345" s="61">
        <v>41.2</v>
      </c>
      <c r="K345" s="61">
        <v>36</v>
      </c>
      <c r="L345" s="61">
        <v>21</v>
      </c>
      <c r="M345" s="61">
        <v>9</v>
      </c>
      <c r="N345" s="61">
        <v>51</v>
      </c>
      <c r="O345" s="61">
        <v>18</v>
      </c>
      <c r="P345" s="9">
        <v>4.5873786407766985</v>
      </c>
      <c r="Q345" s="9">
        <v>1.3106796116504853</v>
      </c>
      <c r="R345" s="81">
        <v>344</v>
      </c>
      <c r="S345" s="40">
        <v>-12.224959967710443</v>
      </c>
    </row>
    <row r="346" spans="1:19" x14ac:dyDescent="0.3">
      <c r="A346" s="43" t="s">
        <v>13709</v>
      </c>
      <c r="B346" s="31" t="str">
        <f>VLOOKUP(MYRANKS_P[[#This Row],[PLAYERID]],PLAYERIDMAP[],COLUMN(PLAYERIDMAP[LASTNAME]),FALSE)</f>
        <v>Claudio</v>
      </c>
      <c r="C346" s="31" t="str">
        <f>VLOOKUP(MYRANKS_P[[#This Row],[PLAYERID]],PLAYERIDMAP[],COLUMN(PLAYERIDMAP[FIRSTNAME]),FALSE)</f>
        <v>Alex</v>
      </c>
      <c r="D346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Alex Claudio</v>
      </c>
      <c r="E346" s="31" t="str">
        <f>VLOOKUP(MYRANKS_P[[#This Row],[PLAYERID]],PLAYERIDMAP[],COLUMN(PLAYERIDMAP[TEAM]),FALSE)</f>
        <v>TEX</v>
      </c>
      <c r="F346" s="8" t="str">
        <f>VLOOKUP(MYRANKS_P[[#This Row],[PLAYERID]],PLAYERIDMAP[],COLUMN(PLAYERIDMAP[LG]),FALSE)</f>
        <v>AL</v>
      </c>
      <c r="G346" s="8" t="str">
        <f>VLOOKUP(MYRANKS_P[[#This Row],[PLAYERID]],PLAYERIDMAP[],COLUMN(PLAYERIDMAP[POS]),FALSE)</f>
        <v>P</v>
      </c>
      <c r="H346" s="61">
        <v>4</v>
      </c>
      <c r="I346" s="61">
        <v>1</v>
      </c>
      <c r="J346" s="61">
        <v>68.099999999999994</v>
      </c>
      <c r="K346" s="61">
        <v>91</v>
      </c>
      <c r="L346" s="61">
        <v>34</v>
      </c>
      <c r="M346" s="61">
        <v>4</v>
      </c>
      <c r="N346" s="61">
        <v>41</v>
      </c>
      <c r="O346" s="61">
        <v>13</v>
      </c>
      <c r="P346" s="9">
        <v>4.4933920704845818</v>
      </c>
      <c r="Q346" s="9">
        <v>1.5271659324522762</v>
      </c>
      <c r="R346" s="61">
        <v>345</v>
      </c>
      <c r="S346" s="38">
        <v>-12.227757104561455</v>
      </c>
    </row>
    <row r="347" spans="1:19" x14ac:dyDescent="0.3">
      <c r="A347" s="43" t="s">
        <v>12494</v>
      </c>
      <c r="B347" s="31" t="str">
        <f>VLOOKUP(MYRANKS_P[[#This Row],[PLAYERID]],PLAYERIDMAP[],COLUMN(PLAYERIDMAP[LASTNAME]),FALSE)</f>
        <v>Saupold</v>
      </c>
      <c r="C347" s="31" t="str">
        <f>VLOOKUP(MYRANKS_P[[#This Row],[PLAYERID]],PLAYERIDMAP[],COLUMN(PLAYERIDMAP[FIRSTNAME]),FALSE)</f>
        <v>Warwick</v>
      </c>
      <c r="D347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Warwick Saupold</v>
      </c>
      <c r="E347" s="31" t="str">
        <f>VLOOKUP(MYRANKS_P[[#This Row],[PLAYERID]],PLAYERIDMAP[],COLUMN(PLAYERIDMAP[TEAM]),FALSE)</f>
        <v>N/A</v>
      </c>
      <c r="F347" s="8" t="str">
        <f>VLOOKUP(MYRANKS_P[[#This Row],[PLAYERID]],PLAYERIDMAP[],COLUMN(PLAYERIDMAP[LG]),FALSE)</f>
        <v>N/A</v>
      </c>
      <c r="G347" s="8" t="str">
        <f>VLOOKUP(MYRANKS_P[[#This Row],[PLAYERID]],PLAYERIDMAP[],COLUMN(PLAYERIDMAP[POS]),FALSE)</f>
        <v>P</v>
      </c>
      <c r="H347" s="61">
        <v>4</v>
      </c>
      <c r="I347" s="61">
        <v>1</v>
      </c>
      <c r="J347" s="61">
        <v>34.1</v>
      </c>
      <c r="K347" s="61">
        <v>41</v>
      </c>
      <c r="L347" s="61">
        <v>17</v>
      </c>
      <c r="M347" s="61">
        <v>6</v>
      </c>
      <c r="N347" s="61">
        <v>16</v>
      </c>
      <c r="O347" s="61">
        <v>13</v>
      </c>
      <c r="P347" s="9">
        <v>4.4868035190615831</v>
      </c>
      <c r="Q347" s="9">
        <v>1.5835777126099706</v>
      </c>
      <c r="R347" s="61">
        <v>346</v>
      </c>
      <c r="S347" s="38">
        <v>-12.242604386985507</v>
      </c>
    </row>
    <row r="348" spans="1:19" x14ac:dyDescent="0.3">
      <c r="A348" s="88" t="s">
        <v>3305</v>
      </c>
      <c r="B348" s="31" t="str">
        <f>VLOOKUP(MYRANKS_P[[#This Row],[PLAYERID]],PLAYERIDMAP[],COLUMN(PLAYERIDMAP[LASTNAME]),FALSE)</f>
        <v>Wainwright</v>
      </c>
      <c r="C348" s="31" t="str">
        <f>VLOOKUP(MYRANKS_P[[#This Row],[PLAYERID]],PLAYERIDMAP[],COLUMN(PLAYERIDMAP[FIRSTNAME]),FALSE)</f>
        <v>Adam</v>
      </c>
      <c r="D348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Adam Wainwright</v>
      </c>
      <c r="E348" s="31" t="str">
        <f>VLOOKUP(MYRANKS_P[[#This Row],[PLAYERID]],PLAYERIDMAP[],COLUMN(PLAYERIDMAP[TEAM]),FALSE)</f>
        <v>STL</v>
      </c>
      <c r="F348" s="113" t="str">
        <f>VLOOKUP(MYRANKS_P[[#This Row],[PLAYERID]],PLAYERIDMAP[],COLUMN(PLAYERIDMAP[LG]),FALSE)</f>
        <v>NL</v>
      </c>
      <c r="G348" s="8" t="str">
        <f>VLOOKUP(MYRANKS_P[[#This Row],[PLAYERID]],PLAYERIDMAP[],COLUMN(PLAYERIDMAP[POS]),FALSE)</f>
        <v>P</v>
      </c>
      <c r="H348" s="85">
        <v>2</v>
      </c>
      <c r="I348" s="85">
        <v>0</v>
      </c>
      <c r="J348" s="85">
        <v>40.1</v>
      </c>
      <c r="K348" s="85">
        <v>41</v>
      </c>
      <c r="L348" s="85">
        <v>20</v>
      </c>
      <c r="M348" s="85">
        <v>5</v>
      </c>
      <c r="N348" s="85">
        <v>40</v>
      </c>
      <c r="O348" s="85">
        <v>18</v>
      </c>
      <c r="P348" s="86">
        <v>4.4887780548628431</v>
      </c>
      <c r="Q348" s="86">
        <v>1.4713216957605983</v>
      </c>
      <c r="R348" s="85">
        <v>347</v>
      </c>
      <c r="S348" s="87">
        <v>-12.256471266178828</v>
      </c>
    </row>
    <row r="349" spans="1:19" x14ac:dyDescent="0.3">
      <c r="A349" s="43" t="s">
        <v>10189</v>
      </c>
      <c r="B349" s="31" t="str">
        <f>VLOOKUP(MYRANKS_P[[#This Row],[PLAYERID]],PLAYERIDMAP[],COLUMN(PLAYERIDMAP[LASTNAME]),FALSE)</f>
        <v>Stewart</v>
      </c>
      <c r="C349" s="31" t="str">
        <f>VLOOKUP(MYRANKS_P[[#This Row],[PLAYERID]],PLAYERIDMAP[],COLUMN(PLAYERIDMAP[FIRSTNAME]),FALSE)</f>
        <v>Kohl</v>
      </c>
      <c r="D349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Kohl Stewart</v>
      </c>
      <c r="E349" s="31" t="str">
        <f>VLOOKUP(MYRANKS_P[[#This Row],[PLAYERID]],PLAYERIDMAP[],COLUMN(PLAYERIDMAP[TEAM]),FALSE)</f>
        <v>MIN</v>
      </c>
      <c r="F349" s="8" t="str">
        <f>VLOOKUP(MYRANKS_P[[#This Row],[PLAYERID]],PLAYERIDMAP[],COLUMN(PLAYERIDMAP[LG]),FALSE)</f>
        <v>AL</v>
      </c>
      <c r="G349" s="8" t="str">
        <f>VLOOKUP(MYRANKS_P[[#This Row],[PLAYERID]],PLAYERIDMAP[],COLUMN(PLAYERIDMAP[POS]),FALSE)</f>
        <v>P</v>
      </c>
      <c r="H349" s="61">
        <v>2</v>
      </c>
      <c r="I349" s="75">
        <v>0</v>
      </c>
      <c r="J349" s="75">
        <v>36.200000000000003</v>
      </c>
      <c r="K349" s="75">
        <v>34</v>
      </c>
      <c r="L349" s="75">
        <v>15</v>
      </c>
      <c r="M349" s="75">
        <v>1</v>
      </c>
      <c r="N349" s="75">
        <v>24</v>
      </c>
      <c r="O349" s="75">
        <v>18</v>
      </c>
      <c r="P349" s="25">
        <v>3.729281767955801</v>
      </c>
      <c r="Q349" s="25">
        <v>1.4364640883977899</v>
      </c>
      <c r="R349" s="75">
        <v>348</v>
      </c>
      <c r="S349" s="39">
        <v>-12.324227976436593</v>
      </c>
    </row>
    <row r="350" spans="1:19" x14ac:dyDescent="0.3">
      <c r="A350" s="49" t="s">
        <v>13742</v>
      </c>
      <c r="B350" s="31" t="str">
        <f>VLOOKUP(MYRANKS_P[[#This Row],[PLAYERID]],PLAYERIDMAP[],COLUMN(PLAYERIDMAP[LASTNAME]),FALSE)</f>
        <v>Garcia</v>
      </c>
      <c r="C350" s="31" t="str">
        <f>VLOOKUP(MYRANKS_P[[#This Row],[PLAYERID]],PLAYERIDMAP[],COLUMN(PLAYERIDMAP[FIRSTNAME]),FALSE)</f>
        <v>Luis</v>
      </c>
      <c r="D350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Luis Garcia</v>
      </c>
      <c r="E350" s="31" t="str">
        <f>VLOOKUP(MYRANKS_P[[#This Row],[PLAYERID]],PLAYERIDMAP[],COLUMN(PLAYERIDMAP[TEAM]),FALSE)</f>
        <v>LAA</v>
      </c>
      <c r="F350" s="8" t="str">
        <f>VLOOKUP(MYRANKS_P[[#This Row],[PLAYERID]],PLAYERIDMAP[],COLUMN(PLAYERIDMAP[LG]),FALSE)</f>
        <v>AL</v>
      </c>
      <c r="G350" s="8" t="str">
        <f>VLOOKUP(MYRANKS_P[[#This Row],[PLAYERID]],PLAYERIDMAP[],COLUMN(PLAYERIDMAP[POS]),FALSE)</f>
        <v>P</v>
      </c>
      <c r="H350" s="61">
        <v>3</v>
      </c>
      <c r="I350" s="61">
        <v>1</v>
      </c>
      <c r="J350" s="61">
        <v>46</v>
      </c>
      <c r="K350" s="61">
        <v>49</v>
      </c>
      <c r="L350" s="61">
        <v>31</v>
      </c>
      <c r="M350" s="61">
        <v>4</v>
      </c>
      <c r="N350" s="61">
        <v>51</v>
      </c>
      <c r="O350" s="61">
        <v>18</v>
      </c>
      <c r="P350" s="9">
        <v>6.0652173913043477</v>
      </c>
      <c r="Q350" s="9">
        <v>1.4565217391304348</v>
      </c>
      <c r="R350" s="61">
        <v>349</v>
      </c>
      <c r="S350" s="38">
        <v>-12.328684635451335</v>
      </c>
    </row>
    <row r="351" spans="1:19" x14ac:dyDescent="0.3">
      <c r="A351" s="43" t="s">
        <v>11930</v>
      </c>
      <c r="B351" s="31" t="str">
        <f>VLOOKUP(MYRANKS_P[[#This Row],[PLAYERID]],PLAYERIDMAP[],COLUMN(PLAYERIDMAP[LASTNAME]),FALSE)</f>
        <v>Mills</v>
      </c>
      <c r="C351" s="31" t="str">
        <f>VLOOKUP(MYRANKS_P[[#This Row],[PLAYERID]],PLAYERIDMAP[],COLUMN(PLAYERIDMAP[FIRSTNAME]),FALSE)</f>
        <v>Alec</v>
      </c>
      <c r="D351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Alec Mills</v>
      </c>
      <c r="E351" s="31" t="str">
        <f>VLOOKUP(MYRANKS_P[[#This Row],[PLAYERID]],PLAYERIDMAP[],COLUMN(PLAYERIDMAP[TEAM]),FALSE)</f>
        <v>CHC</v>
      </c>
      <c r="F351" s="8" t="str">
        <f>VLOOKUP(MYRANKS_P[[#This Row],[PLAYERID]],PLAYERIDMAP[],COLUMN(PLAYERIDMAP[LG]),FALSE)</f>
        <v>NL</v>
      </c>
      <c r="G351" s="8" t="str">
        <f>VLOOKUP(MYRANKS_P[[#This Row],[PLAYERID]],PLAYERIDMAP[],COLUMN(PLAYERIDMAP[POS]),FALSE)</f>
        <v>P</v>
      </c>
      <c r="H351" s="61">
        <v>0</v>
      </c>
      <c r="I351" s="75">
        <v>0</v>
      </c>
      <c r="J351" s="75">
        <v>18</v>
      </c>
      <c r="K351" s="75">
        <v>11</v>
      </c>
      <c r="L351" s="75">
        <v>8</v>
      </c>
      <c r="M351" s="75">
        <v>1</v>
      </c>
      <c r="N351" s="75">
        <v>23</v>
      </c>
      <c r="O351" s="75">
        <v>7</v>
      </c>
      <c r="P351" s="25">
        <v>4</v>
      </c>
      <c r="Q351" s="25">
        <v>1</v>
      </c>
      <c r="R351" s="75">
        <v>350</v>
      </c>
      <c r="S351" s="39">
        <v>-12.36615467732061</v>
      </c>
    </row>
    <row r="352" spans="1:19" x14ac:dyDescent="0.3">
      <c r="A352" s="49" t="s">
        <v>12860</v>
      </c>
      <c r="B352" s="31" t="str">
        <f>VLOOKUP(MYRANKS_P[[#This Row],[PLAYERID]],PLAYERIDMAP[],COLUMN(PLAYERIDMAP[LASTNAME]),FALSE)</f>
        <v>Faria</v>
      </c>
      <c r="C352" s="31" t="str">
        <f>VLOOKUP(MYRANKS_P[[#This Row],[PLAYERID]],PLAYERIDMAP[],COLUMN(PLAYERIDMAP[FIRSTNAME]),FALSE)</f>
        <v>Jacob</v>
      </c>
      <c r="D352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Jacob Faria</v>
      </c>
      <c r="E352" s="31" t="str">
        <f>VLOOKUP(MYRANKS_P[[#This Row],[PLAYERID]],PLAYERIDMAP[],COLUMN(PLAYERIDMAP[TEAM]),FALSE)</f>
        <v>TB</v>
      </c>
      <c r="F352" s="8" t="str">
        <f>VLOOKUP(MYRANKS_P[[#This Row],[PLAYERID]],PLAYERIDMAP[],COLUMN(PLAYERIDMAP[LG]),FALSE)</f>
        <v>AL</v>
      </c>
      <c r="G352" s="8" t="str">
        <f>VLOOKUP(MYRANKS_P[[#This Row],[PLAYERID]],PLAYERIDMAP[],COLUMN(PLAYERIDMAP[POS]),FALSE)</f>
        <v>P</v>
      </c>
      <c r="H352" s="61">
        <v>4</v>
      </c>
      <c r="I352" s="61">
        <v>0</v>
      </c>
      <c r="J352" s="61">
        <v>65</v>
      </c>
      <c r="K352" s="61">
        <v>60</v>
      </c>
      <c r="L352" s="61">
        <v>39</v>
      </c>
      <c r="M352" s="61">
        <v>9</v>
      </c>
      <c r="N352" s="61">
        <v>50</v>
      </c>
      <c r="O352" s="61">
        <v>33</v>
      </c>
      <c r="P352" s="9">
        <v>5.4</v>
      </c>
      <c r="Q352" s="9">
        <v>1.4307692307692308</v>
      </c>
      <c r="R352" s="61">
        <v>351</v>
      </c>
      <c r="S352" s="38">
        <v>-12.446196884096452</v>
      </c>
    </row>
    <row r="353" spans="1:19" x14ac:dyDescent="0.3">
      <c r="A353" s="43" t="s">
        <v>1834</v>
      </c>
      <c r="B353" s="31" t="str">
        <f>VLOOKUP(MYRANKS_P[[#This Row],[PLAYERID]],PLAYERIDMAP[],COLUMN(PLAYERIDMAP[LASTNAME]),FALSE)</f>
        <v>Darvish</v>
      </c>
      <c r="C353" s="31" t="str">
        <f>VLOOKUP(MYRANKS_P[[#This Row],[PLAYERID]],PLAYERIDMAP[],COLUMN(PLAYERIDMAP[FIRSTNAME]),FALSE)</f>
        <v>Yu</v>
      </c>
      <c r="D353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Yu Darvish</v>
      </c>
      <c r="E353" s="31" t="str">
        <f>VLOOKUP(MYRANKS_P[[#This Row],[PLAYERID]],PLAYERIDMAP[],COLUMN(PLAYERIDMAP[TEAM]),FALSE)</f>
        <v>CHC</v>
      </c>
      <c r="F353" s="8" t="str">
        <f>VLOOKUP(MYRANKS_P[[#This Row],[PLAYERID]],PLAYERIDMAP[],COLUMN(PLAYERIDMAP[LG]),FALSE)</f>
        <v>NL</v>
      </c>
      <c r="G353" s="8" t="str">
        <f>VLOOKUP(MYRANKS_P[[#This Row],[PLAYERID]],PLAYERIDMAP[],COLUMN(PLAYERIDMAP[POS]),FALSE)</f>
        <v>P</v>
      </c>
      <c r="H353" s="61">
        <v>1</v>
      </c>
      <c r="I353" s="61">
        <v>0</v>
      </c>
      <c r="J353" s="61">
        <v>40</v>
      </c>
      <c r="K353" s="61">
        <v>36</v>
      </c>
      <c r="L353" s="61">
        <v>22</v>
      </c>
      <c r="M353" s="61">
        <v>7</v>
      </c>
      <c r="N353" s="61">
        <v>49</v>
      </c>
      <c r="O353" s="61">
        <v>21</v>
      </c>
      <c r="P353" s="9">
        <v>4.95</v>
      </c>
      <c r="Q353" s="9">
        <v>1.425</v>
      </c>
      <c r="R353" s="75">
        <v>352</v>
      </c>
      <c r="S353" s="39">
        <v>-12.585988687314783</v>
      </c>
    </row>
    <row r="354" spans="1:19" x14ac:dyDescent="0.3">
      <c r="A354" s="57" t="s">
        <v>14189</v>
      </c>
      <c r="B354" s="31" t="str">
        <f>VLOOKUP(MYRANKS_P[[#This Row],[PLAYERID]],PLAYERIDMAP[],COLUMN(PLAYERIDMAP[LASTNAME]),FALSE)</f>
        <v>Skoglund</v>
      </c>
      <c r="C354" s="31" t="str">
        <f>VLOOKUP(MYRANKS_P[[#This Row],[PLAYERID]],PLAYERIDMAP[],COLUMN(PLAYERIDMAP[FIRSTNAME]),FALSE)</f>
        <v>Eric</v>
      </c>
      <c r="D354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Eric Skoglund</v>
      </c>
      <c r="E354" s="31" t="str">
        <f>VLOOKUP(MYRANKS_P[[#This Row],[PLAYERID]],PLAYERIDMAP[],COLUMN(PLAYERIDMAP[TEAM]),FALSE)</f>
        <v>KC</v>
      </c>
      <c r="F354" s="8" t="str">
        <f>VLOOKUP(MYRANKS_P[[#This Row],[PLAYERID]],PLAYERIDMAP[],COLUMN(PLAYERIDMAP[LG]),FALSE)</f>
        <v>AL</v>
      </c>
      <c r="G354" s="8" t="str">
        <f>VLOOKUP(MYRANKS_P[[#This Row],[PLAYERID]],PLAYERIDMAP[],COLUMN(PLAYERIDMAP[POS]),FALSE)</f>
        <v>P</v>
      </c>
      <c r="H354" s="61">
        <v>1</v>
      </c>
      <c r="I354" s="68">
        <v>0</v>
      </c>
      <c r="J354" s="68">
        <v>70</v>
      </c>
      <c r="K354" s="68">
        <v>66</v>
      </c>
      <c r="L354" s="68">
        <v>40</v>
      </c>
      <c r="M354" s="68">
        <v>12</v>
      </c>
      <c r="N354" s="68">
        <v>49</v>
      </c>
      <c r="O354" s="68">
        <v>19</v>
      </c>
      <c r="P354" s="48">
        <v>5.1428571428571432</v>
      </c>
      <c r="Q354" s="48">
        <v>1.2142857142857142</v>
      </c>
      <c r="R354" s="68">
        <v>353</v>
      </c>
      <c r="S354" s="51">
        <v>-12.636119545073422</v>
      </c>
    </row>
    <row r="355" spans="1:19" x14ac:dyDescent="0.3">
      <c r="A355" s="43" t="s">
        <v>12773</v>
      </c>
      <c r="B355" s="31" t="str">
        <f>VLOOKUP(MYRANKS_P[[#This Row],[PLAYERID]],PLAYERIDMAP[],COLUMN(PLAYERIDMAP[LASTNAME]),FALSE)</f>
        <v>Banda</v>
      </c>
      <c r="C355" s="31" t="str">
        <f>VLOOKUP(MYRANKS_P[[#This Row],[PLAYERID]],PLAYERIDMAP[],COLUMN(PLAYERIDMAP[FIRSTNAME]),FALSE)</f>
        <v>Anthony</v>
      </c>
      <c r="D355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Anthony Banda</v>
      </c>
      <c r="E355" s="31" t="str">
        <f>VLOOKUP(MYRANKS_P[[#This Row],[PLAYERID]],PLAYERIDMAP[],COLUMN(PLAYERIDMAP[TEAM]),FALSE)</f>
        <v>TB</v>
      </c>
      <c r="F355" s="8" t="str">
        <f>VLOOKUP(MYRANKS_P[[#This Row],[PLAYERID]],PLAYERIDMAP[],COLUMN(PLAYERIDMAP[LG]),FALSE)</f>
        <v>AL</v>
      </c>
      <c r="G355" s="8" t="str">
        <f>VLOOKUP(MYRANKS_P[[#This Row],[PLAYERID]],PLAYERIDMAP[],COLUMN(PLAYERIDMAP[POS]),FALSE)</f>
        <v>P</v>
      </c>
      <c r="H355" s="61">
        <v>1</v>
      </c>
      <c r="I355" s="61">
        <v>0</v>
      </c>
      <c r="J355" s="61">
        <v>14.2</v>
      </c>
      <c r="K355" s="61">
        <v>12</v>
      </c>
      <c r="L355" s="61">
        <v>6</v>
      </c>
      <c r="M355" s="61">
        <v>1</v>
      </c>
      <c r="N355" s="61">
        <v>10</v>
      </c>
      <c r="O355" s="61">
        <v>3</v>
      </c>
      <c r="P355" s="9">
        <v>3.802816901408451</v>
      </c>
      <c r="Q355" s="9">
        <v>1.0563380281690142</v>
      </c>
      <c r="R355" s="75">
        <v>354</v>
      </c>
      <c r="S355" s="39">
        <v>-12.68076628719149</v>
      </c>
    </row>
    <row r="356" spans="1:19" x14ac:dyDescent="0.3">
      <c r="A356" s="43" t="s">
        <v>8241</v>
      </c>
      <c r="B356" s="31" t="str">
        <f>VLOOKUP(MYRANKS_P[[#This Row],[PLAYERID]],PLAYERIDMAP[],COLUMN(PLAYERIDMAP[LASTNAME]),FALSE)</f>
        <v>Cole</v>
      </c>
      <c r="C356" s="31" t="str">
        <f>VLOOKUP(MYRANKS_P[[#This Row],[PLAYERID]],PLAYERIDMAP[],COLUMN(PLAYERIDMAP[FIRSTNAME]),FALSE)</f>
        <v>A.J.</v>
      </c>
      <c r="D356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A.J. Cole</v>
      </c>
      <c r="E356" s="31" t="str">
        <f>VLOOKUP(MYRANKS_P[[#This Row],[PLAYERID]],PLAYERIDMAP[],COLUMN(PLAYERIDMAP[TEAM]),FALSE)</f>
        <v>NYY</v>
      </c>
      <c r="F356" s="8" t="str">
        <f>VLOOKUP(MYRANKS_P[[#This Row],[PLAYERID]],PLAYERIDMAP[],COLUMN(PLAYERIDMAP[LG]),FALSE)</f>
        <v>AL</v>
      </c>
      <c r="G356" s="8" t="str">
        <f>VLOOKUP(MYRANKS_P[[#This Row],[PLAYERID]],PLAYERIDMAP[],COLUMN(PLAYERIDMAP[POS]),FALSE)</f>
        <v>P</v>
      </c>
      <c r="H356" s="61">
        <v>4</v>
      </c>
      <c r="I356" s="61">
        <v>0</v>
      </c>
      <c r="J356" s="61">
        <v>48.1</v>
      </c>
      <c r="K356" s="61">
        <v>55</v>
      </c>
      <c r="L356" s="61">
        <v>33</v>
      </c>
      <c r="M356" s="61">
        <v>15</v>
      </c>
      <c r="N356" s="61">
        <v>59</v>
      </c>
      <c r="O356" s="61">
        <v>22</v>
      </c>
      <c r="P356" s="9">
        <v>6.1746361746361744</v>
      </c>
      <c r="Q356" s="9">
        <v>1.6008316008316008</v>
      </c>
      <c r="R356" s="61">
        <v>355</v>
      </c>
      <c r="S356" s="38">
        <v>-12.718987879540471</v>
      </c>
    </row>
    <row r="357" spans="1:19" x14ac:dyDescent="0.3">
      <c r="A357" s="43" t="s">
        <v>11898</v>
      </c>
      <c r="B357" s="31" t="str">
        <f>VLOOKUP(MYRANKS_P[[#This Row],[PLAYERID]],PLAYERIDMAP[],COLUMN(PLAYERIDMAP[LASTNAME]),FALSE)</f>
        <v>Okert</v>
      </c>
      <c r="C357" s="31" t="str">
        <f>VLOOKUP(MYRANKS_P[[#This Row],[PLAYERID]],PLAYERIDMAP[],COLUMN(PLAYERIDMAP[FIRSTNAME]),FALSE)</f>
        <v>Steven</v>
      </c>
      <c r="D357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Steven Okert</v>
      </c>
      <c r="E357" s="31" t="str">
        <f>VLOOKUP(MYRANKS_P[[#This Row],[PLAYERID]],PLAYERIDMAP[],COLUMN(PLAYERIDMAP[TEAM]),FALSE)</f>
        <v>SF</v>
      </c>
      <c r="F357" s="8" t="str">
        <f>VLOOKUP(MYRANKS_P[[#This Row],[PLAYERID]],PLAYERIDMAP[],COLUMN(PLAYERIDMAP[LG]),FALSE)</f>
        <v>NL</v>
      </c>
      <c r="G357" s="8" t="str">
        <f>VLOOKUP(MYRANKS_P[[#This Row],[PLAYERID]],PLAYERIDMAP[],COLUMN(PLAYERIDMAP[POS]),FALSE)</f>
        <v>P</v>
      </c>
      <c r="H357" s="61">
        <v>0</v>
      </c>
      <c r="I357" s="61">
        <v>0</v>
      </c>
      <c r="J357" s="61">
        <v>7.1</v>
      </c>
      <c r="K357" s="61">
        <v>4</v>
      </c>
      <c r="L357" s="61">
        <v>1</v>
      </c>
      <c r="M357" s="61">
        <v>1</v>
      </c>
      <c r="N357" s="61">
        <v>8</v>
      </c>
      <c r="O357" s="61">
        <v>0</v>
      </c>
      <c r="P357" s="9">
        <v>1.267605633802817</v>
      </c>
      <c r="Q357" s="9">
        <v>0.56338028169014087</v>
      </c>
      <c r="R357" s="61">
        <v>356</v>
      </c>
      <c r="S357" s="38">
        <v>-12.760331802005444</v>
      </c>
    </row>
    <row r="358" spans="1:19" x14ac:dyDescent="0.3">
      <c r="A358" s="43" t="s">
        <v>13243</v>
      </c>
      <c r="B358" s="31" t="str">
        <f>VLOOKUP(MYRANKS_P[[#This Row],[PLAYERID]],PLAYERIDMAP[],COLUMN(PLAYERIDMAP[LASTNAME]),FALSE)</f>
        <v>Reid-Foley</v>
      </c>
      <c r="C358" s="31" t="str">
        <f>VLOOKUP(MYRANKS_P[[#This Row],[PLAYERID]],PLAYERIDMAP[],COLUMN(PLAYERIDMAP[FIRSTNAME]),FALSE)</f>
        <v>Sean</v>
      </c>
      <c r="D358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Sean Reid-Foley</v>
      </c>
      <c r="E358" s="31" t="str">
        <f>VLOOKUP(MYRANKS_P[[#This Row],[PLAYERID]],PLAYERIDMAP[],COLUMN(PLAYERIDMAP[TEAM]),FALSE)</f>
        <v>TOR</v>
      </c>
      <c r="F358" s="8" t="str">
        <f>VLOOKUP(MYRANKS_P[[#This Row],[PLAYERID]],PLAYERIDMAP[],COLUMN(PLAYERIDMAP[LG]),FALSE)</f>
        <v>AL</v>
      </c>
      <c r="G358" s="8" t="str">
        <f>VLOOKUP(MYRANKS_P[[#This Row],[PLAYERID]],PLAYERIDMAP[],COLUMN(PLAYERIDMAP[POS]),FALSE)</f>
        <v>P</v>
      </c>
      <c r="H358" s="61">
        <v>2</v>
      </c>
      <c r="I358" s="75">
        <v>0</v>
      </c>
      <c r="J358" s="75">
        <v>33.1</v>
      </c>
      <c r="K358" s="75">
        <v>31</v>
      </c>
      <c r="L358" s="75">
        <v>19</v>
      </c>
      <c r="M358" s="75">
        <v>6</v>
      </c>
      <c r="N358" s="75">
        <v>42</v>
      </c>
      <c r="O358" s="75">
        <v>21</v>
      </c>
      <c r="P358" s="25">
        <v>5.1661631419939571</v>
      </c>
      <c r="Q358" s="25">
        <v>1.5709969788519638</v>
      </c>
      <c r="R358" s="75">
        <v>357</v>
      </c>
      <c r="S358" s="39">
        <v>-12.789049923003422</v>
      </c>
    </row>
    <row r="359" spans="1:19" x14ac:dyDescent="0.3">
      <c r="A359" s="88" t="s">
        <v>13949</v>
      </c>
      <c r="B359" s="31" t="str">
        <f>VLOOKUP(MYRANKS_P[[#This Row],[PLAYERID]],PLAYERIDMAP[],COLUMN(PLAYERIDMAP[LASTNAME]),FALSE)</f>
        <v>Wood</v>
      </c>
      <c r="C359" s="31" t="str">
        <f>VLOOKUP(MYRANKS_P[[#This Row],[PLAYERID]],PLAYERIDMAP[],COLUMN(PLAYERIDMAP[FIRSTNAME]),FALSE)</f>
        <v>Blake</v>
      </c>
      <c r="D359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Blake Wood</v>
      </c>
      <c r="E359" s="31" t="str">
        <f>VLOOKUP(MYRANKS_P[[#This Row],[PLAYERID]],PLAYERIDMAP[],COLUMN(PLAYERIDMAP[TEAM]),FALSE)</f>
        <v>N/A</v>
      </c>
      <c r="F359" s="113" t="str">
        <f>VLOOKUP(MYRANKS_P[[#This Row],[PLAYERID]],PLAYERIDMAP[],COLUMN(PLAYERIDMAP[LG]),FALSE)</f>
        <v>N/A</v>
      </c>
      <c r="G359" s="8" t="str">
        <f>VLOOKUP(MYRANKS_P[[#This Row],[PLAYERID]],PLAYERIDMAP[],COLUMN(PLAYERIDMAP[POS]),FALSE)</f>
        <v>P</v>
      </c>
      <c r="H359" s="85">
        <v>1</v>
      </c>
      <c r="I359" s="85">
        <v>0</v>
      </c>
      <c r="J359" s="85">
        <v>11.2</v>
      </c>
      <c r="K359" s="85">
        <v>8</v>
      </c>
      <c r="L359" s="85">
        <v>3</v>
      </c>
      <c r="M359" s="85">
        <v>1</v>
      </c>
      <c r="N359" s="85">
        <v>10</v>
      </c>
      <c r="O359" s="85">
        <v>7</v>
      </c>
      <c r="P359" s="86">
        <v>2.410714285714286</v>
      </c>
      <c r="Q359" s="86">
        <v>1.3392857142857144</v>
      </c>
      <c r="R359" s="85">
        <v>358</v>
      </c>
      <c r="S359" s="87">
        <v>-12.792062335092629</v>
      </c>
    </row>
    <row r="360" spans="1:19" x14ac:dyDescent="0.3">
      <c r="A360" s="43" t="s">
        <v>13720</v>
      </c>
      <c r="B360" s="31" t="str">
        <f>VLOOKUP(MYRANKS_P[[#This Row],[PLAYERID]],PLAYERIDMAP[],COLUMN(PLAYERIDMAP[LASTNAME]),FALSE)</f>
        <v>Covey</v>
      </c>
      <c r="C360" s="31" t="str">
        <f>VLOOKUP(MYRANKS_P[[#This Row],[PLAYERID]],PLAYERIDMAP[],COLUMN(PLAYERIDMAP[FIRSTNAME]),FALSE)</f>
        <v>Dylan</v>
      </c>
      <c r="D360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Dylan Covey</v>
      </c>
      <c r="E360" s="31" t="str">
        <f>VLOOKUP(MYRANKS_P[[#This Row],[PLAYERID]],PLAYERIDMAP[],COLUMN(PLAYERIDMAP[TEAM]),FALSE)</f>
        <v>CHW</v>
      </c>
      <c r="F360" s="8" t="str">
        <f>VLOOKUP(MYRANKS_P[[#This Row],[PLAYERID]],PLAYERIDMAP[],COLUMN(PLAYERIDMAP[LG]),FALSE)</f>
        <v>AL</v>
      </c>
      <c r="G360" s="8" t="str">
        <f>VLOOKUP(MYRANKS_P[[#This Row],[PLAYERID]],PLAYERIDMAP[],COLUMN(PLAYERIDMAP[POS]),FALSE)</f>
        <v>P</v>
      </c>
      <c r="H360" s="61">
        <v>5</v>
      </c>
      <c r="I360" s="61">
        <v>0</v>
      </c>
      <c r="J360" s="61">
        <v>121.2</v>
      </c>
      <c r="K360" s="61">
        <v>129</v>
      </c>
      <c r="L360" s="61">
        <v>70</v>
      </c>
      <c r="M360" s="61">
        <v>13</v>
      </c>
      <c r="N360" s="61">
        <v>91</v>
      </c>
      <c r="O360" s="61">
        <v>52</v>
      </c>
      <c r="P360" s="9">
        <v>5.1980198019801982</v>
      </c>
      <c r="Q360" s="9">
        <v>1.4933993399339933</v>
      </c>
      <c r="R360" s="61">
        <v>359</v>
      </c>
      <c r="S360" s="38">
        <v>-12.807979900248938</v>
      </c>
    </row>
    <row r="361" spans="1:19" x14ac:dyDescent="0.3">
      <c r="A361" s="43" t="s">
        <v>8266</v>
      </c>
      <c r="B361" s="31" t="str">
        <f>VLOOKUP(MYRANKS_P[[#This Row],[PLAYERID]],PLAYERIDMAP[],COLUMN(PLAYERIDMAP[LASTNAME]),FALSE)</f>
        <v>Smith</v>
      </c>
      <c r="C361" s="31" t="str">
        <f>VLOOKUP(MYRANKS_P[[#This Row],[PLAYERID]],PLAYERIDMAP[],COLUMN(PLAYERIDMAP[FIRSTNAME]),FALSE)</f>
        <v>Carson</v>
      </c>
      <c r="D361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Carson Smith</v>
      </c>
      <c r="E361" s="31" t="str">
        <f>VLOOKUP(MYRANKS_P[[#This Row],[PLAYERID]],PLAYERIDMAP[],COLUMN(PLAYERIDMAP[TEAM]),FALSE)</f>
        <v>BOS</v>
      </c>
      <c r="F361" s="8" t="str">
        <f>VLOOKUP(MYRANKS_P[[#This Row],[PLAYERID]],PLAYERIDMAP[],COLUMN(PLAYERIDMAP[LG]),FALSE)</f>
        <v>AL</v>
      </c>
      <c r="G361" s="8" t="str">
        <f>VLOOKUP(MYRANKS_P[[#This Row],[PLAYERID]],PLAYERIDMAP[],COLUMN(PLAYERIDMAP[POS]),FALSE)</f>
        <v>P</v>
      </c>
      <c r="H361" s="61">
        <v>1</v>
      </c>
      <c r="I361" s="61">
        <v>0</v>
      </c>
      <c r="J361" s="61">
        <v>14.1</v>
      </c>
      <c r="K361" s="61">
        <v>14</v>
      </c>
      <c r="L361" s="61">
        <v>6</v>
      </c>
      <c r="M361" s="61">
        <v>2</v>
      </c>
      <c r="N361" s="61">
        <v>18</v>
      </c>
      <c r="O361" s="61">
        <v>6</v>
      </c>
      <c r="P361" s="9">
        <v>3.8297872340425534</v>
      </c>
      <c r="Q361" s="9">
        <v>1.4184397163120568</v>
      </c>
      <c r="R361" s="75">
        <v>360</v>
      </c>
      <c r="S361" s="39">
        <v>-12.849954513429504</v>
      </c>
    </row>
    <row r="362" spans="1:19" x14ac:dyDescent="0.3">
      <c r="A362" s="57" t="s">
        <v>2720</v>
      </c>
      <c r="B362" s="47" t="str">
        <f>VLOOKUP(MYRANKS_P[[#This Row],[PLAYERID]],PLAYERIDMAP[],COLUMN(PLAYERIDMAP[LASTNAME]),FALSE)</f>
        <v>Nicasio</v>
      </c>
      <c r="C362" s="47" t="str">
        <f>VLOOKUP(MYRANKS_P[[#This Row],[PLAYERID]],PLAYERIDMAP[],COLUMN(PLAYERIDMAP[FIRSTNAME]),FALSE)</f>
        <v>Juan</v>
      </c>
      <c r="D362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Juan Nicasio</v>
      </c>
      <c r="E362" s="47" t="str">
        <f>VLOOKUP(MYRANKS_P[[#This Row],[PLAYERID]],PLAYERIDMAP[],COLUMN(PLAYERIDMAP[TEAM]),FALSE)</f>
        <v>PHI</v>
      </c>
      <c r="F362" s="8" t="str">
        <f>VLOOKUP(MYRANKS_P[[#This Row],[PLAYERID]],PLAYERIDMAP[],COLUMN(PLAYERIDMAP[LG]),FALSE)</f>
        <v>NL</v>
      </c>
      <c r="G362" s="8" t="str">
        <f>VLOOKUP(MYRANKS_P[[#This Row],[PLAYERID]],PLAYERIDMAP[],COLUMN(PLAYERIDMAP[POS]),FALSE)</f>
        <v>P</v>
      </c>
      <c r="H362" s="61">
        <v>1</v>
      </c>
      <c r="I362" s="61">
        <v>1</v>
      </c>
      <c r="J362" s="61">
        <v>42</v>
      </c>
      <c r="K362" s="61">
        <v>53</v>
      </c>
      <c r="L362" s="61">
        <v>28</v>
      </c>
      <c r="M362" s="61">
        <v>6</v>
      </c>
      <c r="N362" s="61">
        <v>53</v>
      </c>
      <c r="O362" s="61">
        <v>5</v>
      </c>
      <c r="P362" s="9">
        <v>6</v>
      </c>
      <c r="Q362" s="9">
        <v>1.3809523809523809</v>
      </c>
      <c r="R362" s="68">
        <v>361</v>
      </c>
      <c r="S362" s="51">
        <v>-12.854837734640887</v>
      </c>
    </row>
    <row r="363" spans="1:19" x14ac:dyDescent="0.3">
      <c r="A363" s="57" t="s">
        <v>1778</v>
      </c>
      <c r="B363" s="31" t="str">
        <f>VLOOKUP(MYRANKS_P[[#This Row],[PLAYERID]],PLAYERIDMAP[],COLUMN(PLAYERIDMAP[LASTNAME]),FALSE)</f>
        <v>Colon</v>
      </c>
      <c r="C363" s="31" t="str">
        <f>VLOOKUP(MYRANKS_P[[#This Row],[PLAYERID]],PLAYERIDMAP[],COLUMN(PLAYERIDMAP[FIRSTNAME]),FALSE)</f>
        <v>Bartolo</v>
      </c>
      <c r="D363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Bartolo Colon</v>
      </c>
      <c r="E363" s="31" t="str">
        <f>VLOOKUP(MYRANKS_P[[#This Row],[PLAYERID]],PLAYERIDMAP[],COLUMN(PLAYERIDMAP[TEAM]),FALSE)</f>
        <v>N/A</v>
      </c>
      <c r="F363" s="8" t="str">
        <f>VLOOKUP(MYRANKS_P[[#This Row],[PLAYERID]],PLAYERIDMAP[],COLUMN(PLAYERIDMAP[LG]),FALSE)</f>
        <v>N/A</v>
      </c>
      <c r="G363" s="8" t="str">
        <f>VLOOKUP(MYRANKS_P[[#This Row],[PLAYERID]],PLAYERIDMAP[],COLUMN(PLAYERIDMAP[POS]),FALSE)</f>
        <v>P</v>
      </c>
      <c r="H363" s="61">
        <v>7</v>
      </c>
      <c r="I363" s="61">
        <v>0</v>
      </c>
      <c r="J363" s="61">
        <v>146.1</v>
      </c>
      <c r="K363" s="61">
        <v>172</v>
      </c>
      <c r="L363" s="61">
        <v>94</v>
      </c>
      <c r="M363" s="61">
        <v>32</v>
      </c>
      <c r="N363" s="61">
        <v>81</v>
      </c>
      <c r="O363" s="61">
        <v>25</v>
      </c>
      <c r="P363" s="9">
        <v>5.7905544147843946</v>
      </c>
      <c r="Q363" s="9">
        <v>1.3483915126625599</v>
      </c>
      <c r="R363" s="68">
        <v>362</v>
      </c>
      <c r="S363" s="51">
        <v>-12.908694235735901</v>
      </c>
    </row>
    <row r="364" spans="1:19" x14ac:dyDescent="0.3">
      <c r="A364" s="43" t="s">
        <v>3467</v>
      </c>
      <c r="B364" s="8" t="str">
        <f>VLOOKUP(MYRANKS_P[[#This Row],[PLAYERID]],PLAYERIDMAP[],COLUMN(PLAYERIDMAP[LASTNAME]),FALSE)</f>
        <v>Farquhar</v>
      </c>
      <c r="C364" s="8" t="str">
        <f>VLOOKUP(MYRANKS_P[[#This Row],[PLAYERID]],PLAYERIDMAP[],COLUMN(PLAYERIDMAP[FIRSTNAME]),FALSE)</f>
        <v>Danny</v>
      </c>
      <c r="D364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Danny Farquhar</v>
      </c>
      <c r="E364" s="8" t="str">
        <f>VLOOKUP(MYRANKS_P[[#This Row],[PLAYERID]],PLAYERIDMAP[],COLUMN(PLAYERIDMAP[TEAM]),FALSE)</f>
        <v>CHW</v>
      </c>
      <c r="F364" s="8" t="str">
        <f>VLOOKUP(MYRANKS_P[[#This Row],[PLAYERID]],PLAYERIDMAP[],COLUMN(PLAYERIDMAP[LG]),FALSE)</f>
        <v>AL</v>
      </c>
      <c r="G364" s="8" t="str">
        <f>VLOOKUP(MYRANKS_P[[#This Row],[PLAYERID]],PLAYERIDMAP[],COLUMN(PLAYERIDMAP[POS]),FALSE)</f>
        <v>P</v>
      </c>
      <c r="H364" s="61">
        <v>1</v>
      </c>
      <c r="I364" s="61">
        <v>0</v>
      </c>
      <c r="J364" s="61">
        <v>8</v>
      </c>
      <c r="K364" s="61">
        <v>6</v>
      </c>
      <c r="L364" s="61">
        <v>5</v>
      </c>
      <c r="M364" s="61">
        <v>3</v>
      </c>
      <c r="N364" s="61">
        <v>9</v>
      </c>
      <c r="O364" s="61">
        <v>0</v>
      </c>
      <c r="P364" s="9">
        <v>5.625</v>
      </c>
      <c r="Q364" s="9">
        <v>0.75</v>
      </c>
      <c r="R364" s="61">
        <v>363</v>
      </c>
      <c r="S364" s="38">
        <v>-12.914930071611924</v>
      </c>
    </row>
    <row r="365" spans="1:19" x14ac:dyDescent="0.3">
      <c r="A365" s="63" t="s">
        <v>12850</v>
      </c>
      <c r="B365" s="31" t="str">
        <f>VLOOKUP(MYRANKS_P[[#This Row],[PLAYERID]],PLAYERIDMAP[],COLUMN(PLAYERIDMAP[LASTNAME]),FALSE)</f>
        <v>Glover</v>
      </c>
      <c r="C365" s="31" t="str">
        <f>VLOOKUP(MYRANKS_P[[#This Row],[PLAYERID]],PLAYERIDMAP[],COLUMN(PLAYERIDMAP[FIRSTNAME]),FALSE)</f>
        <v>Koda</v>
      </c>
      <c r="D365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Koda Glover</v>
      </c>
      <c r="E365" s="31" t="str">
        <f>VLOOKUP(MYRANKS_P[[#This Row],[PLAYERID]],PLAYERIDMAP[],COLUMN(PLAYERIDMAP[TEAM]),FALSE)</f>
        <v>WAS</v>
      </c>
      <c r="F365" s="8" t="str">
        <f>VLOOKUP(MYRANKS_P[[#This Row],[PLAYERID]],PLAYERIDMAP[],COLUMN(PLAYERIDMAP[LG]),FALSE)</f>
        <v>NL</v>
      </c>
      <c r="G365" s="8" t="str">
        <f>VLOOKUP(MYRANKS_P[[#This Row],[PLAYERID]],PLAYERIDMAP[],COLUMN(PLAYERIDMAP[POS]),FALSE)</f>
        <v>P</v>
      </c>
      <c r="H365" s="61">
        <v>1</v>
      </c>
      <c r="I365" s="61">
        <v>1</v>
      </c>
      <c r="J365" s="61">
        <v>16.100000000000001</v>
      </c>
      <c r="K365" s="61">
        <v>13</v>
      </c>
      <c r="L365" s="61">
        <v>6</v>
      </c>
      <c r="M365" s="61">
        <v>1</v>
      </c>
      <c r="N365" s="61">
        <v>9</v>
      </c>
      <c r="O365" s="61">
        <v>10</v>
      </c>
      <c r="P365" s="9">
        <v>3.354037267080745</v>
      </c>
      <c r="Q365" s="9">
        <v>1.4285714285714284</v>
      </c>
      <c r="R365" s="81">
        <v>364</v>
      </c>
      <c r="S365" s="40">
        <v>-12.959500946964893</v>
      </c>
    </row>
    <row r="366" spans="1:19" x14ac:dyDescent="0.3">
      <c r="A366" s="43" t="s">
        <v>12867</v>
      </c>
      <c r="B366" s="31" t="str">
        <f>VLOOKUP(MYRANKS_P[[#This Row],[PLAYERID]],PLAYERIDMAP[],COLUMN(PLAYERIDMAP[LASTNAME]),FALSE)</f>
        <v>Paulino</v>
      </c>
      <c r="C366" s="31" t="str">
        <f>VLOOKUP(MYRANKS_P[[#This Row],[PLAYERID]],PLAYERIDMAP[],COLUMN(PLAYERIDMAP[FIRSTNAME]),FALSE)</f>
        <v>David</v>
      </c>
      <c r="D366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David Paulino</v>
      </c>
      <c r="E366" s="31" t="str">
        <f>VLOOKUP(MYRANKS_P[[#This Row],[PLAYERID]],PLAYERIDMAP[],COLUMN(PLAYERIDMAP[TEAM]),FALSE)</f>
        <v>TOR</v>
      </c>
      <c r="F366" s="8" t="str">
        <f>VLOOKUP(MYRANKS_P[[#This Row],[PLAYERID]],PLAYERIDMAP[],COLUMN(PLAYERIDMAP[LG]),FALSE)</f>
        <v>AL</v>
      </c>
      <c r="G366" s="8" t="str">
        <f>VLOOKUP(MYRANKS_P[[#This Row],[PLAYERID]],PLAYERIDMAP[],COLUMN(PLAYERIDMAP[POS]),FALSE)</f>
        <v>P</v>
      </c>
      <c r="H366" s="61">
        <v>1</v>
      </c>
      <c r="I366" s="61">
        <v>0</v>
      </c>
      <c r="J366" s="61">
        <v>6.2</v>
      </c>
      <c r="K366" s="61">
        <v>6</v>
      </c>
      <c r="L366" s="61">
        <v>1</v>
      </c>
      <c r="M366" s="61">
        <v>1</v>
      </c>
      <c r="N366" s="61">
        <v>6</v>
      </c>
      <c r="O366" s="61">
        <v>2</v>
      </c>
      <c r="P366" s="9">
        <v>1.4516129032258065</v>
      </c>
      <c r="Q366" s="9">
        <v>1.2903225806451613</v>
      </c>
      <c r="R366" s="61">
        <v>365</v>
      </c>
      <c r="S366" s="38">
        <v>-12.967615021449623</v>
      </c>
    </row>
    <row r="367" spans="1:19" x14ac:dyDescent="0.3">
      <c r="A367" s="43" t="s">
        <v>6080</v>
      </c>
      <c r="B367" s="31" t="str">
        <f>VLOOKUP(MYRANKS_P[[#This Row],[PLAYERID]],PLAYERIDMAP[],COLUMN(PLAYERIDMAP[LASTNAME]),FALSE)</f>
        <v>Petricka</v>
      </c>
      <c r="C367" s="31" t="str">
        <f>VLOOKUP(MYRANKS_P[[#This Row],[PLAYERID]],PLAYERIDMAP[],COLUMN(PLAYERIDMAP[FIRSTNAME]),FALSE)</f>
        <v>Jake</v>
      </c>
      <c r="D367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Jake Petricka</v>
      </c>
      <c r="E367" s="31" t="str">
        <f>VLOOKUP(MYRANKS_P[[#This Row],[PLAYERID]],PLAYERIDMAP[],COLUMN(PLAYERIDMAP[TEAM]),FALSE)</f>
        <v>N/A</v>
      </c>
      <c r="F367" s="8" t="str">
        <f>VLOOKUP(MYRANKS_P[[#This Row],[PLAYERID]],PLAYERIDMAP[],COLUMN(PLAYERIDMAP[LG]),FALSE)</f>
        <v>N/A</v>
      </c>
      <c r="G367" s="8" t="str">
        <f>VLOOKUP(MYRANKS_P[[#This Row],[PLAYERID]],PLAYERIDMAP[],COLUMN(PLAYERIDMAP[POS]),FALSE)</f>
        <v>P</v>
      </c>
      <c r="H367" s="61">
        <v>3</v>
      </c>
      <c r="I367" s="61">
        <v>0</v>
      </c>
      <c r="J367" s="61">
        <v>45.2</v>
      </c>
      <c r="K367" s="61">
        <v>59</v>
      </c>
      <c r="L367" s="61">
        <v>23</v>
      </c>
      <c r="M367" s="61">
        <v>6</v>
      </c>
      <c r="N367" s="61">
        <v>41</v>
      </c>
      <c r="O367" s="61">
        <v>16</v>
      </c>
      <c r="P367" s="9">
        <v>4.5796460176991145</v>
      </c>
      <c r="Q367" s="9">
        <v>1.6592920353982299</v>
      </c>
      <c r="R367" s="61">
        <v>366</v>
      </c>
      <c r="S367" s="38">
        <v>-13.007539086993395</v>
      </c>
    </row>
    <row r="368" spans="1:19" x14ac:dyDescent="0.3">
      <c r="A368" s="88" t="s">
        <v>10342</v>
      </c>
      <c r="B368" s="31" t="str">
        <f>VLOOKUP(MYRANKS_P[[#This Row],[PLAYERID]],PLAYERIDMAP[],COLUMN(PLAYERIDMAP[LASTNAME]),FALSE)</f>
        <v>Urias</v>
      </c>
      <c r="C368" s="31" t="str">
        <f>VLOOKUP(MYRANKS_P[[#This Row],[PLAYERID]],PLAYERIDMAP[],COLUMN(PLAYERIDMAP[FIRSTNAME]),FALSE)</f>
        <v>Julio</v>
      </c>
      <c r="D368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Julio Urias</v>
      </c>
      <c r="E368" s="31" t="str">
        <f>VLOOKUP(MYRANKS_P[[#This Row],[PLAYERID]],PLAYERIDMAP[],COLUMN(PLAYERIDMAP[TEAM]),FALSE)</f>
        <v>LAD</v>
      </c>
      <c r="F368" s="113" t="str">
        <f>VLOOKUP(MYRANKS_P[[#This Row],[PLAYERID]],PLAYERIDMAP[],COLUMN(PLAYERIDMAP[LG]),FALSE)</f>
        <v>NL</v>
      </c>
      <c r="G368" s="8" t="str">
        <f>VLOOKUP(MYRANKS_P[[#This Row],[PLAYERID]],PLAYERIDMAP[],COLUMN(PLAYERIDMAP[POS]),FALSE)</f>
        <v>P</v>
      </c>
      <c r="H368" s="85">
        <v>0</v>
      </c>
      <c r="I368" s="85">
        <v>0</v>
      </c>
      <c r="J368" s="85">
        <v>4</v>
      </c>
      <c r="K368" s="85">
        <v>1</v>
      </c>
      <c r="L368" s="85">
        <v>0</v>
      </c>
      <c r="M368" s="85">
        <v>0</v>
      </c>
      <c r="N368" s="85">
        <v>7</v>
      </c>
      <c r="O368" s="85">
        <v>0</v>
      </c>
      <c r="P368" s="86">
        <v>0</v>
      </c>
      <c r="Q368" s="86">
        <v>0.25</v>
      </c>
      <c r="R368" s="85">
        <v>367</v>
      </c>
      <c r="S368" s="87">
        <v>-13.01430718070349</v>
      </c>
    </row>
    <row r="369" spans="1:19" x14ac:dyDescent="0.3">
      <c r="A369" s="57" t="s">
        <v>4764</v>
      </c>
      <c r="B369" s="31" t="str">
        <f>VLOOKUP(MYRANKS_P[[#This Row],[PLAYERID]],PLAYERIDMAP[],COLUMN(PLAYERIDMAP[LASTNAME]),FALSE)</f>
        <v>Sanchez</v>
      </c>
      <c r="C369" s="31" t="str">
        <f>VLOOKUP(MYRANKS_P[[#This Row],[PLAYERID]],PLAYERIDMAP[],COLUMN(PLAYERIDMAP[FIRSTNAME]),FALSE)</f>
        <v>Aaron</v>
      </c>
      <c r="D369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Aaron Sanchez</v>
      </c>
      <c r="E369" s="31" t="str">
        <f>VLOOKUP(MYRANKS_P[[#This Row],[PLAYERID]],PLAYERIDMAP[],COLUMN(PLAYERIDMAP[TEAM]),FALSE)</f>
        <v>TOR</v>
      </c>
      <c r="F369" s="8" t="str">
        <f>VLOOKUP(MYRANKS_P[[#This Row],[PLAYERID]],PLAYERIDMAP[],COLUMN(PLAYERIDMAP[LG]),FALSE)</f>
        <v>AL</v>
      </c>
      <c r="G369" s="8" t="str">
        <f>VLOOKUP(MYRANKS_P[[#This Row],[PLAYERID]],PLAYERIDMAP[],COLUMN(PLAYERIDMAP[POS]),FALSE)</f>
        <v>P</v>
      </c>
      <c r="H369" s="61">
        <v>4</v>
      </c>
      <c r="I369" s="68">
        <v>0</v>
      </c>
      <c r="J369" s="68">
        <v>105</v>
      </c>
      <c r="K369" s="68">
        <v>106</v>
      </c>
      <c r="L369" s="68">
        <v>57</v>
      </c>
      <c r="M369" s="68">
        <v>11</v>
      </c>
      <c r="N369" s="68">
        <v>86</v>
      </c>
      <c r="O369" s="68">
        <v>58</v>
      </c>
      <c r="P369" s="48">
        <v>4.8857142857142861</v>
      </c>
      <c r="Q369" s="48">
        <v>1.5619047619047619</v>
      </c>
      <c r="R369" s="68">
        <v>368</v>
      </c>
      <c r="S369" s="51">
        <v>-13.028215259558715</v>
      </c>
    </row>
    <row r="370" spans="1:19" x14ac:dyDescent="0.3">
      <c r="A370" s="43" t="s">
        <v>13552</v>
      </c>
      <c r="B370" s="31" t="str">
        <f>VLOOKUP(MYRANKS_P[[#This Row],[PLAYERID]],PLAYERIDMAP[],COLUMN(PLAYERIDMAP[LASTNAME]),FALSE)</f>
        <v>Gaviglio</v>
      </c>
      <c r="C370" s="31" t="str">
        <f>VLOOKUP(MYRANKS_P[[#This Row],[PLAYERID]],PLAYERIDMAP[],COLUMN(PLAYERIDMAP[FIRSTNAME]),FALSE)</f>
        <v>Sam</v>
      </c>
      <c r="D370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Sam Gaviglio</v>
      </c>
      <c r="E370" s="31" t="str">
        <f>VLOOKUP(MYRANKS_P[[#This Row],[PLAYERID]],PLAYERIDMAP[],COLUMN(PLAYERIDMAP[TEAM]),FALSE)</f>
        <v>TOR</v>
      </c>
      <c r="F370" s="8" t="str">
        <f>VLOOKUP(MYRANKS_P[[#This Row],[PLAYERID]],PLAYERIDMAP[],COLUMN(PLAYERIDMAP[LG]),FALSE)</f>
        <v>AL</v>
      </c>
      <c r="G370" s="8" t="str">
        <f>VLOOKUP(MYRANKS_P[[#This Row],[PLAYERID]],PLAYERIDMAP[],COLUMN(PLAYERIDMAP[POS]),FALSE)</f>
        <v>P</v>
      </c>
      <c r="H370" s="61">
        <v>3</v>
      </c>
      <c r="I370" s="61">
        <v>0</v>
      </c>
      <c r="J370" s="61">
        <v>123.2</v>
      </c>
      <c r="K370" s="61">
        <v>140</v>
      </c>
      <c r="L370" s="61">
        <v>73</v>
      </c>
      <c r="M370" s="61">
        <v>21</v>
      </c>
      <c r="N370" s="61">
        <v>105</v>
      </c>
      <c r="O370" s="61">
        <v>38</v>
      </c>
      <c r="P370" s="9">
        <v>5.3327922077922079</v>
      </c>
      <c r="Q370" s="9">
        <v>1.4448051948051948</v>
      </c>
      <c r="R370" s="61">
        <v>369</v>
      </c>
      <c r="S370" s="38">
        <v>-13.074414152050796</v>
      </c>
    </row>
    <row r="371" spans="1:19" x14ac:dyDescent="0.3">
      <c r="A371" s="49" t="s">
        <v>12671</v>
      </c>
      <c r="B371" s="8" t="str">
        <f>VLOOKUP(MYRANKS_P[[#This Row],[PLAYERID]],PLAYERIDMAP[],COLUMN(PLAYERIDMAP[LASTNAME]),FALSE)</f>
        <v>Dull</v>
      </c>
      <c r="C371" s="8" t="str">
        <f>VLOOKUP(MYRANKS_P[[#This Row],[PLAYERID]],PLAYERIDMAP[],COLUMN(PLAYERIDMAP[FIRSTNAME]),FALSE)</f>
        <v>Ryan</v>
      </c>
      <c r="D371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Ryan Dull</v>
      </c>
      <c r="E371" s="8" t="str">
        <f>VLOOKUP(MYRANKS_P[[#This Row],[PLAYERID]],PLAYERIDMAP[],COLUMN(PLAYERIDMAP[TEAM]),FALSE)</f>
        <v>OAK</v>
      </c>
      <c r="F371" s="8" t="str">
        <f>VLOOKUP(MYRANKS_P[[#This Row],[PLAYERID]],PLAYERIDMAP[],COLUMN(PLAYERIDMAP[LG]),FALSE)</f>
        <v>AL</v>
      </c>
      <c r="G371" s="8" t="str">
        <f>VLOOKUP(MYRANKS_P[[#This Row],[PLAYERID]],PLAYERIDMAP[],COLUMN(PLAYERIDMAP[POS]),FALSE)</f>
        <v>P</v>
      </c>
      <c r="H371" s="61">
        <v>0</v>
      </c>
      <c r="I371" s="61">
        <v>0</v>
      </c>
      <c r="J371" s="61">
        <v>25.1</v>
      </c>
      <c r="K371" s="61">
        <v>22</v>
      </c>
      <c r="L371" s="61">
        <v>12</v>
      </c>
      <c r="M371" s="61">
        <v>3</v>
      </c>
      <c r="N371" s="61">
        <v>21</v>
      </c>
      <c r="O371" s="61">
        <v>7</v>
      </c>
      <c r="P371" s="9">
        <v>4.3027888446215137</v>
      </c>
      <c r="Q371" s="9">
        <v>1.1553784860557768</v>
      </c>
      <c r="R371" s="61">
        <v>370</v>
      </c>
      <c r="S371" s="38">
        <v>-13.1233455338987</v>
      </c>
    </row>
    <row r="372" spans="1:19" x14ac:dyDescent="0.3">
      <c r="A372" s="43" t="s">
        <v>8300</v>
      </c>
      <c r="B372" s="8" t="str">
        <f>VLOOKUP(MYRANKS_P[[#This Row],[PLAYERID]],PLAYERIDMAP[],COLUMN(PLAYERIDMAP[LASTNAME]),FALSE)</f>
        <v>Leone</v>
      </c>
      <c r="C372" s="8" t="str">
        <f>VLOOKUP(MYRANKS_P[[#This Row],[PLAYERID]],PLAYERIDMAP[],COLUMN(PLAYERIDMAP[FIRSTNAME]),FALSE)</f>
        <v>Dominic</v>
      </c>
      <c r="D372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Dominic Leone</v>
      </c>
      <c r="E372" s="8" t="str">
        <f>VLOOKUP(MYRANKS_P[[#This Row],[PLAYERID]],PLAYERIDMAP[],COLUMN(PLAYERIDMAP[TEAM]),FALSE)</f>
        <v>STL</v>
      </c>
      <c r="F372" s="8" t="str">
        <f>VLOOKUP(MYRANKS_P[[#This Row],[PLAYERID]],PLAYERIDMAP[],COLUMN(PLAYERIDMAP[LG]),FALSE)</f>
        <v>NL</v>
      </c>
      <c r="G372" s="8" t="str">
        <f>VLOOKUP(MYRANKS_P[[#This Row],[PLAYERID]],PLAYERIDMAP[],COLUMN(PLAYERIDMAP[POS]),FALSE)</f>
        <v>P</v>
      </c>
      <c r="H372" s="61">
        <v>1</v>
      </c>
      <c r="I372" s="61">
        <v>0</v>
      </c>
      <c r="J372" s="61">
        <v>24</v>
      </c>
      <c r="K372" s="61">
        <v>27</v>
      </c>
      <c r="L372" s="61">
        <v>12</v>
      </c>
      <c r="M372" s="61">
        <v>3</v>
      </c>
      <c r="N372" s="61">
        <v>26</v>
      </c>
      <c r="O372" s="61">
        <v>8</v>
      </c>
      <c r="P372" s="9">
        <v>4.5</v>
      </c>
      <c r="Q372" s="9">
        <v>1.4583333333333333</v>
      </c>
      <c r="R372" s="61">
        <v>371</v>
      </c>
      <c r="S372" s="38">
        <v>-13.144870060281148</v>
      </c>
    </row>
    <row r="373" spans="1:19" x14ac:dyDescent="0.3">
      <c r="A373" s="43" t="s">
        <v>11902</v>
      </c>
      <c r="B373" s="24" t="str">
        <f>VLOOKUP(MYRANKS_P[[#This Row],[PLAYERID]],PLAYERIDMAP[],COLUMN(PLAYERIDMAP[LASTNAME]),FALSE)</f>
        <v>Thompson</v>
      </c>
      <c r="C373" s="24" t="str">
        <f>VLOOKUP(MYRANKS_P[[#This Row],[PLAYERID]],PLAYERIDMAP[],COLUMN(PLAYERIDMAP[FIRSTNAME]),FALSE)</f>
        <v>Jake</v>
      </c>
      <c r="D373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Jake Thompson</v>
      </c>
      <c r="E373" s="24" t="str">
        <f>VLOOKUP(MYRANKS_P[[#This Row],[PLAYERID]],PLAYERIDMAP[],COLUMN(PLAYERIDMAP[TEAM]),FALSE)</f>
        <v>N/A</v>
      </c>
      <c r="F373" s="8" t="str">
        <f>VLOOKUP(MYRANKS_P[[#This Row],[PLAYERID]],PLAYERIDMAP[],COLUMN(PLAYERIDMAP[LG]),FALSE)</f>
        <v>N/A</v>
      </c>
      <c r="G373" s="8" t="str">
        <f>VLOOKUP(MYRANKS_P[[#This Row],[PLAYERID]],PLAYERIDMAP[],COLUMN(PLAYERIDMAP[POS]),FALSE)</f>
        <v>P</v>
      </c>
      <c r="H373" s="61">
        <v>1</v>
      </c>
      <c r="I373" s="61">
        <v>2</v>
      </c>
      <c r="J373" s="61">
        <v>16.100000000000001</v>
      </c>
      <c r="K373" s="61">
        <v>14</v>
      </c>
      <c r="L373" s="61">
        <v>9</v>
      </c>
      <c r="M373" s="61">
        <v>1</v>
      </c>
      <c r="N373" s="61">
        <v>14</v>
      </c>
      <c r="O373" s="61">
        <v>11</v>
      </c>
      <c r="P373" s="9">
        <v>5.0310559006211175</v>
      </c>
      <c r="Q373" s="9">
        <v>1.5527950310559004</v>
      </c>
      <c r="R373" s="75">
        <v>372</v>
      </c>
      <c r="S373" s="39">
        <v>-13.159506936872422</v>
      </c>
    </row>
    <row r="374" spans="1:19" x14ac:dyDescent="0.3">
      <c r="A374" s="49" t="s">
        <v>11119</v>
      </c>
      <c r="B374" s="8" t="str">
        <f>VLOOKUP(MYRANKS_P[[#This Row],[PLAYERID]],PLAYERIDMAP[],COLUMN(PLAYERIDMAP[LASTNAME]),FALSE)</f>
        <v>Flynn</v>
      </c>
      <c r="C374" s="8" t="str">
        <f>VLOOKUP(MYRANKS_P[[#This Row],[PLAYERID]],PLAYERIDMAP[],COLUMN(PLAYERIDMAP[FIRSTNAME]),FALSE)</f>
        <v>Brian</v>
      </c>
      <c r="D374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Brian Flynn</v>
      </c>
      <c r="E374" s="8" t="str">
        <f>VLOOKUP(MYRANKS_P[[#This Row],[PLAYERID]],PLAYERIDMAP[],COLUMN(PLAYERIDMAP[TEAM]),FALSE)</f>
        <v>KC</v>
      </c>
      <c r="F374" s="8" t="str">
        <f>VLOOKUP(MYRANKS_P[[#This Row],[PLAYERID]],PLAYERIDMAP[],COLUMN(PLAYERIDMAP[LG]),FALSE)</f>
        <v>AL</v>
      </c>
      <c r="G374" s="8" t="str">
        <f>VLOOKUP(MYRANKS_P[[#This Row],[PLAYERID]],PLAYERIDMAP[],COLUMN(PLAYERIDMAP[POS]),FALSE)</f>
        <v>P</v>
      </c>
      <c r="H374" s="61">
        <v>3</v>
      </c>
      <c r="I374" s="61">
        <v>1</v>
      </c>
      <c r="J374" s="61">
        <v>75.2</v>
      </c>
      <c r="K374" s="61">
        <v>87</v>
      </c>
      <c r="L374" s="61">
        <v>34</v>
      </c>
      <c r="M374" s="61">
        <v>5</v>
      </c>
      <c r="N374" s="61">
        <v>47</v>
      </c>
      <c r="O374" s="61">
        <v>35</v>
      </c>
      <c r="P374" s="9">
        <v>4.0691489361702127</v>
      </c>
      <c r="Q374" s="9">
        <v>1.6223404255319149</v>
      </c>
      <c r="R374" s="61">
        <v>373</v>
      </c>
      <c r="S374" s="38">
        <v>-13.188809982967921</v>
      </c>
    </row>
    <row r="375" spans="1:19" x14ac:dyDescent="0.3">
      <c r="A375" s="43" t="s">
        <v>13239</v>
      </c>
      <c r="B375" s="8" t="str">
        <f>VLOOKUP(MYRANKS_P[[#This Row],[PLAYERID]],PLAYERIDMAP[],COLUMN(PLAYERIDMAP[LASTNAME]),FALSE)</f>
        <v>De Jong</v>
      </c>
      <c r="C375" s="8" t="str">
        <f>VLOOKUP(MYRANKS_P[[#This Row],[PLAYERID]],PLAYERIDMAP[],COLUMN(PLAYERIDMAP[FIRSTNAME]),FALSE)</f>
        <v>Chase</v>
      </c>
      <c r="D375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Chase De Jong</v>
      </c>
      <c r="E375" s="8" t="str">
        <f>VLOOKUP(MYRANKS_P[[#This Row],[PLAYERID]],PLAYERIDMAP[],COLUMN(PLAYERIDMAP[TEAM]),FALSE)</f>
        <v>MIN</v>
      </c>
      <c r="F375" s="8" t="str">
        <f>VLOOKUP(MYRANKS_P[[#This Row],[PLAYERID]],PLAYERIDMAP[],COLUMN(PLAYERIDMAP[LG]),FALSE)</f>
        <v>AL</v>
      </c>
      <c r="G375" s="8" t="str">
        <f>VLOOKUP(MYRANKS_P[[#This Row],[PLAYERID]],PLAYERIDMAP[],COLUMN(PLAYERIDMAP[POS]),FALSE)</f>
        <v>P</v>
      </c>
      <c r="H375" s="61">
        <v>1</v>
      </c>
      <c r="I375" s="61">
        <v>0</v>
      </c>
      <c r="J375" s="61">
        <v>17.2</v>
      </c>
      <c r="K375" s="61">
        <v>18</v>
      </c>
      <c r="L375" s="61">
        <v>7</v>
      </c>
      <c r="M375" s="61">
        <v>3</v>
      </c>
      <c r="N375" s="61">
        <v>13</v>
      </c>
      <c r="O375" s="61">
        <v>6</v>
      </c>
      <c r="P375" s="9">
        <v>3.6627906976744189</v>
      </c>
      <c r="Q375" s="9">
        <v>1.3953488372093024</v>
      </c>
      <c r="R375" s="61">
        <v>374</v>
      </c>
      <c r="S375" s="38">
        <v>-13.189665840379146</v>
      </c>
    </row>
    <row r="376" spans="1:19" x14ac:dyDescent="0.3">
      <c r="A376" s="43" t="s">
        <v>10226</v>
      </c>
      <c r="B376" s="8" t="str">
        <f>VLOOKUP(MYRANKS_P[[#This Row],[PLAYERID]],PLAYERIDMAP[],COLUMN(PLAYERIDMAP[LASTNAME]),FALSE)</f>
        <v>Giolito</v>
      </c>
      <c r="C376" s="8" t="str">
        <f>VLOOKUP(MYRANKS_P[[#This Row],[PLAYERID]],PLAYERIDMAP[],COLUMN(PLAYERIDMAP[FIRSTNAME]),FALSE)</f>
        <v>Lucas</v>
      </c>
      <c r="D376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Lucas Giolito</v>
      </c>
      <c r="E376" s="8" t="str">
        <f>VLOOKUP(MYRANKS_P[[#This Row],[PLAYERID]],PLAYERIDMAP[],COLUMN(PLAYERIDMAP[TEAM]),FALSE)</f>
        <v>CHW</v>
      </c>
      <c r="F376" s="8" t="str">
        <f>VLOOKUP(MYRANKS_P[[#This Row],[PLAYERID]],PLAYERIDMAP[],COLUMN(PLAYERIDMAP[LG]),FALSE)</f>
        <v>AL</v>
      </c>
      <c r="G376" s="8" t="str">
        <f>VLOOKUP(MYRANKS_P[[#This Row],[PLAYERID]],PLAYERIDMAP[],COLUMN(PLAYERIDMAP[POS]),FALSE)</f>
        <v>P</v>
      </c>
      <c r="H376" s="61">
        <v>10</v>
      </c>
      <c r="I376" s="61">
        <v>0</v>
      </c>
      <c r="J376" s="61">
        <v>173.1</v>
      </c>
      <c r="K376" s="61">
        <v>166</v>
      </c>
      <c r="L376" s="61">
        <v>118</v>
      </c>
      <c r="M376" s="61">
        <v>27</v>
      </c>
      <c r="N376" s="61">
        <v>125</v>
      </c>
      <c r="O376" s="61">
        <v>90</v>
      </c>
      <c r="P376" s="9">
        <v>6.1351819757365691</v>
      </c>
      <c r="Q376" s="9">
        <v>1.4789139225880994</v>
      </c>
      <c r="R376" s="61">
        <v>375</v>
      </c>
      <c r="S376" s="38">
        <v>-13.23506751103527</v>
      </c>
    </row>
    <row r="377" spans="1:19" x14ac:dyDescent="0.3">
      <c r="A377" s="43" t="s">
        <v>12533</v>
      </c>
      <c r="B377" s="31" t="str">
        <f>VLOOKUP(MYRANKS_P[[#This Row],[PLAYERID]],PLAYERIDMAP[],COLUMN(PLAYERIDMAP[LASTNAME]),FALSE)</f>
        <v>Cessa</v>
      </c>
      <c r="C377" s="31" t="str">
        <f>VLOOKUP(MYRANKS_P[[#This Row],[PLAYERID]],PLAYERIDMAP[],COLUMN(PLAYERIDMAP[FIRSTNAME]),FALSE)</f>
        <v>Luis</v>
      </c>
      <c r="D377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Luis Cessa</v>
      </c>
      <c r="E377" s="31" t="str">
        <f>VLOOKUP(MYRANKS_P[[#This Row],[PLAYERID]],PLAYERIDMAP[],COLUMN(PLAYERIDMAP[TEAM]),FALSE)</f>
        <v>NYY</v>
      </c>
      <c r="F377" s="8" t="str">
        <f>VLOOKUP(MYRANKS_P[[#This Row],[PLAYERID]],PLAYERIDMAP[],COLUMN(PLAYERIDMAP[LG]),FALSE)</f>
        <v>AL</v>
      </c>
      <c r="G377" s="8" t="str">
        <f>VLOOKUP(MYRANKS_P[[#This Row],[PLAYERID]],PLAYERIDMAP[],COLUMN(PLAYERIDMAP[POS]),FALSE)</f>
        <v>P</v>
      </c>
      <c r="H377" s="61">
        <v>1</v>
      </c>
      <c r="I377" s="61">
        <v>2</v>
      </c>
      <c r="J377" s="61">
        <v>44.2</v>
      </c>
      <c r="K377" s="61">
        <v>51</v>
      </c>
      <c r="L377" s="61">
        <v>26</v>
      </c>
      <c r="M377" s="61">
        <v>5</v>
      </c>
      <c r="N377" s="61">
        <v>39</v>
      </c>
      <c r="O377" s="61">
        <v>13</v>
      </c>
      <c r="P377" s="9">
        <v>5.2941176470588234</v>
      </c>
      <c r="Q377" s="9">
        <v>1.4479638009049773</v>
      </c>
      <c r="R377" s="61">
        <v>376</v>
      </c>
      <c r="S377" s="38">
        <v>-13.240655238542372</v>
      </c>
    </row>
    <row r="378" spans="1:19" x14ac:dyDescent="0.3">
      <c r="A378" s="43" t="s">
        <v>2939</v>
      </c>
      <c r="B378" s="31" t="str">
        <f>VLOOKUP(MYRANKS_P[[#This Row],[PLAYERID]],PLAYERIDMAP[],COLUMN(PLAYERIDMAP[LASTNAME]),FALSE)</f>
        <v>Reed</v>
      </c>
      <c r="C378" s="31" t="str">
        <f>VLOOKUP(MYRANKS_P[[#This Row],[PLAYERID]],PLAYERIDMAP[],COLUMN(PLAYERIDMAP[FIRSTNAME]),FALSE)</f>
        <v>Addison</v>
      </c>
      <c r="D378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Addison Reed</v>
      </c>
      <c r="E378" s="31" t="str">
        <f>VLOOKUP(MYRANKS_P[[#This Row],[PLAYERID]],PLAYERIDMAP[],COLUMN(PLAYERIDMAP[TEAM]),FALSE)</f>
        <v>MIN</v>
      </c>
      <c r="F378" s="8" t="str">
        <f>VLOOKUP(MYRANKS_P[[#This Row],[PLAYERID]],PLAYERIDMAP[],COLUMN(PLAYERIDMAP[LG]),FALSE)</f>
        <v>AL</v>
      </c>
      <c r="G378" s="8" t="str">
        <f>VLOOKUP(MYRANKS_P[[#This Row],[PLAYERID]],PLAYERIDMAP[],COLUMN(PLAYERIDMAP[POS]),FALSE)</f>
        <v>P</v>
      </c>
      <c r="H378" s="61">
        <v>1</v>
      </c>
      <c r="I378" s="75">
        <v>0</v>
      </c>
      <c r="J378" s="75">
        <v>56</v>
      </c>
      <c r="K378" s="75">
        <v>65</v>
      </c>
      <c r="L378" s="75">
        <v>28</v>
      </c>
      <c r="M378" s="75">
        <v>11</v>
      </c>
      <c r="N378" s="75">
        <v>44</v>
      </c>
      <c r="O378" s="75">
        <v>15</v>
      </c>
      <c r="P378" s="25">
        <v>4.5</v>
      </c>
      <c r="Q378" s="25">
        <v>1.4285714285714286</v>
      </c>
      <c r="R378" s="75">
        <v>377</v>
      </c>
      <c r="S378" s="39">
        <v>-13.296472650962215</v>
      </c>
    </row>
    <row r="379" spans="1:19" x14ac:dyDescent="0.3">
      <c r="A379" s="57" t="s">
        <v>14096</v>
      </c>
      <c r="B379" s="31" t="str">
        <f>VLOOKUP(MYRANKS_P[[#This Row],[PLAYERID]],PLAYERIDMAP[],COLUMN(PLAYERIDMAP[LASTNAME]),FALSE)</f>
        <v>Coulombe</v>
      </c>
      <c r="C379" s="31" t="str">
        <f>VLOOKUP(MYRANKS_P[[#This Row],[PLAYERID]],PLAYERIDMAP[],COLUMN(PLAYERIDMAP[FIRSTNAME]),FALSE)</f>
        <v>Daniel</v>
      </c>
      <c r="D379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Daniel Coulombe</v>
      </c>
      <c r="E379" s="31" t="str">
        <f>VLOOKUP(MYRANKS_P[[#This Row],[PLAYERID]],PLAYERIDMAP[],COLUMN(PLAYERIDMAP[TEAM]),FALSE)</f>
        <v>N/A</v>
      </c>
      <c r="F379" s="8" t="str">
        <f>VLOOKUP(MYRANKS_P[[#This Row],[PLAYERID]],PLAYERIDMAP[],COLUMN(PLAYERIDMAP[LG]),FALSE)</f>
        <v>N/A</v>
      </c>
      <c r="G379" s="8" t="str">
        <f>VLOOKUP(MYRANKS_P[[#This Row],[PLAYERID]],PLAYERIDMAP[],COLUMN(PLAYERIDMAP[POS]),FALSE)</f>
        <v>P</v>
      </c>
      <c r="H379" s="61">
        <v>1</v>
      </c>
      <c r="I379" s="68">
        <v>0</v>
      </c>
      <c r="J379" s="68">
        <v>23.2</v>
      </c>
      <c r="K379" s="68">
        <v>24</v>
      </c>
      <c r="L379" s="68">
        <v>12</v>
      </c>
      <c r="M379" s="68">
        <v>5</v>
      </c>
      <c r="N379" s="68">
        <v>26</v>
      </c>
      <c r="O379" s="68">
        <v>11</v>
      </c>
      <c r="P379" s="48">
        <v>4.6551724137931032</v>
      </c>
      <c r="Q379" s="48">
        <v>1.5086206896551724</v>
      </c>
      <c r="R379" s="68">
        <v>378</v>
      </c>
      <c r="S379" s="51">
        <v>-13.367696303932807</v>
      </c>
    </row>
    <row r="380" spans="1:19" x14ac:dyDescent="0.3">
      <c r="A380" s="43" t="s">
        <v>1858</v>
      </c>
      <c r="B380" s="8" t="str">
        <f>VLOOKUP(MYRANKS_P[[#This Row],[PLAYERID]],PLAYERIDMAP[],COLUMN(PLAYERIDMAP[LASTNAME]),FALSE)</f>
        <v>Delgado</v>
      </c>
      <c r="C380" s="8" t="str">
        <f>VLOOKUP(MYRANKS_P[[#This Row],[PLAYERID]],PLAYERIDMAP[],COLUMN(PLAYERIDMAP[FIRSTNAME]),FALSE)</f>
        <v>Randall</v>
      </c>
      <c r="D380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Randall Delgado</v>
      </c>
      <c r="E380" s="8" t="str">
        <f>VLOOKUP(MYRANKS_P[[#This Row],[PLAYERID]],PLAYERIDMAP[],COLUMN(PLAYERIDMAP[TEAM]),FALSE)</f>
        <v>N/A</v>
      </c>
      <c r="F380" s="8" t="str">
        <f>VLOOKUP(MYRANKS_P[[#This Row],[PLAYERID]],PLAYERIDMAP[],COLUMN(PLAYERIDMAP[LG]),FALSE)</f>
        <v>N/A</v>
      </c>
      <c r="G380" s="8" t="str">
        <f>VLOOKUP(MYRANKS_P[[#This Row],[PLAYERID]],PLAYERIDMAP[],COLUMN(PLAYERIDMAP[POS]),FALSE)</f>
        <v>P</v>
      </c>
      <c r="H380" s="61">
        <v>2</v>
      </c>
      <c r="I380" s="61">
        <v>0</v>
      </c>
      <c r="J380" s="61">
        <v>11.1</v>
      </c>
      <c r="K380" s="61">
        <v>11</v>
      </c>
      <c r="L380" s="61">
        <v>6</v>
      </c>
      <c r="M380" s="61">
        <v>3</v>
      </c>
      <c r="N380" s="61">
        <v>5</v>
      </c>
      <c r="O380" s="61">
        <v>6</v>
      </c>
      <c r="P380" s="9">
        <v>4.8648648648648649</v>
      </c>
      <c r="Q380" s="9">
        <v>1.5315315315315317</v>
      </c>
      <c r="R380" s="61">
        <v>379</v>
      </c>
      <c r="S380" s="38">
        <v>-13.428953121018081</v>
      </c>
    </row>
    <row r="381" spans="1:19" x14ac:dyDescent="0.3">
      <c r="A381" s="43" t="s">
        <v>2191</v>
      </c>
      <c r="B381" s="31" t="str">
        <f>VLOOKUP(MYRANKS_P[[#This Row],[PLAYERID]],PLAYERIDMAP[],COLUMN(PLAYERIDMAP[LASTNAME]),FALSE)</f>
        <v>Hatcher</v>
      </c>
      <c r="C381" s="31" t="str">
        <f>VLOOKUP(MYRANKS_P[[#This Row],[PLAYERID]],PLAYERIDMAP[],COLUMN(PLAYERIDMAP[FIRSTNAME]),FALSE)</f>
        <v>Chris</v>
      </c>
      <c r="D381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Chris Hatcher</v>
      </c>
      <c r="E381" s="31" t="str">
        <f>VLOOKUP(MYRANKS_P[[#This Row],[PLAYERID]],PLAYERIDMAP[],COLUMN(PLAYERIDMAP[TEAM]),FALSE)</f>
        <v>N/A</v>
      </c>
      <c r="F381" s="8" t="str">
        <f>VLOOKUP(MYRANKS_P[[#This Row],[PLAYERID]],PLAYERIDMAP[],COLUMN(PLAYERIDMAP[LG]),FALSE)</f>
        <v>N/A</v>
      </c>
      <c r="G381" s="8" t="str">
        <f>VLOOKUP(MYRANKS_P[[#This Row],[PLAYERID]],PLAYERIDMAP[],COLUMN(PLAYERIDMAP[POS]),FALSE)</f>
        <v>P</v>
      </c>
      <c r="H381" s="61">
        <v>3</v>
      </c>
      <c r="I381" s="75">
        <v>0</v>
      </c>
      <c r="J381" s="75">
        <v>36.1</v>
      </c>
      <c r="K381" s="75">
        <v>43</v>
      </c>
      <c r="L381" s="75">
        <v>20</v>
      </c>
      <c r="M381" s="75">
        <v>7</v>
      </c>
      <c r="N381" s="75">
        <v>30</v>
      </c>
      <c r="O381" s="75">
        <v>17</v>
      </c>
      <c r="P381" s="25">
        <v>4.9861495844875341</v>
      </c>
      <c r="Q381" s="25">
        <v>1.6620498614958448</v>
      </c>
      <c r="R381" s="75">
        <v>380</v>
      </c>
      <c r="S381" s="39">
        <v>-13.46489286297013</v>
      </c>
    </row>
    <row r="382" spans="1:19" x14ac:dyDescent="0.3">
      <c r="A382" s="43" t="s">
        <v>13789</v>
      </c>
      <c r="B382" s="31" t="str">
        <f>VLOOKUP(MYRANKS_P[[#This Row],[PLAYERID]],PLAYERIDMAP[],COLUMN(PLAYERIDMAP[LASTNAME]),FALSE)</f>
        <v>Kahnle</v>
      </c>
      <c r="C382" s="31" t="str">
        <f>VLOOKUP(MYRANKS_P[[#This Row],[PLAYERID]],PLAYERIDMAP[],COLUMN(PLAYERIDMAP[FIRSTNAME]),FALSE)</f>
        <v>Tommy</v>
      </c>
      <c r="D382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Tommy Kahnle</v>
      </c>
      <c r="E382" s="31" t="str">
        <f>VLOOKUP(MYRANKS_P[[#This Row],[PLAYERID]],PLAYERIDMAP[],COLUMN(PLAYERIDMAP[TEAM]),FALSE)</f>
        <v>NYY</v>
      </c>
      <c r="F382" s="8" t="str">
        <f>VLOOKUP(MYRANKS_P[[#This Row],[PLAYERID]],PLAYERIDMAP[],COLUMN(PLAYERIDMAP[LG]),FALSE)</f>
        <v>AL</v>
      </c>
      <c r="G382" s="8" t="str">
        <f>VLOOKUP(MYRANKS_P[[#This Row],[PLAYERID]],PLAYERIDMAP[],COLUMN(PLAYERIDMAP[POS]),FALSE)</f>
        <v>P</v>
      </c>
      <c r="H382" s="61">
        <v>2</v>
      </c>
      <c r="I382" s="61">
        <v>1</v>
      </c>
      <c r="J382" s="61">
        <v>23.1</v>
      </c>
      <c r="K382" s="61">
        <v>23</v>
      </c>
      <c r="L382" s="61">
        <v>17</v>
      </c>
      <c r="M382" s="61">
        <v>3</v>
      </c>
      <c r="N382" s="61">
        <v>30</v>
      </c>
      <c r="O382" s="61">
        <v>15</v>
      </c>
      <c r="P382" s="9">
        <v>6.6233766233766227</v>
      </c>
      <c r="Q382" s="9">
        <v>1.6450216450216448</v>
      </c>
      <c r="R382" s="61">
        <v>381</v>
      </c>
      <c r="S382" s="38">
        <v>-13.502406635211688</v>
      </c>
    </row>
    <row r="383" spans="1:19" x14ac:dyDescent="0.3">
      <c r="A383" s="43" t="s">
        <v>14147</v>
      </c>
      <c r="B383" s="8" t="str">
        <f>VLOOKUP(MYRANKS_P[[#This Row],[PLAYERID]],PLAYERIDMAP[],COLUMN(PLAYERIDMAP[LASTNAME]),FALSE)</f>
        <v>Maton</v>
      </c>
      <c r="C383" s="8" t="str">
        <f>VLOOKUP(MYRANKS_P[[#This Row],[PLAYERID]],PLAYERIDMAP[],COLUMN(PLAYERIDMAP[FIRSTNAME]),FALSE)</f>
        <v>Phil</v>
      </c>
      <c r="D383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Phil Maton</v>
      </c>
      <c r="E383" s="8" t="str">
        <f>VLOOKUP(MYRANKS_P[[#This Row],[PLAYERID]],PLAYERIDMAP[],COLUMN(PLAYERIDMAP[TEAM]),FALSE)</f>
        <v>SD</v>
      </c>
      <c r="F383" s="8" t="str">
        <f>VLOOKUP(MYRANKS_P[[#This Row],[PLAYERID]],PLAYERIDMAP[],COLUMN(PLAYERIDMAP[LG]),FALSE)</f>
        <v>NL</v>
      </c>
      <c r="G383" s="8" t="str">
        <f>VLOOKUP(MYRANKS_P[[#This Row],[PLAYERID]],PLAYERIDMAP[],COLUMN(PLAYERIDMAP[POS]),FALSE)</f>
        <v>P</v>
      </c>
      <c r="H383" s="61">
        <v>0</v>
      </c>
      <c r="I383" s="61">
        <v>0</v>
      </c>
      <c r="J383" s="61">
        <v>47.1</v>
      </c>
      <c r="K383" s="61">
        <v>50</v>
      </c>
      <c r="L383" s="61">
        <v>23</v>
      </c>
      <c r="M383" s="61">
        <v>3</v>
      </c>
      <c r="N383" s="61">
        <v>55</v>
      </c>
      <c r="O383" s="61">
        <v>23</v>
      </c>
      <c r="P383" s="9">
        <v>4.3949044585987256</v>
      </c>
      <c r="Q383" s="9">
        <v>1.5498938428874733</v>
      </c>
      <c r="R383" s="61">
        <v>382</v>
      </c>
      <c r="S383" s="38">
        <v>-13.51958540760841</v>
      </c>
    </row>
    <row r="384" spans="1:19" x14ac:dyDescent="0.3">
      <c r="A384" s="43" t="s">
        <v>1498</v>
      </c>
      <c r="B384" s="31" t="str">
        <f>VLOOKUP(MYRANKS_P[[#This Row],[PLAYERID]],PLAYERIDMAP[],COLUMN(PLAYERIDMAP[LASTNAME]),FALSE)</f>
        <v>Bass</v>
      </c>
      <c r="C384" s="31" t="str">
        <f>VLOOKUP(MYRANKS_P[[#This Row],[PLAYERID]],PLAYERIDMAP[],COLUMN(PLAYERIDMAP[FIRSTNAME]),FALSE)</f>
        <v>Anthony</v>
      </c>
      <c r="D384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Anthony Bass</v>
      </c>
      <c r="E384" s="31" t="str">
        <f>VLOOKUP(MYRANKS_P[[#This Row],[PLAYERID]],PLAYERIDMAP[],COLUMN(PLAYERIDMAP[TEAM]),FALSE)</f>
        <v>N/A</v>
      </c>
      <c r="F384" s="8" t="str">
        <f>VLOOKUP(MYRANKS_P[[#This Row],[PLAYERID]],PLAYERIDMAP[],COLUMN(PLAYERIDMAP[LG]),FALSE)</f>
        <v>N/A</v>
      </c>
      <c r="G384" s="8" t="str">
        <f>VLOOKUP(MYRANKS_P[[#This Row],[PLAYERID]],PLAYERIDMAP[],COLUMN(PLAYERIDMAP[POS]),FALSE)</f>
        <v>P</v>
      </c>
      <c r="H384" s="61">
        <v>0</v>
      </c>
      <c r="I384" s="75">
        <v>0</v>
      </c>
      <c r="J384" s="75">
        <v>15.1</v>
      </c>
      <c r="K384" s="75">
        <v>18</v>
      </c>
      <c r="L384" s="75">
        <v>5</v>
      </c>
      <c r="M384" s="75">
        <v>1</v>
      </c>
      <c r="N384" s="75">
        <v>14</v>
      </c>
      <c r="O384" s="75">
        <v>3</v>
      </c>
      <c r="P384" s="25">
        <v>2.9801324503311259</v>
      </c>
      <c r="Q384" s="25">
        <v>1.3907284768211921</v>
      </c>
      <c r="R384" s="75">
        <v>383</v>
      </c>
      <c r="S384" s="39">
        <v>-13.564653492640389</v>
      </c>
    </row>
    <row r="385" spans="1:19" x14ac:dyDescent="0.3">
      <c r="A385" s="88" t="s">
        <v>4984</v>
      </c>
      <c r="B385" s="31" t="str">
        <f>VLOOKUP(MYRANKS_P[[#This Row],[PLAYERID]],PLAYERIDMAP[],COLUMN(PLAYERIDMAP[LASTNAME]),FALSE)</f>
        <v>Webster</v>
      </c>
      <c r="C385" s="31" t="str">
        <f>VLOOKUP(MYRANKS_P[[#This Row],[PLAYERID]],PLAYERIDMAP[],COLUMN(PLAYERIDMAP[FIRSTNAME]),FALSE)</f>
        <v>Allen</v>
      </c>
      <c r="D385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Allen Webster</v>
      </c>
      <c r="E385" s="31" t="str">
        <f>VLOOKUP(MYRANKS_P[[#This Row],[PLAYERID]],PLAYERIDMAP[],COLUMN(PLAYERIDMAP[TEAM]),FALSE)</f>
        <v>N/A</v>
      </c>
      <c r="F385" s="113" t="str">
        <f>VLOOKUP(MYRANKS_P[[#This Row],[PLAYERID]],PLAYERIDMAP[],COLUMN(PLAYERIDMAP[LG]),FALSE)</f>
        <v>N/A</v>
      </c>
      <c r="G385" s="8" t="str">
        <f>VLOOKUP(MYRANKS_P[[#This Row],[PLAYERID]],PLAYERIDMAP[],COLUMN(PLAYERIDMAP[POS]),FALSE)</f>
        <v>P</v>
      </c>
      <c r="H385" s="85">
        <v>1</v>
      </c>
      <c r="I385" s="85">
        <v>0</v>
      </c>
      <c r="J385" s="85">
        <v>3</v>
      </c>
      <c r="K385" s="85">
        <v>2</v>
      </c>
      <c r="L385" s="85">
        <v>2</v>
      </c>
      <c r="M385" s="85">
        <v>1</v>
      </c>
      <c r="N385" s="85">
        <v>3</v>
      </c>
      <c r="O385" s="85">
        <v>1</v>
      </c>
      <c r="P385" s="86">
        <v>6</v>
      </c>
      <c r="Q385" s="86">
        <v>1</v>
      </c>
      <c r="R385" s="85">
        <v>384</v>
      </c>
      <c r="S385" s="87">
        <v>-13.592143117393432</v>
      </c>
    </row>
    <row r="386" spans="1:19" x14ac:dyDescent="0.3">
      <c r="A386" s="43" t="s">
        <v>14100</v>
      </c>
      <c r="B386" s="31" t="str">
        <f>VLOOKUP(MYRANKS_P[[#This Row],[PLAYERID]],PLAYERIDMAP[],COLUMN(PLAYERIDMAP[LASTNAME]),FALSE)</f>
        <v>Drake</v>
      </c>
      <c r="C386" s="31" t="str">
        <f>VLOOKUP(MYRANKS_P[[#This Row],[PLAYERID]],PLAYERIDMAP[],COLUMN(PLAYERIDMAP[FIRSTNAME]),FALSE)</f>
        <v>Oliver</v>
      </c>
      <c r="D386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Oliver Drake</v>
      </c>
      <c r="E386" s="31" t="str">
        <f>VLOOKUP(MYRANKS_P[[#This Row],[PLAYERID]],PLAYERIDMAP[],COLUMN(PLAYERIDMAP[TEAM]),FALSE)</f>
        <v>TB</v>
      </c>
      <c r="F386" s="8" t="str">
        <f>VLOOKUP(MYRANKS_P[[#This Row],[PLAYERID]],PLAYERIDMAP[],COLUMN(PLAYERIDMAP[LG]),FALSE)</f>
        <v>AL</v>
      </c>
      <c r="G386" s="8" t="str">
        <f>VLOOKUP(MYRANKS_P[[#This Row],[PLAYERID]],PLAYERIDMAP[],COLUMN(PLAYERIDMAP[POS]),FALSE)</f>
        <v>P</v>
      </c>
      <c r="H386" s="61">
        <v>1</v>
      </c>
      <c r="I386" s="61">
        <v>0</v>
      </c>
      <c r="J386" s="61">
        <v>47.2</v>
      </c>
      <c r="K386" s="61">
        <v>52</v>
      </c>
      <c r="L386" s="61">
        <v>28</v>
      </c>
      <c r="M386" s="61">
        <v>4</v>
      </c>
      <c r="N386" s="61">
        <v>51</v>
      </c>
      <c r="O386" s="61">
        <v>17</v>
      </c>
      <c r="P386" s="9">
        <v>5.3389830508474576</v>
      </c>
      <c r="Q386" s="9">
        <v>1.4618644067796609</v>
      </c>
      <c r="R386" s="61">
        <v>385</v>
      </c>
      <c r="S386" s="38">
        <v>-13.604777429408568</v>
      </c>
    </row>
    <row r="387" spans="1:19" x14ac:dyDescent="0.3">
      <c r="A387" s="49" t="s">
        <v>12793</v>
      </c>
      <c r="B387" s="31" t="str">
        <f>VLOOKUP(MYRANKS_P[[#This Row],[PLAYERID]],PLAYERIDMAP[],COLUMN(PLAYERIDMAP[LASTNAME]),FALSE)</f>
        <v>Brice</v>
      </c>
      <c r="C387" s="31" t="str">
        <f>VLOOKUP(MYRANKS_P[[#This Row],[PLAYERID]],PLAYERIDMAP[],COLUMN(PLAYERIDMAP[FIRSTNAME]),FALSE)</f>
        <v>Austin</v>
      </c>
      <c r="D387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Austin Brice</v>
      </c>
      <c r="E387" s="31" t="str">
        <f>VLOOKUP(MYRANKS_P[[#This Row],[PLAYERID]],PLAYERIDMAP[],COLUMN(PLAYERIDMAP[TEAM]),FALSE)</f>
        <v>LAA</v>
      </c>
      <c r="F387" s="8" t="str">
        <f>VLOOKUP(MYRANKS_P[[#This Row],[PLAYERID]],PLAYERIDMAP[],COLUMN(PLAYERIDMAP[LG]),FALSE)</f>
        <v>AL</v>
      </c>
      <c r="G387" s="8" t="str">
        <f>VLOOKUP(MYRANKS_P[[#This Row],[PLAYERID]],PLAYERIDMAP[],COLUMN(PLAYERIDMAP[POS]),FALSE)</f>
        <v>P</v>
      </c>
      <c r="H387" s="61">
        <v>2</v>
      </c>
      <c r="I387" s="61">
        <v>0</v>
      </c>
      <c r="J387" s="61">
        <v>37.1</v>
      </c>
      <c r="K387" s="61">
        <v>39</v>
      </c>
      <c r="L387" s="61">
        <v>24</v>
      </c>
      <c r="M387" s="61">
        <v>9</v>
      </c>
      <c r="N387" s="61">
        <v>32</v>
      </c>
      <c r="O387" s="61">
        <v>13</v>
      </c>
      <c r="P387" s="9">
        <v>5.8221024258760101</v>
      </c>
      <c r="Q387" s="9">
        <v>1.4016172506738545</v>
      </c>
      <c r="R387" s="61">
        <v>386</v>
      </c>
      <c r="S387" s="38">
        <v>-13.618246299795695</v>
      </c>
    </row>
    <row r="388" spans="1:19" x14ac:dyDescent="0.3">
      <c r="A388" s="57" t="s">
        <v>2362</v>
      </c>
      <c r="B388" s="8" t="str">
        <f>VLOOKUP(MYRANKS_P[[#This Row],[PLAYERID]],PLAYERIDMAP[],COLUMN(PLAYERIDMAP[LASTNAME]),FALSE)</f>
        <v>Kelly</v>
      </c>
      <c r="C388" s="8" t="str">
        <f>VLOOKUP(MYRANKS_P[[#This Row],[PLAYERID]],PLAYERIDMAP[],COLUMN(PLAYERIDMAP[FIRSTNAME]),FALSE)</f>
        <v>Casey</v>
      </c>
      <c r="D388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Casey Kelly</v>
      </c>
      <c r="E388" s="8" t="str">
        <f>VLOOKUP(MYRANKS_P[[#This Row],[PLAYERID]],PLAYERIDMAP[],COLUMN(PLAYERIDMAP[TEAM]),FALSE)</f>
        <v>N/A</v>
      </c>
      <c r="F388" s="8" t="str">
        <f>VLOOKUP(MYRANKS_P[[#This Row],[PLAYERID]],PLAYERIDMAP[],COLUMN(PLAYERIDMAP[LG]),FALSE)</f>
        <v>N/A</v>
      </c>
      <c r="G388" s="8" t="str">
        <f>VLOOKUP(MYRANKS_P[[#This Row],[PLAYERID]],PLAYERIDMAP[],COLUMN(PLAYERIDMAP[POS]),FALSE)</f>
        <v>P</v>
      </c>
      <c r="H388" s="61">
        <v>0</v>
      </c>
      <c r="I388" s="61">
        <v>0</v>
      </c>
      <c r="J388" s="61">
        <v>23.2</v>
      </c>
      <c r="K388" s="61">
        <v>28</v>
      </c>
      <c r="L388" s="61">
        <v>8</v>
      </c>
      <c r="M388" s="61">
        <v>3</v>
      </c>
      <c r="N388" s="61">
        <v>16</v>
      </c>
      <c r="O388" s="61">
        <v>5</v>
      </c>
      <c r="P388" s="9">
        <v>3.103448275862069</v>
      </c>
      <c r="Q388" s="9">
        <v>1.4224137931034484</v>
      </c>
      <c r="R388" s="68">
        <v>387</v>
      </c>
      <c r="S388" s="51">
        <v>-13.649579034583176</v>
      </c>
    </row>
    <row r="389" spans="1:19" x14ac:dyDescent="0.3">
      <c r="A389" s="57" t="s">
        <v>3178</v>
      </c>
      <c r="B389" s="31" t="str">
        <f>VLOOKUP(MYRANKS_P[[#This Row],[PLAYERID]],PLAYERIDMAP[],COLUMN(PLAYERIDMAP[LASTNAME]),FALSE)</f>
        <v>Swarzak</v>
      </c>
      <c r="C389" s="31" t="str">
        <f>VLOOKUP(MYRANKS_P[[#This Row],[PLAYERID]],PLAYERIDMAP[],COLUMN(PLAYERIDMAP[FIRSTNAME]),FALSE)</f>
        <v>Anthony</v>
      </c>
      <c r="D389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Anthony Swarzak</v>
      </c>
      <c r="E389" s="31" t="str">
        <f>VLOOKUP(MYRANKS_P[[#This Row],[PLAYERID]],PLAYERIDMAP[],COLUMN(PLAYERIDMAP[TEAM]),FALSE)</f>
        <v>SEA</v>
      </c>
      <c r="F389" s="8" t="str">
        <f>VLOOKUP(MYRANKS_P[[#This Row],[PLAYERID]],PLAYERIDMAP[],COLUMN(PLAYERIDMAP[LG]),FALSE)</f>
        <v>AL</v>
      </c>
      <c r="G389" s="8" t="str">
        <f>VLOOKUP(MYRANKS_P[[#This Row],[PLAYERID]],PLAYERIDMAP[],COLUMN(PLAYERIDMAP[POS]),FALSE)</f>
        <v>P</v>
      </c>
      <c r="H389" s="61">
        <v>0</v>
      </c>
      <c r="I389" s="68">
        <v>4</v>
      </c>
      <c r="J389" s="68">
        <v>26.1</v>
      </c>
      <c r="K389" s="68">
        <v>28</v>
      </c>
      <c r="L389" s="68">
        <v>18</v>
      </c>
      <c r="M389" s="68">
        <v>6</v>
      </c>
      <c r="N389" s="68">
        <v>31</v>
      </c>
      <c r="O389" s="68">
        <v>14</v>
      </c>
      <c r="P389" s="48">
        <v>6.2068965517241379</v>
      </c>
      <c r="Q389" s="48">
        <v>1.6091954022988504</v>
      </c>
      <c r="R389" s="68">
        <v>388</v>
      </c>
      <c r="S389" s="51">
        <v>-13.653243418786767</v>
      </c>
    </row>
    <row r="390" spans="1:19" x14ac:dyDescent="0.3">
      <c r="A390" s="49" t="s">
        <v>1991</v>
      </c>
      <c r="B390" s="31" t="str">
        <f>VLOOKUP(MYRANKS_P[[#This Row],[PLAYERID]],PLAYERIDMAP[],COLUMN(PLAYERIDMAP[LASTNAME]),FALSE)</f>
        <v>Fister</v>
      </c>
      <c r="C390" s="31" t="str">
        <f>VLOOKUP(MYRANKS_P[[#This Row],[PLAYERID]],PLAYERIDMAP[],COLUMN(PLAYERIDMAP[FIRSTNAME]),FALSE)</f>
        <v>Doug</v>
      </c>
      <c r="D390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Doug Fister</v>
      </c>
      <c r="E390" s="31" t="str">
        <f>VLOOKUP(MYRANKS_P[[#This Row],[PLAYERID]],PLAYERIDMAP[],COLUMN(PLAYERIDMAP[TEAM]),FALSE)</f>
        <v>N/A</v>
      </c>
      <c r="F390" s="8" t="str">
        <f>VLOOKUP(MYRANKS_P[[#This Row],[PLAYERID]],PLAYERIDMAP[],COLUMN(PLAYERIDMAP[LG]),FALSE)</f>
        <v>N/A</v>
      </c>
      <c r="G390" s="8" t="str">
        <f>VLOOKUP(MYRANKS_P[[#This Row],[PLAYERID]],PLAYERIDMAP[],COLUMN(PLAYERIDMAP[POS]),FALSE)</f>
        <v>P</v>
      </c>
      <c r="H390" s="61">
        <v>1</v>
      </c>
      <c r="I390" s="61">
        <v>0</v>
      </c>
      <c r="J390" s="61">
        <v>66</v>
      </c>
      <c r="K390" s="61">
        <v>73</v>
      </c>
      <c r="L390" s="61">
        <v>33</v>
      </c>
      <c r="M390" s="61">
        <v>11</v>
      </c>
      <c r="N390" s="61">
        <v>40</v>
      </c>
      <c r="O390" s="61">
        <v>19</v>
      </c>
      <c r="P390" s="9">
        <v>4.5</v>
      </c>
      <c r="Q390" s="9">
        <v>1.393939393939394</v>
      </c>
      <c r="R390" s="81">
        <v>389</v>
      </c>
      <c r="S390" s="40">
        <v>-13.755277322280472</v>
      </c>
    </row>
    <row r="391" spans="1:19" x14ac:dyDescent="0.3">
      <c r="A391" s="43" t="s">
        <v>15822</v>
      </c>
      <c r="B391" s="31" t="str">
        <f>VLOOKUP(MYRANKS_P[[#This Row],[PLAYERID]],PLAYERIDMAP[],COLUMN(PLAYERIDMAP[LASTNAME]),FALSE)</f>
        <v>Sampson</v>
      </c>
      <c r="C391" s="31" t="str">
        <f>VLOOKUP(MYRANKS_P[[#This Row],[PLAYERID]],PLAYERIDMAP[],COLUMN(PLAYERIDMAP[FIRSTNAME]),FALSE)</f>
        <v>Adrian</v>
      </c>
      <c r="D391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Adrian Sampson</v>
      </c>
      <c r="E391" s="31" t="str">
        <f>VLOOKUP(MYRANKS_P[[#This Row],[PLAYERID]],PLAYERIDMAP[],COLUMN(PLAYERIDMAP[TEAM]),FALSE)</f>
        <v>TEX</v>
      </c>
      <c r="F391" s="8" t="str">
        <f>VLOOKUP(MYRANKS_P[[#This Row],[PLAYERID]],PLAYERIDMAP[],COLUMN(PLAYERIDMAP[LG]),FALSE)</f>
        <v>AL</v>
      </c>
      <c r="G391" s="8" t="str">
        <f>VLOOKUP(MYRANKS_P[[#This Row],[PLAYERID]],PLAYERIDMAP[],COLUMN(PLAYERIDMAP[POS]),FALSE)</f>
        <v>P</v>
      </c>
      <c r="H391" s="61">
        <v>0</v>
      </c>
      <c r="I391" s="61">
        <v>0</v>
      </c>
      <c r="J391" s="61">
        <v>23</v>
      </c>
      <c r="K391" s="61">
        <v>24</v>
      </c>
      <c r="L391" s="61">
        <v>11</v>
      </c>
      <c r="M391" s="61">
        <v>6</v>
      </c>
      <c r="N391" s="61">
        <v>15</v>
      </c>
      <c r="O391" s="61">
        <v>4</v>
      </c>
      <c r="P391" s="9">
        <v>4.3043478260869561</v>
      </c>
      <c r="Q391" s="9">
        <v>1.2173913043478262</v>
      </c>
      <c r="R391" s="61">
        <v>390</v>
      </c>
      <c r="S391" s="38">
        <v>-13.76751612146842</v>
      </c>
    </row>
    <row r="392" spans="1:19" x14ac:dyDescent="0.3">
      <c r="A392" s="57" t="s">
        <v>11035</v>
      </c>
      <c r="B392" s="31" t="str">
        <f>VLOOKUP(MYRANKS_P[[#This Row],[PLAYERID]],PLAYERIDMAP[],COLUMN(PLAYERIDMAP[LASTNAME]),FALSE)</f>
        <v>Duffey</v>
      </c>
      <c r="C392" s="31" t="str">
        <f>VLOOKUP(MYRANKS_P[[#This Row],[PLAYERID]],PLAYERIDMAP[],COLUMN(PLAYERIDMAP[FIRSTNAME]),FALSE)</f>
        <v>Tyler</v>
      </c>
      <c r="D392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Tyler Duffey</v>
      </c>
      <c r="E392" s="31" t="str">
        <f>VLOOKUP(MYRANKS_P[[#This Row],[PLAYERID]],PLAYERIDMAP[],COLUMN(PLAYERIDMAP[TEAM]),FALSE)</f>
        <v>MIN</v>
      </c>
      <c r="F392" s="8" t="str">
        <f>VLOOKUP(MYRANKS_P[[#This Row],[PLAYERID]],PLAYERIDMAP[],COLUMN(PLAYERIDMAP[LG]),FALSE)</f>
        <v>AL</v>
      </c>
      <c r="G392" s="8" t="str">
        <f>VLOOKUP(MYRANKS_P[[#This Row],[PLAYERID]],PLAYERIDMAP[],COLUMN(PLAYERIDMAP[POS]),FALSE)</f>
        <v>P</v>
      </c>
      <c r="H392" s="61">
        <v>2</v>
      </c>
      <c r="I392" s="61">
        <v>0</v>
      </c>
      <c r="J392" s="61">
        <v>25</v>
      </c>
      <c r="K392" s="61">
        <v>26</v>
      </c>
      <c r="L392" s="61">
        <v>20</v>
      </c>
      <c r="M392" s="61">
        <v>6</v>
      </c>
      <c r="N392" s="61">
        <v>19</v>
      </c>
      <c r="O392" s="61">
        <v>4</v>
      </c>
      <c r="P392" s="9">
        <v>7.2</v>
      </c>
      <c r="Q392" s="9">
        <v>1.2</v>
      </c>
      <c r="R392" s="68">
        <v>391</v>
      </c>
      <c r="S392" s="51">
        <v>-13.788291465400508</v>
      </c>
    </row>
    <row r="393" spans="1:19" x14ac:dyDescent="0.3">
      <c r="A393" s="43" t="s">
        <v>13097</v>
      </c>
      <c r="B393" s="8" t="str">
        <f>VLOOKUP(MYRANKS_P[[#This Row],[PLAYERID]],PLAYERIDMAP[],COLUMN(PLAYERIDMAP[LASTNAME]),FALSE)</f>
        <v>Kopech</v>
      </c>
      <c r="C393" s="8" t="str">
        <f>VLOOKUP(MYRANKS_P[[#This Row],[PLAYERID]],PLAYERIDMAP[],COLUMN(PLAYERIDMAP[FIRSTNAME]),FALSE)</f>
        <v>Michael</v>
      </c>
      <c r="D393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Michael Kopech</v>
      </c>
      <c r="E393" s="8" t="str">
        <f>VLOOKUP(MYRANKS_P[[#This Row],[PLAYERID]],PLAYERIDMAP[],COLUMN(PLAYERIDMAP[TEAM]),FALSE)</f>
        <v>CHW</v>
      </c>
      <c r="F393" s="8" t="str">
        <f>VLOOKUP(MYRANKS_P[[#This Row],[PLAYERID]],PLAYERIDMAP[],COLUMN(PLAYERIDMAP[LG]),FALSE)</f>
        <v>AL</v>
      </c>
      <c r="G393" s="8" t="str">
        <f>VLOOKUP(MYRANKS_P[[#This Row],[PLAYERID]],PLAYERIDMAP[],COLUMN(PLAYERIDMAP[POS]),FALSE)</f>
        <v>P</v>
      </c>
      <c r="H393" s="61">
        <v>1</v>
      </c>
      <c r="I393" s="61">
        <v>0</v>
      </c>
      <c r="J393" s="61">
        <v>14.1</v>
      </c>
      <c r="K393" s="61">
        <v>20</v>
      </c>
      <c r="L393" s="61">
        <v>8</v>
      </c>
      <c r="M393" s="61">
        <v>4</v>
      </c>
      <c r="N393" s="61">
        <v>15</v>
      </c>
      <c r="O393" s="61">
        <v>2</v>
      </c>
      <c r="P393" s="9">
        <v>5.1063829787234045</v>
      </c>
      <c r="Q393" s="9">
        <v>1.5602836879432624</v>
      </c>
      <c r="R393" s="61">
        <v>392</v>
      </c>
      <c r="S393" s="38">
        <v>-13.854322605200009</v>
      </c>
    </row>
    <row r="394" spans="1:19" x14ac:dyDescent="0.3">
      <c r="A394" s="63" t="s">
        <v>3220</v>
      </c>
      <c r="B394" s="31" t="str">
        <f>VLOOKUP(MYRANKS_P[[#This Row],[PLAYERID]],PLAYERIDMAP[],COLUMN(PLAYERIDMAP[LASTNAME]),FALSE)</f>
        <v>Thornburg</v>
      </c>
      <c r="C394" s="31" t="str">
        <f>VLOOKUP(MYRANKS_P[[#This Row],[PLAYERID]],PLAYERIDMAP[],COLUMN(PLAYERIDMAP[FIRSTNAME]),FALSE)</f>
        <v>Tyler</v>
      </c>
      <c r="D394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Tyler Thornburg</v>
      </c>
      <c r="E394" s="31" t="str">
        <f>VLOOKUP(MYRANKS_P[[#This Row],[PLAYERID]],PLAYERIDMAP[],COLUMN(PLAYERIDMAP[TEAM]),FALSE)</f>
        <v>BOS</v>
      </c>
      <c r="F394" s="8" t="str">
        <f>VLOOKUP(MYRANKS_P[[#This Row],[PLAYERID]],PLAYERIDMAP[],COLUMN(PLAYERIDMAP[LG]),FALSE)</f>
        <v>AL</v>
      </c>
      <c r="G394" s="8" t="str">
        <f>VLOOKUP(MYRANKS_P[[#This Row],[PLAYERID]],PLAYERIDMAP[],COLUMN(PLAYERIDMAP[POS]),FALSE)</f>
        <v>P</v>
      </c>
      <c r="H394" s="61">
        <v>2</v>
      </c>
      <c r="I394" s="61">
        <v>0</v>
      </c>
      <c r="J394" s="61">
        <v>24</v>
      </c>
      <c r="K394" s="61">
        <v>28</v>
      </c>
      <c r="L394" s="61">
        <v>15</v>
      </c>
      <c r="M394" s="61">
        <v>6</v>
      </c>
      <c r="N394" s="61">
        <v>21</v>
      </c>
      <c r="O394" s="61">
        <v>10</v>
      </c>
      <c r="P394" s="9">
        <v>5.625</v>
      </c>
      <c r="Q394" s="9">
        <v>1.5833333333333333</v>
      </c>
      <c r="R394" s="75">
        <v>393</v>
      </c>
      <c r="S394" s="39">
        <v>-13.889593101408014</v>
      </c>
    </row>
    <row r="395" spans="1:19" x14ac:dyDescent="0.3">
      <c r="A395" s="43" t="s">
        <v>15793</v>
      </c>
      <c r="B395" s="31" t="str">
        <f>VLOOKUP(MYRANKS_P[[#This Row],[PLAYERID]],PLAYERIDMAP[],COLUMN(PLAYERIDMAP[LASTNAME]),FALSE)</f>
        <v>Oswalt</v>
      </c>
      <c r="C395" s="31" t="str">
        <f>VLOOKUP(MYRANKS_P[[#This Row],[PLAYERID]],PLAYERIDMAP[],COLUMN(PLAYERIDMAP[FIRSTNAME]),FALSE)</f>
        <v>Corey</v>
      </c>
      <c r="D395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Corey Oswalt</v>
      </c>
      <c r="E395" s="31" t="str">
        <f>VLOOKUP(MYRANKS_P[[#This Row],[PLAYERID]],PLAYERIDMAP[],COLUMN(PLAYERIDMAP[TEAM]),FALSE)</f>
        <v>NYM</v>
      </c>
      <c r="F395" s="8" t="str">
        <f>VLOOKUP(MYRANKS_P[[#This Row],[PLAYERID]],PLAYERIDMAP[],COLUMN(PLAYERIDMAP[LG]),FALSE)</f>
        <v>NL</v>
      </c>
      <c r="G395" s="8" t="str">
        <f>VLOOKUP(MYRANKS_P[[#This Row],[PLAYERID]],PLAYERIDMAP[],COLUMN(PLAYERIDMAP[POS]),FALSE)</f>
        <v>P</v>
      </c>
      <c r="H395" s="61">
        <v>3</v>
      </c>
      <c r="I395" s="61">
        <v>0</v>
      </c>
      <c r="J395" s="61">
        <v>64.2</v>
      </c>
      <c r="K395" s="61">
        <v>69</v>
      </c>
      <c r="L395" s="61">
        <v>42</v>
      </c>
      <c r="M395" s="61">
        <v>14</v>
      </c>
      <c r="N395" s="61">
        <v>45</v>
      </c>
      <c r="O395" s="61">
        <v>20</v>
      </c>
      <c r="P395" s="9">
        <v>5.8878504672897192</v>
      </c>
      <c r="Q395" s="9">
        <v>1.3862928348909658</v>
      </c>
      <c r="R395" s="61">
        <v>394</v>
      </c>
      <c r="S395" s="38">
        <v>-13.957442041584194</v>
      </c>
    </row>
    <row r="396" spans="1:19" x14ac:dyDescent="0.3">
      <c r="A396" s="43" t="s">
        <v>12270</v>
      </c>
      <c r="B396" s="31" t="str">
        <f>VLOOKUP(MYRANKS_P[[#This Row],[PLAYERID]],PLAYERIDMAP[],COLUMN(PLAYERIDMAP[LASTNAME]),FALSE)</f>
        <v>Asher</v>
      </c>
      <c r="C396" s="31" t="str">
        <f>VLOOKUP(MYRANKS_P[[#This Row],[PLAYERID]],PLAYERIDMAP[],COLUMN(PLAYERIDMAP[FIRSTNAME]),FALSE)</f>
        <v>Alec</v>
      </c>
      <c r="D396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Alec Asher</v>
      </c>
      <c r="E396" s="31" t="str">
        <f>VLOOKUP(MYRANKS_P[[#This Row],[PLAYERID]],PLAYERIDMAP[],COLUMN(PLAYERIDMAP[TEAM]),FALSE)</f>
        <v>N/A</v>
      </c>
      <c r="F396" s="8" t="str">
        <f>VLOOKUP(MYRANKS_P[[#This Row],[PLAYERID]],PLAYERIDMAP[],COLUMN(PLAYERIDMAP[LG]),FALSE)</f>
        <v>N/A</v>
      </c>
      <c r="G396" s="8" t="str">
        <f>VLOOKUP(MYRANKS_P[[#This Row],[PLAYERID]],PLAYERIDMAP[],COLUMN(PLAYERIDMAP[POS]),FALSE)</f>
        <v>P</v>
      </c>
      <c r="H396" s="61">
        <v>0</v>
      </c>
      <c r="I396" s="61">
        <v>0</v>
      </c>
      <c r="J396" s="61">
        <v>3</v>
      </c>
      <c r="K396" s="61">
        <v>2</v>
      </c>
      <c r="L396" s="61">
        <v>0</v>
      </c>
      <c r="M396" s="61">
        <v>0</v>
      </c>
      <c r="N396" s="61">
        <v>2</v>
      </c>
      <c r="O396" s="61">
        <v>1</v>
      </c>
      <c r="P396" s="9">
        <v>0</v>
      </c>
      <c r="Q396" s="9">
        <v>1</v>
      </c>
      <c r="R396" s="61">
        <v>395</v>
      </c>
      <c r="S396" s="38">
        <v>-13.967657577682578</v>
      </c>
    </row>
    <row r="397" spans="1:19" x14ac:dyDescent="0.3">
      <c r="A397" s="43" t="s">
        <v>11450</v>
      </c>
      <c r="B397" s="31" t="str">
        <f>VLOOKUP(MYRANKS_P[[#This Row],[PLAYERID]],PLAYERIDMAP[],COLUMN(PLAYERIDMAP[LASTNAME]),FALSE)</f>
        <v>Reyes</v>
      </c>
      <c r="C397" s="31" t="str">
        <f>VLOOKUP(MYRANKS_P[[#This Row],[PLAYERID]],PLAYERIDMAP[],COLUMN(PLAYERIDMAP[FIRSTNAME]),FALSE)</f>
        <v>Alex</v>
      </c>
      <c r="D397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Alex Reyes</v>
      </c>
      <c r="E397" s="31" t="str">
        <f>VLOOKUP(MYRANKS_P[[#This Row],[PLAYERID]],PLAYERIDMAP[],COLUMN(PLAYERIDMAP[TEAM]),FALSE)</f>
        <v>STL</v>
      </c>
      <c r="F397" s="8" t="str">
        <f>VLOOKUP(MYRANKS_P[[#This Row],[PLAYERID]],PLAYERIDMAP[],COLUMN(PLAYERIDMAP[LG]),FALSE)</f>
        <v>NL</v>
      </c>
      <c r="G397" s="8" t="str">
        <f>VLOOKUP(MYRANKS_P[[#This Row],[PLAYERID]],PLAYERIDMAP[],COLUMN(PLAYERIDMAP[POS]),FALSE)</f>
        <v>P</v>
      </c>
      <c r="H397" s="61">
        <v>0</v>
      </c>
      <c r="I397" s="75">
        <v>0</v>
      </c>
      <c r="J397" s="75">
        <v>4</v>
      </c>
      <c r="K397" s="75">
        <v>3</v>
      </c>
      <c r="L397" s="75">
        <v>0</v>
      </c>
      <c r="M397" s="75">
        <v>0</v>
      </c>
      <c r="N397" s="75">
        <v>2</v>
      </c>
      <c r="O397" s="75">
        <v>2</v>
      </c>
      <c r="P397" s="25">
        <v>0</v>
      </c>
      <c r="Q397" s="25">
        <v>1.25</v>
      </c>
      <c r="R397" s="75">
        <v>396</v>
      </c>
      <c r="S397" s="39">
        <v>-13.984292886361375</v>
      </c>
    </row>
    <row r="398" spans="1:19" x14ac:dyDescent="0.3">
      <c r="A398" s="43" t="s">
        <v>2207</v>
      </c>
      <c r="B398" s="31" t="str">
        <f>VLOOKUP(MYRANKS_P[[#This Row],[PLAYERID]],PLAYERIDMAP[],COLUMN(PLAYERIDMAP[LASTNAME]),FALSE)</f>
        <v>Hendriks</v>
      </c>
      <c r="C398" s="31" t="str">
        <f>VLOOKUP(MYRANKS_P[[#This Row],[PLAYERID]],PLAYERIDMAP[],COLUMN(PLAYERIDMAP[FIRSTNAME]),FALSE)</f>
        <v>Liam</v>
      </c>
      <c r="D398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Liam Hendriks</v>
      </c>
      <c r="E398" s="31" t="str">
        <f>VLOOKUP(MYRANKS_P[[#This Row],[PLAYERID]],PLAYERIDMAP[],COLUMN(PLAYERIDMAP[TEAM]),FALSE)</f>
        <v>OAK</v>
      </c>
      <c r="F398" s="8" t="str">
        <f>VLOOKUP(MYRANKS_P[[#This Row],[PLAYERID]],PLAYERIDMAP[],COLUMN(PLAYERIDMAP[LG]),FALSE)</f>
        <v>AL</v>
      </c>
      <c r="G398" s="8" t="str">
        <f>VLOOKUP(MYRANKS_P[[#This Row],[PLAYERID]],PLAYERIDMAP[],COLUMN(PLAYERIDMAP[POS]),FALSE)</f>
        <v>P</v>
      </c>
      <c r="H398" s="61">
        <v>0</v>
      </c>
      <c r="I398" s="61">
        <v>0</v>
      </c>
      <c r="J398" s="61">
        <v>24</v>
      </c>
      <c r="K398" s="61">
        <v>25</v>
      </c>
      <c r="L398" s="61">
        <v>11</v>
      </c>
      <c r="M398" s="61">
        <v>3</v>
      </c>
      <c r="N398" s="61">
        <v>22</v>
      </c>
      <c r="O398" s="61">
        <v>10</v>
      </c>
      <c r="P398" s="9">
        <v>4.125</v>
      </c>
      <c r="Q398" s="9">
        <v>1.4583333333333333</v>
      </c>
      <c r="R398" s="61">
        <v>397</v>
      </c>
      <c r="S398" s="38">
        <v>-13.993271816158611</v>
      </c>
    </row>
    <row r="399" spans="1:19" x14ac:dyDescent="0.3">
      <c r="A399" s="43" t="s">
        <v>2924</v>
      </c>
      <c r="B399" s="31" t="str">
        <f>VLOOKUP(MYRANKS_P[[#This Row],[PLAYERID]],PLAYERIDMAP[],COLUMN(PLAYERIDMAP[LASTNAME]),FALSE)</f>
        <v>Ramos</v>
      </c>
      <c r="C399" s="31" t="str">
        <f>VLOOKUP(MYRANKS_P[[#This Row],[PLAYERID]],PLAYERIDMAP[],COLUMN(PLAYERIDMAP[FIRSTNAME]),FALSE)</f>
        <v>A.J.</v>
      </c>
      <c r="D399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A.J. Ramos</v>
      </c>
      <c r="E399" s="31" t="str">
        <f>VLOOKUP(MYRANKS_P[[#This Row],[PLAYERID]],PLAYERIDMAP[],COLUMN(PLAYERIDMAP[TEAM]),FALSE)</f>
        <v>N/A</v>
      </c>
      <c r="F399" s="8" t="str">
        <f>VLOOKUP(MYRANKS_P[[#This Row],[PLAYERID]],PLAYERIDMAP[],COLUMN(PLAYERIDMAP[LG]),FALSE)</f>
        <v>N/A</v>
      </c>
      <c r="G399" s="8" t="str">
        <f>VLOOKUP(MYRANKS_P[[#This Row],[PLAYERID]],PLAYERIDMAP[],COLUMN(PLAYERIDMAP[POS]),FALSE)</f>
        <v>P</v>
      </c>
      <c r="H399" s="61">
        <v>2</v>
      </c>
      <c r="I399" s="75">
        <v>0</v>
      </c>
      <c r="J399" s="75">
        <v>19.2</v>
      </c>
      <c r="K399" s="75">
        <v>17</v>
      </c>
      <c r="L399" s="75">
        <v>14</v>
      </c>
      <c r="M399" s="75">
        <v>3</v>
      </c>
      <c r="N399" s="75">
        <v>22</v>
      </c>
      <c r="O399" s="75">
        <v>15</v>
      </c>
      <c r="P399" s="25">
        <v>6.5625</v>
      </c>
      <c r="Q399" s="25">
        <v>1.6666666666666667</v>
      </c>
      <c r="R399" s="75">
        <v>398</v>
      </c>
      <c r="S399" s="39">
        <v>-14.036247526349385</v>
      </c>
    </row>
    <row r="400" spans="1:19" x14ac:dyDescent="0.3">
      <c r="A400" s="57" t="s">
        <v>3165</v>
      </c>
      <c r="B400" s="8" t="str">
        <f>VLOOKUP(MYRANKS_P[[#This Row],[PLAYERID]],PLAYERIDMAP[],COLUMN(PLAYERIDMAP[LASTNAME]),FALSE)</f>
        <v>Stroman</v>
      </c>
      <c r="C400" s="8" t="str">
        <f>VLOOKUP(MYRANKS_P[[#This Row],[PLAYERID]],PLAYERIDMAP[],COLUMN(PLAYERIDMAP[FIRSTNAME]),FALSE)</f>
        <v>Marcus</v>
      </c>
      <c r="D400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Marcus Stroman</v>
      </c>
      <c r="E400" s="8" t="str">
        <f>VLOOKUP(MYRANKS_P[[#This Row],[PLAYERID]],PLAYERIDMAP[],COLUMN(PLAYERIDMAP[TEAM]),FALSE)</f>
        <v>TOR</v>
      </c>
      <c r="F400" s="8" t="str">
        <f>VLOOKUP(MYRANKS_P[[#This Row],[PLAYERID]],PLAYERIDMAP[],COLUMN(PLAYERIDMAP[LG]),FALSE)</f>
        <v>AL</v>
      </c>
      <c r="G400" s="8" t="str">
        <f>VLOOKUP(MYRANKS_P[[#This Row],[PLAYERID]],PLAYERIDMAP[],COLUMN(PLAYERIDMAP[POS]),FALSE)</f>
        <v>P</v>
      </c>
      <c r="H400" s="61">
        <v>4</v>
      </c>
      <c r="I400" s="68">
        <v>0</v>
      </c>
      <c r="J400" s="68">
        <v>102.1</v>
      </c>
      <c r="K400" s="68">
        <v>115</v>
      </c>
      <c r="L400" s="68">
        <v>63</v>
      </c>
      <c r="M400" s="68">
        <v>9</v>
      </c>
      <c r="N400" s="68">
        <v>77</v>
      </c>
      <c r="O400" s="68">
        <v>36</v>
      </c>
      <c r="P400" s="48">
        <v>5.5533790401567096</v>
      </c>
      <c r="Q400" s="48">
        <v>1.4789422135161607</v>
      </c>
      <c r="R400" s="68">
        <v>399</v>
      </c>
      <c r="S400" s="51">
        <v>-14.037939698497111</v>
      </c>
    </row>
    <row r="401" spans="1:19" x14ac:dyDescent="0.3">
      <c r="A401" s="43" t="s">
        <v>2003</v>
      </c>
      <c r="B401" s="31" t="str">
        <f>VLOOKUP(MYRANKS_P[[#This Row],[PLAYERID]],PLAYERIDMAP[],COLUMN(PLAYERIDMAP[LASTNAME]),FALSE)</f>
        <v>Font</v>
      </c>
      <c r="C401" s="31" t="str">
        <f>VLOOKUP(MYRANKS_P[[#This Row],[PLAYERID]],PLAYERIDMAP[],COLUMN(PLAYERIDMAP[FIRSTNAME]),FALSE)</f>
        <v>Wilmer</v>
      </c>
      <c r="D401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Wilmer Font</v>
      </c>
      <c r="E401" s="31" t="str">
        <f>VLOOKUP(MYRANKS_P[[#This Row],[PLAYERID]],PLAYERIDMAP[],COLUMN(PLAYERIDMAP[TEAM]),FALSE)</f>
        <v>TB</v>
      </c>
      <c r="F401" s="8" t="str">
        <f>VLOOKUP(MYRANKS_P[[#This Row],[PLAYERID]],PLAYERIDMAP[],COLUMN(PLAYERIDMAP[LG]),FALSE)</f>
        <v>AL</v>
      </c>
      <c r="G401" s="8" t="str">
        <f>VLOOKUP(MYRANKS_P[[#This Row],[PLAYERID]],PLAYERIDMAP[],COLUMN(PLAYERIDMAP[POS]),FALSE)</f>
        <v>P</v>
      </c>
      <c r="H401" s="61">
        <v>2</v>
      </c>
      <c r="I401" s="61">
        <v>0</v>
      </c>
      <c r="J401" s="61">
        <v>44</v>
      </c>
      <c r="K401" s="61">
        <v>46</v>
      </c>
      <c r="L401" s="61">
        <v>29</v>
      </c>
      <c r="M401" s="61">
        <v>12</v>
      </c>
      <c r="N401" s="61">
        <v>36</v>
      </c>
      <c r="O401" s="61">
        <v>16</v>
      </c>
      <c r="P401" s="9">
        <v>5.9318181818181817</v>
      </c>
      <c r="Q401" s="9">
        <v>1.4090909090909092</v>
      </c>
      <c r="R401" s="81">
        <v>400</v>
      </c>
      <c r="S401" s="40">
        <v>-14.044966193547783</v>
      </c>
    </row>
    <row r="402" spans="1:19" x14ac:dyDescent="0.3">
      <c r="A402" s="43" t="s">
        <v>15773</v>
      </c>
      <c r="B402" s="31" t="str">
        <f>VLOOKUP(MYRANKS_P[[#This Row],[PLAYERID]],PLAYERIDMAP[],COLUMN(PLAYERIDMAP[LASTNAME]),FALSE)</f>
        <v>Lopez</v>
      </c>
      <c r="C402" s="31" t="str">
        <f>VLOOKUP(MYRANKS_P[[#This Row],[PLAYERID]],PLAYERIDMAP[],COLUMN(PLAYERIDMAP[FIRSTNAME]),FALSE)</f>
        <v>Jorge</v>
      </c>
      <c r="D402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Jorge Lopez</v>
      </c>
      <c r="E402" s="31" t="str">
        <f>VLOOKUP(MYRANKS_P[[#This Row],[PLAYERID]],PLAYERIDMAP[],COLUMN(PLAYERIDMAP[TEAM]),FALSE)</f>
        <v>KC</v>
      </c>
      <c r="F402" s="8" t="str">
        <f>VLOOKUP(MYRANKS_P[[#This Row],[PLAYERID]],PLAYERIDMAP[],COLUMN(PLAYERIDMAP[LG]),FALSE)</f>
        <v>AL</v>
      </c>
      <c r="G402" s="8" t="str">
        <f>VLOOKUP(MYRANKS_P[[#This Row],[PLAYERID]],PLAYERIDMAP[],COLUMN(PLAYERIDMAP[POS]),FALSE)</f>
        <v>P</v>
      </c>
      <c r="H402" s="61">
        <v>2</v>
      </c>
      <c r="I402" s="61">
        <v>0</v>
      </c>
      <c r="J402" s="61">
        <v>53.2</v>
      </c>
      <c r="K402" s="61">
        <v>57</v>
      </c>
      <c r="L402" s="61">
        <v>30</v>
      </c>
      <c r="M402" s="61">
        <v>6</v>
      </c>
      <c r="N402" s="61">
        <v>38</v>
      </c>
      <c r="O402" s="61">
        <v>22</v>
      </c>
      <c r="P402" s="9">
        <v>5.0751879699248121</v>
      </c>
      <c r="Q402" s="9">
        <v>1.4849624060150375</v>
      </c>
      <c r="R402" s="61">
        <v>401</v>
      </c>
      <c r="S402" s="38">
        <v>-14.045884374160149</v>
      </c>
    </row>
    <row r="403" spans="1:19" x14ac:dyDescent="0.3">
      <c r="A403" s="43" t="s">
        <v>14007</v>
      </c>
      <c r="B403" s="31" t="str">
        <f>VLOOKUP(MYRANKS_P[[#This Row],[PLAYERID]],PLAYERIDMAP[],COLUMN(PLAYERIDMAP[LASTNAME]),FALSE)</f>
        <v>Gohara</v>
      </c>
      <c r="C403" s="31" t="str">
        <f>VLOOKUP(MYRANKS_P[[#This Row],[PLAYERID]],PLAYERIDMAP[],COLUMN(PLAYERIDMAP[FIRSTNAME]),FALSE)</f>
        <v>Luiz</v>
      </c>
      <c r="D403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Luiz Gohara</v>
      </c>
      <c r="E403" s="31" t="str">
        <f>VLOOKUP(MYRANKS_P[[#This Row],[PLAYERID]],PLAYERIDMAP[],COLUMN(PLAYERIDMAP[TEAM]),FALSE)</f>
        <v>ATL</v>
      </c>
      <c r="F403" s="8" t="str">
        <f>VLOOKUP(MYRANKS_P[[#This Row],[PLAYERID]],PLAYERIDMAP[],COLUMN(PLAYERIDMAP[LG]),FALSE)</f>
        <v>NL</v>
      </c>
      <c r="G403" s="8" t="str">
        <f>VLOOKUP(MYRANKS_P[[#This Row],[PLAYERID]],PLAYERIDMAP[],COLUMN(PLAYERIDMAP[POS]),FALSE)</f>
        <v>P</v>
      </c>
      <c r="H403" s="61">
        <v>0</v>
      </c>
      <c r="I403" s="61">
        <v>1</v>
      </c>
      <c r="J403" s="61">
        <v>19.2</v>
      </c>
      <c r="K403" s="61">
        <v>16</v>
      </c>
      <c r="L403" s="61">
        <v>13</v>
      </c>
      <c r="M403" s="61">
        <v>3</v>
      </c>
      <c r="N403" s="61">
        <v>18</v>
      </c>
      <c r="O403" s="61">
        <v>8</v>
      </c>
      <c r="P403" s="9">
        <v>6.09375</v>
      </c>
      <c r="Q403" s="9">
        <v>1.25</v>
      </c>
      <c r="R403" s="61">
        <v>402</v>
      </c>
      <c r="S403" s="38">
        <v>-14.048695923842066</v>
      </c>
    </row>
    <row r="404" spans="1:19" x14ac:dyDescent="0.3">
      <c r="A404" s="49" t="s">
        <v>15767</v>
      </c>
      <c r="B404" s="24" t="str">
        <f>VLOOKUP(MYRANKS_P[[#This Row],[PLAYERID]],PLAYERIDMAP[],COLUMN(PLAYERIDMAP[LASTNAME]),FALSE)</f>
        <v>Krol</v>
      </c>
      <c r="C404" s="24" t="str">
        <f>VLOOKUP(MYRANKS_P[[#This Row],[PLAYERID]],PLAYERIDMAP[],COLUMN(PLAYERIDMAP[FIRSTNAME]),FALSE)</f>
        <v>Ian</v>
      </c>
      <c r="D404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Ian Krol</v>
      </c>
      <c r="E404" s="24" t="str">
        <f>VLOOKUP(MYRANKS_P[[#This Row],[PLAYERID]],PLAYERIDMAP[],COLUMN(PLAYERIDMAP[TEAM]),FALSE)</f>
        <v>N/A</v>
      </c>
      <c r="F404" s="8" t="str">
        <f>VLOOKUP(MYRANKS_P[[#This Row],[PLAYERID]],PLAYERIDMAP[],COLUMN(PLAYERIDMAP[LG]),FALSE)</f>
        <v>N/A</v>
      </c>
      <c r="G404" s="8" t="str">
        <f>VLOOKUP(MYRANKS_P[[#This Row],[PLAYERID]],PLAYERIDMAP[],COLUMN(PLAYERIDMAP[POS]),FALSE)</f>
        <v>P</v>
      </c>
      <c r="H404" s="61">
        <v>0</v>
      </c>
      <c r="I404" s="61">
        <v>0</v>
      </c>
      <c r="J404" s="61">
        <v>2</v>
      </c>
      <c r="K404" s="61">
        <v>1</v>
      </c>
      <c r="L404" s="61">
        <v>0</v>
      </c>
      <c r="M404" s="61">
        <v>0</v>
      </c>
      <c r="N404" s="61">
        <v>2</v>
      </c>
      <c r="O404" s="61">
        <v>1</v>
      </c>
      <c r="P404" s="9">
        <v>0</v>
      </c>
      <c r="Q404" s="9">
        <v>1</v>
      </c>
      <c r="R404" s="75">
        <v>403</v>
      </c>
      <c r="S404" s="39">
        <v>-14.100316377121947</v>
      </c>
    </row>
    <row r="405" spans="1:19" x14ac:dyDescent="0.3">
      <c r="A405" s="49" t="s">
        <v>12114</v>
      </c>
      <c r="B405" s="31" t="str">
        <f>VLOOKUP(MYRANKS_P[[#This Row],[PLAYERID]],PLAYERIDMAP[],COLUMN(PLAYERIDMAP[LASTNAME]),FALSE)</f>
        <v>Feliz</v>
      </c>
      <c r="C405" s="31" t="str">
        <f>VLOOKUP(MYRANKS_P[[#This Row],[PLAYERID]],PLAYERIDMAP[],COLUMN(PLAYERIDMAP[FIRSTNAME]),FALSE)</f>
        <v>Michael</v>
      </c>
      <c r="D405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Michael Feliz</v>
      </c>
      <c r="E405" s="31" t="str">
        <f>VLOOKUP(MYRANKS_P[[#This Row],[PLAYERID]],PLAYERIDMAP[],COLUMN(PLAYERIDMAP[TEAM]),FALSE)</f>
        <v>PIT</v>
      </c>
      <c r="F405" s="8" t="str">
        <f>VLOOKUP(MYRANKS_P[[#This Row],[PLAYERID]],PLAYERIDMAP[],COLUMN(PLAYERIDMAP[LG]),FALSE)</f>
        <v>NL</v>
      </c>
      <c r="G405" s="8" t="str">
        <f>VLOOKUP(MYRANKS_P[[#This Row],[PLAYERID]],PLAYERIDMAP[],COLUMN(PLAYERIDMAP[POS]),FALSE)</f>
        <v>P</v>
      </c>
      <c r="H405" s="61">
        <v>1</v>
      </c>
      <c r="I405" s="61">
        <v>0</v>
      </c>
      <c r="J405" s="61">
        <v>47.2</v>
      </c>
      <c r="K405" s="61">
        <v>49</v>
      </c>
      <c r="L405" s="61">
        <v>30</v>
      </c>
      <c r="M405" s="61">
        <v>6</v>
      </c>
      <c r="N405" s="61">
        <v>55</v>
      </c>
      <c r="O405" s="61">
        <v>23</v>
      </c>
      <c r="P405" s="9">
        <v>5.7203389830508469</v>
      </c>
      <c r="Q405" s="9">
        <v>1.5254237288135593</v>
      </c>
      <c r="R405" s="61">
        <v>404</v>
      </c>
      <c r="S405" s="38">
        <v>-14.209183845402874</v>
      </c>
    </row>
    <row r="406" spans="1:19" x14ac:dyDescent="0.3">
      <c r="A406" s="43" t="s">
        <v>2496</v>
      </c>
      <c r="B406" s="31" t="str">
        <f>VLOOKUP(MYRANKS_P[[#This Row],[PLAYERID]],PLAYERIDMAP[],COLUMN(PLAYERIDMAP[LASTNAME]),FALSE)</f>
        <v>Loup</v>
      </c>
      <c r="C406" s="31" t="str">
        <f>VLOOKUP(MYRANKS_P[[#This Row],[PLAYERID]],PLAYERIDMAP[],COLUMN(PLAYERIDMAP[FIRSTNAME]),FALSE)</f>
        <v>Aaron</v>
      </c>
      <c r="D406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Aaron Loup</v>
      </c>
      <c r="E406" s="31" t="str">
        <f>VLOOKUP(MYRANKS_P[[#This Row],[PLAYERID]],PLAYERIDMAP[],COLUMN(PLAYERIDMAP[TEAM]),FALSE)</f>
        <v>N/A</v>
      </c>
      <c r="F406" s="8" t="str">
        <f>VLOOKUP(MYRANKS_P[[#This Row],[PLAYERID]],PLAYERIDMAP[],COLUMN(PLAYERIDMAP[LG]),FALSE)</f>
        <v>N/A</v>
      </c>
      <c r="G406" s="8" t="str">
        <f>VLOOKUP(MYRANKS_P[[#This Row],[PLAYERID]],PLAYERIDMAP[],COLUMN(PLAYERIDMAP[POS]),FALSE)</f>
        <v>P</v>
      </c>
      <c r="H406" s="61">
        <v>0</v>
      </c>
      <c r="I406" s="75">
        <v>0</v>
      </c>
      <c r="J406" s="75">
        <v>39.200000000000003</v>
      </c>
      <c r="K406" s="75">
        <v>48</v>
      </c>
      <c r="L406" s="75">
        <v>20</v>
      </c>
      <c r="M406" s="75">
        <v>4</v>
      </c>
      <c r="N406" s="75">
        <v>44</v>
      </c>
      <c r="O406" s="75">
        <v>14</v>
      </c>
      <c r="P406" s="25">
        <v>4.5918367346938771</v>
      </c>
      <c r="Q406" s="25">
        <v>1.5816326530612244</v>
      </c>
      <c r="R406" s="75">
        <v>405</v>
      </c>
      <c r="S406" s="39">
        <v>-14.219633679023083</v>
      </c>
    </row>
    <row r="407" spans="1:19" x14ac:dyDescent="0.3">
      <c r="A407" s="49" t="s">
        <v>13668</v>
      </c>
      <c r="B407" s="31" t="str">
        <f>VLOOKUP(MYRANKS_P[[#This Row],[PLAYERID]],PLAYERIDMAP[],COLUMN(PLAYERIDMAP[LASTNAME]),FALSE)</f>
        <v>Barnes</v>
      </c>
      <c r="C407" s="31" t="str">
        <f>VLOOKUP(MYRANKS_P[[#This Row],[PLAYERID]],PLAYERIDMAP[],COLUMN(PLAYERIDMAP[FIRSTNAME]),FALSE)</f>
        <v>Danny</v>
      </c>
      <c r="D407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Danny Barnes</v>
      </c>
      <c r="E407" s="31" t="str">
        <f>VLOOKUP(MYRANKS_P[[#This Row],[PLAYERID]],PLAYERIDMAP[],COLUMN(PLAYERIDMAP[TEAM]),FALSE)</f>
        <v>TOR</v>
      </c>
      <c r="F407" s="8" t="str">
        <f>VLOOKUP(MYRANKS_P[[#This Row],[PLAYERID]],PLAYERIDMAP[],COLUMN(PLAYERIDMAP[LG]),FALSE)</f>
        <v>AL</v>
      </c>
      <c r="G407" s="8" t="str">
        <f>VLOOKUP(MYRANKS_P[[#This Row],[PLAYERID]],PLAYERIDMAP[],COLUMN(PLAYERIDMAP[POS]),FALSE)</f>
        <v>P</v>
      </c>
      <c r="H407" s="61">
        <v>3</v>
      </c>
      <c r="I407" s="61">
        <v>0</v>
      </c>
      <c r="J407" s="61">
        <v>41</v>
      </c>
      <c r="K407" s="61">
        <v>47</v>
      </c>
      <c r="L407" s="61">
        <v>26</v>
      </c>
      <c r="M407" s="61">
        <v>6</v>
      </c>
      <c r="N407" s="61">
        <v>38</v>
      </c>
      <c r="O407" s="61">
        <v>22</v>
      </c>
      <c r="P407" s="9">
        <v>5.7073170731707314</v>
      </c>
      <c r="Q407" s="9">
        <v>1.6829268292682926</v>
      </c>
      <c r="R407" s="81">
        <v>406</v>
      </c>
      <c r="S407" s="40">
        <v>-14.236688877749254</v>
      </c>
    </row>
    <row r="408" spans="1:19" x14ac:dyDescent="0.3">
      <c r="A408" s="43" t="s">
        <v>12943</v>
      </c>
      <c r="B408" s="8" t="str">
        <f>VLOOKUP(MYRANKS_P[[#This Row],[PLAYERID]],PLAYERIDMAP[],COLUMN(PLAYERIDMAP[LASTNAME]),FALSE)</f>
        <v>Fedde</v>
      </c>
      <c r="C408" s="8" t="str">
        <f>VLOOKUP(MYRANKS_P[[#This Row],[PLAYERID]],PLAYERIDMAP[],COLUMN(PLAYERIDMAP[FIRSTNAME]),FALSE)</f>
        <v>Erick</v>
      </c>
      <c r="D408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Erick Fedde</v>
      </c>
      <c r="E408" s="8" t="str">
        <f>VLOOKUP(MYRANKS_P[[#This Row],[PLAYERID]],PLAYERIDMAP[],COLUMN(PLAYERIDMAP[TEAM]),FALSE)</f>
        <v>WAS</v>
      </c>
      <c r="F408" s="8" t="str">
        <f>VLOOKUP(MYRANKS_P[[#This Row],[PLAYERID]],PLAYERIDMAP[],COLUMN(PLAYERIDMAP[LG]),FALSE)</f>
        <v>NL</v>
      </c>
      <c r="G408" s="8" t="str">
        <f>VLOOKUP(MYRANKS_P[[#This Row],[PLAYERID]],PLAYERIDMAP[],COLUMN(PLAYERIDMAP[POS]),FALSE)</f>
        <v>P</v>
      </c>
      <c r="H408" s="61">
        <v>2</v>
      </c>
      <c r="I408" s="61">
        <v>0</v>
      </c>
      <c r="J408" s="61">
        <v>50.1</v>
      </c>
      <c r="K408" s="61">
        <v>55</v>
      </c>
      <c r="L408" s="61">
        <v>31</v>
      </c>
      <c r="M408" s="61">
        <v>8</v>
      </c>
      <c r="N408" s="61">
        <v>46</v>
      </c>
      <c r="O408" s="61">
        <v>22</v>
      </c>
      <c r="P408" s="9">
        <v>5.568862275449102</v>
      </c>
      <c r="Q408" s="9">
        <v>1.5369261477045908</v>
      </c>
      <c r="R408" s="61">
        <v>407</v>
      </c>
      <c r="S408" s="38">
        <v>-14.247382137978265</v>
      </c>
    </row>
    <row r="409" spans="1:19" x14ac:dyDescent="0.3">
      <c r="A409" s="49" t="s">
        <v>9677</v>
      </c>
      <c r="B409" s="8" t="str">
        <f>VLOOKUP(MYRANKS_P[[#This Row],[PLAYERID]],PLAYERIDMAP[],COLUMN(PLAYERIDMAP[LASTNAME]),FALSE)</f>
        <v>Brooks</v>
      </c>
      <c r="C409" s="8" t="str">
        <f>VLOOKUP(MYRANKS_P[[#This Row],[PLAYERID]],PLAYERIDMAP[],COLUMN(PLAYERIDMAP[FIRSTNAME]),FALSE)</f>
        <v>Aaron</v>
      </c>
      <c r="D409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Aaron Brooks</v>
      </c>
      <c r="E409" s="8" t="str">
        <f>VLOOKUP(MYRANKS_P[[#This Row],[PLAYERID]],PLAYERIDMAP[],COLUMN(PLAYERIDMAP[TEAM]),FALSE)</f>
        <v>OAK</v>
      </c>
      <c r="F409" s="8" t="str">
        <f>VLOOKUP(MYRANKS_P[[#This Row],[PLAYERID]],PLAYERIDMAP[],COLUMN(PLAYERIDMAP[LG]),FALSE)</f>
        <v>AL</v>
      </c>
      <c r="G409" s="8" t="str">
        <f>VLOOKUP(MYRANKS_P[[#This Row],[PLAYERID]],PLAYERIDMAP[],COLUMN(PLAYERIDMAP[POS]),FALSE)</f>
        <v>P</v>
      </c>
      <c r="H409" s="61">
        <v>0</v>
      </c>
      <c r="I409" s="61">
        <v>0</v>
      </c>
      <c r="J409" s="61">
        <v>2.2000000000000002</v>
      </c>
      <c r="K409" s="61">
        <v>1</v>
      </c>
      <c r="L409" s="61">
        <v>0</v>
      </c>
      <c r="M409" s="61">
        <v>0</v>
      </c>
      <c r="N409" s="61">
        <v>1</v>
      </c>
      <c r="O409" s="61">
        <v>2</v>
      </c>
      <c r="P409" s="9">
        <v>0</v>
      </c>
      <c r="Q409" s="9">
        <v>1.3636363636363635</v>
      </c>
      <c r="R409" s="61">
        <v>408</v>
      </c>
      <c r="S409" s="38">
        <v>-14.267942664025579</v>
      </c>
    </row>
    <row r="410" spans="1:19" x14ac:dyDescent="0.3">
      <c r="A410" s="43" t="s">
        <v>1819</v>
      </c>
      <c r="B410" s="31" t="str">
        <f>VLOOKUP(MYRANKS_P[[#This Row],[PLAYERID]],PLAYERIDMAP[],COLUMN(PLAYERIDMAP[LASTNAME]),FALSE)</f>
        <v>Cruz</v>
      </c>
      <c r="C410" s="31" t="str">
        <f>VLOOKUP(MYRANKS_P[[#This Row],[PLAYERID]],PLAYERIDMAP[],COLUMN(PLAYERIDMAP[FIRSTNAME]),FALSE)</f>
        <v>Rhiner</v>
      </c>
      <c r="D410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Rhiner Cruz</v>
      </c>
      <c r="E410" s="31" t="str">
        <f>VLOOKUP(MYRANKS_P[[#This Row],[PLAYERID]],PLAYERIDMAP[],COLUMN(PLAYERIDMAP[TEAM]),FALSE)</f>
        <v>N/A</v>
      </c>
      <c r="F410" s="8" t="str">
        <f>VLOOKUP(MYRANKS_P[[#This Row],[PLAYERID]],PLAYERIDMAP[],COLUMN(PLAYERIDMAP[LG]),FALSE)</f>
        <v>N/A</v>
      </c>
      <c r="G410" s="8" t="str">
        <f>VLOOKUP(MYRANKS_P[[#This Row],[PLAYERID]],PLAYERIDMAP[],COLUMN(PLAYERIDMAP[POS]),FALSE)</f>
        <v>P</v>
      </c>
      <c r="H410" s="61">
        <v>0</v>
      </c>
      <c r="I410" s="61">
        <v>0</v>
      </c>
      <c r="J410" s="61">
        <v>3.1</v>
      </c>
      <c r="K410" s="61">
        <v>3</v>
      </c>
      <c r="L410" s="61">
        <v>1</v>
      </c>
      <c r="M410" s="61">
        <v>0</v>
      </c>
      <c r="N410" s="61">
        <v>4</v>
      </c>
      <c r="O410" s="61">
        <v>2</v>
      </c>
      <c r="P410" s="9">
        <v>2.903225806451613</v>
      </c>
      <c r="Q410" s="9">
        <v>1.6129032258064515</v>
      </c>
      <c r="R410" s="81">
        <v>409</v>
      </c>
      <c r="S410" s="40">
        <v>-14.332837590296576</v>
      </c>
    </row>
    <row r="411" spans="1:19" x14ac:dyDescent="0.3">
      <c r="A411" s="43" t="s">
        <v>14193</v>
      </c>
      <c r="B411" s="31" t="str">
        <f>VLOOKUP(MYRANKS_P[[#This Row],[PLAYERID]],PLAYERIDMAP[],COLUMN(PLAYERIDMAP[LASTNAME]),FALSE)</f>
        <v>Slegers</v>
      </c>
      <c r="C411" s="31" t="str">
        <f>VLOOKUP(MYRANKS_P[[#This Row],[PLAYERID]],PLAYERIDMAP[],COLUMN(PLAYERIDMAP[FIRSTNAME]),FALSE)</f>
        <v>Aaron</v>
      </c>
      <c r="D411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Aaron Slegers</v>
      </c>
      <c r="E411" s="31" t="str">
        <f>VLOOKUP(MYRANKS_P[[#This Row],[PLAYERID]],PLAYERIDMAP[],COLUMN(PLAYERIDMAP[TEAM]),FALSE)</f>
        <v>MIN</v>
      </c>
      <c r="F411" s="8" t="str">
        <f>VLOOKUP(MYRANKS_P[[#This Row],[PLAYERID]],PLAYERIDMAP[],COLUMN(PLAYERIDMAP[LG]),FALSE)</f>
        <v>AL</v>
      </c>
      <c r="G411" s="8" t="str">
        <f>VLOOKUP(MYRANKS_P[[#This Row],[PLAYERID]],PLAYERIDMAP[],COLUMN(PLAYERIDMAP[POS]),FALSE)</f>
        <v>P</v>
      </c>
      <c r="H411" s="61">
        <v>1</v>
      </c>
      <c r="I411" s="61">
        <v>0</v>
      </c>
      <c r="J411" s="61">
        <v>13.2</v>
      </c>
      <c r="K411" s="61">
        <v>17</v>
      </c>
      <c r="L411" s="61">
        <v>8</v>
      </c>
      <c r="M411" s="61">
        <v>3</v>
      </c>
      <c r="N411" s="61">
        <v>6</v>
      </c>
      <c r="O411" s="61">
        <v>2</v>
      </c>
      <c r="P411" s="9">
        <v>5.454545454545455</v>
      </c>
      <c r="Q411" s="9">
        <v>1.4393939393939394</v>
      </c>
      <c r="R411" s="61">
        <v>410</v>
      </c>
      <c r="S411" s="38">
        <v>-14.335798280943882</v>
      </c>
    </row>
    <row r="412" spans="1:19" x14ac:dyDescent="0.3">
      <c r="A412" s="88" t="s">
        <v>3516</v>
      </c>
      <c r="B412" s="31" t="str">
        <f>VLOOKUP(MYRANKS_P[[#This Row],[PLAYERID]],PLAYERIDMAP[],COLUMN(PLAYERIDMAP[LASTNAME]),FALSE)</f>
        <v>Walker</v>
      </c>
      <c r="C412" s="31" t="str">
        <f>VLOOKUP(MYRANKS_P[[#This Row],[PLAYERID]],PLAYERIDMAP[],COLUMN(PLAYERIDMAP[FIRSTNAME]),FALSE)</f>
        <v>Taijuan</v>
      </c>
      <c r="D412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Taijuan Walker</v>
      </c>
      <c r="E412" s="31" t="str">
        <f>VLOOKUP(MYRANKS_P[[#This Row],[PLAYERID]],PLAYERIDMAP[],COLUMN(PLAYERIDMAP[TEAM]),FALSE)</f>
        <v>ARI</v>
      </c>
      <c r="F412" s="113" t="str">
        <f>VLOOKUP(MYRANKS_P[[#This Row],[PLAYERID]],PLAYERIDMAP[],COLUMN(PLAYERIDMAP[LG]),FALSE)</f>
        <v>NL</v>
      </c>
      <c r="G412" s="8" t="str">
        <f>VLOOKUP(MYRANKS_P[[#This Row],[PLAYERID]],PLAYERIDMAP[],COLUMN(PLAYERIDMAP[POS]),FALSE)</f>
        <v>P</v>
      </c>
      <c r="H412" s="85">
        <v>0</v>
      </c>
      <c r="I412" s="85">
        <v>0</v>
      </c>
      <c r="J412" s="85">
        <v>13</v>
      </c>
      <c r="K412" s="85">
        <v>15</v>
      </c>
      <c r="L412" s="85">
        <v>5</v>
      </c>
      <c r="M412" s="85">
        <v>1</v>
      </c>
      <c r="N412" s="85">
        <v>9</v>
      </c>
      <c r="O412" s="85">
        <v>5</v>
      </c>
      <c r="P412" s="86">
        <v>3.4615384615384617</v>
      </c>
      <c r="Q412" s="86">
        <v>1.5384615384615385</v>
      </c>
      <c r="R412" s="85">
        <v>411</v>
      </c>
      <c r="S412" s="87">
        <v>-14.378020807988221</v>
      </c>
    </row>
    <row r="413" spans="1:19" x14ac:dyDescent="0.3">
      <c r="A413" s="43" t="s">
        <v>8259</v>
      </c>
      <c r="B413" s="8" t="str">
        <f>VLOOKUP(MYRANKS_P[[#This Row],[PLAYERID]],PLAYERIDMAP[],COLUMN(PLAYERIDMAP[LASTNAME]),FALSE)</f>
        <v>Garcia</v>
      </c>
      <c r="C413" s="8" t="str">
        <f>VLOOKUP(MYRANKS_P[[#This Row],[PLAYERID]],PLAYERIDMAP[],COLUMN(PLAYERIDMAP[FIRSTNAME]),FALSE)</f>
        <v>Yimi</v>
      </c>
      <c r="D413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Yimi Garcia</v>
      </c>
      <c r="E413" s="8" t="str">
        <f>VLOOKUP(MYRANKS_P[[#This Row],[PLAYERID]],PLAYERIDMAP[],COLUMN(PLAYERIDMAP[TEAM]),FALSE)</f>
        <v>LAD</v>
      </c>
      <c r="F413" s="8" t="str">
        <f>VLOOKUP(MYRANKS_P[[#This Row],[PLAYERID]],PLAYERIDMAP[],COLUMN(PLAYERIDMAP[LG]),FALSE)</f>
        <v>NL</v>
      </c>
      <c r="G413" s="8" t="str">
        <f>VLOOKUP(MYRANKS_P[[#This Row],[PLAYERID]],PLAYERIDMAP[],COLUMN(PLAYERIDMAP[POS]),FALSE)</f>
        <v>P</v>
      </c>
      <c r="H413" s="61">
        <v>1</v>
      </c>
      <c r="I413" s="61">
        <v>0</v>
      </c>
      <c r="J413" s="61">
        <v>22.1</v>
      </c>
      <c r="K413" s="61">
        <v>29</v>
      </c>
      <c r="L413" s="61">
        <v>14</v>
      </c>
      <c r="M413" s="61">
        <v>7</v>
      </c>
      <c r="N413" s="61">
        <v>19</v>
      </c>
      <c r="O413" s="61">
        <v>4</v>
      </c>
      <c r="P413" s="9">
        <v>5.7013574660633477</v>
      </c>
      <c r="Q413" s="9">
        <v>1.4932126696832577</v>
      </c>
      <c r="R413" s="61">
        <v>412</v>
      </c>
      <c r="S413" s="38">
        <v>-14.38530892110669</v>
      </c>
    </row>
    <row r="414" spans="1:19" x14ac:dyDescent="0.3">
      <c r="A414" s="43" t="s">
        <v>11071</v>
      </c>
      <c r="B414" s="31" t="str">
        <f>VLOOKUP(MYRANKS_P[[#This Row],[PLAYERID]],PLAYERIDMAP[],COLUMN(PLAYERIDMAP[LASTNAME]),FALSE)</f>
        <v>Gomez</v>
      </c>
      <c r="C414" s="31" t="str">
        <f>VLOOKUP(MYRANKS_P[[#This Row],[PLAYERID]],PLAYERIDMAP[],COLUMN(PLAYERIDMAP[FIRSTNAME]),FALSE)</f>
        <v>Jeanmar</v>
      </c>
      <c r="D414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Jeanmar Gomez</v>
      </c>
      <c r="E414" s="31" t="str">
        <f>VLOOKUP(MYRANKS_P[[#This Row],[PLAYERID]],PLAYERIDMAP[],COLUMN(PLAYERIDMAP[TEAM]),FALSE)</f>
        <v>N/A</v>
      </c>
      <c r="F414" s="8" t="str">
        <f>VLOOKUP(MYRANKS_P[[#This Row],[PLAYERID]],PLAYERIDMAP[],COLUMN(PLAYERIDMAP[LG]),FALSE)</f>
        <v>N/A</v>
      </c>
      <c r="G414" s="8" t="str">
        <f>VLOOKUP(MYRANKS_P[[#This Row],[PLAYERID]],PLAYERIDMAP[],COLUMN(PLAYERIDMAP[POS]),FALSE)</f>
        <v>P</v>
      </c>
      <c r="H414" s="61">
        <v>0</v>
      </c>
      <c r="I414" s="75">
        <v>0</v>
      </c>
      <c r="J414" s="75">
        <v>25</v>
      </c>
      <c r="K414" s="75">
        <v>29</v>
      </c>
      <c r="L414" s="75">
        <v>13</v>
      </c>
      <c r="M414" s="75">
        <v>3</v>
      </c>
      <c r="N414" s="75">
        <v>27</v>
      </c>
      <c r="O414" s="75">
        <v>10</v>
      </c>
      <c r="P414" s="25">
        <v>4.68</v>
      </c>
      <c r="Q414" s="25">
        <v>1.56</v>
      </c>
      <c r="R414" s="75">
        <v>413</v>
      </c>
      <c r="S414" s="39">
        <v>-14.407901977098611</v>
      </c>
    </row>
    <row r="415" spans="1:19" x14ac:dyDescent="0.3">
      <c r="A415" s="43" t="s">
        <v>2646</v>
      </c>
      <c r="B415" s="31" t="str">
        <f>VLOOKUP(MYRANKS_P[[#This Row],[PLAYERID]],PLAYERIDMAP[],COLUMN(PLAYERIDMAP[LASTNAME]),FALSE)</f>
        <v>Milone</v>
      </c>
      <c r="C415" s="31" t="str">
        <f>VLOOKUP(MYRANKS_P[[#This Row],[PLAYERID]],PLAYERIDMAP[],COLUMN(PLAYERIDMAP[FIRSTNAME]),FALSE)</f>
        <v>Tommy</v>
      </c>
      <c r="D415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Tommy Milone</v>
      </c>
      <c r="E415" s="31" t="str">
        <f>VLOOKUP(MYRANKS_P[[#This Row],[PLAYERID]],PLAYERIDMAP[],COLUMN(PLAYERIDMAP[TEAM]),FALSE)</f>
        <v>N/A</v>
      </c>
      <c r="F415" s="8" t="str">
        <f>VLOOKUP(MYRANKS_P[[#This Row],[PLAYERID]],PLAYERIDMAP[],COLUMN(PLAYERIDMAP[LG]),FALSE)</f>
        <v>N/A</v>
      </c>
      <c r="G415" s="8" t="str">
        <f>VLOOKUP(MYRANKS_P[[#This Row],[PLAYERID]],PLAYERIDMAP[],COLUMN(PLAYERIDMAP[POS]),FALSE)</f>
        <v>P</v>
      </c>
      <c r="H415" s="61">
        <v>1</v>
      </c>
      <c r="I415" s="75">
        <v>0</v>
      </c>
      <c r="J415" s="75">
        <v>26.1</v>
      </c>
      <c r="K415" s="75">
        <v>37</v>
      </c>
      <c r="L415" s="75">
        <v>17</v>
      </c>
      <c r="M415" s="75">
        <v>7</v>
      </c>
      <c r="N415" s="75">
        <v>23</v>
      </c>
      <c r="O415" s="75">
        <v>1</v>
      </c>
      <c r="P415" s="25">
        <v>5.8620689655172411</v>
      </c>
      <c r="Q415" s="25">
        <v>1.4559386973180075</v>
      </c>
      <c r="R415" s="75">
        <v>414</v>
      </c>
      <c r="S415" s="39">
        <v>-14.424071055633126</v>
      </c>
    </row>
    <row r="416" spans="1:19" x14ac:dyDescent="0.3">
      <c r="A416" s="43" t="s">
        <v>13327</v>
      </c>
      <c r="B416" s="31" t="str">
        <f>VLOOKUP(MYRANKS_P[[#This Row],[PLAYERID]],PLAYERIDMAP[],COLUMN(PLAYERIDMAP[LASTNAME]),FALSE)</f>
        <v>Mendez</v>
      </c>
      <c r="C416" s="31" t="str">
        <f>VLOOKUP(MYRANKS_P[[#This Row],[PLAYERID]],PLAYERIDMAP[],COLUMN(PLAYERIDMAP[FIRSTNAME]),FALSE)</f>
        <v>Yohander</v>
      </c>
      <c r="D416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Yohander Mendez</v>
      </c>
      <c r="E416" s="31" t="str">
        <f>VLOOKUP(MYRANKS_P[[#This Row],[PLAYERID]],PLAYERIDMAP[],COLUMN(PLAYERIDMAP[TEAM]),FALSE)</f>
        <v>TEX</v>
      </c>
      <c r="F416" s="8" t="str">
        <f>VLOOKUP(MYRANKS_P[[#This Row],[PLAYERID]],PLAYERIDMAP[],COLUMN(PLAYERIDMAP[LG]),FALSE)</f>
        <v>AL</v>
      </c>
      <c r="G416" s="8" t="str">
        <f>VLOOKUP(MYRANKS_P[[#This Row],[PLAYERID]],PLAYERIDMAP[],COLUMN(PLAYERIDMAP[POS]),FALSE)</f>
        <v>P</v>
      </c>
      <c r="H416" s="61">
        <v>2</v>
      </c>
      <c r="I416" s="61">
        <v>0</v>
      </c>
      <c r="J416" s="61">
        <v>27.2</v>
      </c>
      <c r="K416" s="61">
        <v>28</v>
      </c>
      <c r="L416" s="61">
        <v>17</v>
      </c>
      <c r="M416" s="61">
        <v>4</v>
      </c>
      <c r="N416" s="61">
        <v>18</v>
      </c>
      <c r="O416" s="61">
        <v>15</v>
      </c>
      <c r="P416" s="9">
        <v>5.625</v>
      </c>
      <c r="Q416" s="9">
        <v>1.5808823529411764</v>
      </c>
      <c r="R416" s="61">
        <v>415</v>
      </c>
      <c r="S416" s="38">
        <v>-14.432973300961166</v>
      </c>
    </row>
    <row r="417" spans="1:19" x14ac:dyDescent="0.3">
      <c r="A417" s="43" t="s">
        <v>15644</v>
      </c>
      <c r="B417" s="31" t="str">
        <f>VLOOKUP(MYRANKS_P[[#This Row],[PLAYERID]],PLAYERIDMAP[],COLUMN(PLAYERIDMAP[LASTNAME]),FALSE)</f>
        <v>Stephens</v>
      </c>
      <c r="C417" s="31" t="str">
        <f>VLOOKUP(MYRANKS_P[[#This Row],[PLAYERID]],PLAYERIDMAP[],COLUMN(PLAYERIDMAP[FIRSTNAME]),FALSE)</f>
        <v>Jackson</v>
      </c>
      <c r="D417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Jackson Stephens</v>
      </c>
      <c r="E417" s="31" t="str">
        <f>VLOOKUP(MYRANKS_P[[#This Row],[PLAYERID]],PLAYERIDMAP[],COLUMN(PLAYERIDMAP[TEAM]),FALSE)</f>
        <v>CIN</v>
      </c>
      <c r="F417" s="8" t="str">
        <f>VLOOKUP(MYRANKS_P[[#This Row],[PLAYERID]],PLAYERIDMAP[],COLUMN(PLAYERIDMAP[LG]),FALSE)</f>
        <v>NL</v>
      </c>
      <c r="G417" s="8" t="str">
        <f>VLOOKUP(MYRANKS_P[[#This Row],[PLAYERID]],PLAYERIDMAP[],COLUMN(PLAYERIDMAP[POS]),FALSE)</f>
        <v>P</v>
      </c>
      <c r="H417" s="61">
        <v>2</v>
      </c>
      <c r="I417" s="75">
        <v>0</v>
      </c>
      <c r="J417" s="75">
        <v>38.1</v>
      </c>
      <c r="K417" s="75">
        <v>50</v>
      </c>
      <c r="L417" s="75">
        <v>21</v>
      </c>
      <c r="M417" s="75">
        <v>7</v>
      </c>
      <c r="N417" s="75">
        <v>33</v>
      </c>
      <c r="O417" s="75">
        <v>15</v>
      </c>
      <c r="P417" s="25">
        <v>4.9606299212598426</v>
      </c>
      <c r="Q417" s="25">
        <v>1.7060367454068242</v>
      </c>
      <c r="R417" s="75">
        <v>416</v>
      </c>
      <c r="S417" s="39">
        <v>-14.438885686614372</v>
      </c>
    </row>
    <row r="418" spans="1:19" x14ac:dyDescent="0.3">
      <c r="A418" s="49" t="s">
        <v>2129</v>
      </c>
      <c r="B418" s="8" t="str">
        <f>VLOOKUP(MYRANKS_P[[#This Row],[PLAYERID]],PLAYERIDMAP[],COLUMN(PLAYERIDMAP[LASTNAME]),FALSE)</f>
        <v>Guerra</v>
      </c>
      <c r="C418" s="8" t="str">
        <f>VLOOKUP(MYRANKS_P[[#This Row],[PLAYERID]],PLAYERIDMAP[],COLUMN(PLAYERIDMAP[FIRSTNAME]),FALSE)</f>
        <v>Javy</v>
      </c>
      <c r="D418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Javy Guerra</v>
      </c>
      <c r="E418" s="8" t="str">
        <f>VLOOKUP(MYRANKS_P[[#This Row],[PLAYERID]],PLAYERIDMAP[],COLUMN(PLAYERIDMAP[TEAM]),FALSE)</f>
        <v>N/A</v>
      </c>
      <c r="F418" s="8" t="str">
        <f>VLOOKUP(MYRANKS_P[[#This Row],[PLAYERID]],PLAYERIDMAP[],COLUMN(PLAYERIDMAP[LG]),FALSE)</f>
        <v>N/A</v>
      </c>
      <c r="G418" s="8" t="str">
        <f>VLOOKUP(MYRANKS_P[[#This Row],[PLAYERID]],PLAYERIDMAP[],COLUMN(PLAYERIDMAP[POS]),FALSE)</f>
        <v>P</v>
      </c>
      <c r="H418" s="61">
        <v>1</v>
      </c>
      <c r="I418" s="61">
        <v>1</v>
      </c>
      <c r="J418" s="61">
        <v>35.200000000000003</v>
      </c>
      <c r="K418" s="61">
        <v>42</v>
      </c>
      <c r="L418" s="61">
        <v>22</v>
      </c>
      <c r="M418" s="61">
        <v>4</v>
      </c>
      <c r="N418" s="61">
        <v>30</v>
      </c>
      <c r="O418" s="61">
        <v>12</v>
      </c>
      <c r="P418" s="9">
        <v>5.6249999999999991</v>
      </c>
      <c r="Q418" s="9">
        <v>1.5340909090909089</v>
      </c>
      <c r="R418" s="61">
        <v>417</v>
      </c>
      <c r="S418" s="38">
        <v>-14.451546918986082</v>
      </c>
    </row>
    <row r="419" spans="1:19" x14ac:dyDescent="0.3">
      <c r="A419" s="43" t="s">
        <v>11882</v>
      </c>
      <c r="B419" s="31" t="str">
        <f>VLOOKUP(MYRANKS_P[[#This Row],[PLAYERID]],PLAYERIDMAP[],COLUMN(PLAYERIDMAP[LASTNAME]),FALSE)</f>
        <v>Miranda</v>
      </c>
      <c r="C419" s="31" t="str">
        <f>VLOOKUP(MYRANKS_P[[#This Row],[PLAYERID]],PLAYERIDMAP[],COLUMN(PLAYERIDMAP[FIRSTNAME]),FALSE)</f>
        <v>Ariel</v>
      </c>
      <c r="D419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Ariel Miranda</v>
      </c>
      <c r="E419" s="31" t="str">
        <f>VLOOKUP(MYRANKS_P[[#This Row],[PLAYERID]],PLAYERIDMAP[],COLUMN(PLAYERIDMAP[TEAM]),FALSE)</f>
        <v>N/A</v>
      </c>
      <c r="F419" s="8" t="str">
        <f>VLOOKUP(MYRANKS_P[[#This Row],[PLAYERID]],PLAYERIDMAP[],COLUMN(PLAYERIDMAP[LG]),FALSE)</f>
        <v>N/A</v>
      </c>
      <c r="G419" s="8" t="str">
        <f>VLOOKUP(MYRANKS_P[[#This Row],[PLAYERID]],PLAYERIDMAP[],COLUMN(PLAYERIDMAP[POS]),FALSE)</f>
        <v>P</v>
      </c>
      <c r="H419" s="61">
        <v>0</v>
      </c>
      <c r="I419" s="61">
        <v>0</v>
      </c>
      <c r="J419" s="61">
        <v>5</v>
      </c>
      <c r="K419" s="61">
        <v>6</v>
      </c>
      <c r="L419" s="61">
        <v>1</v>
      </c>
      <c r="M419" s="61">
        <v>0</v>
      </c>
      <c r="N419" s="61">
        <v>5</v>
      </c>
      <c r="O419" s="61">
        <v>4</v>
      </c>
      <c r="P419" s="9">
        <v>1.8</v>
      </c>
      <c r="Q419" s="9">
        <v>2</v>
      </c>
      <c r="R419" s="61">
        <v>418</v>
      </c>
      <c r="S419" s="38">
        <v>-14.467608848586943</v>
      </c>
    </row>
    <row r="420" spans="1:19" x14ac:dyDescent="0.3">
      <c r="A420" s="43" t="s">
        <v>13296</v>
      </c>
      <c r="B420" s="31" t="str">
        <f>VLOOKUP(MYRANKS_P[[#This Row],[PLAYERID]],PLAYERIDMAP[],COLUMN(PLAYERIDMAP[LASTNAME]),FALSE)</f>
        <v>Bergman</v>
      </c>
      <c r="C420" s="31" t="str">
        <f>VLOOKUP(MYRANKS_P[[#This Row],[PLAYERID]],PLAYERIDMAP[],COLUMN(PLAYERIDMAP[FIRSTNAME]),FALSE)</f>
        <v>Christian</v>
      </c>
      <c r="D420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Christian Bergman</v>
      </c>
      <c r="E420" s="31" t="str">
        <f>VLOOKUP(MYRANKS_P[[#This Row],[PLAYERID]],PLAYERIDMAP[],COLUMN(PLAYERIDMAP[TEAM]),FALSE)</f>
        <v>N/A</v>
      </c>
      <c r="F420" s="8" t="str">
        <f>VLOOKUP(MYRANKS_P[[#This Row],[PLAYERID]],PLAYERIDMAP[],COLUMN(PLAYERIDMAP[LG]),FALSE)</f>
        <v>N/A</v>
      </c>
      <c r="G420" s="8" t="str">
        <f>VLOOKUP(MYRANKS_P[[#This Row],[PLAYERID]],PLAYERIDMAP[],COLUMN(PLAYERIDMAP[POS]),FALSE)</f>
        <v>P</v>
      </c>
      <c r="H420" s="61">
        <v>0</v>
      </c>
      <c r="I420" s="61">
        <v>0</v>
      </c>
      <c r="J420" s="61">
        <v>14</v>
      </c>
      <c r="K420" s="61">
        <v>12</v>
      </c>
      <c r="L420" s="61">
        <v>9</v>
      </c>
      <c r="M420" s="61">
        <v>4</v>
      </c>
      <c r="N420" s="61">
        <v>7</v>
      </c>
      <c r="O420" s="61">
        <v>3</v>
      </c>
      <c r="P420" s="9">
        <v>5.7857142857142856</v>
      </c>
      <c r="Q420" s="9">
        <v>1.0714285714285714</v>
      </c>
      <c r="R420" s="61">
        <v>419</v>
      </c>
      <c r="S420" s="38">
        <v>-14.477358559683278</v>
      </c>
    </row>
    <row r="421" spans="1:19" x14ac:dyDescent="0.3">
      <c r="A421" s="43" t="s">
        <v>11849</v>
      </c>
      <c r="B421" s="31" t="str">
        <f>VLOOKUP(MYRANKS_P[[#This Row],[PLAYERID]],PLAYERIDMAP[],COLUMN(PLAYERIDMAP[LASTNAME]),FALSE)</f>
        <v>Barrett</v>
      </c>
      <c r="C421" s="31" t="str">
        <f>VLOOKUP(MYRANKS_P[[#This Row],[PLAYERID]],PLAYERIDMAP[],COLUMN(PLAYERIDMAP[FIRSTNAME]),FALSE)</f>
        <v>Jake</v>
      </c>
      <c r="D421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Jake Barrett</v>
      </c>
      <c r="E421" s="31" t="str">
        <f>VLOOKUP(MYRANKS_P[[#This Row],[PLAYERID]],PLAYERIDMAP[],COLUMN(PLAYERIDMAP[TEAM]),FALSE)</f>
        <v>ARI</v>
      </c>
      <c r="F421" s="8" t="str">
        <f>VLOOKUP(MYRANKS_P[[#This Row],[PLAYERID]],PLAYERIDMAP[],COLUMN(PLAYERIDMAP[LG]),FALSE)</f>
        <v>NL</v>
      </c>
      <c r="G421" s="8" t="str">
        <f>VLOOKUP(MYRANKS_P[[#This Row],[PLAYERID]],PLAYERIDMAP[],COLUMN(PLAYERIDMAP[POS]),FALSE)</f>
        <v>P</v>
      </c>
      <c r="H421" s="61">
        <v>0</v>
      </c>
      <c r="I421" s="75">
        <v>0</v>
      </c>
      <c r="J421" s="75">
        <v>7</v>
      </c>
      <c r="K421" s="75">
        <v>8</v>
      </c>
      <c r="L421" s="75">
        <v>4</v>
      </c>
      <c r="M421" s="75">
        <v>1</v>
      </c>
      <c r="N421" s="75">
        <v>6</v>
      </c>
      <c r="O421" s="75">
        <v>2</v>
      </c>
      <c r="P421" s="25">
        <v>5.1428571428571432</v>
      </c>
      <c r="Q421" s="25">
        <v>1.4285714285714286</v>
      </c>
      <c r="R421" s="75">
        <v>944</v>
      </c>
      <c r="S421" s="39">
        <v>-14.561050323482009</v>
      </c>
    </row>
    <row r="422" spans="1:19" x14ac:dyDescent="0.3">
      <c r="A422" s="57" t="s">
        <v>1774</v>
      </c>
      <c r="B422" s="31" t="str">
        <f>VLOOKUP(MYRANKS_P[[#This Row],[PLAYERID]],PLAYERIDMAP[],COLUMN(PLAYERIDMAP[LASTNAME]),FALSE)</f>
        <v>Collins</v>
      </c>
      <c r="C422" s="31" t="str">
        <f>VLOOKUP(MYRANKS_P[[#This Row],[PLAYERID]],PLAYERIDMAP[],COLUMN(PLAYERIDMAP[FIRSTNAME]),FALSE)</f>
        <v>Tim</v>
      </c>
      <c r="D422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Tim Collins</v>
      </c>
      <c r="E422" s="31" t="str">
        <f>VLOOKUP(MYRANKS_P[[#This Row],[PLAYERID]],PLAYERIDMAP[],COLUMN(PLAYERIDMAP[TEAM]),FALSE)</f>
        <v>N/A</v>
      </c>
      <c r="F422" s="8" t="str">
        <f>VLOOKUP(MYRANKS_P[[#This Row],[PLAYERID]],PLAYERIDMAP[],COLUMN(PLAYERIDMAP[LG]),FALSE)</f>
        <v>N/A</v>
      </c>
      <c r="G422" s="8" t="str">
        <f>VLOOKUP(MYRANKS_P[[#This Row],[PLAYERID]],PLAYERIDMAP[],COLUMN(PLAYERIDMAP[POS]),FALSE)</f>
        <v>P</v>
      </c>
      <c r="H422" s="61">
        <v>0</v>
      </c>
      <c r="I422" s="61">
        <v>0</v>
      </c>
      <c r="J422" s="61">
        <v>22.2</v>
      </c>
      <c r="K422" s="61">
        <v>23</v>
      </c>
      <c r="L422" s="61">
        <v>11</v>
      </c>
      <c r="M422" s="61">
        <v>5</v>
      </c>
      <c r="N422" s="61">
        <v>21</v>
      </c>
      <c r="O422" s="61">
        <v>12</v>
      </c>
      <c r="P422" s="9">
        <v>4.4594594594594597</v>
      </c>
      <c r="Q422" s="9">
        <v>1.5765765765765767</v>
      </c>
      <c r="R422" s="68">
        <v>945</v>
      </c>
      <c r="S422" s="51">
        <v>-14.569425341011074</v>
      </c>
    </row>
    <row r="423" spans="1:19" x14ac:dyDescent="0.3">
      <c r="A423" s="43" t="s">
        <v>2608</v>
      </c>
      <c r="B423" s="31" t="str">
        <f>VLOOKUP(MYRANKS_P[[#This Row],[PLAYERID]],PLAYERIDMAP[],COLUMN(PLAYERIDMAP[LASTNAME]),FALSE)</f>
        <v>McGee</v>
      </c>
      <c r="C423" s="31" t="str">
        <f>VLOOKUP(MYRANKS_P[[#This Row],[PLAYERID]],PLAYERIDMAP[],COLUMN(PLAYERIDMAP[FIRSTNAME]),FALSE)</f>
        <v>Jake</v>
      </c>
      <c r="D423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Jake McGee</v>
      </c>
      <c r="E423" s="31" t="str">
        <f>VLOOKUP(MYRANKS_P[[#This Row],[PLAYERID]],PLAYERIDMAP[],COLUMN(PLAYERIDMAP[TEAM]),FALSE)</f>
        <v>COL</v>
      </c>
      <c r="F423" s="8" t="str">
        <f>VLOOKUP(MYRANKS_P[[#This Row],[PLAYERID]],PLAYERIDMAP[],COLUMN(PLAYERIDMAP[LG]),FALSE)</f>
        <v>NL</v>
      </c>
      <c r="G423" s="8" t="str">
        <f>VLOOKUP(MYRANKS_P[[#This Row],[PLAYERID]],PLAYERIDMAP[],COLUMN(PLAYERIDMAP[POS]),FALSE)</f>
        <v>P</v>
      </c>
      <c r="H423" s="61">
        <v>2</v>
      </c>
      <c r="I423" s="61">
        <v>1</v>
      </c>
      <c r="J423" s="61">
        <v>51.1</v>
      </c>
      <c r="K423" s="61">
        <v>59</v>
      </c>
      <c r="L423" s="61">
        <v>37</v>
      </c>
      <c r="M423" s="61">
        <v>10</v>
      </c>
      <c r="N423" s="61">
        <v>47</v>
      </c>
      <c r="O423" s="61">
        <v>16</v>
      </c>
      <c r="P423" s="9">
        <v>6.5166340508806258</v>
      </c>
      <c r="Q423" s="9">
        <v>1.4677103718199609</v>
      </c>
      <c r="R423" s="61">
        <v>946</v>
      </c>
      <c r="S423" s="38">
        <v>-14.574148186880858</v>
      </c>
    </row>
    <row r="424" spans="1:19" x14ac:dyDescent="0.3">
      <c r="A424" s="57" t="s">
        <v>15561</v>
      </c>
      <c r="B424" s="8" t="str">
        <f>VLOOKUP(MYRANKS_P[[#This Row],[PLAYERID]],PLAYERIDMAP[],COLUMN(PLAYERIDMAP[LASTNAME]),FALSE)</f>
        <v>Guerrero</v>
      </c>
      <c r="C424" s="8" t="str">
        <f>VLOOKUP(MYRANKS_P[[#This Row],[PLAYERID]],PLAYERIDMAP[],COLUMN(PLAYERIDMAP[FIRSTNAME]),FALSE)</f>
        <v>Tayron</v>
      </c>
      <c r="D424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Tayron Guerrero</v>
      </c>
      <c r="E424" s="8" t="str">
        <f>VLOOKUP(MYRANKS_P[[#This Row],[PLAYERID]],PLAYERIDMAP[],COLUMN(PLAYERIDMAP[TEAM]),FALSE)</f>
        <v>MIA</v>
      </c>
      <c r="F424" s="8" t="str">
        <f>VLOOKUP(MYRANKS_P[[#This Row],[PLAYERID]],PLAYERIDMAP[],COLUMN(PLAYERIDMAP[LG]),FALSE)</f>
        <v>NL</v>
      </c>
      <c r="G424" s="8" t="str">
        <f>VLOOKUP(MYRANKS_P[[#This Row],[PLAYERID]],PLAYERIDMAP[],COLUMN(PLAYERIDMAP[POS]),FALSE)</f>
        <v>P</v>
      </c>
      <c r="H424" s="61">
        <v>1</v>
      </c>
      <c r="I424" s="61">
        <v>0</v>
      </c>
      <c r="J424" s="61">
        <v>58</v>
      </c>
      <c r="K424" s="61">
        <v>64</v>
      </c>
      <c r="L424" s="61">
        <v>35</v>
      </c>
      <c r="M424" s="61">
        <v>8</v>
      </c>
      <c r="N424" s="61">
        <v>68</v>
      </c>
      <c r="O424" s="61">
        <v>30</v>
      </c>
      <c r="P424" s="9">
        <v>5.431034482758621</v>
      </c>
      <c r="Q424" s="9">
        <v>1.6206896551724137</v>
      </c>
      <c r="R424" s="68">
        <v>947</v>
      </c>
      <c r="S424" s="51">
        <v>-14.592695972812086</v>
      </c>
    </row>
    <row r="425" spans="1:19" x14ac:dyDescent="0.3">
      <c r="A425" s="88" t="s">
        <v>8284</v>
      </c>
      <c r="B425" s="31" t="str">
        <f>VLOOKUP(MYRANKS_P[[#This Row],[PLAYERID]],PLAYERIDMAP[],COLUMN(PLAYERIDMAP[LASTNAME]),FALSE)</f>
        <v>Wright</v>
      </c>
      <c r="C425" s="31" t="str">
        <f>VLOOKUP(MYRANKS_P[[#This Row],[PLAYERID]],PLAYERIDMAP[],COLUMN(PLAYERIDMAP[FIRSTNAME]),FALSE)</f>
        <v>Mike</v>
      </c>
      <c r="D425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Mike Wright</v>
      </c>
      <c r="E425" s="31" t="str">
        <f>VLOOKUP(MYRANKS_P[[#This Row],[PLAYERID]],PLAYERIDMAP[],COLUMN(PLAYERIDMAP[TEAM]),FALSE)</f>
        <v>BAL</v>
      </c>
      <c r="F425" s="113" t="str">
        <f>VLOOKUP(MYRANKS_P[[#This Row],[PLAYERID]],PLAYERIDMAP[],COLUMN(PLAYERIDMAP[LG]),FALSE)</f>
        <v>AL</v>
      </c>
      <c r="G425" s="8" t="str">
        <f>VLOOKUP(MYRANKS_P[[#This Row],[PLAYERID]],PLAYERIDMAP[],COLUMN(PLAYERIDMAP[POS]),FALSE)</f>
        <v>P</v>
      </c>
      <c r="H425" s="85">
        <v>4</v>
      </c>
      <c r="I425" s="85">
        <v>0</v>
      </c>
      <c r="J425" s="85">
        <v>84.1</v>
      </c>
      <c r="K425" s="85">
        <v>101</v>
      </c>
      <c r="L425" s="85">
        <v>52</v>
      </c>
      <c r="M425" s="85">
        <v>12</v>
      </c>
      <c r="N425" s="85">
        <v>74</v>
      </c>
      <c r="O425" s="85">
        <v>36</v>
      </c>
      <c r="P425" s="86">
        <v>5.5648038049940549</v>
      </c>
      <c r="Q425" s="86">
        <v>1.6290130796670632</v>
      </c>
      <c r="R425" s="85">
        <v>948</v>
      </c>
      <c r="S425" s="87">
        <v>-14.660865236668608</v>
      </c>
    </row>
    <row r="426" spans="1:19" x14ac:dyDescent="0.3">
      <c r="A426" s="43" t="s">
        <v>5991</v>
      </c>
      <c r="B426" s="31" t="str">
        <f>VLOOKUP(MYRANKS_P[[#This Row],[PLAYERID]],PLAYERIDMAP[],COLUMN(PLAYERIDMAP[LASTNAME]),FALSE)</f>
        <v>Norris</v>
      </c>
      <c r="C426" s="31" t="str">
        <f>VLOOKUP(MYRANKS_P[[#This Row],[PLAYERID]],PLAYERIDMAP[],COLUMN(PLAYERIDMAP[FIRSTNAME]),FALSE)</f>
        <v>Daniel</v>
      </c>
      <c r="D426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Daniel Norris</v>
      </c>
      <c r="E426" s="31" t="str">
        <f>VLOOKUP(MYRANKS_P[[#This Row],[PLAYERID]],PLAYERIDMAP[],COLUMN(PLAYERIDMAP[TEAM]),FALSE)</f>
        <v>DET</v>
      </c>
      <c r="F426" s="8" t="str">
        <f>VLOOKUP(MYRANKS_P[[#This Row],[PLAYERID]],PLAYERIDMAP[],COLUMN(PLAYERIDMAP[LG]),FALSE)</f>
        <v>AL</v>
      </c>
      <c r="G426" s="8" t="str">
        <f>VLOOKUP(MYRANKS_P[[#This Row],[PLAYERID]],PLAYERIDMAP[],COLUMN(PLAYERIDMAP[POS]),FALSE)</f>
        <v>P</v>
      </c>
      <c r="H426" s="61">
        <v>0</v>
      </c>
      <c r="I426" s="61">
        <v>0</v>
      </c>
      <c r="J426" s="61">
        <v>44.1</v>
      </c>
      <c r="K426" s="61">
        <v>46</v>
      </c>
      <c r="L426" s="61">
        <v>28</v>
      </c>
      <c r="M426" s="61">
        <v>8</v>
      </c>
      <c r="N426" s="61">
        <v>51</v>
      </c>
      <c r="O426" s="61">
        <v>19</v>
      </c>
      <c r="P426" s="9">
        <v>5.7142857142857144</v>
      </c>
      <c r="Q426" s="9">
        <v>1.473922902494331</v>
      </c>
      <c r="R426" s="81">
        <v>949</v>
      </c>
      <c r="S426" s="40">
        <v>-14.672183416989114</v>
      </c>
    </row>
    <row r="427" spans="1:19" x14ac:dyDescent="0.3">
      <c r="A427" s="43" t="s">
        <v>12062</v>
      </c>
      <c r="B427" s="31" t="str">
        <f>VLOOKUP(MYRANKS_P[[#This Row],[PLAYERID]],PLAYERIDMAP[],COLUMN(PLAYERIDMAP[LASTNAME]),FALSE)</f>
        <v>Ravin</v>
      </c>
      <c r="C427" s="31" t="str">
        <f>VLOOKUP(MYRANKS_P[[#This Row],[PLAYERID]],PLAYERIDMAP[],COLUMN(PLAYERIDMAP[FIRSTNAME]),FALSE)</f>
        <v>Josh</v>
      </c>
      <c r="D427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Josh Ravin</v>
      </c>
      <c r="E427" s="31" t="str">
        <f>VLOOKUP(MYRANKS_P[[#This Row],[PLAYERID]],PLAYERIDMAP[],COLUMN(PLAYERIDMAP[TEAM]),FALSE)</f>
        <v>N/A</v>
      </c>
      <c r="F427" s="8" t="str">
        <f>VLOOKUP(MYRANKS_P[[#This Row],[PLAYERID]],PLAYERIDMAP[],COLUMN(PLAYERIDMAP[LG]),FALSE)</f>
        <v>N/A</v>
      </c>
      <c r="G427" s="8" t="str">
        <f>VLOOKUP(MYRANKS_P[[#This Row],[PLAYERID]],PLAYERIDMAP[],COLUMN(PLAYERIDMAP[POS]),FALSE)</f>
        <v>P</v>
      </c>
      <c r="H427" s="61">
        <v>0</v>
      </c>
      <c r="I427" s="75">
        <v>0</v>
      </c>
      <c r="J427" s="75">
        <v>3</v>
      </c>
      <c r="K427" s="75">
        <v>2</v>
      </c>
      <c r="L427" s="75">
        <v>2</v>
      </c>
      <c r="M427" s="75">
        <v>0</v>
      </c>
      <c r="N427" s="75">
        <v>1</v>
      </c>
      <c r="O427" s="75">
        <v>2</v>
      </c>
      <c r="P427" s="25">
        <v>6</v>
      </c>
      <c r="Q427" s="25">
        <v>1.3333333333333333</v>
      </c>
      <c r="R427" s="75">
        <v>950</v>
      </c>
      <c r="S427" s="39">
        <v>-14.68055014091447</v>
      </c>
    </row>
    <row r="428" spans="1:19" x14ac:dyDescent="0.3">
      <c r="A428" s="43" t="s">
        <v>15615</v>
      </c>
      <c r="B428" s="8" t="str">
        <f>VLOOKUP(MYRANKS_P[[#This Row],[PLAYERID]],PLAYERIDMAP[],COLUMN(PLAYERIDMAP[LASTNAME]),FALSE)</f>
        <v>Morin</v>
      </c>
      <c r="C428" s="8" t="str">
        <f>VLOOKUP(MYRANKS_P[[#This Row],[PLAYERID]],PLAYERIDMAP[],COLUMN(PLAYERIDMAP[FIRSTNAME]),FALSE)</f>
        <v>Mike</v>
      </c>
      <c r="D428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Mike Morin</v>
      </c>
      <c r="E428" s="8" t="str">
        <f>VLOOKUP(MYRANKS_P[[#This Row],[PLAYERID]],PLAYERIDMAP[],COLUMN(PLAYERIDMAP[TEAM]),FALSE)</f>
        <v>MIN</v>
      </c>
      <c r="F428" s="8" t="str">
        <f>VLOOKUP(MYRANKS_P[[#This Row],[PLAYERID]],PLAYERIDMAP[],COLUMN(PLAYERIDMAP[LG]),FALSE)</f>
        <v>AL</v>
      </c>
      <c r="G428" s="8" t="str">
        <f>VLOOKUP(MYRANKS_P[[#This Row],[PLAYERID]],PLAYERIDMAP[],COLUMN(PLAYERIDMAP[POS]),FALSE)</f>
        <v>P</v>
      </c>
      <c r="H428" s="61">
        <v>0</v>
      </c>
      <c r="I428" s="61">
        <v>0</v>
      </c>
      <c r="J428" s="61">
        <v>4</v>
      </c>
      <c r="K428" s="61">
        <v>6</v>
      </c>
      <c r="L428" s="61">
        <v>3</v>
      </c>
      <c r="M428" s="61">
        <v>0</v>
      </c>
      <c r="N428" s="61">
        <v>6</v>
      </c>
      <c r="O428" s="61">
        <v>1</v>
      </c>
      <c r="P428" s="9">
        <v>6.75</v>
      </c>
      <c r="Q428" s="9">
        <v>1.75</v>
      </c>
      <c r="R428" s="61">
        <v>951</v>
      </c>
      <c r="S428" s="38">
        <v>-14.716313760959242</v>
      </c>
    </row>
    <row r="429" spans="1:19" x14ac:dyDescent="0.3">
      <c r="A429" s="57" t="s">
        <v>13162</v>
      </c>
      <c r="B429" s="47" t="str">
        <f>VLOOKUP(MYRANKS_P[[#This Row],[PLAYERID]],PLAYERIDMAP[],COLUMN(PLAYERIDMAP[LASTNAME]),FALSE)</f>
        <v>Jurado</v>
      </c>
      <c r="C429" s="47" t="str">
        <f>VLOOKUP(MYRANKS_P[[#This Row],[PLAYERID]],PLAYERIDMAP[],COLUMN(PLAYERIDMAP[FIRSTNAME]),FALSE)</f>
        <v>Ariel</v>
      </c>
      <c r="D429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Ariel Jurado</v>
      </c>
      <c r="E429" s="47" t="str">
        <f>VLOOKUP(MYRANKS_P[[#This Row],[PLAYERID]],PLAYERIDMAP[],COLUMN(PLAYERIDMAP[TEAM]),FALSE)</f>
        <v>TEX</v>
      </c>
      <c r="F429" s="8" t="str">
        <f>VLOOKUP(MYRANKS_P[[#This Row],[PLAYERID]],PLAYERIDMAP[],COLUMN(PLAYERIDMAP[LG]),FALSE)</f>
        <v>AL</v>
      </c>
      <c r="G429" s="8" t="str">
        <f>VLOOKUP(MYRANKS_P[[#This Row],[PLAYERID]],PLAYERIDMAP[],COLUMN(PLAYERIDMAP[POS]),FALSE)</f>
        <v>P</v>
      </c>
      <c r="H429" s="61">
        <v>5</v>
      </c>
      <c r="I429" s="61">
        <v>0</v>
      </c>
      <c r="J429" s="61">
        <v>54.2</v>
      </c>
      <c r="K429" s="61">
        <v>66</v>
      </c>
      <c r="L429" s="61">
        <v>36</v>
      </c>
      <c r="M429" s="61">
        <v>7</v>
      </c>
      <c r="N429" s="61">
        <v>22</v>
      </c>
      <c r="O429" s="61">
        <v>18</v>
      </c>
      <c r="P429" s="9">
        <v>5.9778597785977858</v>
      </c>
      <c r="Q429" s="9">
        <v>1.5498154981549814</v>
      </c>
      <c r="R429" s="68">
        <v>952</v>
      </c>
      <c r="S429" s="51">
        <v>-14.721307434789082</v>
      </c>
    </row>
    <row r="430" spans="1:19" x14ac:dyDescent="0.3">
      <c r="A430" s="57" t="s">
        <v>11004</v>
      </c>
      <c r="B430" s="31" t="str">
        <f>VLOOKUP(MYRANKS_P[[#This Row],[PLAYERID]],PLAYERIDMAP[],COLUMN(PLAYERIDMAP[LASTNAME]),FALSE)</f>
        <v>Eickhoff</v>
      </c>
      <c r="C430" s="31" t="str">
        <f>VLOOKUP(MYRANKS_P[[#This Row],[PLAYERID]],PLAYERIDMAP[],COLUMN(PLAYERIDMAP[FIRSTNAME]),FALSE)</f>
        <v>Jerad</v>
      </c>
      <c r="D430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Jerad Eickhoff</v>
      </c>
      <c r="E430" s="31" t="str">
        <f>VLOOKUP(MYRANKS_P[[#This Row],[PLAYERID]],PLAYERIDMAP[],COLUMN(PLAYERIDMAP[TEAM]),FALSE)</f>
        <v>PHI</v>
      </c>
      <c r="F430" s="8" t="str">
        <f>VLOOKUP(MYRANKS_P[[#This Row],[PLAYERID]],PLAYERIDMAP[],COLUMN(PLAYERIDMAP[LG]),FALSE)</f>
        <v>NL</v>
      </c>
      <c r="G430" s="8" t="str">
        <f>VLOOKUP(MYRANKS_P[[#This Row],[PLAYERID]],PLAYERIDMAP[],COLUMN(PLAYERIDMAP[POS]),FALSE)</f>
        <v>P</v>
      </c>
      <c r="H430" s="61">
        <v>0</v>
      </c>
      <c r="I430" s="68">
        <v>0</v>
      </c>
      <c r="J430" s="68">
        <v>5.0999999999999996</v>
      </c>
      <c r="K430" s="68">
        <v>10</v>
      </c>
      <c r="L430" s="68">
        <v>4</v>
      </c>
      <c r="M430" s="68">
        <v>1</v>
      </c>
      <c r="N430" s="68">
        <v>11</v>
      </c>
      <c r="O430" s="68">
        <v>0</v>
      </c>
      <c r="P430" s="48">
        <v>7.0588235294117654</v>
      </c>
      <c r="Q430" s="48">
        <v>1.9607843137254903</v>
      </c>
      <c r="R430" s="68">
        <v>953</v>
      </c>
      <c r="S430" s="51">
        <v>-14.723151415063141</v>
      </c>
    </row>
    <row r="431" spans="1:19" x14ac:dyDescent="0.3">
      <c r="A431" s="88" t="s">
        <v>4908</v>
      </c>
      <c r="B431" s="31" t="str">
        <f>VLOOKUP(MYRANKS_P[[#This Row],[PLAYERID]],PLAYERIDMAP[],COLUMN(PLAYERIDMAP[LASTNAME]),FALSE)</f>
        <v>Torres</v>
      </c>
      <c r="C431" s="31" t="str">
        <f>VLOOKUP(MYRANKS_P[[#This Row],[PLAYERID]],PLAYERIDMAP[],COLUMN(PLAYERIDMAP[FIRSTNAME]),FALSE)</f>
        <v>Carlos</v>
      </c>
      <c r="D431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Carlos Torres</v>
      </c>
      <c r="E431" s="31" t="str">
        <f>VLOOKUP(MYRANKS_P[[#This Row],[PLAYERID]],PLAYERIDMAP[],COLUMN(PLAYERIDMAP[TEAM]),FALSE)</f>
        <v>N/A</v>
      </c>
      <c r="F431" s="113" t="str">
        <f>VLOOKUP(MYRANKS_P[[#This Row],[PLAYERID]],PLAYERIDMAP[],COLUMN(PLAYERIDMAP[LG]),FALSE)</f>
        <v>N/A</v>
      </c>
      <c r="G431" s="8" t="str">
        <f>VLOOKUP(MYRANKS_P[[#This Row],[PLAYERID]],PLAYERIDMAP[],COLUMN(PLAYERIDMAP[POS]),FALSE)</f>
        <v>P</v>
      </c>
      <c r="H431" s="85">
        <v>0</v>
      </c>
      <c r="I431" s="85">
        <v>0</v>
      </c>
      <c r="J431" s="85">
        <v>9.1999999999999993</v>
      </c>
      <c r="K431" s="85">
        <v>9</v>
      </c>
      <c r="L431" s="85">
        <v>7</v>
      </c>
      <c r="M431" s="85">
        <v>3</v>
      </c>
      <c r="N431" s="85">
        <v>9</v>
      </c>
      <c r="O431" s="85">
        <v>3</v>
      </c>
      <c r="P431" s="86">
        <v>6.8478260869565224</v>
      </c>
      <c r="Q431" s="86">
        <v>1.3043478260869565</v>
      </c>
      <c r="R431" s="85">
        <v>954</v>
      </c>
      <c r="S431" s="87">
        <v>-14.745088796179921</v>
      </c>
    </row>
    <row r="432" spans="1:19" x14ac:dyDescent="0.3">
      <c r="A432" s="43" t="s">
        <v>10738</v>
      </c>
      <c r="B432" s="31" t="str">
        <f>VLOOKUP(MYRANKS_P[[#This Row],[PLAYERID]],PLAYERIDMAP[],COLUMN(PLAYERIDMAP[LASTNAME]),FALSE)</f>
        <v>Shipley</v>
      </c>
      <c r="C432" s="31" t="str">
        <f>VLOOKUP(MYRANKS_P[[#This Row],[PLAYERID]],PLAYERIDMAP[],COLUMN(PLAYERIDMAP[FIRSTNAME]),FALSE)</f>
        <v>Braden</v>
      </c>
      <c r="D432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Braden Shipley</v>
      </c>
      <c r="E432" s="31" t="str">
        <f>VLOOKUP(MYRANKS_P[[#This Row],[PLAYERID]],PLAYERIDMAP[],COLUMN(PLAYERIDMAP[TEAM]),FALSE)</f>
        <v>ARI</v>
      </c>
      <c r="F432" s="8" t="str">
        <f>VLOOKUP(MYRANKS_P[[#This Row],[PLAYERID]],PLAYERIDMAP[],COLUMN(PLAYERIDMAP[LG]),FALSE)</f>
        <v>NL</v>
      </c>
      <c r="G432" s="8" t="str">
        <f>VLOOKUP(MYRANKS_P[[#This Row],[PLAYERID]],PLAYERIDMAP[],COLUMN(PLAYERIDMAP[POS]),FALSE)</f>
        <v>P</v>
      </c>
      <c r="H432" s="61">
        <v>0</v>
      </c>
      <c r="I432" s="61">
        <v>0</v>
      </c>
      <c r="J432" s="61">
        <v>5</v>
      </c>
      <c r="K432" s="61">
        <v>4</v>
      </c>
      <c r="L432" s="61">
        <v>4</v>
      </c>
      <c r="M432" s="61">
        <v>0</v>
      </c>
      <c r="N432" s="61">
        <v>3</v>
      </c>
      <c r="O432" s="61">
        <v>2</v>
      </c>
      <c r="P432" s="9">
        <v>7.2</v>
      </c>
      <c r="Q432" s="9">
        <v>1.2</v>
      </c>
      <c r="R432" s="75">
        <v>955</v>
      </c>
      <c r="S432" s="39">
        <v>-14.753502823879504</v>
      </c>
    </row>
    <row r="433" spans="1:19" x14ac:dyDescent="0.3">
      <c r="A433" s="43" t="s">
        <v>2052</v>
      </c>
      <c r="B433" s="31" t="str">
        <f>VLOOKUP(MYRANKS_P[[#This Row],[PLAYERID]],PLAYERIDMAP[],COLUMN(PLAYERIDMAP[LASTNAME]),FALSE)</f>
        <v>Garcia</v>
      </c>
      <c r="C433" s="31" t="str">
        <f>VLOOKUP(MYRANKS_P[[#This Row],[PLAYERID]],PLAYERIDMAP[],COLUMN(PLAYERIDMAP[FIRSTNAME]),FALSE)</f>
        <v>Jaime</v>
      </c>
      <c r="D433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Jaime Garcia</v>
      </c>
      <c r="E433" s="31" t="str">
        <f>VLOOKUP(MYRANKS_P[[#This Row],[PLAYERID]],PLAYERIDMAP[],COLUMN(PLAYERIDMAP[TEAM]),FALSE)</f>
        <v>N/A</v>
      </c>
      <c r="F433" s="8" t="str">
        <f>VLOOKUP(MYRANKS_P[[#This Row],[PLAYERID]],PLAYERIDMAP[],COLUMN(PLAYERIDMAP[LG]),FALSE)</f>
        <v>N/A</v>
      </c>
      <c r="G433" s="8" t="str">
        <f>VLOOKUP(MYRANKS_P[[#This Row],[PLAYERID]],PLAYERIDMAP[],COLUMN(PLAYERIDMAP[POS]),FALSE)</f>
        <v>P</v>
      </c>
      <c r="H433" s="61">
        <v>3</v>
      </c>
      <c r="I433" s="61">
        <v>0</v>
      </c>
      <c r="J433" s="61">
        <v>82</v>
      </c>
      <c r="K433" s="61">
        <v>82</v>
      </c>
      <c r="L433" s="61">
        <v>53</v>
      </c>
      <c r="M433" s="61">
        <v>13</v>
      </c>
      <c r="N433" s="61">
        <v>73</v>
      </c>
      <c r="O433" s="61">
        <v>44</v>
      </c>
      <c r="P433" s="9">
        <v>5.8170731707317076</v>
      </c>
      <c r="Q433" s="9">
        <v>1.5365853658536586</v>
      </c>
      <c r="R433" s="61">
        <v>956</v>
      </c>
      <c r="S433" s="38">
        <v>-14.785040127866342</v>
      </c>
    </row>
    <row r="434" spans="1:19" x14ac:dyDescent="0.3">
      <c r="A434" s="57" t="s">
        <v>12575</v>
      </c>
      <c r="B434" s="31" t="str">
        <f>VLOOKUP(MYRANKS_P[[#This Row],[PLAYERID]],PLAYERIDMAP[],COLUMN(PLAYERIDMAP[LASTNAME]),FALSE)</f>
        <v>Hoyt</v>
      </c>
      <c r="C434" s="31" t="str">
        <f>VLOOKUP(MYRANKS_P[[#This Row],[PLAYERID]],PLAYERIDMAP[],COLUMN(PLAYERIDMAP[FIRSTNAME]),FALSE)</f>
        <v>James</v>
      </c>
      <c r="D434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James Hoyt</v>
      </c>
      <c r="E434" s="31" t="str">
        <f>VLOOKUP(MYRANKS_P[[#This Row],[PLAYERID]],PLAYERIDMAP[],COLUMN(PLAYERIDMAP[TEAM]),FALSE)</f>
        <v>CLE</v>
      </c>
      <c r="F434" s="8" t="str">
        <f>VLOOKUP(MYRANKS_P[[#This Row],[PLAYERID]],PLAYERIDMAP[],COLUMN(PLAYERIDMAP[LG]),FALSE)</f>
        <v>AL</v>
      </c>
      <c r="G434" s="8" t="str">
        <f>VLOOKUP(MYRANKS_P[[#This Row],[PLAYERID]],PLAYERIDMAP[],COLUMN(PLAYERIDMAP[POS]),FALSE)</f>
        <v>P</v>
      </c>
      <c r="H434" s="61">
        <v>0</v>
      </c>
      <c r="I434" s="61">
        <v>0</v>
      </c>
      <c r="J434" s="61">
        <v>0.1</v>
      </c>
      <c r="K434" s="61">
        <v>1</v>
      </c>
      <c r="L434" s="61">
        <v>0</v>
      </c>
      <c r="M434" s="61">
        <v>0</v>
      </c>
      <c r="N434" s="61">
        <v>0</v>
      </c>
      <c r="O434" s="61">
        <v>1</v>
      </c>
      <c r="P434" s="9">
        <v>0</v>
      </c>
      <c r="Q434" s="9">
        <v>20</v>
      </c>
      <c r="R434" s="68">
        <v>957</v>
      </c>
      <c r="S434" s="51">
        <v>-14.786614029619109</v>
      </c>
    </row>
    <row r="435" spans="1:19" x14ac:dyDescent="0.3">
      <c r="A435" s="57" t="s">
        <v>14158</v>
      </c>
      <c r="B435" s="8" t="str">
        <f>VLOOKUP(MYRANKS_P[[#This Row],[PLAYERID]],PLAYERIDMAP[],COLUMN(PLAYERIDMAP[LASTNAME]),FALSE)</f>
        <v>O'Grady</v>
      </c>
      <c r="C435" s="8" t="str">
        <f>VLOOKUP(MYRANKS_P[[#This Row],[PLAYERID]],PLAYERIDMAP[],COLUMN(PLAYERIDMAP[FIRSTNAME]),FALSE)</f>
        <v>Chris</v>
      </c>
      <c r="D435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Chris O'Grady</v>
      </c>
      <c r="E435" s="8" t="str">
        <f>VLOOKUP(MYRANKS_P[[#This Row],[PLAYERID]],PLAYERIDMAP[],COLUMN(PLAYERIDMAP[TEAM]),FALSE)</f>
        <v>N/A</v>
      </c>
      <c r="F435" s="8" t="str">
        <f>VLOOKUP(MYRANKS_P[[#This Row],[PLAYERID]],PLAYERIDMAP[],COLUMN(PLAYERIDMAP[LG]),FALSE)</f>
        <v>N/A</v>
      </c>
      <c r="G435" s="8" t="str">
        <f>VLOOKUP(MYRANKS_P[[#This Row],[PLAYERID]],PLAYERIDMAP[],COLUMN(PLAYERIDMAP[POS]),FALSE)</f>
        <v>P</v>
      </c>
      <c r="H435" s="61">
        <v>0</v>
      </c>
      <c r="I435" s="68">
        <v>0</v>
      </c>
      <c r="J435" s="68">
        <v>7</v>
      </c>
      <c r="K435" s="68">
        <v>7</v>
      </c>
      <c r="L435" s="68">
        <v>5</v>
      </c>
      <c r="M435" s="68">
        <v>2</v>
      </c>
      <c r="N435" s="68">
        <v>8</v>
      </c>
      <c r="O435" s="68">
        <v>4</v>
      </c>
      <c r="P435" s="48">
        <v>6.4285714285714288</v>
      </c>
      <c r="Q435" s="48">
        <v>1.5714285714285714</v>
      </c>
      <c r="R435" s="68">
        <v>958</v>
      </c>
      <c r="S435" s="51">
        <v>-14.803945430040903</v>
      </c>
    </row>
    <row r="436" spans="1:19" x14ac:dyDescent="0.3">
      <c r="A436" s="57" t="s">
        <v>11177</v>
      </c>
      <c r="B436" s="8" t="str">
        <f>VLOOKUP(MYRANKS_P[[#This Row],[PLAYERID]],PLAYERIDMAP[],COLUMN(PLAYERIDMAP[LASTNAME]),FALSE)</f>
        <v>Ross</v>
      </c>
      <c r="C436" s="8" t="str">
        <f>VLOOKUP(MYRANKS_P[[#This Row],[PLAYERID]],PLAYERIDMAP[],COLUMN(PLAYERIDMAP[FIRSTNAME]),FALSE)</f>
        <v>Joe</v>
      </c>
      <c r="D436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Joe Ross</v>
      </c>
      <c r="E436" s="8" t="str">
        <f>VLOOKUP(MYRANKS_P[[#This Row],[PLAYERID]],PLAYERIDMAP[],COLUMN(PLAYERIDMAP[TEAM]),FALSE)</f>
        <v>WAS</v>
      </c>
      <c r="F436" s="8" t="str">
        <f>VLOOKUP(MYRANKS_P[[#This Row],[PLAYERID]],PLAYERIDMAP[],COLUMN(PLAYERIDMAP[LG]),FALSE)</f>
        <v>NL</v>
      </c>
      <c r="G436" s="8" t="str">
        <f>VLOOKUP(MYRANKS_P[[#This Row],[PLAYERID]],PLAYERIDMAP[],COLUMN(PLAYERIDMAP[POS]),FALSE)</f>
        <v>P</v>
      </c>
      <c r="H436" s="61">
        <v>0</v>
      </c>
      <c r="I436" s="68">
        <v>0</v>
      </c>
      <c r="J436" s="68">
        <v>16</v>
      </c>
      <c r="K436" s="68">
        <v>17</v>
      </c>
      <c r="L436" s="68">
        <v>9</v>
      </c>
      <c r="M436" s="68">
        <v>3</v>
      </c>
      <c r="N436" s="68">
        <v>7</v>
      </c>
      <c r="O436" s="68">
        <v>4</v>
      </c>
      <c r="P436" s="48">
        <v>5.0625</v>
      </c>
      <c r="Q436" s="48">
        <v>1.3125</v>
      </c>
      <c r="R436" s="68">
        <v>959</v>
      </c>
      <c r="S436" s="51">
        <v>-14.804053146057582</v>
      </c>
    </row>
    <row r="437" spans="1:19" x14ac:dyDescent="0.3">
      <c r="A437" s="57" t="s">
        <v>1399</v>
      </c>
      <c r="B437" s="8" t="str">
        <f>VLOOKUP(MYRANKS_P[[#This Row],[PLAYERID]],PLAYERIDMAP[],COLUMN(PLAYERIDMAP[LASTNAME]),FALSE)</f>
        <v>Albers</v>
      </c>
      <c r="C437" s="8" t="str">
        <f>VLOOKUP(MYRANKS_P[[#This Row],[PLAYERID]],PLAYERIDMAP[],COLUMN(PLAYERIDMAP[FIRSTNAME]),FALSE)</f>
        <v>Matt</v>
      </c>
      <c r="D437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Matt Albers</v>
      </c>
      <c r="E437" s="8" t="str">
        <f>VLOOKUP(MYRANKS_P[[#This Row],[PLAYERID]],PLAYERIDMAP[],COLUMN(PLAYERIDMAP[TEAM]),FALSE)</f>
        <v>MIL</v>
      </c>
      <c r="F437" s="8" t="str">
        <f>VLOOKUP(MYRANKS_P[[#This Row],[PLAYERID]],PLAYERIDMAP[],COLUMN(PLAYERIDMAP[LG]),FALSE)</f>
        <v>NL</v>
      </c>
      <c r="G437" s="8" t="str">
        <f>VLOOKUP(MYRANKS_P[[#This Row],[PLAYERID]],PLAYERIDMAP[],COLUMN(PLAYERIDMAP[POS]),FALSE)</f>
        <v>P</v>
      </c>
      <c r="H437" s="61">
        <v>3</v>
      </c>
      <c r="I437" s="61">
        <v>1</v>
      </c>
      <c r="J437" s="61">
        <v>34.1</v>
      </c>
      <c r="K437" s="61">
        <v>45</v>
      </c>
      <c r="L437" s="61">
        <v>28</v>
      </c>
      <c r="M437" s="61">
        <v>10</v>
      </c>
      <c r="N437" s="61">
        <v>32</v>
      </c>
      <c r="O437" s="61">
        <v>12</v>
      </c>
      <c r="P437" s="9">
        <v>7.3900293255131961</v>
      </c>
      <c r="Q437" s="9">
        <v>1.6715542521994133</v>
      </c>
      <c r="R437" s="68">
        <v>960</v>
      </c>
      <c r="S437" s="51">
        <v>-14.89433179293281</v>
      </c>
    </row>
    <row r="438" spans="1:19" x14ac:dyDescent="0.3">
      <c r="A438" s="43" t="s">
        <v>1874</v>
      </c>
      <c r="B438" s="31" t="str">
        <f>VLOOKUP(MYRANKS_P[[#This Row],[PLAYERID]],PLAYERIDMAP[],COLUMN(PLAYERIDMAP[LASTNAME]),FALSE)</f>
        <v>Detwiler</v>
      </c>
      <c r="C438" s="31" t="str">
        <f>VLOOKUP(MYRANKS_P[[#This Row],[PLAYERID]],PLAYERIDMAP[],COLUMN(PLAYERIDMAP[FIRSTNAME]),FALSE)</f>
        <v>Ross</v>
      </c>
      <c r="D438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Ross Detwiler</v>
      </c>
      <c r="E438" s="31" t="str">
        <f>VLOOKUP(MYRANKS_P[[#This Row],[PLAYERID]],PLAYERIDMAP[],COLUMN(PLAYERIDMAP[TEAM]),FALSE)</f>
        <v>N/A</v>
      </c>
      <c r="F438" s="8" t="str">
        <f>VLOOKUP(MYRANKS_P[[#This Row],[PLAYERID]],PLAYERIDMAP[],COLUMN(PLAYERIDMAP[LG]),FALSE)</f>
        <v>N/A</v>
      </c>
      <c r="G438" s="8" t="str">
        <f>VLOOKUP(MYRANKS_P[[#This Row],[PLAYERID]],PLAYERIDMAP[],COLUMN(PLAYERIDMAP[POS]),FALSE)</f>
        <v>P</v>
      </c>
      <c r="H438" s="61">
        <v>0</v>
      </c>
      <c r="I438" s="61">
        <v>0</v>
      </c>
      <c r="J438" s="61">
        <v>6</v>
      </c>
      <c r="K438" s="61">
        <v>8</v>
      </c>
      <c r="L438" s="61">
        <v>3</v>
      </c>
      <c r="M438" s="61">
        <v>1</v>
      </c>
      <c r="N438" s="61">
        <v>2</v>
      </c>
      <c r="O438" s="61">
        <v>2</v>
      </c>
      <c r="P438" s="9">
        <v>4.5</v>
      </c>
      <c r="Q438" s="9">
        <v>1.6666666666666667</v>
      </c>
      <c r="R438" s="61">
        <v>961</v>
      </c>
      <c r="S438" s="38">
        <v>-14.897917932273637</v>
      </c>
    </row>
    <row r="439" spans="1:19" x14ac:dyDescent="0.3">
      <c r="A439" s="43" t="s">
        <v>13682</v>
      </c>
      <c r="B439" s="31" t="str">
        <f>VLOOKUP(MYRANKS_P[[#This Row],[PLAYERID]],PLAYERIDMAP[],COLUMN(PLAYERIDMAP[LASTNAME]),FALSE)</f>
        <v>Blackburn</v>
      </c>
      <c r="C439" s="31" t="str">
        <f>VLOOKUP(MYRANKS_P[[#This Row],[PLAYERID]],PLAYERIDMAP[],COLUMN(PLAYERIDMAP[FIRSTNAME]),FALSE)</f>
        <v>Paul</v>
      </c>
      <c r="D439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Paul Blackburn</v>
      </c>
      <c r="E439" s="31" t="str">
        <f>VLOOKUP(MYRANKS_P[[#This Row],[PLAYERID]],PLAYERIDMAP[],COLUMN(PLAYERIDMAP[TEAM]),FALSE)</f>
        <v>OAK</v>
      </c>
      <c r="F439" s="8" t="str">
        <f>VLOOKUP(MYRANKS_P[[#This Row],[PLAYERID]],PLAYERIDMAP[],COLUMN(PLAYERIDMAP[LG]),FALSE)</f>
        <v>AL</v>
      </c>
      <c r="G439" s="8" t="str">
        <f>VLOOKUP(MYRANKS_P[[#This Row],[PLAYERID]],PLAYERIDMAP[],COLUMN(PLAYERIDMAP[POS]),FALSE)</f>
        <v>P</v>
      </c>
      <c r="H439" s="61">
        <v>2</v>
      </c>
      <c r="I439" s="61">
        <v>0</v>
      </c>
      <c r="J439" s="61">
        <v>27.2</v>
      </c>
      <c r="K439" s="61">
        <v>33</v>
      </c>
      <c r="L439" s="61">
        <v>22</v>
      </c>
      <c r="M439" s="61">
        <v>2</v>
      </c>
      <c r="N439" s="61">
        <v>19</v>
      </c>
      <c r="O439" s="61">
        <v>6</v>
      </c>
      <c r="P439" s="9">
        <v>7.2794117647058822</v>
      </c>
      <c r="Q439" s="9">
        <v>1.4338235294117647</v>
      </c>
      <c r="R439" s="61">
        <v>962</v>
      </c>
      <c r="S439" s="38">
        <v>-14.971499730111182</v>
      </c>
    </row>
    <row r="440" spans="1:19" x14ac:dyDescent="0.3">
      <c r="A440" s="57" t="s">
        <v>5208</v>
      </c>
      <c r="B440" s="8" t="str">
        <f>VLOOKUP(MYRANKS_P[[#This Row],[PLAYERID]],PLAYERIDMAP[],COLUMN(PLAYERIDMAP[LASTNAME]),FALSE)</f>
        <v>Butler</v>
      </c>
      <c r="C440" s="8" t="str">
        <f>VLOOKUP(MYRANKS_P[[#This Row],[PLAYERID]],PLAYERIDMAP[],COLUMN(PLAYERIDMAP[FIRSTNAME]),FALSE)</f>
        <v>Eddie</v>
      </c>
      <c r="D440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Eddie Butler</v>
      </c>
      <c r="E440" s="8" t="str">
        <f>VLOOKUP(MYRANKS_P[[#This Row],[PLAYERID]],PLAYERIDMAP[],COLUMN(PLAYERIDMAP[TEAM]),FALSE)</f>
        <v>N/A</v>
      </c>
      <c r="F440" s="8" t="str">
        <f>VLOOKUP(MYRANKS_P[[#This Row],[PLAYERID]],PLAYERIDMAP[],COLUMN(PLAYERIDMAP[LG]),FALSE)</f>
        <v>N/A</v>
      </c>
      <c r="G440" s="8" t="str">
        <f>VLOOKUP(MYRANKS_P[[#This Row],[PLAYERID]],PLAYERIDMAP[],COLUMN(PLAYERIDMAP[POS]),FALSE)</f>
        <v>P</v>
      </c>
      <c r="H440" s="61">
        <v>2</v>
      </c>
      <c r="I440" s="68">
        <v>2</v>
      </c>
      <c r="J440" s="68">
        <v>49.2</v>
      </c>
      <c r="K440" s="68">
        <v>59</v>
      </c>
      <c r="L440" s="68">
        <v>31</v>
      </c>
      <c r="M440" s="68">
        <v>11</v>
      </c>
      <c r="N440" s="68">
        <v>29</v>
      </c>
      <c r="O440" s="68">
        <v>19</v>
      </c>
      <c r="P440" s="48">
        <v>5.6707317073170724</v>
      </c>
      <c r="Q440" s="48">
        <v>1.5853658536585364</v>
      </c>
      <c r="R440" s="68">
        <v>963</v>
      </c>
      <c r="S440" s="51">
        <v>-15.015475216633831</v>
      </c>
    </row>
    <row r="441" spans="1:19" x14ac:dyDescent="0.3">
      <c r="A441" s="57" t="s">
        <v>3843</v>
      </c>
      <c r="B441" s="8" t="str">
        <f>VLOOKUP(MYRANKS_P[[#This Row],[PLAYERID]],PLAYERIDMAP[],COLUMN(PLAYERIDMAP[LASTNAME]),FALSE)</f>
        <v>Cumpton</v>
      </c>
      <c r="C441" s="8" t="str">
        <f>VLOOKUP(MYRANKS_P[[#This Row],[PLAYERID]],PLAYERIDMAP[],COLUMN(PLAYERIDMAP[FIRSTNAME]),FALSE)</f>
        <v>Brandon</v>
      </c>
      <c r="D441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Brandon Cumpton</v>
      </c>
      <c r="E441" s="8" t="str">
        <f>VLOOKUP(MYRANKS_P[[#This Row],[PLAYERID]],PLAYERIDMAP[],COLUMN(PLAYERIDMAP[TEAM]),FALSE)</f>
        <v>N/A</v>
      </c>
      <c r="F441" s="8" t="str">
        <f>VLOOKUP(MYRANKS_P[[#This Row],[PLAYERID]],PLAYERIDMAP[],COLUMN(PLAYERIDMAP[LG]),FALSE)</f>
        <v>N/A</v>
      </c>
      <c r="G441" s="8" t="str">
        <f>VLOOKUP(MYRANKS_P[[#This Row],[PLAYERID]],PLAYERIDMAP[],COLUMN(PLAYERIDMAP[POS]),FALSE)</f>
        <v>P</v>
      </c>
      <c r="H441" s="61">
        <v>0</v>
      </c>
      <c r="I441" s="68">
        <v>0</v>
      </c>
      <c r="J441" s="68">
        <v>1.2</v>
      </c>
      <c r="K441" s="68">
        <v>3</v>
      </c>
      <c r="L441" s="68">
        <v>1</v>
      </c>
      <c r="M441" s="68">
        <v>0</v>
      </c>
      <c r="N441" s="68">
        <v>2</v>
      </c>
      <c r="O441" s="68">
        <v>2</v>
      </c>
      <c r="P441" s="48">
        <v>7.5</v>
      </c>
      <c r="Q441" s="48">
        <v>4.166666666666667</v>
      </c>
      <c r="R441" s="68">
        <v>964</v>
      </c>
      <c r="S441" s="51">
        <v>-15.019247873296301</v>
      </c>
    </row>
    <row r="442" spans="1:19" x14ac:dyDescent="0.3">
      <c r="A442" s="43" t="s">
        <v>4104</v>
      </c>
      <c r="B442" s="31" t="str">
        <f>VLOOKUP(MYRANKS_P[[#This Row],[PLAYERID]],PLAYERIDMAP[],COLUMN(PLAYERIDMAP[LASTNAME]),FALSE)</f>
        <v>Hale</v>
      </c>
      <c r="C442" s="31" t="str">
        <f>VLOOKUP(MYRANKS_P[[#This Row],[PLAYERID]],PLAYERIDMAP[],COLUMN(PLAYERIDMAP[FIRSTNAME]),FALSE)</f>
        <v>David</v>
      </c>
      <c r="D442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David Hale</v>
      </c>
      <c r="E442" s="31" t="str">
        <f>VLOOKUP(MYRANKS_P[[#This Row],[PLAYERID]],PLAYERIDMAP[],COLUMN(PLAYERIDMAP[TEAM]),FALSE)</f>
        <v>N/A</v>
      </c>
      <c r="F442" s="8" t="str">
        <f>VLOOKUP(MYRANKS_P[[#This Row],[PLAYERID]],PLAYERIDMAP[],COLUMN(PLAYERIDMAP[LG]),FALSE)</f>
        <v>N/A</v>
      </c>
      <c r="G442" s="8" t="str">
        <f>VLOOKUP(MYRANKS_P[[#This Row],[PLAYERID]],PLAYERIDMAP[],COLUMN(PLAYERIDMAP[POS]),FALSE)</f>
        <v>P</v>
      </c>
      <c r="H442" s="61">
        <v>0</v>
      </c>
      <c r="I442" s="61">
        <v>0</v>
      </c>
      <c r="J442" s="61">
        <v>13.2</v>
      </c>
      <c r="K442" s="61">
        <v>16</v>
      </c>
      <c r="L442" s="61">
        <v>7</v>
      </c>
      <c r="M442" s="61">
        <v>3</v>
      </c>
      <c r="N442" s="61">
        <v>8</v>
      </c>
      <c r="O442" s="61">
        <v>5</v>
      </c>
      <c r="P442" s="9">
        <v>4.7727272727272734</v>
      </c>
      <c r="Q442" s="9">
        <v>1.5909090909090911</v>
      </c>
      <c r="R442" s="61">
        <v>965</v>
      </c>
      <c r="S442" s="38">
        <v>-15.029518700752039</v>
      </c>
    </row>
    <row r="443" spans="1:19" x14ac:dyDescent="0.3">
      <c r="A443" s="57" t="s">
        <v>12034</v>
      </c>
      <c r="B443" s="31" t="str">
        <f>VLOOKUP(MYRANKS_P[[#This Row],[PLAYERID]],PLAYERIDMAP[],COLUMN(PLAYERIDMAP[LASTNAME]),FALSE)</f>
        <v>Bush</v>
      </c>
      <c r="C443" s="31" t="str">
        <f>VLOOKUP(MYRANKS_P[[#This Row],[PLAYERID]],PLAYERIDMAP[],COLUMN(PLAYERIDMAP[FIRSTNAME]),FALSE)</f>
        <v>Matt</v>
      </c>
      <c r="D443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Matt Bush</v>
      </c>
      <c r="E443" s="31" t="str">
        <f>VLOOKUP(MYRANKS_P[[#This Row],[PLAYERID]],PLAYERIDMAP[],COLUMN(PLAYERIDMAP[TEAM]),FALSE)</f>
        <v>TEX</v>
      </c>
      <c r="F443" s="8" t="str">
        <f>VLOOKUP(MYRANKS_P[[#This Row],[PLAYERID]],PLAYERIDMAP[],COLUMN(PLAYERIDMAP[LG]),FALSE)</f>
        <v>AL</v>
      </c>
      <c r="G443" s="8" t="str">
        <f>VLOOKUP(MYRANKS_P[[#This Row],[PLAYERID]],PLAYERIDMAP[],COLUMN(PLAYERIDMAP[POS]),FALSE)</f>
        <v>P</v>
      </c>
      <c r="H443" s="61">
        <v>0</v>
      </c>
      <c r="I443" s="68">
        <v>0</v>
      </c>
      <c r="J443" s="68">
        <v>23</v>
      </c>
      <c r="K443" s="68">
        <v>23</v>
      </c>
      <c r="L443" s="68">
        <v>12</v>
      </c>
      <c r="M443" s="68">
        <v>3</v>
      </c>
      <c r="N443" s="68">
        <v>19</v>
      </c>
      <c r="O443" s="68">
        <v>14</v>
      </c>
      <c r="P443" s="48">
        <v>4.6956521739130439</v>
      </c>
      <c r="Q443" s="48">
        <v>1.6086956521739131</v>
      </c>
      <c r="R443" s="68">
        <v>966</v>
      </c>
      <c r="S443" s="51">
        <v>-15.029864100141268</v>
      </c>
    </row>
    <row r="444" spans="1:19" x14ac:dyDescent="0.3">
      <c r="A444" s="43" t="s">
        <v>13671</v>
      </c>
      <c r="B444" s="8" t="str">
        <f>VLOOKUP(MYRANKS_P[[#This Row],[PLAYERID]],PLAYERIDMAP[],COLUMN(PLAYERIDMAP[LASTNAME]),FALSE)</f>
        <v>Beck</v>
      </c>
      <c r="C444" s="8" t="str">
        <f>VLOOKUP(MYRANKS_P[[#This Row],[PLAYERID]],PLAYERIDMAP[],COLUMN(PLAYERIDMAP[FIRSTNAME]),FALSE)</f>
        <v>Chris</v>
      </c>
      <c r="D444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Chris Beck</v>
      </c>
      <c r="E444" s="8" t="str">
        <f>VLOOKUP(MYRANKS_P[[#This Row],[PLAYERID]],PLAYERIDMAP[],COLUMN(PLAYERIDMAP[TEAM]),FALSE)</f>
        <v>STL</v>
      </c>
      <c r="F444" s="8" t="str">
        <f>VLOOKUP(MYRANKS_P[[#This Row],[PLAYERID]],PLAYERIDMAP[],COLUMN(PLAYERIDMAP[LG]),FALSE)</f>
        <v>NL</v>
      </c>
      <c r="G444" s="8" t="str">
        <f>VLOOKUP(MYRANKS_P[[#This Row],[PLAYERID]],PLAYERIDMAP[],COLUMN(PLAYERIDMAP[POS]),FALSE)</f>
        <v>P</v>
      </c>
      <c r="H444" s="61">
        <v>0</v>
      </c>
      <c r="I444" s="61">
        <v>1</v>
      </c>
      <c r="J444" s="61">
        <v>34</v>
      </c>
      <c r="K444" s="61">
        <v>34</v>
      </c>
      <c r="L444" s="61">
        <v>17</v>
      </c>
      <c r="M444" s="61">
        <v>8</v>
      </c>
      <c r="N444" s="61">
        <v>21</v>
      </c>
      <c r="O444" s="61">
        <v>20</v>
      </c>
      <c r="P444" s="9">
        <v>4.5</v>
      </c>
      <c r="Q444" s="9">
        <v>1.588235294117647</v>
      </c>
      <c r="R444" s="61">
        <v>967</v>
      </c>
      <c r="S444" s="38">
        <v>-15.055549982453961</v>
      </c>
    </row>
    <row r="445" spans="1:19" x14ac:dyDescent="0.3">
      <c r="A445" s="43" t="s">
        <v>1611</v>
      </c>
      <c r="B445" s="31" t="str">
        <f>VLOOKUP(MYRANKS_P[[#This Row],[PLAYERID]],PLAYERIDMAP[],COLUMN(PLAYERIDMAP[LASTNAME]),FALSE)</f>
        <v>Brothers</v>
      </c>
      <c r="C445" s="31" t="str">
        <f>VLOOKUP(MYRANKS_P[[#This Row],[PLAYERID]],PLAYERIDMAP[],COLUMN(PLAYERIDMAP[FIRSTNAME]),FALSE)</f>
        <v>Rex</v>
      </c>
      <c r="D445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Rex Brothers</v>
      </c>
      <c r="E445" s="31" t="str">
        <f>VLOOKUP(MYRANKS_P[[#This Row],[PLAYERID]],PLAYERIDMAP[],COLUMN(PLAYERIDMAP[TEAM]),FALSE)</f>
        <v>NYY</v>
      </c>
      <c r="F445" s="8" t="str">
        <f>VLOOKUP(MYRANKS_P[[#This Row],[PLAYERID]],PLAYERIDMAP[],COLUMN(PLAYERIDMAP[LG]),FALSE)</f>
        <v>AL</v>
      </c>
      <c r="G445" s="8" t="str">
        <f>VLOOKUP(MYRANKS_P[[#This Row],[PLAYERID]],PLAYERIDMAP[],COLUMN(PLAYERIDMAP[POS]),FALSE)</f>
        <v>P</v>
      </c>
      <c r="H445" s="61">
        <v>0</v>
      </c>
      <c r="I445" s="61">
        <v>0</v>
      </c>
      <c r="J445" s="61">
        <v>0</v>
      </c>
      <c r="K445" s="61">
        <v>0</v>
      </c>
      <c r="L445" s="61">
        <v>1</v>
      </c>
      <c r="M445" s="61">
        <v>0</v>
      </c>
      <c r="N445" s="61">
        <v>0</v>
      </c>
      <c r="O445" s="61">
        <v>2</v>
      </c>
      <c r="P445" s="9">
        <v>0</v>
      </c>
      <c r="Q445" s="9">
        <v>0</v>
      </c>
      <c r="R445" s="61">
        <v>968</v>
      </c>
      <c r="S445" s="38">
        <v>-15.060004448455928</v>
      </c>
    </row>
    <row r="446" spans="1:19" x14ac:dyDescent="0.3">
      <c r="A446" s="88" t="s">
        <v>3342</v>
      </c>
      <c r="B446" s="31" t="str">
        <f>VLOOKUP(MYRANKS_P[[#This Row],[PLAYERID]],PLAYERIDMAP[],COLUMN(PLAYERIDMAP[LASTNAME]),FALSE)</f>
        <v>Whitley</v>
      </c>
      <c r="C446" s="31" t="str">
        <f>VLOOKUP(MYRANKS_P[[#This Row],[PLAYERID]],PLAYERIDMAP[],COLUMN(PLAYERIDMAP[FIRSTNAME]),FALSE)</f>
        <v>Chase</v>
      </c>
      <c r="D446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Chase Whitley</v>
      </c>
      <c r="E446" s="31" t="str">
        <f>VLOOKUP(MYRANKS_P[[#This Row],[PLAYERID]],PLAYERIDMAP[],COLUMN(PLAYERIDMAP[TEAM]),FALSE)</f>
        <v>N/A</v>
      </c>
      <c r="F446" s="113" t="str">
        <f>VLOOKUP(MYRANKS_P[[#This Row],[PLAYERID]],PLAYERIDMAP[],COLUMN(PLAYERIDMAP[LG]),FALSE)</f>
        <v>N/A</v>
      </c>
      <c r="G446" s="8" t="str">
        <f>VLOOKUP(MYRANKS_P[[#This Row],[PLAYERID]],PLAYERIDMAP[],COLUMN(PLAYERIDMAP[POS]),FALSE)</f>
        <v>P</v>
      </c>
      <c r="H446" s="85">
        <v>0</v>
      </c>
      <c r="I446" s="85">
        <v>0</v>
      </c>
      <c r="J446" s="85">
        <v>1</v>
      </c>
      <c r="K446" s="85">
        <v>2</v>
      </c>
      <c r="L446" s="85">
        <v>2</v>
      </c>
      <c r="M446" s="85">
        <v>1</v>
      </c>
      <c r="N446" s="85">
        <v>1</v>
      </c>
      <c r="O446" s="85">
        <v>1</v>
      </c>
      <c r="P446" s="86">
        <v>18</v>
      </c>
      <c r="Q446" s="86">
        <v>3</v>
      </c>
      <c r="R446" s="85">
        <v>969</v>
      </c>
      <c r="S446" s="87">
        <v>-15.096597477519964</v>
      </c>
    </row>
    <row r="447" spans="1:19" x14ac:dyDescent="0.3">
      <c r="A447" s="43" t="s">
        <v>3102</v>
      </c>
      <c r="B447" s="31" t="str">
        <f>VLOOKUP(MYRANKS_P[[#This Row],[PLAYERID]],PLAYERIDMAP[],COLUMN(PLAYERIDMAP[LASTNAME]),FALSE)</f>
        <v>Shaw</v>
      </c>
      <c r="C447" s="31" t="str">
        <f>VLOOKUP(MYRANKS_P[[#This Row],[PLAYERID]],PLAYERIDMAP[],COLUMN(PLAYERIDMAP[FIRSTNAME]),FALSE)</f>
        <v>Bryan</v>
      </c>
      <c r="D447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Bryan Shaw</v>
      </c>
      <c r="E447" s="31" t="str">
        <f>VLOOKUP(MYRANKS_P[[#This Row],[PLAYERID]],PLAYERIDMAP[],COLUMN(PLAYERIDMAP[TEAM]),FALSE)</f>
        <v>COL</v>
      </c>
      <c r="F447" s="8" t="str">
        <f>VLOOKUP(MYRANKS_P[[#This Row],[PLAYERID]],PLAYERIDMAP[],COLUMN(PLAYERIDMAP[LG]),FALSE)</f>
        <v>NL</v>
      </c>
      <c r="G447" s="8" t="str">
        <f>VLOOKUP(MYRANKS_P[[#This Row],[PLAYERID]],PLAYERIDMAP[],COLUMN(PLAYERIDMAP[POS]),FALSE)</f>
        <v>P</v>
      </c>
      <c r="H447" s="61">
        <v>4</v>
      </c>
      <c r="I447" s="61">
        <v>0</v>
      </c>
      <c r="J447" s="61">
        <v>54.2</v>
      </c>
      <c r="K447" s="61">
        <v>70</v>
      </c>
      <c r="L447" s="61">
        <v>36</v>
      </c>
      <c r="M447" s="61">
        <v>9</v>
      </c>
      <c r="N447" s="61">
        <v>54</v>
      </c>
      <c r="O447" s="61">
        <v>28</v>
      </c>
      <c r="P447" s="9">
        <v>5.9778597785977858</v>
      </c>
      <c r="Q447" s="9">
        <v>1.8081180811808117</v>
      </c>
      <c r="R447" s="61">
        <v>970</v>
      </c>
      <c r="S447" s="38">
        <v>-15.122917730875741</v>
      </c>
    </row>
    <row r="448" spans="1:19" x14ac:dyDescent="0.3">
      <c r="A448" s="43" t="s">
        <v>13759</v>
      </c>
      <c r="B448" s="31" t="str">
        <f>VLOOKUP(MYRANKS_P[[#This Row],[PLAYERID]],PLAYERIDMAP[],COLUMN(PLAYERIDMAP[LASTNAME]),FALSE)</f>
        <v>Gossett</v>
      </c>
      <c r="C448" s="31" t="str">
        <f>VLOOKUP(MYRANKS_P[[#This Row],[PLAYERID]],PLAYERIDMAP[],COLUMN(PLAYERIDMAP[FIRSTNAME]),FALSE)</f>
        <v>Daniel</v>
      </c>
      <c r="D448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Daniel Gossett</v>
      </c>
      <c r="E448" s="31" t="str">
        <f>VLOOKUP(MYRANKS_P[[#This Row],[PLAYERID]],PLAYERIDMAP[],COLUMN(PLAYERIDMAP[TEAM]),FALSE)</f>
        <v>OAK</v>
      </c>
      <c r="F448" s="8" t="str">
        <f>VLOOKUP(MYRANKS_P[[#This Row],[PLAYERID]],PLAYERIDMAP[],COLUMN(PLAYERIDMAP[LG]),FALSE)</f>
        <v>AL</v>
      </c>
      <c r="G448" s="8" t="str">
        <f>VLOOKUP(MYRANKS_P[[#This Row],[PLAYERID]],PLAYERIDMAP[],COLUMN(PLAYERIDMAP[POS]),FALSE)</f>
        <v>P</v>
      </c>
      <c r="H448" s="61">
        <v>0</v>
      </c>
      <c r="I448" s="61">
        <v>0</v>
      </c>
      <c r="J448" s="61">
        <v>24.1</v>
      </c>
      <c r="K448" s="61">
        <v>25</v>
      </c>
      <c r="L448" s="61">
        <v>14</v>
      </c>
      <c r="M448" s="61">
        <v>5</v>
      </c>
      <c r="N448" s="61">
        <v>12</v>
      </c>
      <c r="O448" s="61">
        <v>8</v>
      </c>
      <c r="P448" s="9">
        <v>5.2282157676348548</v>
      </c>
      <c r="Q448" s="9">
        <v>1.3692946058091287</v>
      </c>
      <c r="R448" s="68">
        <v>971</v>
      </c>
      <c r="S448" s="51">
        <v>-15.140381056045314</v>
      </c>
    </row>
    <row r="449" spans="1:19" x14ac:dyDescent="0.3">
      <c r="A449" s="57" t="s">
        <v>3498</v>
      </c>
      <c r="B449" s="8" t="str">
        <f>VLOOKUP(MYRANKS_P[[#This Row],[PLAYERID]],PLAYERIDMAP[],COLUMN(PLAYERIDMAP[LASTNAME]),FALSE)</f>
        <v>Rusin</v>
      </c>
      <c r="C449" s="8" t="str">
        <f>VLOOKUP(MYRANKS_P[[#This Row],[PLAYERID]],PLAYERIDMAP[],COLUMN(PLAYERIDMAP[FIRSTNAME]),FALSE)</f>
        <v>Chris</v>
      </c>
      <c r="D449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Chris Rusin</v>
      </c>
      <c r="E449" s="8" t="str">
        <f>VLOOKUP(MYRANKS_P[[#This Row],[PLAYERID]],PLAYERIDMAP[],COLUMN(PLAYERIDMAP[TEAM]),FALSE)</f>
        <v>COL</v>
      </c>
      <c r="F449" s="8" t="str">
        <f>VLOOKUP(MYRANKS_P[[#This Row],[PLAYERID]],PLAYERIDMAP[],COLUMN(PLAYERIDMAP[LG]),FALSE)</f>
        <v>NL</v>
      </c>
      <c r="G449" s="8" t="str">
        <f>VLOOKUP(MYRANKS_P[[#This Row],[PLAYERID]],PLAYERIDMAP[],COLUMN(PLAYERIDMAP[POS]),FALSE)</f>
        <v>P</v>
      </c>
      <c r="H449" s="61">
        <v>2</v>
      </c>
      <c r="I449" s="68">
        <v>0</v>
      </c>
      <c r="J449" s="68">
        <v>54.2</v>
      </c>
      <c r="K449" s="68">
        <v>56</v>
      </c>
      <c r="L449" s="68">
        <v>37</v>
      </c>
      <c r="M449" s="68">
        <v>7</v>
      </c>
      <c r="N449" s="68">
        <v>47</v>
      </c>
      <c r="O449" s="68">
        <v>26</v>
      </c>
      <c r="P449" s="48">
        <v>6.1439114391143912</v>
      </c>
      <c r="Q449" s="48">
        <v>1.5129151291512914</v>
      </c>
      <c r="R449" s="68">
        <v>972</v>
      </c>
      <c r="S449" s="51">
        <v>-15.170337103125579</v>
      </c>
    </row>
    <row r="450" spans="1:19" x14ac:dyDescent="0.3">
      <c r="A450" s="43" t="s">
        <v>2919</v>
      </c>
      <c r="B450" s="31" t="str">
        <f>VLOOKUP(MYRANKS_P[[#This Row],[PLAYERID]],PLAYERIDMAP[],COLUMN(PLAYERIDMAP[LASTNAME]),FALSE)</f>
        <v>Ramirez</v>
      </c>
      <c r="C450" s="31" t="str">
        <f>VLOOKUP(MYRANKS_P[[#This Row],[PLAYERID]],PLAYERIDMAP[],COLUMN(PLAYERIDMAP[FIRSTNAME]),FALSE)</f>
        <v>Erasmo</v>
      </c>
      <c r="D450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Erasmo Ramirez</v>
      </c>
      <c r="E450" s="31" t="str">
        <f>VLOOKUP(MYRANKS_P[[#This Row],[PLAYERID]],PLAYERIDMAP[],COLUMN(PLAYERIDMAP[TEAM]),FALSE)</f>
        <v>BOS</v>
      </c>
      <c r="F450" s="8" t="str">
        <f>VLOOKUP(MYRANKS_P[[#This Row],[PLAYERID]],PLAYERIDMAP[],COLUMN(PLAYERIDMAP[LG]),FALSE)</f>
        <v>AL</v>
      </c>
      <c r="G450" s="8" t="str">
        <f>VLOOKUP(MYRANKS_P[[#This Row],[PLAYERID]],PLAYERIDMAP[],COLUMN(PLAYERIDMAP[POS]),FALSE)</f>
        <v>P</v>
      </c>
      <c r="H450" s="61">
        <v>2</v>
      </c>
      <c r="I450" s="61">
        <v>0</v>
      </c>
      <c r="J450" s="61">
        <v>45.2</v>
      </c>
      <c r="K450" s="61">
        <v>52</v>
      </c>
      <c r="L450" s="61">
        <v>33</v>
      </c>
      <c r="M450" s="61">
        <v>14</v>
      </c>
      <c r="N450" s="61">
        <v>33</v>
      </c>
      <c r="O450" s="61">
        <v>12</v>
      </c>
      <c r="P450" s="9">
        <v>6.5707964601769904</v>
      </c>
      <c r="Q450" s="9">
        <v>1.415929203539823</v>
      </c>
      <c r="R450" s="81">
        <v>973</v>
      </c>
      <c r="S450" s="40">
        <v>-15.1715523649418</v>
      </c>
    </row>
    <row r="451" spans="1:19" x14ac:dyDescent="0.3">
      <c r="A451" s="43" t="s">
        <v>13891</v>
      </c>
      <c r="B451" s="31" t="str">
        <f>VLOOKUP(MYRANKS_P[[#This Row],[PLAYERID]],PLAYERIDMAP[],COLUMN(PLAYERIDMAP[LASTNAME]),FALSE)</f>
        <v>Sewald</v>
      </c>
      <c r="C451" s="31" t="str">
        <f>VLOOKUP(MYRANKS_P[[#This Row],[PLAYERID]],PLAYERIDMAP[],COLUMN(PLAYERIDMAP[FIRSTNAME]),FALSE)</f>
        <v>Paul</v>
      </c>
      <c r="D451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Paul Sewald</v>
      </c>
      <c r="E451" s="31" t="str">
        <f>VLOOKUP(MYRANKS_P[[#This Row],[PLAYERID]],PLAYERIDMAP[],COLUMN(PLAYERIDMAP[TEAM]),FALSE)</f>
        <v>NYM</v>
      </c>
      <c r="F451" s="8" t="str">
        <f>VLOOKUP(MYRANKS_P[[#This Row],[PLAYERID]],PLAYERIDMAP[],COLUMN(PLAYERIDMAP[LG]),FALSE)</f>
        <v>NL</v>
      </c>
      <c r="G451" s="8" t="str">
        <f>VLOOKUP(MYRANKS_P[[#This Row],[PLAYERID]],PLAYERIDMAP[],COLUMN(PLAYERIDMAP[POS]),FALSE)</f>
        <v>P</v>
      </c>
      <c r="H451" s="61">
        <v>0</v>
      </c>
      <c r="I451" s="61">
        <v>2</v>
      </c>
      <c r="J451" s="61">
        <v>56.1</v>
      </c>
      <c r="K451" s="61">
        <v>62</v>
      </c>
      <c r="L451" s="61">
        <v>38</v>
      </c>
      <c r="M451" s="61">
        <v>8</v>
      </c>
      <c r="N451" s="61">
        <v>58</v>
      </c>
      <c r="O451" s="61">
        <v>23</v>
      </c>
      <c r="P451" s="9">
        <v>6.0962566844919781</v>
      </c>
      <c r="Q451" s="9">
        <v>1.5151515151515151</v>
      </c>
      <c r="R451" s="81">
        <v>974</v>
      </c>
      <c r="S451" s="40">
        <v>-15.174477669103474</v>
      </c>
    </row>
    <row r="452" spans="1:19" x14ac:dyDescent="0.3">
      <c r="A452" s="43" t="s">
        <v>12435</v>
      </c>
      <c r="B452" s="31" t="str">
        <f>VLOOKUP(MYRANKS_P[[#This Row],[PLAYERID]],PLAYERIDMAP[],COLUMN(PLAYERIDMAP[LASTNAME]),FALSE)</f>
        <v>Solis</v>
      </c>
      <c r="C452" s="31" t="str">
        <f>VLOOKUP(MYRANKS_P[[#This Row],[PLAYERID]],PLAYERIDMAP[],COLUMN(PLAYERIDMAP[FIRSTNAME]),FALSE)</f>
        <v>Sammy</v>
      </c>
      <c r="D452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Sammy Solis</v>
      </c>
      <c r="E452" s="31" t="str">
        <f>VLOOKUP(MYRANKS_P[[#This Row],[PLAYERID]],PLAYERIDMAP[],COLUMN(PLAYERIDMAP[TEAM]),FALSE)</f>
        <v>WAS</v>
      </c>
      <c r="F452" s="8" t="str">
        <f>VLOOKUP(MYRANKS_P[[#This Row],[PLAYERID]],PLAYERIDMAP[],COLUMN(PLAYERIDMAP[LG]),FALSE)</f>
        <v>NL</v>
      </c>
      <c r="G452" s="8" t="str">
        <f>VLOOKUP(MYRANKS_P[[#This Row],[PLAYERID]],PLAYERIDMAP[],COLUMN(PLAYERIDMAP[POS]),FALSE)</f>
        <v>P</v>
      </c>
      <c r="H452" s="61">
        <v>1</v>
      </c>
      <c r="I452" s="61">
        <v>0</v>
      </c>
      <c r="J452" s="61">
        <v>39.1</v>
      </c>
      <c r="K452" s="61">
        <v>43</v>
      </c>
      <c r="L452" s="61">
        <v>28</v>
      </c>
      <c r="M452" s="61">
        <v>7</v>
      </c>
      <c r="N452" s="61">
        <v>44</v>
      </c>
      <c r="O452" s="61">
        <v>18</v>
      </c>
      <c r="P452" s="9">
        <v>6.4450127877237851</v>
      </c>
      <c r="Q452" s="9">
        <v>1.5601023017902813</v>
      </c>
      <c r="R452" s="61">
        <v>975</v>
      </c>
      <c r="S452" s="38">
        <v>-15.211522980447331</v>
      </c>
    </row>
    <row r="453" spans="1:19" x14ac:dyDescent="0.3">
      <c r="A453" s="43" t="s">
        <v>2479</v>
      </c>
      <c r="B453" s="31" t="str">
        <f>VLOOKUP(MYRANKS_P[[#This Row],[PLAYERID]],PLAYERIDMAP[],COLUMN(PLAYERIDMAP[LASTNAME]),FALSE)</f>
        <v>Logan</v>
      </c>
      <c r="C453" s="31" t="str">
        <f>VLOOKUP(MYRANKS_P[[#This Row],[PLAYERID]],PLAYERIDMAP[],COLUMN(PLAYERIDMAP[FIRSTNAME]),FALSE)</f>
        <v>Boone</v>
      </c>
      <c r="D453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Boone Logan</v>
      </c>
      <c r="E453" s="31" t="str">
        <f>VLOOKUP(MYRANKS_P[[#This Row],[PLAYERID]],PLAYERIDMAP[],COLUMN(PLAYERIDMAP[TEAM]),FALSE)</f>
        <v>N/A</v>
      </c>
      <c r="F453" s="8" t="str">
        <f>VLOOKUP(MYRANKS_P[[#This Row],[PLAYERID]],PLAYERIDMAP[],COLUMN(PLAYERIDMAP[LG]),FALSE)</f>
        <v>N/A</v>
      </c>
      <c r="G453" s="8" t="str">
        <f>VLOOKUP(MYRANKS_P[[#This Row],[PLAYERID]],PLAYERIDMAP[],COLUMN(PLAYERIDMAP[POS]),FALSE)</f>
        <v>P</v>
      </c>
      <c r="H453" s="61">
        <v>1</v>
      </c>
      <c r="I453" s="61">
        <v>0</v>
      </c>
      <c r="J453" s="61">
        <v>10.199999999999999</v>
      </c>
      <c r="K453" s="61">
        <v>15</v>
      </c>
      <c r="L453" s="61">
        <v>7</v>
      </c>
      <c r="M453" s="61">
        <v>3</v>
      </c>
      <c r="N453" s="61">
        <v>14</v>
      </c>
      <c r="O453" s="61">
        <v>10</v>
      </c>
      <c r="P453" s="9">
        <v>6.1764705882352944</v>
      </c>
      <c r="Q453" s="9">
        <v>2.4509803921568629</v>
      </c>
      <c r="R453" s="61">
        <v>976</v>
      </c>
      <c r="S453" s="38">
        <v>-15.22855062805435</v>
      </c>
    </row>
    <row r="454" spans="1:19" x14ac:dyDescent="0.3">
      <c r="A454" s="43" t="s">
        <v>12578</v>
      </c>
      <c r="B454" s="31" t="str">
        <f>VLOOKUP(MYRANKS_P[[#This Row],[PLAYERID]],PLAYERIDMAP[],COLUMN(PLAYERIDMAP[LASTNAME]),FALSE)</f>
        <v>Law</v>
      </c>
      <c r="C454" s="31" t="str">
        <f>VLOOKUP(MYRANKS_P[[#This Row],[PLAYERID]],PLAYERIDMAP[],COLUMN(PLAYERIDMAP[FIRSTNAME]),FALSE)</f>
        <v>Derek</v>
      </c>
      <c r="D454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Derek Law</v>
      </c>
      <c r="E454" s="31" t="str">
        <f>VLOOKUP(MYRANKS_P[[#This Row],[PLAYERID]],PLAYERIDMAP[],COLUMN(PLAYERIDMAP[TEAM]),FALSE)</f>
        <v>SF</v>
      </c>
      <c r="F454" s="8" t="str">
        <f>VLOOKUP(MYRANKS_P[[#This Row],[PLAYERID]],PLAYERIDMAP[],COLUMN(PLAYERIDMAP[LG]),FALSE)</f>
        <v>NL</v>
      </c>
      <c r="G454" s="8" t="str">
        <f>VLOOKUP(MYRANKS_P[[#This Row],[PLAYERID]],PLAYERIDMAP[],COLUMN(PLAYERIDMAP[POS]),FALSE)</f>
        <v>P</v>
      </c>
      <c r="H454" s="61">
        <v>1</v>
      </c>
      <c r="I454" s="61">
        <v>0</v>
      </c>
      <c r="J454" s="61">
        <v>13.1</v>
      </c>
      <c r="K454" s="61">
        <v>16</v>
      </c>
      <c r="L454" s="61">
        <v>11</v>
      </c>
      <c r="M454" s="61">
        <v>2</v>
      </c>
      <c r="N454" s="61">
        <v>12</v>
      </c>
      <c r="O454" s="61">
        <v>8</v>
      </c>
      <c r="P454" s="9">
        <v>7.5572519083969469</v>
      </c>
      <c r="Q454" s="9">
        <v>1.83206106870229</v>
      </c>
      <c r="R454" s="61">
        <v>977</v>
      </c>
      <c r="S454" s="38">
        <v>-15.38253564065398</v>
      </c>
    </row>
    <row r="455" spans="1:19" x14ac:dyDescent="0.3">
      <c r="A455" s="57" t="s">
        <v>2754</v>
      </c>
      <c r="B455" s="8" t="str">
        <f>VLOOKUP(MYRANKS_P[[#This Row],[PLAYERID]],PLAYERIDMAP[],COLUMN(PLAYERIDMAP[LASTNAME]),FALSE)</f>
        <v>Ogando</v>
      </c>
      <c r="C455" s="8" t="str">
        <f>VLOOKUP(MYRANKS_P[[#This Row],[PLAYERID]],PLAYERIDMAP[],COLUMN(PLAYERIDMAP[FIRSTNAME]),FALSE)</f>
        <v>Alexi</v>
      </c>
      <c r="D455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Alexi Ogando</v>
      </c>
      <c r="E455" s="8" t="str">
        <f>VLOOKUP(MYRANKS_P[[#This Row],[PLAYERID]],PLAYERIDMAP[],COLUMN(PLAYERIDMAP[TEAM]),FALSE)</f>
        <v>N/A</v>
      </c>
      <c r="F455" s="8" t="str">
        <f>VLOOKUP(MYRANKS_P[[#This Row],[PLAYERID]],PLAYERIDMAP[],COLUMN(PLAYERIDMAP[LG]),FALSE)</f>
        <v>N/A</v>
      </c>
      <c r="G455" s="8" t="str">
        <f>VLOOKUP(MYRANKS_P[[#This Row],[PLAYERID]],PLAYERIDMAP[],COLUMN(PLAYERIDMAP[POS]),FALSE)</f>
        <v>P</v>
      </c>
      <c r="H455" s="61">
        <v>0</v>
      </c>
      <c r="I455" s="68">
        <v>0</v>
      </c>
      <c r="J455" s="68">
        <v>1</v>
      </c>
      <c r="K455" s="68">
        <v>2</v>
      </c>
      <c r="L455" s="68">
        <v>2</v>
      </c>
      <c r="M455" s="68">
        <v>0</v>
      </c>
      <c r="N455" s="68">
        <v>1</v>
      </c>
      <c r="O455" s="68">
        <v>3</v>
      </c>
      <c r="P455" s="48">
        <v>18</v>
      </c>
      <c r="Q455" s="48">
        <v>5</v>
      </c>
      <c r="R455" s="68">
        <v>978</v>
      </c>
      <c r="S455" s="51">
        <v>-15.39548971494763</v>
      </c>
    </row>
    <row r="456" spans="1:19" x14ac:dyDescent="0.3">
      <c r="A456" s="57" t="s">
        <v>2587</v>
      </c>
      <c r="B456" s="31" t="str">
        <f>VLOOKUP(MYRANKS_P[[#This Row],[PLAYERID]],PLAYERIDMAP[],COLUMN(PLAYERIDMAP[LASTNAME]),FALSE)</f>
        <v>McAllister</v>
      </c>
      <c r="C456" s="31" t="str">
        <f>VLOOKUP(MYRANKS_P[[#This Row],[PLAYERID]],PLAYERIDMAP[],COLUMN(PLAYERIDMAP[FIRSTNAME]),FALSE)</f>
        <v>Zach</v>
      </c>
      <c r="D456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Zach McAllister</v>
      </c>
      <c r="E456" s="31" t="str">
        <f>VLOOKUP(MYRANKS_P[[#This Row],[PLAYERID]],PLAYERIDMAP[],COLUMN(PLAYERIDMAP[TEAM]),FALSE)</f>
        <v>N/A</v>
      </c>
      <c r="F456" s="8" t="str">
        <f>VLOOKUP(MYRANKS_P[[#This Row],[PLAYERID]],PLAYERIDMAP[],COLUMN(PLAYERIDMAP[LG]),FALSE)</f>
        <v>N/A</v>
      </c>
      <c r="G456" s="8" t="str">
        <f>VLOOKUP(MYRANKS_P[[#This Row],[PLAYERID]],PLAYERIDMAP[],COLUMN(PLAYERIDMAP[POS]),FALSE)</f>
        <v>P</v>
      </c>
      <c r="H456" s="61">
        <v>1</v>
      </c>
      <c r="I456" s="68">
        <v>0</v>
      </c>
      <c r="J456" s="68">
        <v>45</v>
      </c>
      <c r="K456" s="68">
        <v>57</v>
      </c>
      <c r="L456" s="68">
        <v>31</v>
      </c>
      <c r="M456" s="68">
        <v>8</v>
      </c>
      <c r="N456" s="68">
        <v>39</v>
      </c>
      <c r="O456" s="68">
        <v>10</v>
      </c>
      <c r="P456" s="48">
        <v>6.2</v>
      </c>
      <c r="Q456" s="48">
        <v>1.4888888888888889</v>
      </c>
      <c r="R456" s="68">
        <v>979</v>
      </c>
      <c r="S456" s="51">
        <v>-15.528155816437035</v>
      </c>
    </row>
    <row r="457" spans="1:19" x14ac:dyDescent="0.3">
      <c r="A457" s="43" t="s">
        <v>2117</v>
      </c>
      <c r="B457" s="8" t="str">
        <f>VLOOKUP(MYRANKS_P[[#This Row],[PLAYERID]],PLAYERIDMAP[],COLUMN(PLAYERIDMAP[LASTNAME]),FALSE)</f>
        <v>Gregerson</v>
      </c>
      <c r="C457" s="8" t="str">
        <f>VLOOKUP(MYRANKS_P[[#This Row],[PLAYERID]],PLAYERIDMAP[],COLUMN(PLAYERIDMAP[FIRSTNAME]),FALSE)</f>
        <v>Luke</v>
      </c>
      <c r="D457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Luke Gregerson</v>
      </c>
      <c r="E457" s="8" t="str">
        <f>VLOOKUP(MYRANKS_P[[#This Row],[PLAYERID]],PLAYERIDMAP[],COLUMN(PLAYERIDMAP[TEAM]),FALSE)</f>
        <v>STL</v>
      </c>
      <c r="F457" s="8" t="str">
        <f>VLOOKUP(MYRANKS_P[[#This Row],[PLAYERID]],PLAYERIDMAP[],COLUMN(PLAYERIDMAP[LG]),FALSE)</f>
        <v>NL</v>
      </c>
      <c r="G457" s="8" t="str">
        <f>VLOOKUP(MYRANKS_P[[#This Row],[PLAYERID]],PLAYERIDMAP[],COLUMN(PLAYERIDMAP[POS]),FALSE)</f>
        <v>P</v>
      </c>
      <c r="H457" s="61">
        <v>0</v>
      </c>
      <c r="I457" s="61">
        <v>0</v>
      </c>
      <c r="J457" s="61">
        <v>12.2</v>
      </c>
      <c r="K457" s="61">
        <v>14</v>
      </c>
      <c r="L457" s="61">
        <v>10</v>
      </c>
      <c r="M457" s="61">
        <v>2</v>
      </c>
      <c r="N457" s="61">
        <v>12</v>
      </c>
      <c r="O457" s="61">
        <v>6</v>
      </c>
      <c r="P457" s="9">
        <v>7.3770491803278695</v>
      </c>
      <c r="Q457" s="9">
        <v>1.639344262295082</v>
      </c>
      <c r="R457" s="61">
        <v>980</v>
      </c>
      <c r="S457" s="38">
        <v>-15.591223297037832</v>
      </c>
    </row>
    <row r="458" spans="1:19" x14ac:dyDescent="0.3">
      <c r="A458" s="43" t="s">
        <v>13677</v>
      </c>
      <c r="B458" s="31" t="str">
        <f>VLOOKUP(MYRANKS_P[[#This Row],[PLAYERID]],PLAYERIDMAP[],COLUMN(PLAYERIDMAP[LASTNAME]),FALSE)</f>
        <v>Bibens-Dirkx</v>
      </c>
      <c r="C458" s="31" t="str">
        <f>VLOOKUP(MYRANKS_P[[#This Row],[PLAYERID]],PLAYERIDMAP[],COLUMN(PLAYERIDMAP[FIRSTNAME]),FALSE)</f>
        <v>Austin</v>
      </c>
      <c r="D458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Austin Bibens-Dirkx</v>
      </c>
      <c r="E458" s="31" t="str">
        <f>VLOOKUP(MYRANKS_P[[#This Row],[PLAYERID]],PLAYERIDMAP[],COLUMN(PLAYERIDMAP[TEAM]),FALSE)</f>
        <v>N/A</v>
      </c>
      <c r="F458" s="8" t="str">
        <f>VLOOKUP(MYRANKS_P[[#This Row],[PLAYERID]],PLAYERIDMAP[],COLUMN(PLAYERIDMAP[LG]),FALSE)</f>
        <v>N/A</v>
      </c>
      <c r="G458" s="8" t="str">
        <f>VLOOKUP(MYRANKS_P[[#This Row],[PLAYERID]],PLAYERIDMAP[],COLUMN(PLAYERIDMAP[POS]),FALSE)</f>
        <v>P</v>
      </c>
      <c r="H458" s="61">
        <v>2</v>
      </c>
      <c r="I458" s="61">
        <v>0</v>
      </c>
      <c r="J458" s="61">
        <v>45</v>
      </c>
      <c r="K458" s="61">
        <v>56</v>
      </c>
      <c r="L458" s="61">
        <v>31</v>
      </c>
      <c r="M458" s="61">
        <v>9</v>
      </c>
      <c r="N458" s="61">
        <v>33</v>
      </c>
      <c r="O458" s="61">
        <v>14</v>
      </c>
      <c r="P458" s="9">
        <v>6.2</v>
      </c>
      <c r="Q458" s="9">
        <v>1.5555555555555556</v>
      </c>
      <c r="R458" s="61">
        <v>981</v>
      </c>
      <c r="S458" s="38">
        <v>-15.619345085554897</v>
      </c>
    </row>
    <row r="459" spans="1:19" x14ac:dyDescent="0.3">
      <c r="A459" s="57" t="s">
        <v>14127</v>
      </c>
      <c r="B459" s="47" t="str">
        <f>VLOOKUP(MYRANKS_P[[#This Row],[PLAYERID]],PLAYERIDMAP[],COLUMN(PLAYERIDMAP[LASTNAME]),FALSE)</f>
        <v>Goody</v>
      </c>
      <c r="C459" s="47" t="str">
        <f>VLOOKUP(MYRANKS_P[[#This Row],[PLAYERID]],PLAYERIDMAP[],COLUMN(PLAYERIDMAP[FIRSTNAME]),FALSE)</f>
        <v>Nick</v>
      </c>
      <c r="D459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Nick Goody</v>
      </c>
      <c r="E459" s="47" t="str">
        <f>VLOOKUP(MYRANKS_P[[#This Row],[PLAYERID]],PLAYERIDMAP[],COLUMN(PLAYERIDMAP[TEAM]),FALSE)</f>
        <v>CLE</v>
      </c>
      <c r="F459" s="8" t="str">
        <f>VLOOKUP(MYRANKS_P[[#This Row],[PLAYERID]],PLAYERIDMAP[],COLUMN(PLAYERIDMAP[LG]),FALSE)</f>
        <v>AL</v>
      </c>
      <c r="G459" s="8" t="str">
        <f>VLOOKUP(MYRANKS_P[[#This Row],[PLAYERID]],PLAYERIDMAP[],COLUMN(PLAYERIDMAP[POS]),FALSE)</f>
        <v>P</v>
      </c>
      <c r="H459" s="61">
        <v>0</v>
      </c>
      <c r="I459" s="61">
        <v>0</v>
      </c>
      <c r="J459" s="61">
        <v>11.2</v>
      </c>
      <c r="K459" s="61">
        <v>15</v>
      </c>
      <c r="L459" s="61">
        <v>9</v>
      </c>
      <c r="M459" s="61">
        <v>4</v>
      </c>
      <c r="N459" s="61">
        <v>12</v>
      </c>
      <c r="O459" s="61">
        <v>5</v>
      </c>
      <c r="P459" s="9">
        <v>7.2321428571428577</v>
      </c>
      <c r="Q459" s="9">
        <v>1.7857142857142858</v>
      </c>
      <c r="R459" s="68">
        <v>982</v>
      </c>
      <c r="S459" s="51">
        <v>-15.630196319360245</v>
      </c>
    </row>
    <row r="460" spans="1:19" x14ac:dyDescent="0.3">
      <c r="A460" s="43" t="s">
        <v>10376</v>
      </c>
      <c r="B460" s="31" t="str">
        <f>VLOOKUP(MYRANKS_P[[#This Row],[PLAYERID]],PLAYERIDMAP[],COLUMN(PLAYERIDMAP[LASTNAME]),FALSE)</f>
        <v>Lamb</v>
      </c>
      <c r="C460" s="31" t="str">
        <f>VLOOKUP(MYRANKS_P[[#This Row],[PLAYERID]],PLAYERIDMAP[],COLUMN(PLAYERIDMAP[FIRSTNAME]),FALSE)</f>
        <v>John</v>
      </c>
      <c r="D460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John Lamb</v>
      </c>
      <c r="E460" s="31" t="str">
        <f>VLOOKUP(MYRANKS_P[[#This Row],[PLAYERID]],PLAYERIDMAP[],COLUMN(PLAYERIDMAP[TEAM]),FALSE)</f>
        <v>N/A</v>
      </c>
      <c r="F460" s="8" t="str">
        <f>VLOOKUP(MYRANKS_P[[#This Row],[PLAYERID]],PLAYERIDMAP[],COLUMN(PLAYERIDMAP[LG]),FALSE)</f>
        <v>N/A</v>
      </c>
      <c r="G460" s="8" t="str">
        <f>VLOOKUP(MYRANKS_P[[#This Row],[PLAYERID]],PLAYERIDMAP[],COLUMN(PLAYERIDMAP[POS]),FALSE)</f>
        <v>P</v>
      </c>
      <c r="H460" s="61">
        <v>0</v>
      </c>
      <c r="I460" s="61">
        <v>0</v>
      </c>
      <c r="J460" s="61">
        <v>10</v>
      </c>
      <c r="K460" s="61">
        <v>15</v>
      </c>
      <c r="L460" s="61">
        <v>8</v>
      </c>
      <c r="M460" s="61">
        <v>4</v>
      </c>
      <c r="N460" s="61">
        <v>11</v>
      </c>
      <c r="O460" s="61">
        <v>4</v>
      </c>
      <c r="P460" s="9">
        <v>7.2</v>
      </c>
      <c r="Q460" s="9">
        <v>1.9</v>
      </c>
      <c r="R460" s="75">
        <v>983</v>
      </c>
      <c r="S460" s="39">
        <v>-15.652065395523735</v>
      </c>
    </row>
    <row r="461" spans="1:19" x14ac:dyDescent="0.3">
      <c r="A461" s="57" t="s">
        <v>15577</v>
      </c>
      <c r="B461" s="8" t="str">
        <f>VLOOKUP(MYRANKS_P[[#This Row],[PLAYERID]],PLAYERIDMAP[],COLUMN(PLAYERIDMAP[LASTNAME]),FALSE)</f>
        <v>Infante</v>
      </c>
      <c r="C461" s="8" t="str">
        <f>VLOOKUP(MYRANKS_P[[#This Row],[PLAYERID]],PLAYERIDMAP[],COLUMN(PLAYERIDMAP[FIRSTNAME]),FALSE)</f>
        <v>Gregory</v>
      </c>
      <c r="D461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Gregory Infante</v>
      </c>
      <c r="E461" s="8" t="str">
        <f>VLOOKUP(MYRANKS_P[[#This Row],[PLAYERID]],PLAYERIDMAP[],COLUMN(PLAYERIDMAP[TEAM]),FALSE)</f>
        <v>N/A</v>
      </c>
      <c r="F461" s="8" t="str">
        <f>VLOOKUP(MYRANKS_P[[#This Row],[PLAYERID]],PLAYERIDMAP[],COLUMN(PLAYERIDMAP[LG]),FALSE)</f>
        <v>N/A</v>
      </c>
      <c r="G461" s="8" t="str">
        <f>VLOOKUP(MYRANKS_P[[#This Row],[PLAYERID]],PLAYERIDMAP[],COLUMN(PLAYERIDMAP[POS]),FALSE)</f>
        <v>P</v>
      </c>
      <c r="H461" s="61">
        <v>1</v>
      </c>
      <c r="I461" s="68">
        <v>0</v>
      </c>
      <c r="J461" s="68">
        <v>9</v>
      </c>
      <c r="K461" s="68">
        <v>12</v>
      </c>
      <c r="L461" s="68">
        <v>8</v>
      </c>
      <c r="M461" s="68">
        <v>0</v>
      </c>
      <c r="N461" s="68">
        <v>6</v>
      </c>
      <c r="O461" s="68">
        <v>8</v>
      </c>
      <c r="P461" s="48">
        <v>8</v>
      </c>
      <c r="Q461" s="48">
        <v>2.2222222222222223</v>
      </c>
      <c r="R461" s="68">
        <v>984</v>
      </c>
      <c r="S461" s="51">
        <v>-15.666777813094946</v>
      </c>
    </row>
    <row r="462" spans="1:19" x14ac:dyDescent="0.3">
      <c r="A462" s="43" t="s">
        <v>13476</v>
      </c>
      <c r="B462" s="31" t="str">
        <f>VLOOKUP(MYRANKS_P[[#This Row],[PLAYERID]],PLAYERIDMAP[],COLUMN(PLAYERIDMAP[LASTNAME]),FALSE)</f>
        <v>Sheffield</v>
      </c>
      <c r="C462" s="31" t="str">
        <f>VLOOKUP(MYRANKS_P[[#This Row],[PLAYERID]],PLAYERIDMAP[],COLUMN(PLAYERIDMAP[FIRSTNAME]),FALSE)</f>
        <v>Justus</v>
      </c>
      <c r="D462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Justus Sheffield</v>
      </c>
      <c r="E462" s="31" t="str">
        <f>VLOOKUP(MYRANKS_P[[#This Row],[PLAYERID]],PLAYERIDMAP[],COLUMN(PLAYERIDMAP[TEAM]),FALSE)</f>
        <v>SEA</v>
      </c>
      <c r="F462" s="8" t="str">
        <f>VLOOKUP(MYRANKS_P[[#This Row],[PLAYERID]],PLAYERIDMAP[],COLUMN(PLAYERIDMAP[LG]),FALSE)</f>
        <v>AL</v>
      </c>
      <c r="G462" s="8" t="str">
        <f>VLOOKUP(MYRANKS_P[[#This Row],[PLAYERID]],PLAYERIDMAP[],COLUMN(PLAYERIDMAP[POS]),FALSE)</f>
        <v>P</v>
      </c>
      <c r="H462" s="61">
        <v>0</v>
      </c>
      <c r="I462" s="61">
        <v>0</v>
      </c>
      <c r="J462" s="61">
        <v>2.2000000000000002</v>
      </c>
      <c r="K462" s="61">
        <v>4</v>
      </c>
      <c r="L462" s="61">
        <v>3</v>
      </c>
      <c r="M462" s="61">
        <v>1</v>
      </c>
      <c r="N462" s="61">
        <v>0</v>
      </c>
      <c r="O462" s="61">
        <v>3</v>
      </c>
      <c r="P462" s="9">
        <v>12.272727272727272</v>
      </c>
      <c r="Q462" s="9">
        <v>3.1818181818181817</v>
      </c>
      <c r="R462" s="75">
        <v>985</v>
      </c>
      <c r="S462" s="39">
        <v>-15.673791787977976</v>
      </c>
    </row>
    <row r="463" spans="1:19" x14ac:dyDescent="0.3">
      <c r="A463" s="43" t="s">
        <v>2692</v>
      </c>
      <c r="B463" s="8" t="str">
        <f>VLOOKUP(MYRANKS_P[[#This Row],[PLAYERID]],PLAYERIDMAP[],COLUMN(PLAYERIDMAP[LASTNAME]),FALSE)</f>
        <v>Moylan</v>
      </c>
      <c r="C463" s="8" t="str">
        <f>VLOOKUP(MYRANKS_P[[#This Row],[PLAYERID]],PLAYERIDMAP[],COLUMN(PLAYERIDMAP[FIRSTNAME]),FALSE)</f>
        <v>Peter</v>
      </c>
      <c r="D463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Peter Moylan</v>
      </c>
      <c r="E463" s="8" t="str">
        <f>VLOOKUP(MYRANKS_P[[#This Row],[PLAYERID]],PLAYERIDMAP[],COLUMN(PLAYERIDMAP[TEAM]),FALSE)</f>
        <v>N/A</v>
      </c>
      <c r="F463" s="8" t="str">
        <f>VLOOKUP(MYRANKS_P[[#This Row],[PLAYERID]],PLAYERIDMAP[],COLUMN(PLAYERIDMAP[LG]),FALSE)</f>
        <v>N/A</v>
      </c>
      <c r="G463" s="8" t="str">
        <f>VLOOKUP(MYRANKS_P[[#This Row],[PLAYERID]],PLAYERIDMAP[],COLUMN(PLAYERIDMAP[POS]),FALSE)</f>
        <v>P</v>
      </c>
      <c r="H463" s="61">
        <v>0</v>
      </c>
      <c r="I463" s="61">
        <v>0</v>
      </c>
      <c r="J463" s="61">
        <v>28.1</v>
      </c>
      <c r="K463" s="61">
        <v>32</v>
      </c>
      <c r="L463" s="61">
        <v>14</v>
      </c>
      <c r="M463" s="61">
        <v>4</v>
      </c>
      <c r="N463" s="61">
        <v>23</v>
      </c>
      <c r="O463" s="61">
        <v>18</v>
      </c>
      <c r="P463" s="9">
        <v>4.4839857651245545</v>
      </c>
      <c r="Q463" s="9">
        <v>1.779359430604982</v>
      </c>
      <c r="R463" s="61">
        <v>986</v>
      </c>
      <c r="S463" s="38">
        <v>-15.692578144243523</v>
      </c>
    </row>
    <row r="464" spans="1:19" x14ac:dyDescent="0.3">
      <c r="A464" s="63" t="s">
        <v>8297</v>
      </c>
      <c r="B464" s="8" t="str">
        <f>VLOOKUP(MYRANKS_P[[#This Row],[PLAYERID]],PLAYERIDMAP[],COLUMN(PLAYERIDMAP[LASTNAME]),FALSE)</f>
        <v>Marshall</v>
      </c>
      <c r="C464" s="8" t="str">
        <f>VLOOKUP(MYRANKS_P[[#This Row],[PLAYERID]],PLAYERIDMAP[],COLUMN(PLAYERIDMAP[FIRSTNAME]),FALSE)</f>
        <v>Evan</v>
      </c>
      <c r="D464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Evan Marshall</v>
      </c>
      <c r="E464" s="8" t="str">
        <f>VLOOKUP(MYRANKS_P[[#This Row],[PLAYERID]],PLAYERIDMAP[],COLUMN(PLAYERIDMAP[TEAM]),FALSE)</f>
        <v>CHW</v>
      </c>
      <c r="F464" s="8" t="str">
        <f>VLOOKUP(MYRANKS_P[[#This Row],[PLAYERID]],PLAYERIDMAP[],COLUMN(PLAYERIDMAP[LG]),FALSE)</f>
        <v>AL</v>
      </c>
      <c r="G464" s="8" t="str">
        <f>VLOOKUP(MYRANKS_P[[#This Row],[PLAYERID]],PLAYERIDMAP[],COLUMN(PLAYERIDMAP[POS]),FALSE)</f>
        <v>P</v>
      </c>
      <c r="H464" s="61">
        <v>0</v>
      </c>
      <c r="I464" s="61">
        <v>0</v>
      </c>
      <c r="J464" s="61">
        <v>7</v>
      </c>
      <c r="K464" s="61">
        <v>12</v>
      </c>
      <c r="L464" s="61">
        <v>6</v>
      </c>
      <c r="M464" s="61">
        <v>0</v>
      </c>
      <c r="N464" s="61">
        <v>9</v>
      </c>
      <c r="O464" s="61">
        <v>4</v>
      </c>
      <c r="P464" s="9">
        <v>7.7142857142857144</v>
      </c>
      <c r="Q464" s="9">
        <v>2.2857142857142856</v>
      </c>
      <c r="R464" s="61">
        <v>987</v>
      </c>
      <c r="S464" s="38">
        <v>-15.716391568745344</v>
      </c>
    </row>
    <row r="465" spans="1:19" x14ac:dyDescent="0.3">
      <c r="A465" s="57" t="s">
        <v>2042</v>
      </c>
      <c r="B465" s="8" t="str">
        <f>VLOOKUP(MYRANKS_P[[#This Row],[PLAYERID]],PLAYERIDMAP[],COLUMN(PLAYERIDMAP[LASTNAME]),FALSE)</f>
        <v>Gallardo</v>
      </c>
      <c r="C465" s="8" t="str">
        <f>VLOOKUP(MYRANKS_P[[#This Row],[PLAYERID]],PLAYERIDMAP[],COLUMN(PLAYERIDMAP[FIRSTNAME]),FALSE)</f>
        <v>Yovani</v>
      </c>
      <c r="D465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Yovani Gallardo</v>
      </c>
      <c r="E465" s="8" t="str">
        <f>VLOOKUP(MYRANKS_P[[#This Row],[PLAYERID]],PLAYERIDMAP[],COLUMN(PLAYERIDMAP[TEAM]),FALSE)</f>
        <v>N/A</v>
      </c>
      <c r="F465" s="8" t="str">
        <f>VLOOKUP(MYRANKS_P[[#This Row],[PLAYERID]],PLAYERIDMAP[],COLUMN(PLAYERIDMAP[LG]),FALSE)</f>
        <v>N/A</v>
      </c>
      <c r="G465" s="8" t="str">
        <f>VLOOKUP(MYRANKS_P[[#This Row],[PLAYERID]],PLAYERIDMAP[],COLUMN(PLAYERIDMAP[POS]),FALSE)</f>
        <v>P</v>
      </c>
      <c r="H465" s="61">
        <v>8</v>
      </c>
      <c r="I465" s="61">
        <v>0</v>
      </c>
      <c r="J465" s="61">
        <v>94.1</v>
      </c>
      <c r="K465" s="61">
        <v>107</v>
      </c>
      <c r="L465" s="61">
        <v>67</v>
      </c>
      <c r="M465" s="61">
        <v>14</v>
      </c>
      <c r="N465" s="61">
        <v>58</v>
      </c>
      <c r="O465" s="61">
        <v>47</v>
      </c>
      <c r="P465" s="9">
        <v>6.4080765143464404</v>
      </c>
      <c r="Q465" s="9">
        <v>1.636556854410202</v>
      </c>
      <c r="R465" s="68">
        <v>988</v>
      </c>
      <c r="S465" s="51">
        <v>-15.774100758277005</v>
      </c>
    </row>
    <row r="466" spans="1:19" x14ac:dyDescent="0.3">
      <c r="A466" s="43" t="s">
        <v>15805</v>
      </c>
      <c r="B466" s="31" t="str">
        <f>VLOOKUP(MYRANKS_P[[#This Row],[PLAYERID]],PLAYERIDMAP[],COLUMN(PLAYERIDMAP[LASTNAME]),FALSE)</f>
        <v>Ramirez</v>
      </c>
      <c r="C466" s="31" t="str">
        <f>VLOOKUP(MYRANKS_P[[#This Row],[PLAYERID]],PLAYERIDMAP[],COLUMN(PLAYERIDMAP[FIRSTNAME]),FALSE)</f>
        <v>Yefry</v>
      </c>
      <c r="D466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Yefry Ramirez</v>
      </c>
      <c r="E466" s="31" t="str">
        <f>VLOOKUP(MYRANKS_P[[#This Row],[PLAYERID]],PLAYERIDMAP[],COLUMN(PLAYERIDMAP[TEAM]),FALSE)</f>
        <v>BAL</v>
      </c>
      <c r="F466" s="8" t="str">
        <f>VLOOKUP(MYRANKS_P[[#This Row],[PLAYERID]],PLAYERIDMAP[],COLUMN(PLAYERIDMAP[LG]),FALSE)</f>
        <v>AL</v>
      </c>
      <c r="G466" s="8" t="str">
        <f>VLOOKUP(MYRANKS_P[[#This Row],[PLAYERID]],PLAYERIDMAP[],COLUMN(PLAYERIDMAP[POS]),FALSE)</f>
        <v>P</v>
      </c>
      <c r="H466" s="61">
        <v>1</v>
      </c>
      <c r="I466" s="61">
        <v>0</v>
      </c>
      <c r="J466" s="61">
        <v>65.099999999999994</v>
      </c>
      <c r="K466" s="61">
        <v>64</v>
      </c>
      <c r="L466" s="61">
        <v>43</v>
      </c>
      <c r="M466" s="61">
        <v>11</v>
      </c>
      <c r="N466" s="61">
        <v>62</v>
      </c>
      <c r="O466" s="61">
        <v>36</v>
      </c>
      <c r="P466" s="9">
        <v>5.9447004608294938</v>
      </c>
      <c r="Q466" s="9">
        <v>1.5360983102918588</v>
      </c>
      <c r="R466" s="61">
        <v>989</v>
      </c>
      <c r="S466" s="38">
        <v>-15.814362327121433</v>
      </c>
    </row>
    <row r="467" spans="1:19" x14ac:dyDescent="0.3">
      <c r="A467" s="43" t="s">
        <v>2247</v>
      </c>
      <c r="B467" s="8" t="str">
        <f>VLOOKUP(MYRANKS_P[[#This Row],[PLAYERID]],PLAYERIDMAP[],COLUMN(PLAYERIDMAP[LASTNAME]),FALSE)</f>
        <v>Hoover</v>
      </c>
      <c r="C467" s="8" t="str">
        <f>VLOOKUP(MYRANKS_P[[#This Row],[PLAYERID]],PLAYERIDMAP[],COLUMN(PLAYERIDMAP[FIRSTNAME]),FALSE)</f>
        <v>J.J.</v>
      </c>
      <c r="D467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J.J. Hoover</v>
      </c>
      <c r="E467" s="8" t="str">
        <f>VLOOKUP(MYRANKS_P[[#This Row],[PLAYERID]],PLAYERIDMAP[],COLUMN(PLAYERIDMAP[TEAM]),FALSE)</f>
        <v>N/A</v>
      </c>
      <c r="F467" s="8" t="str">
        <f>VLOOKUP(MYRANKS_P[[#This Row],[PLAYERID]],PLAYERIDMAP[],COLUMN(PLAYERIDMAP[LG]),FALSE)</f>
        <v>N/A</v>
      </c>
      <c r="G467" s="8" t="str">
        <f>VLOOKUP(MYRANKS_P[[#This Row],[PLAYERID]],PLAYERIDMAP[],COLUMN(PLAYERIDMAP[POS]),FALSE)</f>
        <v>P</v>
      </c>
      <c r="H467" s="61">
        <v>0</v>
      </c>
      <c r="I467" s="61">
        <v>0</v>
      </c>
      <c r="J467" s="61">
        <v>1.1000000000000001</v>
      </c>
      <c r="K467" s="61">
        <v>4</v>
      </c>
      <c r="L467" s="61">
        <v>3</v>
      </c>
      <c r="M467" s="61">
        <v>1</v>
      </c>
      <c r="N467" s="61">
        <v>0</v>
      </c>
      <c r="O467" s="61">
        <v>2</v>
      </c>
      <c r="P467" s="9">
        <v>24.545454545454543</v>
      </c>
      <c r="Q467" s="9">
        <v>5.4545454545454541</v>
      </c>
      <c r="R467" s="61">
        <v>990</v>
      </c>
      <c r="S467" s="38">
        <v>-15.83619480786615</v>
      </c>
    </row>
    <row r="468" spans="1:19" x14ac:dyDescent="0.3">
      <c r="A468" s="57" t="s">
        <v>2319</v>
      </c>
      <c r="B468" s="31" t="str">
        <f>VLOOKUP(MYRANKS_P[[#This Row],[PLAYERID]],PLAYERIDMAP[],COLUMN(PLAYERIDMAP[LASTNAME]),FALSE)</f>
        <v>Jepsen</v>
      </c>
      <c r="C468" s="31" t="str">
        <f>VLOOKUP(MYRANKS_P[[#This Row],[PLAYERID]],PLAYERIDMAP[],COLUMN(PLAYERIDMAP[FIRSTNAME]),FALSE)</f>
        <v>Kevin</v>
      </c>
      <c r="D468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Kevin Jepsen</v>
      </c>
      <c r="E468" s="31" t="str">
        <f>VLOOKUP(MYRANKS_P[[#This Row],[PLAYERID]],PLAYERIDMAP[],COLUMN(PLAYERIDMAP[TEAM]),FALSE)</f>
        <v>N/A</v>
      </c>
      <c r="F468" s="8" t="str">
        <f>VLOOKUP(MYRANKS_P[[#This Row],[PLAYERID]],PLAYERIDMAP[],COLUMN(PLAYERIDMAP[LG]),FALSE)</f>
        <v>N/A</v>
      </c>
      <c r="G468" s="8" t="str">
        <f>VLOOKUP(MYRANKS_P[[#This Row],[PLAYERID]],PLAYERIDMAP[],COLUMN(PLAYERIDMAP[POS]),FALSE)</f>
        <v>P</v>
      </c>
      <c r="H468" s="61">
        <v>0</v>
      </c>
      <c r="I468" s="68">
        <v>0</v>
      </c>
      <c r="J468" s="68">
        <v>16.2</v>
      </c>
      <c r="K468" s="68">
        <v>15</v>
      </c>
      <c r="L468" s="68">
        <v>11</v>
      </c>
      <c r="M468" s="68">
        <v>4</v>
      </c>
      <c r="N468" s="68">
        <v>8</v>
      </c>
      <c r="O468" s="68">
        <v>11</v>
      </c>
      <c r="P468" s="48">
        <v>6.1111111111111116</v>
      </c>
      <c r="Q468" s="48">
        <v>1.6049382716049383</v>
      </c>
      <c r="R468" s="68">
        <v>991</v>
      </c>
      <c r="S468" s="51">
        <v>-15.894919974011081</v>
      </c>
    </row>
    <row r="469" spans="1:19" x14ac:dyDescent="0.3">
      <c r="A469" s="57" t="s">
        <v>12556</v>
      </c>
      <c r="B469" s="31" t="str">
        <f>VLOOKUP(MYRANKS_P[[#This Row],[PLAYERID]],PLAYERIDMAP[],COLUMN(PLAYERIDMAP[LASTNAME]),FALSE)</f>
        <v>Bowman</v>
      </c>
      <c r="C469" s="31" t="str">
        <f>VLOOKUP(MYRANKS_P[[#This Row],[PLAYERID]],PLAYERIDMAP[],COLUMN(PLAYERIDMAP[FIRSTNAME]),FALSE)</f>
        <v>Matt</v>
      </c>
      <c r="D469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Matt Bowman</v>
      </c>
      <c r="E469" s="31" t="str">
        <f>VLOOKUP(MYRANKS_P[[#This Row],[PLAYERID]],PLAYERIDMAP[],COLUMN(PLAYERIDMAP[TEAM]),FALSE)</f>
        <v>CIN</v>
      </c>
      <c r="F469" s="8" t="str">
        <f>VLOOKUP(MYRANKS_P[[#This Row],[PLAYERID]],PLAYERIDMAP[],COLUMN(PLAYERIDMAP[LG]),FALSE)</f>
        <v>NL</v>
      </c>
      <c r="G469" s="8" t="str">
        <f>VLOOKUP(MYRANKS_P[[#This Row],[PLAYERID]],PLAYERIDMAP[],COLUMN(PLAYERIDMAP[POS]),FALSE)</f>
        <v>P</v>
      </c>
      <c r="H469" s="61">
        <v>0</v>
      </c>
      <c r="I469" s="68">
        <v>0</v>
      </c>
      <c r="J469" s="68">
        <v>23</v>
      </c>
      <c r="K469" s="68">
        <v>29</v>
      </c>
      <c r="L469" s="68">
        <v>16</v>
      </c>
      <c r="M469" s="68">
        <v>4</v>
      </c>
      <c r="N469" s="68">
        <v>26</v>
      </c>
      <c r="O469" s="68">
        <v>11</v>
      </c>
      <c r="P469" s="48">
        <v>6.2608695652173916</v>
      </c>
      <c r="Q469" s="48">
        <v>1.7391304347826086</v>
      </c>
      <c r="R469" s="68">
        <v>992</v>
      </c>
      <c r="S469" s="51">
        <v>-15.908891945688609</v>
      </c>
    </row>
    <row r="470" spans="1:19" x14ac:dyDescent="0.3">
      <c r="A470" s="43" t="s">
        <v>14169</v>
      </c>
      <c r="B470" s="31" t="str">
        <f>VLOOKUP(MYRANKS_P[[#This Row],[PLAYERID]],PLAYERIDMAP[],COLUMN(PLAYERIDMAP[LASTNAME]),FALSE)</f>
        <v>Shackelford</v>
      </c>
      <c r="C470" s="31" t="str">
        <f>VLOOKUP(MYRANKS_P[[#This Row],[PLAYERID]],PLAYERIDMAP[],COLUMN(PLAYERIDMAP[FIRSTNAME]),FALSE)</f>
        <v>Kevin</v>
      </c>
      <c r="D470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Kevin Shackelford</v>
      </c>
      <c r="E470" s="31" t="str">
        <f>VLOOKUP(MYRANKS_P[[#This Row],[PLAYERID]],PLAYERIDMAP[],COLUMN(PLAYERIDMAP[TEAM]),FALSE)</f>
        <v>N/A</v>
      </c>
      <c r="F470" s="8" t="str">
        <f>VLOOKUP(MYRANKS_P[[#This Row],[PLAYERID]],PLAYERIDMAP[],COLUMN(PLAYERIDMAP[LG]),FALSE)</f>
        <v>N/A</v>
      </c>
      <c r="G470" s="8" t="str">
        <f>VLOOKUP(MYRANKS_P[[#This Row],[PLAYERID]],PLAYERIDMAP[],COLUMN(PLAYERIDMAP[POS]),FALSE)</f>
        <v>P</v>
      </c>
      <c r="H470" s="61">
        <v>0</v>
      </c>
      <c r="I470" s="61">
        <v>0</v>
      </c>
      <c r="J470" s="61">
        <v>8</v>
      </c>
      <c r="K470" s="61">
        <v>13</v>
      </c>
      <c r="L470" s="61">
        <v>7</v>
      </c>
      <c r="M470" s="61">
        <v>0</v>
      </c>
      <c r="N470" s="61">
        <v>7</v>
      </c>
      <c r="O470" s="61">
        <v>4</v>
      </c>
      <c r="P470" s="9">
        <v>7.875</v>
      </c>
      <c r="Q470" s="9">
        <v>2.125</v>
      </c>
      <c r="R470" s="61">
        <v>993</v>
      </c>
      <c r="S470" s="38">
        <v>-15.975453712280476</v>
      </c>
    </row>
    <row r="471" spans="1:19" x14ac:dyDescent="0.3">
      <c r="A471" s="43" t="s">
        <v>1527</v>
      </c>
      <c r="B471" s="31" t="str">
        <f>VLOOKUP(MYRANKS_P[[#This Row],[PLAYERID]],PLAYERIDMAP[],COLUMN(PLAYERIDMAP[LASTNAME]),FALSE)</f>
        <v>Beliveau</v>
      </c>
      <c r="C471" s="31" t="str">
        <f>VLOOKUP(MYRANKS_P[[#This Row],[PLAYERID]],PLAYERIDMAP[],COLUMN(PLAYERIDMAP[FIRSTNAME]),FALSE)</f>
        <v>Jeff</v>
      </c>
      <c r="D471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Jeff Beliveau</v>
      </c>
      <c r="E471" s="31" t="str">
        <f>VLOOKUP(MYRANKS_P[[#This Row],[PLAYERID]],PLAYERIDMAP[],COLUMN(PLAYERIDMAP[TEAM]),FALSE)</f>
        <v>N/A</v>
      </c>
      <c r="F471" s="8" t="str">
        <f>VLOOKUP(MYRANKS_P[[#This Row],[PLAYERID]],PLAYERIDMAP[],COLUMN(PLAYERIDMAP[LG]),FALSE)</f>
        <v>N/A</v>
      </c>
      <c r="G471" s="8" t="str">
        <f>VLOOKUP(MYRANKS_P[[#This Row],[PLAYERID]],PLAYERIDMAP[],COLUMN(PLAYERIDMAP[POS]),FALSE)</f>
        <v>P</v>
      </c>
      <c r="H471" s="61">
        <v>0</v>
      </c>
      <c r="I471" s="61">
        <v>1</v>
      </c>
      <c r="J471" s="61">
        <v>4.2</v>
      </c>
      <c r="K471" s="61">
        <v>7</v>
      </c>
      <c r="L471" s="61">
        <v>6</v>
      </c>
      <c r="M471" s="61">
        <v>2</v>
      </c>
      <c r="N471" s="61">
        <v>2</v>
      </c>
      <c r="O471" s="61">
        <v>5</v>
      </c>
      <c r="P471" s="9">
        <v>12.857142857142856</v>
      </c>
      <c r="Q471" s="9">
        <v>2.8571428571428572</v>
      </c>
      <c r="R471" s="61">
        <v>994</v>
      </c>
      <c r="S471" s="38">
        <v>-15.989729729921507</v>
      </c>
    </row>
    <row r="472" spans="1:19" x14ac:dyDescent="0.3">
      <c r="A472" s="43" t="s">
        <v>15724</v>
      </c>
      <c r="B472" s="31" t="str">
        <f>VLOOKUP(MYRANKS_P[[#This Row],[PLAYERID]],PLAYERIDMAP[],COLUMN(PLAYERIDMAP[LASTNAME]),FALSE)</f>
        <v>Brigham</v>
      </c>
      <c r="C472" s="31" t="str">
        <f>VLOOKUP(MYRANKS_P[[#This Row],[PLAYERID]],PLAYERIDMAP[],COLUMN(PLAYERIDMAP[FIRSTNAME]),FALSE)</f>
        <v>Jeff</v>
      </c>
      <c r="D472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Jeff Brigham</v>
      </c>
      <c r="E472" s="31" t="str">
        <f>VLOOKUP(MYRANKS_P[[#This Row],[PLAYERID]],PLAYERIDMAP[],COLUMN(PLAYERIDMAP[TEAM]),FALSE)</f>
        <v>MIA</v>
      </c>
      <c r="F472" s="8" t="str">
        <f>VLOOKUP(MYRANKS_P[[#This Row],[PLAYERID]],PLAYERIDMAP[],COLUMN(PLAYERIDMAP[LG]),FALSE)</f>
        <v>NL</v>
      </c>
      <c r="G472" s="8" t="str">
        <f>VLOOKUP(MYRANKS_P[[#This Row],[PLAYERID]],PLAYERIDMAP[],COLUMN(PLAYERIDMAP[POS]),FALSE)</f>
        <v>P</v>
      </c>
      <c r="H472" s="61">
        <v>0</v>
      </c>
      <c r="I472" s="61">
        <v>0</v>
      </c>
      <c r="J472" s="61">
        <v>16.100000000000001</v>
      </c>
      <c r="K472" s="61">
        <v>16</v>
      </c>
      <c r="L472" s="61">
        <v>11</v>
      </c>
      <c r="M472" s="61">
        <v>2</v>
      </c>
      <c r="N472" s="61">
        <v>12</v>
      </c>
      <c r="O472" s="61">
        <v>13</v>
      </c>
      <c r="P472" s="9">
        <v>6.1490683229813659</v>
      </c>
      <c r="Q472" s="9">
        <v>1.8012422360248446</v>
      </c>
      <c r="R472" s="75">
        <v>995</v>
      </c>
      <c r="S472" s="39">
        <v>-16.066805318075808</v>
      </c>
    </row>
    <row r="473" spans="1:19" x14ac:dyDescent="0.3">
      <c r="A473" s="43" t="s">
        <v>13674</v>
      </c>
      <c r="B473" s="8" t="str">
        <f>VLOOKUP(MYRANKS_P[[#This Row],[PLAYERID]],PLAYERIDMAP[],COLUMN(PLAYERIDMAP[LASTNAME]),FALSE)</f>
        <v>Bell</v>
      </c>
      <c r="C473" s="8" t="str">
        <f>VLOOKUP(MYRANKS_P[[#This Row],[PLAYERID]],PLAYERIDMAP[],COLUMN(PLAYERIDMAP[FIRSTNAME]),FALSE)</f>
        <v>Chad</v>
      </c>
      <c r="D473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Chad Bell</v>
      </c>
      <c r="E473" s="8" t="str">
        <f>VLOOKUP(MYRANKS_P[[#This Row],[PLAYERID]],PLAYERIDMAP[],COLUMN(PLAYERIDMAP[TEAM]),FALSE)</f>
        <v>N/A</v>
      </c>
      <c r="F473" s="8" t="str">
        <f>VLOOKUP(MYRANKS_P[[#This Row],[PLAYERID]],PLAYERIDMAP[],COLUMN(PLAYERIDMAP[LG]),FALSE)</f>
        <v>N/A</v>
      </c>
      <c r="G473" s="8" t="str">
        <f>VLOOKUP(MYRANKS_P[[#This Row],[PLAYERID]],PLAYERIDMAP[],COLUMN(PLAYERIDMAP[POS]),FALSE)</f>
        <v>P</v>
      </c>
      <c r="H473" s="61">
        <v>0</v>
      </c>
      <c r="I473" s="61">
        <v>0</v>
      </c>
      <c r="J473" s="61">
        <v>7.1</v>
      </c>
      <c r="K473" s="61">
        <v>14</v>
      </c>
      <c r="L473" s="61">
        <v>7</v>
      </c>
      <c r="M473" s="61">
        <v>1</v>
      </c>
      <c r="N473" s="61">
        <v>7</v>
      </c>
      <c r="O473" s="61">
        <v>2</v>
      </c>
      <c r="P473" s="9">
        <v>8.873239436619718</v>
      </c>
      <c r="Q473" s="9">
        <v>2.2535211267605635</v>
      </c>
      <c r="R473" s="61">
        <v>996</v>
      </c>
      <c r="S473" s="38">
        <v>-16.081248715636793</v>
      </c>
    </row>
    <row r="474" spans="1:19" x14ac:dyDescent="0.3">
      <c r="A474" s="43" t="s">
        <v>12377</v>
      </c>
      <c r="B474" s="31" t="str">
        <f>VLOOKUP(MYRANKS_P[[#This Row],[PLAYERID]],PLAYERIDMAP[],COLUMN(PLAYERIDMAP[LASTNAME]),FALSE)</f>
        <v>Pounders</v>
      </c>
      <c r="C474" s="31" t="str">
        <f>VLOOKUP(MYRANKS_P[[#This Row],[PLAYERID]],PLAYERIDMAP[],COLUMN(PLAYERIDMAP[FIRSTNAME]),FALSE)</f>
        <v>Brooks</v>
      </c>
      <c r="D474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Brooks Pounders</v>
      </c>
      <c r="E474" s="31" t="str">
        <f>VLOOKUP(MYRANKS_P[[#This Row],[PLAYERID]],PLAYERIDMAP[],COLUMN(PLAYERIDMAP[TEAM]),FALSE)</f>
        <v>CLE</v>
      </c>
      <c r="F474" s="8" t="str">
        <f>VLOOKUP(MYRANKS_P[[#This Row],[PLAYERID]],PLAYERIDMAP[],COLUMN(PLAYERIDMAP[LG]),FALSE)</f>
        <v>AL</v>
      </c>
      <c r="G474" s="8" t="str">
        <f>VLOOKUP(MYRANKS_P[[#This Row],[PLAYERID]],PLAYERIDMAP[],COLUMN(PLAYERIDMAP[POS]),FALSE)</f>
        <v>P</v>
      </c>
      <c r="H474" s="61">
        <v>0</v>
      </c>
      <c r="I474" s="61">
        <v>0</v>
      </c>
      <c r="J474" s="61">
        <v>15.1</v>
      </c>
      <c r="K474" s="61">
        <v>25</v>
      </c>
      <c r="L474" s="61">
        <v>13</v>
      </c>
      <c r="M474" s="61">
        <v>3</v>
      </c>
      <c r="N474" s="61">
        <v>17</v>
      </c>
      <c r="O474" s="61">
        <v>2</v>
      </c>
      <c r="P474" s="9">
        <v>7.7483443708609272</v>
      </c>
      <c r="Q474" s="9">
        <v>1.7880794701986755</v>
      </c>
      <c r="R474" s="61">
        <v>997</v>
      </c>
      <c r="S474" s="38">
        <v>-16.163061586070661</v>
      </c>
    </row>
    <row r="475" spans="1:19" x14ac:dyDescent="0.3">
      <c r="A475" s="43" t="s">
        <v>12957</v>
      </c>
      <c r="B475" s="31" t="str">
        <f>VLOOKUP(MYRANKS_P[[#This Row],[PLAYERID]],PLAYERIDMAP[],COLUMN(PLAYERIDMAP[LASTNAME]),FALSE)</f>
        <v>Biagini</v>
      </c>
      <c r="C475" s="31" t="str">
        <f>VLOOKUP(MYRANKS_P[[#This Row],[PLAYERID]],PLAYERIDMAP[],COLUMN(PLAYERIDMAP[FIRSTNAME]),FALSE)</f>
        <v>Joe</v>
      </c>
      <c r="D475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Joe Biagini</v>
      </c>
      <c r="E475" s="31" t="str">
        <f>VLOOKUP(MYRANKS_P[[#This Row],[PLAYERID]],PLAYERIDMAP[],COLUMN(PLAYERIDMAP[TEAM]),FALSE)</f>
        <v>TOR</v>
      </c>
      <c r="F475" s="8" t="str">
        <f>VLOOKUP(MYRANKS_P[[#This Row],[PLAYERID]],PLAYERIDMAP[],COLUMN(PLAYERIDMAP[LG]),FALSE)</f>
        <v>AL</v>
      </c>
      <c r="G475" s="8" t="str">
        <f>VLOOKUP(MYRANKS_P[[#This Row],[PLAYERID]],PLAYERIDMAP[],COLUMN(PLAYERIDMAP[POS]),FALSE)</f>
        <v>P</v>
      </c>
      <c r="H475" s="61">
        <v>4</v>
      </c>
      <c r="I475" s="61">
        <v>0</v>
      </c>
      <c r="J475" s="61">
        <v>72</v>
      </c>
      <c r="K475" s="61">
        <v>96</v>
      </c>
      <c r="L475" s="61">
        <v>48</v>
      </c>
      <c r="M475" s="61">
        <v>14</v>
      </c>
      <c r="N475" s="61">
        <v>53</v>
      </c>
      <c r="O475" s="61">
        <v>24</v>
      </c>
      <c r="P475" s="9">
        <v>6</v>
      </c>
      <c r="Q475" s="9">
        <v>1.6666666666666667</v>
      </c>
      <c r="R475" s="81">
        <v>998</v>
      </c>
      <c r="S475" s="40">
        <v>-16.218757375106851</v>
      </c>
    </row>
    <row r="476" spans="1:19" x14ac:dyDescent="0.3">
      <c r="A476" s="43" t="s">
        <v>12869</v>
      </c>
      <c r="B476" s="31" t="str">
        <f>VLOOKUP(MYRANKS_P[[#This Row],[PLAYERID]],PLAYERIDMAP[],COLUMN(PLAYERIDMAP[LASTNAME]),FALSE)</f>
        <v>Ramirez</v>
      </c>
      <c r="C476" s="31" t="str">
        <f>VLOOKUP(MYRANKS_P[[#This Row],[PLAYERID]],PLAYERIDMAP[],COLUMN(PLAYERIDMAP[FIRSTNAME]),FALSE)</f>
        <v>J.C.</v>
      </c>
      <c r="D476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J.C. Ramirez</v>
      </c>
      <c r="E476" s="31" t="str">
        <f>VLOOKUP(MYRANKS_P[[#This Row],[PLAYERID]],PLAYERIDMAP[],COLUMN(PLAYERIDMAP[TEAM]),FALSE)</f>
        <v>LAA</v>
      </c>
      <c r="F476" s="8" t="str">
        <f>VLOOKUP(MYRANKS_P[[#This Row],[PLAYERID]],PLAYERIDMAP[],COLUMN(PLAYERIDMAP[LG]),FALSE)</f>
        <v>AL</v>
      </c>
      <c r="G476" s="8" t="str">
        <f>VLOOKUP(MYRANKS_P[[#This Row],[PLAYERID]],PLAYERIDMAP[],COLUMN(PLAYERIDMAP[POS]),FALSE)</f>
        <v>P</v>
      </c>
      <c r="H476" s="61">
        <v>0</v>
      </c>
      <c r="I476" s="61">
        <v>0</v>
      </c>
      <c r="J476" s="61">
        <v>6.2</v>
      </c>
      <c r="K476" s="61">
        <v>7</v>
      </c>
      <c r="L476" s="61">
        <v>7</v>
      </c>
      <c r="M476" s="61">
        <v>3</v>
      </c>
      <c r="N476" s="61">
        <v>4</v>
      </c>
      <c r="O476" s="61">
        <v>7</v>
      </c>
      <c r="P476" s="9">
        <v>10.161290322580644</v>
      </c>
      <c r="Q476" s="9">
        <v>2.258064516129032</v>
      </c>
      <c r="R476" s="61">
        <v>999</v>
      </c>
      <c r="S476" s="38">
        <v>-16.262614184402434</v>
      </c>
    </row>
    <row r="477" spans="1:19" x14ac:dyDescent="0.3">
      <c r="A477" s="43" t="s">
        <v>11846</v>
      </c>
      <c r="B477" s="31" t="str">
        <f>VLOOKUP(MYRANKS_P[[#This Row],[PLAYERID]],PLAYERIDMAP[],COLUMN(PLAYERIDMAP[LASTNAME]),FALSE)</f>
        <v>Stewart</v>
      </c>
      <c r="C477" s="31" t="str">
        <f>VLOOKUP(MYRANKS_P[[#This Row],[PLAYERID]],PLAYERIDMAP[],COLUMN(PLAYERIDMAP[FIRSTNAME]),FALSE)</f>
        <v>Brock</v>
      </c>
      <c r="D477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Brock Stewart</v>
      </c>
      <c r="E477" s="31" t="str">
        <f>VLOOKUP(MYRANKS_P[[#This Row],[PLAYERID]],PLAYERIDMAP[],COLUMN(PLAYERIDMAP[TEAM]),FALSE)</f>
        <v>LAD</v>
      </c>
      <c r="F477" s="8" t="str">
        <f>VLOOKUP(MYRANKS_P[[#This Row],[PLAYERID]],PLAYERIDMAP[],COLUMN(PLAYERIDMAP[LG]),FALSE)</f>
        <v>NL</v>
      </c>
      <c r="G477" s="8" t="str">
        <f>VLOOKUP(MYRANKS_P[[#This Row],[PLAYERID]],PLAYERIDMAP[],COLUMN(PLAYERIDMAP[POS]),FALSE)</f>
        <v>P</v>
      </c>
      <c r="H477" s="61">
        <v>0</v>
      </c>
      <c r="I477" s="75">
        <v>0</v>
      </c>
      <c r="J477" s="75">
        <v>17.2</v>
      </c>
      <c r="K477" s="75">
        <v>23</v>
      </c>
      <c r="L477" s="75">
        <v>12</v>
      </c>
      <c r="M477" s="75">
        <v>4</v>
      </c>
      <c r="N477" s="75">
        <v>14</v>
      </c>
      <c r="O477" s="75">
        <v>9</v>
      </c>
      <c r="P477" s="25">
        <v>6.279069767441861</v>
      </c>
      <c r="Q477" s="25">
        <v>1.8604651162790697</v>
      </c>
      <c r="R477" s="75">
        <v>1000</v>
      </c>
      <c r="S477" s="39">
        <v>-16.292448925071863</v>
      </c>
    </row>
    <row r="478" spans="1:19" x14ac:dyDescent="0.3">
      <c r="A478" s="43" t="s">
        <v>15641</v>
      </c>
      <c r="B478" s="31" t="str">
        <f>VLOOKUP(MYRANKS_P[[#This Row],[PLAYERID]],PLAYERIDMAP[],COLUMN(PLAYERIDMAP[LASTNAME]),FALSE)</f>
        <v>Sims</v>
      </c>
      <c r="C478" s="31" t="str">
        <f>VLOOKUP(MYRANKS_P[[#This Row],[PLAYERID]],PLAYERIDMAP[],COLUMN(PLAYERIDMAP[FIRSTNAME]),FALSE)</f>
        <v>Luke</v>
      </c>
      <c r="D478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Luke Sims</v>
      </c>
      <c r="E478" s="31" t="str">
        <f>VLOOKUP(MYRANKS_P[[#This Row],[PLAYERID]],PLAYERIDMAP[],COLUMN(PLAYERIDMAP[TEAM]),FALSE)</f>
        <v>CIN</v>
      </c>
      <c r="F478" s="8" t="str">
        <f>VLOOKUP(MYRANKS_P[[#This Row],[PLAYERID]],PLAYERIDMAP[],COLUMN(PLAYERIDMAP[LG]),FALSE)</f>
        <v>NL</v>
      </c>
      <c r="G478" s="8" t="str">
        <f>VLOOKUP(MYRANKS_P[[#This Row],[PLAYERID]],PLAYERIDMAP[],COLUMN(PLAYERIDMAP[POS]),FALSE)</f>
        <v>P</v>
      </c>
      <c r="H478" s="61">
        <v>0</v>
      </c>
      <c r="I478" s="61">
        <v>0</v>
      </c>
      <c r="J478" s="61">
        <v>15.2</v>
      </c>
      <c r="K478" s="61">
        <v>15</v>
      </c>
      <c r="L478" s="61">
        <v>13</v>
      </c>
      <c r="M478" s="61">
        <v>3</v>
      </c>
      <c r="N478" s="61">
        <v>16</v>
      </c>
      <c r="O478" s="61">
        <v>13</v>
      </c>
      <c r="P478" s="9">
        <v>7.6973684210526319</v>
      </c>
      <c r="Q478" s="9">
        <v>1.8421052631578949</v>
      </c>
      <c r="R478" s="81">
        <v>1001</v>
      </c>
      <c r="S478" s="40">
        <v>-16.357334848658581</v>
      </c>
    </row>
    <row r="479" spans="1:19" x14ac:dyDescent="0.3">
      <c r="A479" s="43" t="s">
        <v>4363</v>
      </c>
      <c r="B479" s="8" t="str">
        <f>VLOOKUP(MYRANKS_P[[#This Row],[PLAYERID]],PLAYERIDMAP[],COLUMN(PLAYERIDMAP[LASTNAME]),FALSE)</f>
        <v>Lyons</v>
      </c>
      <c r="C479" s="8" t="str">
        <f>VLOOKUP(MYRANKS_P[[#This Row],[PLAYERID]],PLAYERIDMAP[],COLUMN(PLAYERIDMAP[FIRSTNAME]),FALSE)</f>
        <v>Tyler</v>
      </c>
      <c r="D479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Tyler Lyons</v>
      </c>
      <c r="E479" s="8" t="str">
        <f>VLOOKUP(MYRANKS_P[[#This Row],[PLAYERID]],PLAYERIDMAP[],COLUMN(PLAYERIDMAP[TEAM]),FALSE)</f>
        <v>PIT</v>
      </c>
      <c r="F479" s="8" t="str">
        <f>VLOOKUP(MYRANKS_P[[#This Row],[PLAYERID]],PLAYERIDMAP[],COLUMN(PLAYERIDMAP[LG]),FALSE)</f>
        <v>NL</v>
      </c>
      <c r="G479" s="8" t="str">
        <f>VLOOKUP(MYRANKS_P[[#This Row],[PLAYERID]],PLAYERIDMAP[],COLUMN(PLAYERIDMAP[POS]),FALSE)</f>
        <v>P</v>
      </c>
      <c r="H479" s="61">
        <v>1</v>
      </c>
      <c r="I479" s="61">
        <v>0</v>
      </c>
      <c r="J479" s="61">
        <v>16.2</v>
      </c>
      <c r="K479" s="61">
        <v>24</v>
      </c>
      <c r="L479" s="61">
        <v>16</v>
      </c>
      <c r="M479" s="61">
        <v>3</v>
      </c>
      <c r="N479" s="61">
        <v>19</v>
      </c>
      <c r="O479" s="61">
        <v>8</v>
      </c>
      <c r="P479" s="9">
        <v>8.8888888888888893</v>
      </c>
      <c r="Q479" s="9">
        <v>1.9753086419753088</v>
      </c>
      <c r="R479" s="61">
        <v>1002</v>
      </c>
      <c r="S479" s="38">
        <v>-16.37766208504371</v>
      </c>
    </row>
    <row r="480" spans="1:19" x14ac:dyDescent="0.3">
      <c r="A480" s="43" t="s">
        <v>15595</v>
      </c>
      <c r="B480" s="8" t="str">
        <f>VLOOKUP(MYRANKS_P[[#This Row],[PLAYERID]],PLAYERIDMAP[],COLUMN(PLAYERIDMAP[LASTNAME]),FALSE)</f>
        <v>Lawrence</v>
      </c>
      <c r="C480" s="8" t="str">
        <f>VLOOKUP(MYRANKS_P[[#This Row],[PLAYERID]],PLAYERIDMAP[],COLUMN(PLAYERIDMAP[FIRSTNAME]),FALSE)</f>
        <v>Casey</v>
      </c>
      <c r="D480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Casey Lawrence</v>
      </c>
      <c r="E480" s="8" t="str">
        <f>VLOOKUP(MYRANKS_P[[#This Row],[PLAYERID]],PLAYERIDMAP[],COLUMN(PLAYERIDMAP[TEAM]),FALSE)</f>
        <v>N/A</v>
      </c>
      <c r="F480" s="8" t="str">
        <f>VLOOKUP(MYRANKS_P[[#This Row],[PLAYERID]],PLAYERIDMAP[],COLUMN(PLAYERIDMAP[LG]),FALSE)</f>
        <v>N/A</v>
      </c>
      <c r="G480" s="8" t="str">
        <f>VLOOKUP(MYRANKS_P[[#This Row],[PLAYERID]],PLAYERIDMAP[],COLUMN(PLAYERIDMAP[POS]),FALSE)</f>
        <v>P</v>
      </c>
      <c r="H480" s="61">
        <v>1</v>
      </c>
      <c r="I480" s="61">
        <v>0</v>
      </c>
      <c r="J480" s="61">
        <v>23.1</v>
      </c>
      <c r="K480" s="61">
        <v>28</v>
      </c>
      <c r="L480" s="61">
        <v>19</v>
      </c>
      <c r="M480" s="61">
        <v>2</v>
      </c>
      <c r="N480" s="61">
        <v>14</v>
      </c>
      <c r="O480" s="61">
        <v>10</v>
      </c>
      <c r="P480" s="9">
        <v>7.4025974025974017</v>
      </c>
      <c r="Q480" s="9">
        <v>1.6450216450216448</v>
      </c>
      <c r="R480" s="61">
        <v>1003</v>
      </c>
      <c r="S480" s="38">
        <v>-16.415890159661508</v>
      </c>
    </row>
    <row r="481" spans="1:19" x14ac:dyDescent="0.3">
      <c r="A481" s="88" t="s">
        <v>4906</v>
      </c>
      <c r="B481" s="31" t="str">
        <f>VLOOKUP(MYRANKS_P[[#This Row],[PLAYERID]],PLAYERIDMAP[],COLUMN(PLAYERIDMAP[LASTNAME]),FALSE)</f>
        <v>Tomlin</v>
      </c>
      <c r="C481" s="31" t="str">
        <f>VLOOKUP(MYRANKS_P[[#This Row],[PLAYERID]],PLAYERIDMAP[],COLUMN(PLAYERIDMAP[FIRSTNAME]),FALSE)</f>
        <v>Josh</v>
      </c>
      <c r="D481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Josh Tomlin</v>
      </c>
      <c r="E481" s="31" t="str">
        <f>VLOOKUP(MYRANKS_P[[#This Row],[PLAYERID]],PLAYERIDMAP[],COLUMN(PLAYERIDMAP[TEAM]),FALSE)</f>
        <v>N/A</v>
      </c>
      <c r="F481" s="113" t="str">
        <f>VLOOKUP(MYRANKS_P[[#This Row],[PLAYERID]],PLAYERIDMAP[],COLUMN(PLAYERIDMAP[LG]),FALSE)</f>
        <v>N/A</v>
      </c>
      <c r="G481" s="8" t="str">
        <f>VLOOKUP(MYRANKS_P[[#This Row],[PLAYERID]],PLAYERIDMAP[],COLUMN(PLAYERIDMAP[POS]),FALSE)</f>
        <v>P</v>
      </c>
      <c r="H481" s="85">
        <v>2</v>
      </c>
      <c r="I481" s="85">
        <v>0</v>
      </c>
      <c r="J481" s="85">
        <v>70.099999999999994</v>
      </c>
      <c r="K481" s="85">
        <v>92</v>
      </c>
      <c r="L481" s="85">
        <v>48</v>
      </c>
      <c r="M481" s="85">
        <v>25</v>
      </c>
      <c r="N481" s="85">
        <v>46</v>
      </c>
      <c r="O481" s="85">
        <v>12</v>
      </c>
      <c r="P481" s="86">
        <v>6.1626248216833099</v>
      </c>
      <c r="Q481" s="86">
        <v>1.4835948644793153</v>
      </c>
      <c r="R481" s="85">
        <v>1004</v>
      </c>
      <c r="S481" s="87">
        <v>-16.581174671009126</v>
      </c>
    </row>
    <row r="482" spans="1:19" x14ac:dyDescent="0.3">
      <c r="A482" s="43" t="s">
        <v>13218</v>
      </c>
      <c r="B482" s="31" t="str">
        <f>VLOOKUP(MYRANKS_P[[#This Row],[PLAYERID]],PLAYERIDMAP[],COLUMN(PLAYERIDMAP[LASTNAME]),FALSE)</f>
        <v>Peters</v>
      </c>
      <c r="C482" s="31" t="str">
        <f>VLOOKUP(MYRANKS_P[[#This Row],[PLAYERID]],PLAYERIDMAP[],COLUMN(PLAYERIDMAP[FIRSTNAME]),FALSE)</f>
        <v>Dillon</v>
      </c>
      <c r="D482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Dillon Peters</v>
      </c>
      <c r="E482" s="31" t="str">
        <f>VLOOKUP(MYRANKS_P[[#This Row],[PLAYERID]],PLAYERIDMAP[],COLUMN(PLAYERIDMAP[TEAM]),FALSE)</f>
        <v>LAA</v>
      </c>
      <c r="F482" s="8" t="str">
        <f>VLOOKUP(MYRANKS_P[[#This Row],[PLAYERID]],PLAYERIDMAP[],COLUMN(PLAYERIDMAP[LG]),FALSE)</f>
        <v>AL</v>
      </c>
      <c r="G482" s="8" t="str">
        <f>VLOOKUP(MYRANKS_P[[#This Row],[PLAYERID]],PLAYERIDMAP[],COLUMN(PLAYERIDMAP[POS]),FALSE)</f>
        <v>P</v>
      </c>
      <c r="H482" s="61">
        <v>2</v>
      </c>
      <c r="I482" s="61">
        <v>0</v>
      </c>
      <c r="J482" s="61">
        <v>27.2</v>
      </c>
      <c r="K482" s="61">
        <v>34</v>
      </c>
      <c r="L482" s="61">
        <v>22</v>
      </c>
      <c r="M482" s="61">
        <v>4</v>
      </c>
      <c r="N482" s="61">
        <v>17</v>
      </c>
      <c r="O482" s="61">
        <v>15</v>
      </c>
      <c r="P482" s="9">
        <v>7.2794117647058822</v>
      </c>
      <c r="Q482" s="9">
        <v>1.8014705882352942</v>
      </c>
      <c r="R482" s="81">
        <v>1005</v>
      </c>
      <c r="S482" s="40">
        <v>-16.583531338507701</v>
      </c>
    </row>
    <row r="483" spans="1:19" x14ac:dyDescent="0.3">
      <c r="A483" s="43" t="s">
        <v>12159</v>
      </c>
      <c r="B483" s="31" t="str">
        <f>VLOOKUP(MYRANKS_P[[#This Row],[PLAYERID]],PLAYERIDMAP[],COLUMN(PLAYERIDMAP[LASTNAME]),FALSE)</f>
        <v>Smoker</v>
      </c>
      <c r="C483" s="31" t="str">
        <f>VLOOKUP(MYRANKS_P[[#This Row],[PLAYERID]],PLAYERIDMAP[],COLUMN(PLAYERIDMAP[FIRSTNAME]),FALSE)</f>
        <v>Josh</v>
      </c>
      <c r="D483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Josh Smoker</v>
      </c>
      <c r="E483" s="31" t="str">
        <f>VLOOKUP(MYRANKS_P[[#This Row],[PLAYERID]],PLAYERIDMAP[],COLUMN(PLAYERIDMAP[TEAM]),FALSE)</f>
        <v>N/A</v>
      </c>
      <c r="F483" s="8" t="str">
        <f>VLOOKUP(MYRANKS_P[[#This Row],[PLAYERID]],PLAYERIDMAP[],COLUMN(PLAYERIDMAP[LG]),FALSE)</f>
        <v>N/A</v>
      </c>
      <c r="G483" s="8" t="str">
        <f>VLOOKUP(MYRANKS_P[[#This Row],[PLAYERID]],PLAYERIDMAP[],COLUMN(PLAYERIDMAP[POS]),FALSE)</f>
        <v>P</v>
      </c>
      <c r="H483" s="61">
        <v>0</v>
      </c>
      <c r="I483" s="61">
        <v>0</v>
      </c>
      <c r="J483" s="61">
        <v>7.1</v>
      </c>
      <c r="K483" s="61">
        <v>11</v>
      </c>
      <c r="L483" s="61">
        <v>7</v>
      </c>
      <c r="M483" s="61">
        <v>2</v>
      </c>
      <c r="N483" s="61">
        <v>4</v>
      </c>
      <c r="O483" s="61">
        <v>7</v>
      </c>
      <c r="P483" s="9">
        <v>8.873239436619718</v>
      </c>
      <c r="Q483" s="9">
        <v>2.535211267605634</v>
      </c>
      <c r="R483" s="61">
        <v>1006</v>
      </c>
      <c r="S483" s="38">
        <v>-16.602844957115806</v>
      </c>
    </row>
    <row r="484" spans="1:19" x14ac:dyDescent="0.3">
      <c r="A484" s="43" t="s">
        <v>2266</v>
      </c>
      <c r="B484" s="31" t="str">
        <f>VLOOKUP(MYRANKS_P[[#This Row],[PLAYERID]],PLAYERIDMAP[],COLUMN(PLAYERIDMAP[LASTNAME]),FALSE)</f>
        <v>Hughes</v>
      </c>
      <c r="C484" s="31" t="str">
        <f>VLOOKUP(MYRANKS_P[[#This Row],[PLAYERID]],PLAYERIDMAP[],COLUMN(PLAYERIDMAP[FIRSTNAME]),FALSE)</f>
        <v>Phil</v>
      </c>
      <c r="D484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Phil Hughes</v>
      </c>
      <c r="E484" s="31" t="str">
        <f>VLOOKUP(MYRANKS_P[[#This Row],[PLAYERID]],PLAYERIDMAP[],COLUMN(PLAYERIDMAP[TEAM]),FALSE)</f>
        <v>N/A</v>
      </c>
      <c r="F484" s="8" t="str">
        <f>VLOOKUP(MYRANKS_P[[#This Row],[PLAYERID]],PLAYERIDMAP[],COLUMN(PLAYERIDMAP[LG]),FALSE)</f>
        <v>N/A</v>
      </c>
      <c r="G484" s="8" t="str">
        <f>VLOOKUP(MYRANKS_P[[#This Row],[PLAYERID]],PLAYERIDMAP[],COLUMN(PLAYERIDMAP[POS]),FALSE)</f>
        <v>P</v>
      </c>
      <c r="H484" s="61">
        <v>0</v>
      </c>
      <c r="I484" s="61">
        <v>0</v>
      </c>
      <c r="J484" s="61">
        <v>32.200000000000003</v>
      </c>
      <c r="K484" s="61">
        <v>44</v>
      </c>
      <c r="L484" s="61">
        <v>23</v>
      </c>
      <c r="M484" s="61">
        <v>11</v>
      </c>
      <c r="N484" s="61">
        <v>32</v>
      </c>
      <c r="O484" s="61">
        <v>10</v>
      </c>
      <c r="P484" s="9">
        <v>6.4285714285714279</v>
      </c>
      <c r="Q484" s="9">
        <v>1.6770186335403725</v>
      </c>
      <c r="R484" s="61">
        <v>1007</v>
      </c>
      <c r="S484" s="38">
        <v>-16.611999995065563</v>
      </c>
    </row>
    <row r="485" spans="1:19" x14ac:dyDescent="0.3">
      <c r="A485" s="43" t="s">
        <v>3193</v>
      </c>
      <c r="B485" s="31" t="str">
        <f>VLOOKUP(MYRANKS_P[[#This Row],[PLAYERID]],PLAYERIDMAP[],COLUMN(PLAYERIDMAP[LASTNAME]),FALSE)</f>
        <v>Tazawa</v>
      </c>
      <c r="C485" s="31" t="str">
        <f>VLOOKUP(MYRANKS_P[[#This Row],[PLAYERID]],PLAYERIDMAP[],COLUMN(PLAYERIDMAP[FIRSTNAME]),FALSE)</f>
        <v>Junichi</v>
      </c>
      <c r="D485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Junichi Tazawa</v>
      </c>
      <c r="E485" s="31" t="str">
        <f>VLOOKUP(MYRANKS_P[[#This Row],[PLAYERID]],PLAYERIDMAP[],COLUMN(PLAYERIDMAP[TEAM]),FALSE)</f>
        <v>N/A</v>
      </c>
      <c r="F485" s="8" t="str">
        <f>VLOOKUP(MYRANKS_P[[#This Row],[PLAYERID]],PLAYERIDMAP[],COLUMN(PLAYERIDMAP[LG]),FALSE)</f>
        <v>N/A</v>
      </c>
      <c r="G485" s="8" t="str">
        <f>VLOOKUP(MYRANKS_P[[#This Row],[PLAYERID]],PLAYERIDMAP[],COLUMN(PLAYERIDMAP[POS]),FALSE)</f>
        <v>P</v>
      </c>
      <c r="H485" s="61">
        <v>1</v>
      </c>
      <c r="I485" s="75">
        <v>0</v>
      </c>
      <c r="J485" s="75">
        <v>28</v>
      </c>
      <c r="K485" s="75">
        <v>35</v>
      </c>
      <c r="L485" s="75">
        <v>22</v>
      </c>
      <c r="M485" s="75">
        <v>7</v>
      </c>
      <c r="N485" s="75">
        <v>28</v>
      </c>
      <c r="O485" s="75">
        <v>16</v>
      </c>
      <c r="P485" s="25">
        <v>7.0714285714285712</v>
      </c>
      <c r="Q485" s="25">
        <v>1.8214285714285714</v>
      </c>
      <c r="R485" s="75">
        <v>1008</v>
      </c>
      <c r="S485" s="39">
        <v>-16.619193599619585</v>
      </c>
    </row>
    <row r="486" spans="1:19" x14ac:dyDescent="0.3">
      <c r="A486" s="43" t="s">
        <v>3036</v>
      </c>
      <c r="B486" s="8" t="str">
        <f>VLOOKUP(MYRANKS_P[[#This Row],[PLAYERID]],PLAYERIDMAP[],COLUMN(PLAYERIDMAP[LASTNAME]),FALSE)</f>
        <v>Rzepczynski</v>
      </c>
      <c r="C486" s="8" t="str">
        <f>VLOOKUP(MYRANKS_P[[#This Row],[PLAYERID]],PLAYERIDMAP[],COLUMN(PLAYERIDMAP[FIRSTNAME]),FALSE)</f>
        <v>Marc</v>
      </c>
      <c r="D486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Marc Rzepczynski</v>
      </c>
      <c r="E486" s="8" t="str">
        <f>VLOOKUP(MYRANKS_P[[#This Row],[PLAYERID]],PLAYERIDMAP[],COLUMN(PLAYERIDMAP[TEAM]),FALSE)</f>
        <v>N/A</v>
      </c>
      <c r="F486" s="8" t="str">
        <f>VLOOKUP(MYRANKS_P[[#This Row],[PLAYERID]],PLAYERIDMAP[],COLUMN(PLAYERIDMAP[LG]),FALSE)</f>
        <v>N/A</v>
      </c>
      <c r="G486" s="8" t="str">
        <f>VLOOKUP(MYRANKS_P[[#This Row],[PLAYERID]],PLAYERIDMAP[],COLUMN(PLAYERIDMAP[POS]),FALSE)</f>
        <v>P</v>
      </c>
      <c r="H486" s="61">
        <v>0</v>
      </c>
      <c r="I486" s="61">
        <v>0</v>
      </c>
      <c r="J486" s="61">
        <v>10.1</v>
      </c>
      <c r="K486" s="61">
        <v>16</v>
      </c>
      <c r="L486" s="61">
        <v>8</v>
      </c>
      <c r="M486" s="61">
        <v>2</v>
      </c>
      <c r="N486" s="61">
        <v>11</v>
      </c>
      <c r="O486" s="61">
        <v>10</v>
      </c>
      <c r="P486" s="9">
        <v>7.1287128712871288</v>
      </c>
      <c r="Q486" s="9">
        <v>2.5742574257425743</v>
      </c>
      <c r="R486" s="61">
        <v>1009</v>
      </c>
      <c r="S486" s="38">
        <v>-16.662117249390839</v>
      </c>
    </row>
    <row r="487" spans="1:19" x14ac:dyDescent="0.3">
      <c r="A487" s="57" t="s">
        <v>13350</v>
      </c>
      <c r="B487" s="8" t="str">
        <f>VLOOKUP(MYRANKS_P[[#This Row],[PLAYERID]],PLAYERIDMAP[],COLUMN(PLAYERIDMAP[LASTNAME]),FALSE)</f>
        <v>Gonsalves</v>
      </c>
      <c r="C487" s="8" t="str">
        <f>VLOOKUP(MYRANKS_P[[#This Row],[PLAYERID]],PLAYERIDMAP[],COLUMN(PLAYERIDMAP[FIRSTNAME]),FALSE)</f>
        <v>Stephen</v>
      </c>
      <c r="D487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Stephen Gonsalves</v>
      </c>
      <c r="E487" s="8" t="str">
        <f>VLOOKUP(MYRANKS_P[[#This Row],[PLAYERID]],PLAYERIDMAP[],COLUMN(PLAYERIDMAP[TEAM]),FALSE)</f>
        <v>MIN</v>
      </c>
      <c r="F487" s="8" t="str">
        <f>VLOOKUP(MYRANKS_P[[#This Row],[PLAYERID]],PLAYERIDMAP[],COLUMN(PLAYERIDMAP[LG]),FALSE)</f>
        <v>AL</v>
      </c>
      <c r="G487" s="8" t="str">
        <f>VLOOKUP(MYRANKS_P[[#This Row],[PLAYERID]],PLAYERIDMAP[],COLUMN(PLAYERIDMAP[POS]),FALSE)</f>
        <v>P</v>
      </c>
      <c r="H487" s="61">
        <v>2</v>
      </c>
      <c r="I487" s="61">
        <v>0</v>
      </c>
      <c r="J487" s="61">
        <v>24.2</v>
      </c>
      <c r="K487" s="61">
        <v>28</v>
      </c>
      <c r="L487" s="61">
        <v>18</v>
      </c>
      <c r="M487" s="61">
        <v>2</v>
      </c>
      <c r="N487" s="61">
        <v>16</v>
      </c>
      <c r="O487" s="61">
        <v>22</v>
      </c>
      <c r="P487" s="9">
        <v>6.6942148760330582</v>
      </c>
      <c r="Q487" s="9">
        <v>2.0661157024793391</v>
      </c>
      <c r="R487" s="68">
        <v>1010</v>
      </c>
      <c r="S487" s="51">
        <v>-16.687534366420639</v>
      </c>
    </row>
    <row r="488" spans="1:19" x14ac:dyDescent="0.3">
      <c r="A488" s="43" t="s">
        <v>2620</v>
      </c>
      <c r="B488" s="31" t="str">
        <f>VLOOKUP(MYRANKS_P[[#This Row],[PLAYERID]],PLAYERIDMAP[],COLUMN(PLAYERIDMAP[LASTNAME]),FALSE)</f>
        <v>Medlen</v>
      </c>
      <c r="C488" s="31" t="str">
        <f>VLOOKUP(MYRANKS_P[[#This Row],[PLAYERID]],PLAYERIDMAP[],COLUMN(PLAYERIDMAP[FIRSTNAME]),FALSE)</f>
        <v>Kris</v>
      </c>
      <c r="D488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Kris Medlen</v>
      </c>
      <c r="E488" s="31" t="str">
        <f>VLOOKUP(MYRANKS_P[[#This Row],[PLAYERID]],PLAYERIDMAP[],COLUMN(PLAYERIDMAP[TEAM]),FALSE)</f>
        <v>ARI</v>
      </c>
      <c r="F488" s="8" t="str">
        <f>VLOOKUP(MYRANKS_P[[#This Row],[PLAYERID]],PLAYERIDMAP[],COLUMN(PLAYERIDMAP[LG]),FALSE)</f>
        <v>NL</v>
      </c>
      <c r="G488" s="8" t="str">
        <f>VLOOKUP(MYRANKS_P[[#This Row],[PLAYERID]],PLAYERIDMAP[],COLUMN(PLAYERIDMAP[POS]),FALSE)</f>
        <v>P</v>
      </c>
      <c r="H488" s="61">
        <v>0</v>
      </c>
      <c r="I488" s="61">
        <v>0</v>
      </c>
      <c r="J488" s="61">
        <v>4</v>
      </c>
      <c r="K488" s="61">
        <v>9</v>
      </c>
      <c r="L488" s="61">
        <v>7</v>
      </c>
      <c r="M488" s="61">
        <v>0</v>
      </c>
      <c r="N488" s="61">
        <v>4</v>
      </c>
      <c r="O488" s="61">
        <v>4</v>
      </c>
      <c r="P488" s="9">
        <v>15.75</v>
      </c>
      <c r="Q488" s="9">
        <v>3.25</v>
      </c>
      <c r="R488" s="61">
        <v>1011</v>
      </c>
      <c r="S488" s="38">
        <v>-16.737333808906072</v>
      </c>
    </row>
    <row r="489" spans="1:19" x14ac:dyDescent="0.3">
      <c r="A489" s="43" t="s">
        <v>8236</v>
      </c>
      <c r="B489" s="31" t="str">
        <f>VLOOKUP(MYRANKS_P[[#This Row],[PLAYERID]],PLAYERIDMAP[],COLUMN(PLAYERIDMAP[LASTNAME]),FALSE)</f>
        <v>Despaigne</v>
      </c>
      <c r="C489" s="31" t="str">
        <f>VLOOKUP(MYRANKS_P[[#This Row],[PLAYERID]],PLAYERIDMAP[],COLUMN(PLAYERIDMAP[FIRSTNAME]),FALSE)</f>
        <v>Odrisamer</v>
      </c>
      <c r="D489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Odrisamer Despaigne</v>
      </c>
      <c r="E489" s="31" t="str">
        <f>VLOOKUP(MYRANKS_P[[#This Row],[PLAYERID]],PLAYERIDMAP[],COLUMN(PLAYERIDMAP[TEAM]),FALSE)</f>
        <v>N/A</v>
      </c>
      <c r="F489" s="8" t="str">
        <f>VLOOKUP(MYRANKS_P[[#This Row],[PLAYERID]],PLAYERIDMAP[],COLUMN(PLAYERIDMAP[LG]),FALSE)</f>
        <v>N/A</v>
      </c>
      <c r="G489" s="8" t="str">
        <f>VLOOKUP(MYRANKS_P[[#This Row],[PLAYERID]],PLAYERIDMAP[],COLUMN(PLAYERIDMAP[POS]),FALSE)</f>
        <v>P</v>
      </c>
      <c r="H489" s="61">
        <v>2</v>
      </c>
      <c r="I489" s="61">
        <v>0</v>
      </c>
      <c r="J489" s="61">
        <v>39</v>
      </c>
      <c r="K489" s="61">
        <v>52</v>
      </c>
      <c r="L489" s="61">
        <v>29</v>
      </c>
      <c r="M489" s="61">
        <v>4</v>
      </c>
      <c r="N489" s="61">
        <v>35</v>
      </c>
      <c r="O489" s="61">
        <v>19</v>
      </c>
      <c r="P489" s="9">
        <v>6.6923076923076925</v>
      </c>
      <c r="Q489" s="9">
        <v>1.8205128205128205</v>
      </c>
      <c r="R489" s="61">
        <v>1012</v>
      </c>
      <c r="S489" s="38">
        <v>-16.808207795913436</v>
      </c>
    </row>
    <row r="490" spans="1:19" x14ac:dyDescent="0.3">
      <c r="A490" s="43" t="s">
        <v>13819</v>
      </c>
      <c r="B490" s="8" t="str">
        <f>VLOOKUP(MYRANKS_P[[#This Row],[PLAYERID]],PLAYERIDMAP[],COLUMN(PLAYERIDMAP[LASTNAME]),FALSE)</f>
        <v>Lively</v>
      </c>
      <c r="C490" s="8" t="str">
        <f>VLOOKUP(MYRANKS_P[[#This Row],[PLAYERID]],PLAYERIDMAP[],COLUMN(PLAYERIDMAP[FIRSTNAME]),FALSE)</f>
        <v>Ben</v>
      </c>
      <c r="D490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Ben Lively</v>
      </c>
      <c r="E490" s="8" t="str">
        <f>VLOOKUP(MYRANKS_P[[#This Row],[PLAYERID]],PLAYERIDMAP[],COLUMN(PLAYERIDMAP[TEAM]),FALSE)</f>
        <v>KC</v>
      </c>
      <c r="F490" s="8" t="str">
        <f>VLOOKUP(MYRANKS_P[[#This Row],[PLAYERID]],PLAYERIDMAP[],COLUMN(PLAYERIDMAP[LG]),FALSE)</f>
        <v>AL</v>
      </c>
      <c r="G490" s="8" t="str">
        <f>VLOOKUP(MYRANKS_P[[#This Row],[PLAYERID]],PLAYERIDMAP[],COLUMN(PLAYERIDMAP[POS]),FALSE)</f>
        <v>P</v>
      </c>
      <c r="H490" s="61">
        <v>0</v>
      </c>
      <c r="I490" s="61">
        <v>0</v>
      </c>
      <c r="J490" s="61">
        <v>30.1</v>
      </c>
      <c r="K490" s="61">
        <v>41</v>
      </c>
      <c r="L490" s="61">
        <v>19</v>
      </c>
      <c r="M490" s="61">
        <v>4</v>
      </c>
      <c r="N490" s="61">
        <v>27</v>
      </c>
      <c r="O490" s="61">
        <v>15</v>
      </c>
      <c r="P490" s="9">
        <v>5.6810631229235877</v>
      </c>
      <c r="Q490" s="9">
        <v>1.8604651162790697</v>
      </c>
      <c r="R490" s="61">
        <v>1013</v>
      </c>
      <c r="S490" s="38">
        <v>-16.908117065282784</v>
      </c>
    </row>
    <row r="491" spans="1:19" x14ac:dyDescent="0.3">
      <c r="A491" s="43" t="s">
        <v>15763</v>
      </c>
      <c r="B491" s="31" t="str">
        <f>VLOOKUP(MYRANKS_P[[#This Row],[PLAYERID]],PLAYERIDMAP[],COLUMN(PLAYERIDMAP[LASTNAME]),FALSE)</f>
        <v>Kennedy</v>
      </c>
      <c r="C491" s="31" t="str">
        <f>VLOOKUP(MYRANKS_P[[#This Row],[PLAYERID]],PLAYERIDMAP[],COLUMN(PLAYERIDMAP[FIRSTNAME]),FALSE)</f>
        <v>Brett</v>
      </c>
      <c r="D491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Brett Kennedy</v>
      </c>
      <c r="E491" s="31" t="str">
        <f>VLOOKUP(MYRANKS_P[[#This Row],[PLAYERID]],PLAYERIDMAP[],COLUMN(PLAYERIDMAP[TEAM]),FALSE)</f>
        <v>SD</v>
      </c>
      <c r="F491" s="8" t="str">
        <f>VLOOKUP(MYRANKS_P[[#This Row],[PLAYERID]],PLAYERIDMAP[],COLUMN(PLAYERIDMAP[LG]),FALSE)</f>
        <v>NL</v>
      </c>
      <c r="G491" s="8" t="str">
        <f>VLOOKUP(MYRANKS_P[[#This Row],[PLAYERID]],PLAYERIDMAP[],COLUMN(PLAYERIDMAP[POS]),FALSE)</f>
        <v>P</v>
      </c>
      <c r="H491" s="61">
        <v>1</v>
      </c>
      <c r="I491" s="61">
        <v>0</v>
      </c>
      <c r="J491" s="61">
        <v>26.2</v>
      </c>
      <c r="K491" s="61">
        <v>36</v>
      </c>
      <c r="L491" s="61">
        <v>20</v>
      </c>
      <c r="M491" s="61">
        <v>6</v>
      </c>
      <c r="N491" s="61">
        <v>18</v>
      </c>
      <c r="O491" s="61">
        <v>12</v>
      </c>
      <c r="P491" s="9">
        <v>6.8702290076335881</v>
      </c>
      <c r="Q491" s="9">
        <v>1.83206106870229</v>
      </c>
      <c r="R491" s="61">
        <v>1014</v>
      </c>
      <c r="S491" s="38">
        <v>-16.953197044873885</v>
      </c>
    </row>
    <row r="492" spans="1:19" x14ac:dyDescent="0.3">
      <c r="A492" s="43" t="s">
        <v>4654</v>
      </c>
      <c r="B492" s="31" t="str">
        <f>VLOOKUP(MYRANKS_P[[#This Row],[PLAYERID]],PLAYERIDMAP[],COLUMN(PLAYERIDMAP[LASTNAME]),FALSE)</f>
        <v>Quackenbush</v>
      </c>
      <c r="C492" s="31" t="str">
        <f>VLOOKUP(MYRANKS_P[[#This Row],[PLAYERID]],PLAYERIDMAP[],COLUMN(PLAYERIDMAP[FIRSTNAME]),FALSE)</f>
        <v>Kevin</v>
      </c>
      <c r="D492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Kevin Quackenbush</v>
      </c>
      <c r="E492" s="31" t="str">
        <f>VLOOKUP(MYRANKS_P[[#This Row],[PLAYERID]],PLAYERIDMAP[],COLUMN(PLAYERIDMAP[TEAM]),FALSE)</f>
        <v>LAD</v>
      </c>
      <c r="F492" s="8" t="str">
        <f>VLOOKUP(MYRANKS_P[[#This Row],[PLAYERID]],PLAYERIDMAP[],COLUMN(PLAYERIDMAP[LG]),FALSE)</f>
        <v>NL</v>
      </c>
      <c r="G492" s="8" t="str">
        <f>VLOOKUP(MYRANKS_P[[#This Row],[PLAYERID]],PLAYERIDMAP[],COLUMN(PLAYERIDMAP[POS]),FALSE)</f>
        <v>P</v>
      </c>
      <c r="H492" s="61">
        <v>0</v>
      </c>
      <c r="I492" s="61">
        <v>0</v>
      </c>
      <c r="J492" s="61">
        <v>9</v>
      </c>
      <c r="K492" s="61">
        <v>13</v>
      </c>
      <c r="L492" s="61">
        <v>11</v>
      </c>
      <c r="M492" s="61">
        <v>3</v>
      </c>
      <c r="N492" s="61">
        <v>7</v>
      </c>
      <c r="O492" s="61">
        <v>6</v>
      </c>
      <c r="P492" s="9">
        <v>11</v>
      </c>
      <c r="Q492" s="9">
        <v>2.1111111111111112</v>
      </c>
      <c r="R492" s="61">
        <v>1015</v>
      </c>
      <c r="S492" s="38">
        <v>-16.963110765166633</v>
      </c>
    </row>
    <row r="493" spans="1:19" x14ac:dyDescent="0.3">
      <c r="A493" s="43" t="s">
        <v>15784</v>
      </c>
      <c r="B493" s="8" t="str">
        <f>VLOOKUP(MYRANKS_P[[#This Row],[PLAYERID]],PLAYERIDMAP[],COLUMN(PLAYERIDMAP[LASTNAME]),FALSE)</f>
        <v>Nix</v>
      </c>
      <c r="C493" s="8" t="str">
        <f>VLOOKUP(MYRANKS_P[[#This Row],[PLAYERID]],PLAYERIDMAP[],COLUMN(PLAYERIDMAP[FIRSTNAME]),FALSE)</f>
        <v>Jacob</v>
      </c>
      <c r="D493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Jacob Nix</v>
      </c>
      <c r="E493" s="8" t="str">
        <f>VLOOKUP(MYRANKS_P[[#This Row],[PLAYERID]],PLAYERIDMAP[],COLUMN(PLAYERIDMAP[TEAM]),FALSE)</f>
        <v>SD</v>
      </c>
      <c r="F493" s="8" t="str">
        <f>VLOOKUP(MYRANKS_P[[#This Row],[PLAYERID]],PLAYERIDMAP[],COLUMN(PLAYERIDMAP[LG]),FALSE)</f>
        <v>NL</v>
      </c>
      <c r="G493" s="8" t="str">
        <f>VLOOKUP(MYRANKS_P[[#This Row],[PLAYERID]],PLAYERIDMAP[],COLUMN(PLAYERIDMAP[POS]),FALSE)</f>
        <v>P</v>
      </c>
      <c r="H493" s="61">
        <v>2</v>
      </c>
      <c r="I493" s="61">
        <v>0</v>
      </c>
      <c r="J493" s="61">
        <v>42.1</v>
      </c>
      <c r="K493" s="61">
        <v>52</v>
      </c>
      <c r="L493" s="61">
        <v>33</v>
      </c>
      <c r="M493" s="61">
        <v>8</v>
      </c>
      <c r="N493" s="61">
        <v>21</v>
      </c>
      <c r="O493" s="61">
        <v>13</v>
      </c>
      <c r="P493" s="9">
        <v>7.0546318289786223</v>
      </c>
      <c r="Q493" s="9">
        <v>1.5439429928741093</v>
      </c>
      <c r="R493" s="61">
        <v>1016</v>
      </c>
      <c r="S493" s="38">
        <v>-17.071559297635229</v>
      </c>
    </row>
    <row r="494" spans="1:19" x14ac:dyDescent="0.3">
      <c r="A494" s="43" t="s">
        <v>1703</v>
      </c>
      <c r="B494" s="8" t="str">
        <f>VLOOKUP(MYRANKS_P[[#This Row],[PLAYERID]],PLAYERIDMAP[],COLUMN(PLAYERIDMAP[LASTNAME]),FALSE)</f>
        <v>Cashner</v>
      </c>
      <c r="C494" s="8" t="str">
        <f>VLOOKUP(MYRANKS_P[[#This Row],[PLAYERID]],PLAYERIDMAP[],COLUMN(PLAYERIDMAP[FIRSTNAME]),FALSE)</f>
        <v>Andrew</v>
      </c>
      <c r="D494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Andrew Cashner</v>
      </c>
      <c r="E494" s="8" t="str">
        <f>VLOOKUP(MYRANKS_P[[#This Row],[PLAYERID]],PLAYERIDMAP[],COLUMN(PLAYERIDMAP[TEAM]),FALSE)</f>
        <v>BAL</v>
      </c>
      <c r="F494" s="8" t="str">
        <f>VLOOKUP(MYRANKS_P[[#This Row],[PLAYERID]],PLAYERIDMAP[],COLUMN(PLAYERIDMAP[LG]),FALSE)</f>
        <v>AL</v>
      </c>
      <c r="G494" s="8" t="str">
        <f>VLOOKUP(MYRANKS_P[[#This Row],[PLAYERID]],PLAYERIDMAP[],COLUMN(PLAYERIDMAP[POS]),FALSE)</f>
        <v>P</v>
      </c>
      <c r="H494" s="61">
        <v>4</v>
      </c>
      <c r="I494" s="61">
        <v>0</v>
      </c>
      <c r="J494" s="61">
        <v>153</v>
      </c>
      <c r="K494" s="61">
        <v>177</v>
      </c>
      <c r="L494" s="61">
        <v>90</v>
      </c>
      <c r="M494" s="61">
        <v>25</v>
      </c>
      <c r="N494" s="61">
        <v>99</v>
      </c>
      <c r="O494" s="61">
        <v>65</v>
      </c>
      <c r="P494" s="9">
        <v>5.2941176470588234</v>
      </c>
      <c r="Q494" s="9">
        <v>1.5816993464052287</v>
      </c>
      <c r="R494" s="61">
        <v>1017</v>
      </c>
      <c r="S494" s="38">
        <v>-17.251245348425726</v>
      </c>
    </row>
    <row r="495" spans="1:19" x14ac:dyDescent="0.3">
      <c r="A495" s="57" t="s">
        <v>3047</v>
      </c>
      <c r="B495" s="31" t="str">
        <f>VLOOKUP(MYRANKS_P[[#This Row],[PLAYERID]],PLAYERIDMAP[],COLUMN(PLAYERIDMAP[LASTNAME]),FALSE)</f>
        <v>Samardzija</v>
      </c>
      <c r="C495" s="31" t="str">
        <f>VLOOKUP(MYRANKS_P[[#This Row],[PLAYERID]],PLAYERIDMAP[],COLUMN(PLAYERIDMAP[FIRSTNAME]),FALSE)</f>
        <v>Jeff</v>
      </c>
      <c r="D495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Jeff Samardzija</v>
      </c>
      <c r="E495" s="31" t="str">
        <f>VLOOKUP(MYRANKS_P[[#This Row],[PLAYERID]],PLAYERIDMAP[],COLUMN(PLAYERIDMAP[TEAM]),FALSE)</f>
        <v>SF</v>
      </c>
      <c r="F495" s="8" t="str">
        <f>VLOOKUP(MYRANKS_P[[#This Row],[PLAYERID]],PLAYERIDMAP[],COLUMN(PLAYERIDMAP[LG]),FALSE)</f>
        <v>NL</v>
      </c>
      <c r="G495" s="8" t="str">
        <f>VLOOKUP(MYRANKS_P[[#This Row],[PLAYERID]],PLAYERIDMAP[],COLUMN(PLAYERIDMAP[POS]),FALSE)</f>
        <v>P</v>
      </c>
      <c r="H495" s="61">
        <v>1</v>
      </c>
      <c r="I495" s="61">
        <v>0</v>
      </c>
      <c r="J495" s="61">
        <v>44.2</v>
      </c>
      <c r="K495" s="61">
        <v>47</v>
      </c>
      <c r="L495" s="61">
        <v>31</v>
      </c>
      <c r="M495" s="61">
        <v>6</v>
      </c>
      <c r="N495" s="61">
        <v>30</v>
      </c>
      <c r="O495" s="61">
        <v>26</v>
      </c>
      <c r="P495" s="9">
        <v>6.3122171945701355</v>
      </c>
      <c r="Q495" s="9">
        <v>1.6515837104072397</v>
      </c>
      <c r="R495" s="68">
        <v>1018</v>
      </c>
      <c r="S495" s="51">
        <v>-17.287564675598727</v>
      </c>
    </row>
    <row r="496" spans="1:19" x14ac:dyDescent="0.3">
      <c r="A496" s="43" t="s">
        <v>12641</v>
      </c>
      <c r="B496" s="31" t="str">
        <f>VLOOKUP(MYRANKS_P[[#This Row],[PLAYERID]],PLAYERIDMAP[],COLUMN(PLAYERIDMAP[LASTNAME]),FALSE)</f>
        <v>Hoffman</v>
      </c>
      <c r="C496" s="31" t="str">
        <f>VLOOKUP(MYRANKS_P[[#This Row],[PLAYERID]],PLAYERIDMAP[],COLUMN(PLAYERIDMAP[FIRSTNAME]),FALSE)</f>
        <v>Jeff</v>
      </c>
      <c r="D496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Jeff Hoffman</v>
      </c>
      <c r="E496" s="31" t="str">
        <f>VLOOKUP(MYRANKS_P[[#This Row],[PLAYERID]],PLAYERIDMAP[],COLUMN(PLAYERIDMAP[TEAM]),FALSE)</f>
        <v>COL</v>
      </c>
      <c r="F496" s="8" t="str">
        <f>VLOOKUP(MYRANKS_P[[#This Row],[PLAYERID]],PLAYERIDMAP[],COLUMN(PLAYERIDMAP[LG]),FALSE)</f>
        <v>NL</v>
      </c>
      <c r="G496" s="8" t="str">
        <f>VLOOKUP(MYRANKS_P[[#This Row],[PLAYERID]],PLAYERIDMAP[],COLUMN(PLAYERIDMAP[POS]),FALSE)</f>
        <v>P</v>
      </c>
      <c r="H496" s="61">
        <v>0</v>
      </c>
      <c r="I496" s="75">
        <v>0</v>
      </c>
      <c r="J496" s="75">
        <v>8.1999999999999993</v>
      </c>
      <c r="K496" s="75">
        <v>15</v>
      </c>
      <c r="L496" s="75">
        <v>9</v>
      </c>
      <c r="M496" s="75">
        <v>0</v>
      </c>
      <c r="N496" s="75">
        <v>5</v>
      </c>
      <c r="O496" s="75">
        <v>7</v>
      </c>
      <c r="P496" s="25">
        <v>9.8780487804878057</v>
      </c>
      <c r="Q496" s="25">
        <v>2.6829268292682928</v>
      </c>
      <c r="R496" s="75">
        <v>1019</v>
      </c>
      <c r="S496" s="39">
        <v>-17.298059028474455</v>
      </c>
    </row>
    <row r="497" spans="1:19" x14ac:dyDescent="0.3">
      <c r="A497" s="43" t="s">
        <v>13689</v>
      </c>
      <c r="B497" s="31" t="str">
        <f>VLOOKUP(MYRANKS_P[[#This Row],[PLAYERID]],PLAYERIDMAP[],COLUMN(PLAYERIDMAP[LASTNAME]),FALSE)</f>
        <v>Bridwell</v>
      </c>
      <c r="C497" s="31" t="str">
        <f>VLOOKUP(MYRANKS_P[[#This Row],[PLAYERID]],PLAYERIDMAP[],COLUMN(PLAYERIDMAP[FIRSTNAME]),FALSE)</f>
        <v>Parker</v>
      </c>
      <c r="D497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Parker Bridwell</v>
      </c>
      <c r="E497" s="31" t="str">
        <f>VLOOKUP(MYRANKS_P[[#This Row],[PLAYERID]],PLAYERIDMAP[],COLUMN(PLAYERIDMAP[TEAM]),FALSE)</f>
        <v>LAA</v>
      </c>
      <c r="F497" s="8" t="str">
        <f>VLOOKUP(MYRANKS_P[[#This Row],[PLAYERID]],PLAYERIDMAP[],COLUMN(PLAYERIDMAP[LG]),FALSE)</f>
        <v>AL</v>
      </c>
      <c r="G497" s="8" t="str">
        <f>VLOOKUP(MYRANKS_P[[#This Row],[PLAYERID]],PLAYERIDMAP[],COLUMN(PLAYERIDMAP[POS]),FALSE)</f>
        <v>P</v>
      </c>
      <c r="H497" s="61">
        <v>1</v>
      </c>
      <c r="I497" s="61">
        <v>0</v>
      </c>
      <c r="J497" s="61">
        <v>6.2</v>
      </c>
      <c r="K497" s="61">
        <v>14</v>
      </c>
      <c r="L497" s="61">
        <v>13</v>
      </c>
      <c r="M497" s="61">
        <v>5</v>
      </c>
      <c r="N497" s="61">
        <v>3</v>
      </c>
      <c r="O497" s="61">
        <v>2</v>
      </c>
      <c r="P497" s="9">
        <v>18.870967741935484</v>
      </c>
      <c r="Q497" s="9">
        <v>2.5806451612903225</v>
      </c>
      <c r="R497" s="61">
        <v>1020</v>
      </c>
      <c r="S497" s="38">
        <v>-17.308201672091172</v>
      </c>
    </row>
    <row r="498" spans="1:19" x14ac:dyDescent="0.3">
      <c r="A498" s="63" t="s">
        <v>3007</v>
      </c>
      <c r="B498" s="8" t="str">
        <f>VLOOKUP(MYRANKS_P[[#This Row],[PLAYERID]],PLAYERIDMAP[],COLUMN(PLAYERIDMAP[LASTNAME]),FALSE)</f>
        <v>Rondon</v>
      </c>
      <c r="C498" s="8" t="str">
        <f>VLOOKUP(MYRANKS_P[[#This Row],[PLAYERID]],PLAYERIDMAP[],COLUMN(PLAYERIDMAP[FIRSTNAME]),FALSE)</f>
        <v>Bruce</v>
      </c>
      <c r="D498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Bruce Rondon</v>
      </c>
      <c r="E498" s="8" t="str">
        <f>VLOOKUP(MYRANKS_P[[#This Row],[PLAYERID]],PLAYERIDMAP[],COLUMN(PLAYERIDMAP[TEAM]),FALSE)</f>
        <v>N/A</v>
      </c>
      <c r="F498" s="8" t="str">
        <f>VLOOKUP(MYRANKS_P[[#This Row],[PLAYERID]],PLAYERIDMAP[],COLUMN(PLAYERIDMAP[LG]),FALSE)</f>
        <v>N/A</v>
      </c>
      <c r="G498" s="8" t="str">
        <f>VLOOKUP(MYRANKS_P[[#This Row],[PLAYERID]],PLAYERIDMAP[],COLUMN(PLAYERIDMAP[POS]),FALSE)</f>
        <v>P</v>
      </c>
      <c r="H498" s="61">
        <v>2</v>
      </c>
      <c r="I498" s="61">
        <v>1</v>
      </c>
      <c r="J498" s="61">
        <v>29.2</v>
      </c>
      <c r="K498" s="61">
        <v>37</v>
      </c>
      <c r="L498" s="61">
        <v>28</v>
      </c>
      <c r="M498" s="61">
        <v>1</v>
      </c>
      <c r="N498" s="61">
        <v>40</v>
      </c>
      <c r="O498" s="61">
        <v>27</v>
      </c>
      <c r="P498" s="9">
        <v>8.6301369863013697</v>
      </c>
      <c r="Q498" s="9">
        <v>2.1917808219178081</v>
      </c>
      <c r="R498" s="61">
        <v>1021</v>
      </c>
      <c r="S498" s="38">
        <v>-17.483271202763305</v>
      </c>
    </row>
    <row r="499" spans="1:19" x14ac:dyDescent="0.3">
      <c r="A499" s="43" t="s">
        <v>8255</v>
      </c>
      <c r="B499" s="8" t="str">
        <f>VLOOKUP(MYRANKS_P[[#This Row],[PLAYERID]],PLAYERIDMAP[],COLUMN(PLAYERIDMAP[LASTNAME]),FALSE)</f>
        <v>Graveman</v>
      </c>
      <c r="C499" s="8" t="str">
        <f>VLOOKUP(MYRANKS_P[[#This Row],[PLAYERID]],PLAYERIDMAP[],COLUMN(PLAYERIDMAP[FIRSTNAME]),FALSE)</f>
        <v>Kendall</v>
      </c>
      <c r="D499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Kendall Graveman</v>
      </c>
      <c r="E499" s="8" t="str">
        <f>VLOOKUP(MYRANKS_P[[#This Row],[PLAYERID]],PLAYERIDMAP[],COLUMN(PLAYERIDMAP[TEAM]),FALSE)</f>
        <v>CHC</v>
      </c>
      <c r="F499" s="8" t="str">
        <f>VLOOKUP(MYRANKS_P[[#This Row],[PLAYERID]],PLAYERIDMAP[],COLUMN(PLAYERIDMAP[LG]),FALSE)</f>
        <v>NL</v>
      </c>
      <c r="G499" s="8" t="str">
        <f>VLOOKUP(MYRANKS_P[[#This Row],[PLAYERID]],PLAYERIDMAP[],COLUMN(PLAYERIDMAP[POS]),FALSE)</f>
        <v>P</v>
      </c>
      <c r="H499" s="61">
        <v>1</v>
      </c>
      <c r="I499" s="61">
        <v>0</v>
      </c>
      <c r="J499" s="61">
        <v>34.1</v>
      </c>
      <c r="K499" s="61">
        <v>44</v>
      </c>
      <c r="L499" s="61">
        <v>29</v>
      </c>
      <c r="M499" s="61">
        <v>9</v>
      </c>
      <c r="N499" s="61">
        <v>27</v>
      </c>
      <c r="O499" s="61">
        <v>13</v>
      </c>
      <c r="P499" s="9">
        <v>7.6539589442815243</v>
      </c>
      <c r="Q499" s="9">
        <v>1.6715542521994133</v>
      </c>
      <c r="R499" s="61">
        <v>1022</v>
      </c>
      <c r="S499" s="38">
        <v>-17.532824765714558</v>
      </c>
    </row>
    <row r="500" spans="1:19" x14ac:dyDescent="0.3">
      <c r="A500" s="43" t="s">
        <v>13853</v>
      </c>
      <c r="B500" s="31" t="str">
        <f>VLOOKUP(MYRANKS_P[[#This Row],[PLAYERID]],PLAYERIDMAP[],COLUMN(PLAYERIDMAP[LASTNAME]),FALSE)</f>
        <v>Peralta</v>
      </c>
      <c r="C500" s="31" t="str">
        <f>VLOOKUP(MYRANKS_P[[#This Row],[PLAYERID]],PLAYERIDMAP[],COLUMN(PLAYERIDMAP[FIRSTNAME]),FALSE)</f>
        <v>Wandy</v>
      </c>
      <c r="D500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Wandy Peralta</v>
      </c>
      <c r="E500" s="31" t="str">
        <f>VLOOKUP(MYRANKS_P[[#This Row],[PLAYERID]],PLAYERIDMAP[],COLUMN(PLAYERIDMAP[TEAM]),FALSE)</f>
        <v>CIN</v>
      </c>
      <c r="F500" s="8" t="str">
        <f>VLOOKUP(MYRANKS_P[[#This Row],[PLAYERID]],PLAYERIDMAP[],COLUMN(PLAYERIDMAP[LG]),FALSE)</f>
        <v>NL</v>
      </c>
      <c r="G500" s="8" t="str">
        <f>VLOOKUP(MYRANKS_P[[#This Row],[PLAYERID]],PLAYERIDMAP[],COLUMN(PLAYERIDMAP[POS]),FALSE)</f>
        <v>P</v>
      </c>
      <c r="H500" s="61">
        <v>2</v>
      </c>
      <c r="I500" s="61">
        <v>0</v>
      </c>
      <c r="J500" s="61">
        <v>45.1</v>
      </c>
      <c r="K500" s="61">
        <v>58</v>
      </c>
      <c r="L500" s="61">
        <v>27</v>
      </c>
      <c r="M500" s="61">
        <v>2</v>
      </c>
      <c r="N500" s="61">
        <v>31</v>
      </c>
      <c r="O500" s="61">
        <v>31</v>
      </c>
      <c r="P500" s="9">
        <v>5.3880266075388024</v>
      </c>
      <c r="Q500" s="9">
        <v>1.9733924611973392</v>
      </c>
      <c r="R500" s="81">
        <v>1023</v>
      </c>
      <c r="S500" s="40">
        <v>-17.535211353557674</v>
      </c>
    </row>
    <row r="501" spans="1:19" x14ac:dyDescent="0.3">
      <c r="A501" s="43" t="s">
        <v>15765</v>
      </c>
      <c r="B501" s="31" t="str">
        <f>VLOOKUP(MYRANKS_P[[#This Row],[PLAYERID]],PLAYERIDMAP[],COLUMN(PLAYERIDMAP[LASTNAME]),FALSE)</f>
        <v>Kittredge</v>
      </c>
      <c r="C501" s="31" t="str">
        <f>VLOOKUP(MYRANKS_P[[#This Row],[PLAYERID]],PLAYERIDMAP[],COLUMN(PLAYERIDMAP[FIRSTNAME]),FALSE)</f>
        <v>Andrew</v>
      </c>
      <c r="D501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Andrew Kittredge</v>
      </c>
      <c r="E501" s="31" t="str">
        <f>VLOOKUP(MYRANKS_P[[#This Row],[PLAYERID]],PLAYERIDMAP[],COLUMN(PLAYERIDMAP[TEAM]),FALSE)</f>
        <v>TB</v>
      </c>
      <c r="F501" s="8" t="str">
        <f>VLOOKUP(MYRANKS_P[[#This Row],[PLAYERID]],PLAYERIDMAP[],COLUMN(PLAYERIDMAP[LG]),FALSE)</f>
        <v>AL</v>
      </c>
      <c r="G501" s="8" t="str">
        <f>VLOOKUP(MYRANKS_P[[#This Row],[PLAYERID]],PLAYERIDMAP[],COLUMN(PLAYERIDMAP[POS]),FALSE)</f>
        <v>P</v>
      </c>
      <c r="H501" s="61">
        <v>3</v>
      </c>
      <c r="I501" s="61">
        <v>0</v>
      </c>
      <c r="J501" s="61">
        <v>38.1</v>
      </c>
      <c r="K501" s="61">
        <v>54</v>
      </c>
      <c r="L501" s="61">
        <v>33</v>
      </c>
      <c r="M501" s="61">
        <v>7</v>
      </c>
      <c r="N501" s="61">
        <v>30</v>
      </c>
      <c r="O501" s="61">
        <v>17</v>
      </c>
      <c r="P501" s="9">
        <v>7.7952755905511806</v>
      </c>
      <c r="Q501" s="9">
        <v>1.863517060367454</v>
      </c>
      <c r="R501" s="61">
        <v>1024</v>
      </c>
      <c r="S501" s="38">
        <v>-17.593743911098237</v>
      </c>
    </row>
    <row r="502" spans="1:19" x14ac:dyDescent="0.3">
      <c r="A502" s="88" t="s">
        <v>3299</v>
      </c>
      <c r="B502" s="31" t="str">
        <f>VLOOKUP(MYRANKS_P[[#This Row],[PLAYERID]],PLAYERIDMAP[],COLUMN(PLAYERIDMAP[LASTNAME]),FALSE)</f>
        <v>Volstad</v>
      </c>
      <c r="C502" s="31" t="str">
        <f>VLOOKUP(MYRANKS_P[[#This Row],[PLAYERID]],PLAYERIDMAP[],COLUMN(PLAYERIDMAP[FIRSTNAME]),FALSE)</f>
        <v>Chris</v>
      </c>
      <c r="D502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Chris Volstad</v>
      </c>
      <c r="E502" s="31" t="str">
        <f>VLOOKUP(MYRANKS_P[[#This Row],[PLAYERID]],PLAYERIDMAP[],COLUMN(PLAYERIDMAP[TEAM]),FALSE)</f>
        <v>N/A</v>
      </c>
      <c r="F502" s="113" t="str">
        <f>VLOOKUP(MYRANKS_P[[#This Row],[PLAYERID]],PLAYERIDMAP[],COLUMN(PLAYERIDMAP[LG]),FALSE)</f>
        <v>N/A</v>
      </c>
      <c r="G502" s="8" t="str">
        <f>VLOOKUP(MYRANKS_P[[#This Row],[PLAYERID]],PLAYERIDMAP[],COLUMN(PLAYERIDMAP[POS]),FALSE)</f>
        <v>P</v>
      </c>
      <c r="H502" s="85">
        <v>1</v>
      </c>
      <c r="I502" s="85">
        <v>0</v>
      </c>
      <c r="J502" s="85">
        <v>47.1</v>
      </c>
      <c r="K502" s="85">
        <v>65</v>
      </c>
      <c r="L502" s="85">
        <v>33</v>
      </c>
      <c r="M502" s="85">
        <v>9</v>
      </c>
      <c r="N502" s="85">
        <v>29</v>
      </c>
      <c r="O502" s="85">
        <v>12</v>
      </c>
      <c r="P502" s="86">
        <v>6.3057324840764331</v>
      </c>
      <c r="Q502" s="86">
        <v>1.6348195329087047</v>
      </c>
      <c r="R502" s="85">
        <v>1025</v>
      </c>
      <c r="S502" s="87">
        <v>-17.607062268140854</v>
      </c>
    </row>
    <row r="503" spans="1:19" x14ac:dyDescent="0.3">
      <c r="A503" s="43" t="s">
        <v>1918</v>
      </c>
      <c r="B503" s="31" t="str">
        <f>VLOOKUP(MYRANKS_P[[#This Row],[PLAYERID]],PLAYERIDMAP[],COLUMN(PLAYERIDMAP[LASTNAME]),FALSE)</f>
        <v>Duensing</v>
      </c>
      <c r="C503" s="31" t="str">
        <f>VLOOKUP(MYRANKS_P[[#This Row],[PLAYERID]],PLAYERIDMAP[],COLUMN(PLAYERIDMAP[FIRSTNAME]),FALSE)</f>
        <v>Brian</v>
      </c>
      <c r="D503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Brian Duensing</v>
      </c>
      <c r="E503" s="31" t="str">
        <f>VLOOKUP(MYRANKS_P[[#This Row],[PLAYERID]],PLAYERIDMAP[],COLUMN(PLAYERIDMAP[TEAM]),FALSE)</f>
        <v>CHC</v>
      </c>
      <c r="F503" s="8" t="str">
        <f>VLOOKUP(MYRANKS_P[[#This Row],[PLAYERID]],PLAYERIDMAP[],COLUMN(PLAYERIDMAP[LG]),FALSE)</f>
        <v>NL</v>
      </c>
      <c r="G503" s="8" t="str">
        <f>VLOOKUP(MYRANKS_P[[#This Row],[PLAYERID]],PLAYERIDMAP[],COLUMN(PLAYERIDMAP[POS]),FALSE)</f>
        <v>P</v>
      </c>
      <c r="H503" s="61">
        <v>3</v>
      </c>
      <c r="I503" s="61">
        <v>1</v>
      </c>
      <c r="J503" s="61">
        <v>37.200000000000003</v>
      </c>
      <c r="K503" s="61">
        <v>42</v>
      </c>
      <c r="L503" s="61">
        <v>32</v>
      </c>
      <c r="M503" s="61">
        <v>6</v>
      </c>
      <c r="N503" s="61">
        <v>24</v>
      </c>
      <c r="O503" s="61">
        <v>29</v>
      </c>
      <c r="P503" s="9">
        <v>7.7419354838709671</v>
      </c>
      <c r="Q503" s="9">
        <v>1.9086021505376343</v>
      </c>
      <c r="R503" s="61">
        <v>1026</v>
      </c>
      <c r="S503" s="38">
        <v>-17.609879468249122</v>
      </c>
    </row>
    <row r="504" spans="1:19" x14ac:dyDescent="0.3">
      <c r="A504" s="57" t="s">
        <v>2277</v>
      </c>
      <c r="B504" s="8" t="str">
        <f>VLOOKUP(MYRANKS_P[[#This Row],[PLAYERID]],PLAYERIDMAP[],COLUMN(PLAYERIDMAP[LASTNAME]),FALSE)</f>
        <v>Hutchison</v>
      </c>
      <c r="C504" s="8" t="str">
        <f>VLOOKUP(MYRANKS_P[[#This Row],[PLAYERID]],PLAYERIDMAP[],COLUMN(PLAYERIDMAP[FIRSTNAME]),FALSE)</f>
        <v>Drew</v>
      </c>
      <c r="D504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Drew Hutchison</v>
      </c>
      <c r="E504" s="8" t="str">
        <f>VLOOKUP(MYRANKS_P[[#This Row],[PLAYERID]],PLAYERIDMAP[],COLUMN(PLAYERIDMAP[TEAM]),FALSE)</f>
        <v>N/A</v>
      </c>
      <c r="F504" s="8" t="str">
        <f>VLOOKUP(MYRANKS_P[[#This Row],[PLAYERID]],PLAYERIDMAP[],COLUMN(PLAYERIDMAP[LG]),FALSE)</f>
        <v>N/A</v>
      </c>
      <c r="G504" s="8" t="str">
        <f>VLOOKUP(MYRANKS_P[[#This Row],[PLAYERID]],PLAYERIDMAP[],COLUMN(PLAYERIDMAP[POS]),FALSE)</f>
        <v>P</v>
      </c>
      <c r="H504" s="61">
        <v>2</v>
      </c>
      <c r="I504" s="68">
        <v>0</v>
      </c>
      <c r="J504" s="68">
        <v>42.2</v>
      </c>
      <c r="K504" s="68">
        <v>50</v>
      </c>
      <c r="L504" s="68">
        <v>32</v>
      </c>
      <c r="M504" s="68">
        <v>9</v>
      </c>
      <c r="N504" s="68">
        <v>31</v>
      </c>
      <c r="O504" s="68">
        <v>26</v>
      </c>
      <c r="P504" s="48">
        <v>6.8246445497630326</v>
      </c>
      <c r="Q504" s="48">
        <v>1.8009478672985781</v>
      </c>
      <c r="R504" s="68">
        <v>1027</v>
      </c>
      <c r="S504" s="51">
        <v>-17.649021492381568</v>
      </c>
    </row>
    <row r="505" spans="1:19" x14ac:dyDescent="0.3">
      <c r="A505" s="43" t="s">
        <v>1734</v>
      </c>
      <c r="B505" s="8" t="str">
        <f>VLOOKUP(MYRANKS_P[[#This Row],[PLAYERID]],PLAYERIDMAP[],COLUMN(PLAYERIDMAP[LASTNAME]),FALSE)</f>
        <v>Chatwood</v>
      </c>
      <c r="C505" s="8" t="str">
        <f>VLOOKUP(MYRANKS_P[[#This Row],[PLAYERID]],PLAYERIDMAP[],COLUMN(PLAYERIDMAP[FIRSTNAME]),FALSE)</f>
        <v>Tyler</v>
      </c>
      <c r="D505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Tyler Chatwood</v>
      </c>
      <c r="E505" s="8" t="str">
        <f>VLOOKUP(MYRANKS_P[[#This Row],[PLAYERID]],PLAYERIDMAP[],COLUMN(PLAYERIDMAP[TEAM]),FALSE)</f>
        <v>CHC</v>
      </c>
      <c r="F505" s="8" t="str">
        <f>VLOOKUP(MYRANKS_P[[#This Row],[PLAYERID]],PLAYERIDMAP[],COLUMN(PLAYERIDMAP[LG]),FALSE)</f>
        <v>NL</v>
      </c>
      <c r="G505" s="8" t="str">
        <f>VLOOKUP(MYRANKS_P[[#This Row],[PLAYERID]],PLAYERIDMAP[],COLUMN(PLAYERIDMAP[POS]),FALSE)</f>
        <v>P</v>
      </c>
      <c r="H505" s="61">
        <v>4</v>
      </c>
      <c r="I505" s="61">
        <v>0</v>
      </c>
      <c r="J505" s="61">
        <v>103.2</v>
      </c>
      <c r="K505" s="61">
        <v>92</v>
      </c>
      <c r="L505" s="61">
        <v>61</v>
      </c>
      <c r="M505" s="61">
        <v>9</v>
      </c>
      <c r="N505" s="61">
        <v>85</v>
      </c>
      <c r="O505" s="61">
        <v>95</v>
      </c>
      <c r="P505" s="9">
        <v>5.3197674418604652</v>
      </c>
      <c r="Q505" s="9">
        <v>1.8120155038759689</v>
      </c>
      <c r="R505" s="61">
        <v>1028</v>
      </c>
      <c r="S505" s="38">
        <v>-17.653267076537539</v>
      </c>
    </row>
    <row r="506" spans="1:19" x14ac:dyDescent="0.3">
      <c r="A506" s="43" t="s">
        <v>13871</v>
      </c>
      <c r="B506" s="31" t="str">
        <f>VLOOKUP(MYRANKS_P[[#This Row],[PLAYERID]],PLAYERIDMAP[],COLUMN(PLAYERIDMAP[LASTNAME]),FALSE)</f>
        <v>Ramirez</v>
      </c>
      <c r="C506" s="31" t="str">
        <f>VLOOKUP(MYRANKS_P[[#This Row],[PLAYERID]],PLAYERIDMAP[],COLUMN(PLAYERIDMAP[FIRSTNAME]),FALSE)</f>
        <v>Jose</v>
      </c>
      <c r="D506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Jose Ramirez</v>
      </c>
      <c r="E506" s="31" t="str">
        <f>VLOOKUP(MYRANKS_P[[#This Row],[PLAYERID]],PLAYERIDMAP[],COLUMN(PLAYERIDMAP[TEAM]),FALSE)</f>
        <v>N/A</v>
      </c>
      <c r="F506" s="8" t="str">
        <f>VLOOKUP(MYRANKS_P[[#This Row],[PLAYERID]],PLAYERIDMAP[],COLUMN(PLAYERIDMAP[LG]),FALSE)</f>
        <v>N/A</v>
      </c>
      <c r="G506" s="8" t="str">
        <f>VLOOKUP(MYRANKS_P[[#This Row],[PLAYERID]],PLAYERIDMAP[],COLUMN(PLAYERIDMAP[POS]),FALSE)</f>
        <v>P</v>
      </c>
      <c r="H506" s="61">
        <v>0</v>
      </c>
      <c r="I506" s="61">
        <v>0</v>
      </c>
      <c r="J506" s="61">
        <v>6.1</v>
      </c>
      <c r="K506" s="61">
        <v>9</v>
      </c>
      <c r="L506" s="61">
        <v>12</v>
      </c>
      <c r="M506" s="61">
        <v>0</v>
      </c>
      <c r="N506" s="61">
        <v>7</v>
      </c>
      <c r="O506" s="61">
        <v>8</v>
      </c>
      <c r="P506" s="9">
        <v>17.704918032786885</v>
      </c>
      <c r="Q506" s="9">
        <v>2.7868852459016393</v>
      </c>
      <c r="R506" s="81">
        <v>1029</v>
      </c>
      <c r="S506" s="40">
        <v>-17.732397190996519</v>
      </c>
    </row>
    <row r="507" spans="1:19" x14ac:dyDescent="0.3">
      <c r="A507" s="57" t="s">
        <v>12189</v>
      </c>
      <c r="B507" s="31" t="str">
        <f>VLOOKUP(MYRANKS_P[[#This Row],[PLAYERID]],PLAYERIDMAP[],COLUMN(PLAYERIDMAP[LASTNAME]),FALSE)</f>
        <v>Fulmer</v>
      </c>
      <c r="C507" s="31" t="str">
        <f>VLOOKUP(MYRANKS_P[[#This Row],[PLAYERID]],PLAYERIDMAP[],COLUMN(PLAYERIDMAP[FIRSTNAME]),FALSE)</f>
        <v>Carson</v>
      </c>
      <c r="D507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Carson Fulmer</v>
      </c>
      <c r="E507" s="31" t="str">
        <f>VLOOKUP(MYRANKS_P[[#This Row],[PLAYERID]],PLAYERIDMAP[],COLUMN(PLAYERIDMAP[TEAM]),FALSE)</f>
        <v>CHW</v>
      </c>
      <c r="F507" s="8" t="str">
        <f>VLOOKUP(MYRANKS_P[[#This Row],[PLAYERID]],PLAYERIDMAP[],COLUMN(PLAYERIDMAP[LG]),FALSE)</f>
        <v>AL</v>
      </c>
      <c r="G507" s="8" t="str">
        <f>VLOOKUP(MYRANKS_P[[#This Row],[PLAYERID]],PLAYERIDMAP[],COLUMN(PLAYERIDMAP[POS]),FALSE)</f>
        <v>P</v>
      </c>
      <c r="H507" s="61">
        <v>2</v>
      </c>
      <c r="I507" s="68">
        <v>0</v>
      </c>
      <c r="J507" s="68">
        <v>32.1</v>
      </c>
      <c r="K507" s="68">
        <v>37</v>
      </c>
      <c r="L507" s="68">
        <v>29</v>
      </c>
      <c r="M507" s="68">
        <v>8</v>
      </c>
      <c r="N507" s="68">
        <v>29</v>
      </c>
      <c r="O507" s="68">
        <v>24</v>
      </c>
      <c r="P507" s="48">
        <v>8.130841121495326</v>
      </c>
      <c r="Q507" s="48">
        <v>1.9003115264797508</v>
      </c>
      <c r="R507" s="68">
        <v>1030</v>
      </c>
      <c r="S507" s="51">
        <v>-17.736596651095429</v>
      </c>
    </row>
    <row r="508" spans="1:19" x14ac:dyDescent="0.3">
      <c r="A508" s="43" t="s">
        <v>3064</v>
      </c>
      <c r="B508" s="31" t="str">
        <f>VLOOKUP(MYRANKS_P[[#This Row],[PLAYERID]],PLAYERIDMAP[],COLUMN(PLAYERIDMAP[LASTNAME]),FALSE)</f>
        <v>Santana</v>
      </c>
      <c r="C508" s="31" t="str">
        <f>VLOOKUP(MYRANKS_P[[#This Row],[PLAYERID]],PLAYERIDMAP[],COLUMN(PLAYERIDMAP[FIRSTNAME]),FALSE)</f>
        <v>Ervin</v>
      </c>
      <c r="D508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Ervin Santana</v>
      </c>
      <c r="E508" s="31" t="str">
        <f>VLOOKUP(MYRANKS_P[[#This Row],[PLAYERID]],PLAYERIDMAP[],COLUMN(PLAYERIDMAP[TEAM]),FALSE)</f>
        <v>N/A</v>
      </c>
      <c r="F508" s="8" t="str">
        <f>VLOOKUP(MYRANKS_P[[#This Row],[PLAYERID]],PLAYERIDMAP[],COLUMN(PLAYERIDMAP[LG]),FALSE)</f>
        <v>N/A</v>
      </c>
      <c r="G508" s="8" t="str">
        <f>VLOOKUP(MYRANKS_P[[#This Row],[PLAYERID]],PLAYERIDMAP[],COLUMN(PLAYERIDMAP[POS]),FALSE)</f>
        <v>P</v>
      </c>
      <c r="H508" s="61">
        <v>0</v>
      </c>
      <c r="I508" s="61">
        <v>0</v>
      </c>
      <c r="J508" s="61">
        <v>24.2</v>
      </c>
      <c r="K508" s="61">
        <v>31</v>
      </c>
      <c r="L508" s="61">
        <v>22</v>
      </c>
      <c r="M508" s="61">
        <v>9</v>
      </c>
      <c r="N508" s="61">
        <v>16</v>
      </c>
      <c r="O508" s="61">
        <v>9</v>
      </c>
      <c r="P508" s="9">
        <v>8.1818181818181817</v>
      </c>
      <c r="Q508" s="9">
        <v>1.6528925619834711</v>
      </c>
      <c r="R508" s="61">
        <v>1031</v>
      </c>
      <c r="S508" s="38">
        <v>-17.761839638703684</v>
      </c>
    </row>
    <row r="509" spans="1:19" x14ac:dyDescent="0.3">
      <c r="A509" s="43" t="s">
        <v>9741</v>
      </c>
      <c r="B509" s="31" t="str">
        <f>VLOOKUP(MYRANKS_P[[#This Row],[PLAYERID]],PLAYERIDMAP[],COLUMN(PLAYERIDMAP[LASTNAME]),FALSE)</f>
        <v>Stephenson</v>
      </c>
      <c r="C509" s="31" t="str">
        <f>VLOOKUP(MYRANKS_P[[#This Row],[PLAYERID]],PLAYERIDMAP[],COLUMN(PLAYERIDMAP[FIRSTNAME]),FALSE)</f>
        <v>Robert</v>
      </c>
      <c r="D509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Robert Stephenson</v>
      </c>
      <c r="E509" s="31" t="str">
        <f>VLOOKUP(MYRANKS_P[[#This Row],[PLAYERID]],PLAYERIDMAP[],COLUMN(PLAYERIDMAP[TEAM]),FALSE)</f>
        <v>CIN</v>
      </c>
      <c r="F509" s="8" t="str">
        <f>VLOOKUP(MYRANKS_P[[#This Row],[PLAYERID]],PLAYERIDMAP[],COLUMN(PLAYERIDMAP[LG]),FALSE)</f>
        <v>NL</v>
      </c>
      <c r="G509" s="8" t="str">
        <f>VLOOKUP(MYRANKS_P[[#This Row],[PLAYERID]],PLAYERIDMAP[],COLUMN(PLAYERIDMAP[POS]),FALSE)</f>
        <v>P</v>
      </c>
      <c r="H509" s="61">
        <v>0</v>
      </c>
      <c r="I509" s="75">
        <v>0</v>
      </c>
      <c r="J509" s="75">
        <v>11.2</v>
      </c>
      <c r="K509" s="75">
        <v>17</v>
      </c>
      <c r="L509" s="75">
        <v>12</v>
      </c>
      <c r="M509" s="75">
        <v>2</v>
      </c>
      <c r="N509" s="75">
        <v>11</v>
      </c>
      <c r="O509" s="75">
        <v>12</v>
      </c>
      <c r="P509" s="25">
        <v>9.6428571428571441</v>
      </c>
      <c r="Q509" s="25">
        <v>2.5892857142857144</v>
      </c>
      <c r="R509" s="75">
        <v>1032</v>
      </c>
      <c r="S509" s="39">
        <v>-17.767092292775693</v>
      </c>
    </row>
    <row r="510" spans="1:19" x14ac:dyDescent="0.3">
      <c r="A510" s="57" t="s">
        <v>2127</v>
      </c>
      <c r="B510" s="31" t="str">
        <f>VLOOKUP(MYRANKS_P[[#This Row],[PLAYERID]],PLAYERIDMAP[],COLUMN(PLAYERIDMAP[LASTNAME]),FALSE)</f>
        <v>Grimm</v>
      </c>
      <c r="C510" s="31" t="str">
        <f>VLOOKUP(MYRANKS_P[[#This Row],[PLAYERID]],PLAYERIDMAP[],COLUMN(PLAYERIDMAP[FIRSTNAME]),FALSE)</f>
        <v>Justin</v>
      </c>
      <c r="D510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Justin Grimm</v>
      </c>
      <c r="E510" s="31" t="str">
        <f>VLOOKUP(MYRANKS_P[[#This Row],[PLAYERID]],PLAYERIDMAP[],COLUMN(PLAYERIDMAP[TEAM]),FALSE)</f>
        <v>CLE</v>
      </c>
      <c r="F510" s="8" t="str">
        <f>VLOOKUP(MYRANKS_P[[#This Row],[PLAYERID]],PLAYERIDMAP[],COLUMN(PLAYERIDMAP[LG]),FALSE)</f>
        <v>AL</v>
      </c>
      <c r="G510" s="8" t="str">
        <f>VLOOKUP(MYRANKS_P[[#This Row],[PLAYERID]],PLAYERIDMAP[],COLUMN(PLAYERIDMAP[POS]),FALSE)</f>
        <v>P</v>
      </c>
      <c r="H510" s="61">
        <v>1</v>
      </c>
      <c r="I510" s="61">
        <v>0</v>
      </c>
      <c r="J510" s="61">
        <v>17.100000000000001</v>
      </c>
      <c r="K510" s="61">
        <v>19</v>
      </c>
      <c r="L510" s="61">
        <v>20</v>
      </c>
      <c r="M510" s="61">
        <v>3</v>
      </c>
      <c r="N510" s="61">
        <v>11</v>
      </c>
      <c r="O510" s="61">
        <v>14</v>
      </c>
      <c r="P510" s="9">
        <v>10.526315789473683</v>
      </c>
      <c r="Q510" s="9">
        <v>1.9298245614035086</v>
      </c>
      <c r="R510" s="68">
        <v>1033</v>
      </c>
      <c r="S510" s="51">
        <v>-17.835681359110701</v>
      </c>
    </row>
    <row r="511" spans="1:19" x14ac:dyDescent="0.3">
      <c r="A511" s="43" t="s">
        <v>2642</v>
      </c>
      <c r="B511" s="31" t="str">
        <f>VLOOKUP(MYRANKS_P[[#This Row],[PLAYERID]],PLAYERIDMAP[],COLUMN(PLAYERIDMAP[LASTNAME]),FALSE)</f>
        <v>Miller</v>
      </c>
      <c r="C511" s="31" t="str">
        <f>VLOOKUP(MYRANKS_P[[#This Row],[PLAYERID]],PLAYERIDMAP[],COLUMN(PLAYERIDMAP[FIRSTNAME]),FALSE)</f>
        <v>Shelby</v>
      </c>
      <c r="D511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Shelby Miller</v>
      </c>
      <c r="E511" s="31" t="str">
        <f>VLOOKUP(MYRANKS_P[[#This Row],[PLAYERID]],PLAYERIDMAP[],COLUMN(PLAYERIDMAP[TEAM]),FALSE)</f>
        <v>N/A</v>
      </c>
      <c r="F511" s="8" t="str">
        <f>VLOOKUP(MYRANKS_P[[#This Row],[PLAYERID]],PLAYERIDMAP[],COLUMN(PLAYERIDMAP[LG]),FALSE)</f>
        <v>N/A</v>
      </c>
      <c r="G511" s="8" t="str">
        <f>VLOOKUP(MYRANKS_P[[#This Row],[PLAYERID]],PLAYERIDMAP[],COLUMN(PLAYERIDMAP[POS]),FALSE)</f>
        <v>P</v>
      </c>
      <c r="H511" s="61">
        <v>0</v>
      </c>
      <c r="I511" s="75">
        <v>0</v>
      </c>
      <c r="J511" s="75">
        <v>16</v>
      </c>
      <c r="K511" s="75">
        <v>24</v>
      </c>
      <c r="L511" s="75">
        <v>19</v>
      </c>
      <c r="M511" s="75">
        <v>5</v>
      </c>
      <c r="N511" s="75">
        <v>19</v>
      </c>
      <c r="O511" s="75">
        <v>8</v>
      </c>
      <c r="P511" s="25">
        <v>10.6875</v>
      </c>
      <c r="Q511" s="25">
        <v>2</v>
      </c>
      <c r="R511" s="75">
        <v>1034</v>
      </c>
      <c r="S511" s="39">
        <v>-17.949471350847418</v>
      </c>
    </row>
    <row r="512" spans="1:19" x14ac:dyDescent="0.3">
      <c r="A512" s="43" t="s">
        <v>1762</v>
      </c>
      <c r="B512" s="31" t="str">
        <f>VLOOKUP(MYRANKS_P[[#This Row],[PLAYERID]],PLAYERIDMAP[],COLUMN(PLAYERIDMAP[LASTNAME]),FALSE)</f>
        <v>Cloyd</v>
      </c>
      <c r="C512" s="31" t="str">
        <f>VLOOKUP(MYRANKS_P[[#This Row],[PLAYERID]],PLAYERIDMAP[],COLUMN(PLAYERIDMAP[FIRSTNAME]),FALSE)</f>
        <v>Tyler</v>
      </c>
      <c r="D512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Tyler Cloyd</v>
      </c>
      <c r="E512" s="31" t="str">
        <f>VLOOKUP(MYRANKS_P[[#This Row],[PLAYERID]],PLAYERIDMAP[],COLUMN(PLAYERIDMAP[TEAM]),FALSE)</f>
        <v>N/A</v>
      </c>
      <c r="F512" s="8" t="str">
        <f>VLOOKUP(MYRANKS_P[[#This Row],[PLAYERID]],PLAYERIDMAP[],COLUMN(PLAYERIDMAP[LG]),FALSE)</f>
        <v>N/A</v>
      </c>
      <c r="G512" s="8" t="str">
        <f>VLOOKUP(MYRANKS_P[[#This Row],[PLAYERID]],PLAYERIDMAP[],COLUMN(PLAYERIDMAP[POS]),FALSE)</f>
        <v>P</v>
      </c>
      <c r="H512" s="61">
        <v>0</v>
      </c>
      <c r="I512" s="61">
        <v>0</v>
      </c>
      <c r="J512" s="61">
        <v>17.2</v>
      </c>
      <c r="K512" s="61">
        <v>25</v>
      </c>
      <c r="L512" s="61">
        <v>17</v>
      </c>
      <c r="M512" s="61">
        <v>3</v>
      </c>
      <c r="N512" s="61">
        <v>13</v>
      </c>
      <c r="O512" s="61">
        <v>10</v>
      </c>
      <c r="P512" s="9">
        <v>8.895348837209303</v>
      </c>
      <c r="Q512" s="9">
        <v>2.0348837209302326</v>
      </c>
      <c r="R512" s="61">
        <v>1035</v>
      </c>
      <c r="S512" s="38">
        <v>-18.017689704316894</v>
      </c>
    </row>
    <row r="513" spans="1:19" x14ac:dyDescent="0.3">
      <c r="A513" s="43" t="s">
        <v>5045</v>
      </c>
      <c r="B513" s="31" t="str">
        <f>VLOOKUP(MYRANKS_P[[#This Row],[PLAYERID]],PLAYERIDMAP[],COLUMN(PLAYERIDMAP[LASTNAME]),FALSE)</f>
        <v>Finnegan</v>
      </c>
      <c r="C513" s="31" t="str">
        <f>VLOOKUP(MYRANKS_P[[#This Row],[PLAYERID]],PLAYERIDMAP[],COLUMN(PLAYERIDMAP[FIRSTNAME]),FALSE)</f>
        <v>Brandon</v>
      </c>
      <c r="D513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Brandon Finnegan</v>
      </c>
      <c r="E513" s="31" t="str">
        <f>VLOOKUP(MYRANKS_P[[#This Row],[PLAYERID]],PLAYERIDMAP[],COLUMN(PLAYERIDMAP[TEAM]),FALSE)</f>
        <v>CIN</v>
      </c>
      <c r="F513" s="8" t="str">
        <f>VLOOKUP(MYRANKS_P[[#This Row],[PLAYERID]],PLAYERIDMAP[],COLUMN(PLAYERIDMAP[LG]),FALSE)</f>
        <v>NL</v>
      </c>
      <c r="G513" s="8" t="str">
        <f>VLOOKUP(MYRANKS_P[[#This Row],[PLAYERID]],PLAYERIDMAP[],COLUMN(PLAYERIDMAP[POS]),FALSE)</f>
        <v>P</v>
      </c>
      <c r="H513" s="61">
        <v>0</v>
      </c>
      <c r="I513" s="61">
        <v>0</v>
      </c>
      <c r="J513" s="61">
        <v>20.2</v>
      </c>
      <c r="K513" s="61">
        <v>27</v>
      </c>
      <c r="L513" s="61">
        <v>17</v>
      </c>
      <c r="M513" s="61">
        <v>5</v>
      </c>
      <c r="N513" s="61">
        <v>14</v>
      </c>
      <c r="O513" s="61">
        <v>15</v>
      </c>
      <c r="P513" s="9">
        <v>7.5742574257425748</v>
      </c>
      <c r="Q513" s="9">
        <v>2.0792079207920793</v>
      </c>
      <c r="R513" s="61">
        <v>1036</v>
      </c>
      <c r="S513" s="38">
        <v>-18.12731073638318</v>
      </c>
    </row>
    <row r="514" spans="1:19" x14ac:dyDescent="0.3">
      <c r="A514" s="57" t="s">
        <v>13813</v>
      </c>
      <c r="B514" s="31" t="str">
        <f>VLOOKUP(MYRANKS_P[[#This Row],[PLAYERID]],PLAYERIDMAP[],COLUMN(PLAYERIDMAP[LASTNAME]),FALSE)</f>
        <v>Leiter</v>
      </c>
      <c r="C514" s="31" t="str">
        <f>VLOOKUP(MYRANKS_P[[#This Row],[PLAYERID]],PLAYERIDMAP[],COLUMN(PLAYERIDMAP[FIRSTNAME]),FALSE)</f>
        <v>Mark</v>
      </c>
      <c r="D514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Mark Leiter</v>
      </c>
      <c r="E514" s="31" t="str">
        <f>VLOOKUP(MYRANKS_P[[#This Row],[PLAYERID]],PLAYERIDMAP[],COLUMN(PLAYERIDMAP[TEAM]),FALSE)</f>
        <v>TOR</v>
      </c>
      <c r="F514" s="8" t="str">
        <f>VLOOKUP(MYRANKS_P[[#This Row],[PLAYERID]],PLAYERIDMAP[],COLUMN(PLAYERIDMAP[LG]),FALSE)</f>
        <v>AL</v>
      </c>
      <c r="G514" s="8" t="str">
        <f>VLOOKUP(MYRANKS_P[[#This Row],[PLAYERID]],PLAYERIDMAP[],COLUMN(PLAYERIDMAP[POS]),FALSE)</f>
        <v>P</v>
      </c>
      <c r="H514" s="61">
        <v>0</v>
      </c>
      <c r="I514" s="68">
        <v>0</v>
      </c>
      <c r="J514" s="68">
        <v>23.1</v>
      </c>
      <c r="K514" s="68">
        <v>35</v>
      </c>
      <c r="L514" s="68">
        <v>20</v>
      </c>
      <c r="M514" s="68">
        <v>7</v>
      </c>
      <c r="N514" s="68">
        <v>22</v>
      </c>
      <c r="O514" s="68">
        <v>12</v>
      </c>
      <c r="P514" s="48">
        <v>7.7922077922077921</v>
      </c>
      <c r="Q514" s="48">
        <v>2.0346320346320343</v>
      </c>
      <c r="R514" s="68">
        <v>1037</v>
      </c>
      <c r="S514" s="51">
        <v>-18.168890975367596</v>
      </c>
    </row>
    <row r="515" spans="1:19" x14ac:dyDescent="0.3">
      <c r="A515" s="43" t="s">
        <v>2880</v>
      </c>
      <c r="B515" s="31" t="str">
        <f>VLOOKUP(MYRANKS_P[[#This Row],[PLAYERID]],PLAYERIDMAP[],COLUMN(PLAYERIDMAP[LASTNAME]),FALSE)</f>
        <v>Pomeranz</v>
      </c>
      <c r="C515" s="31" t="str">
        <f>VLOOKUP(MYRANKS_P[[#This Row],[PLAYERID]],PLAYERIDMAP[],COLUMN(PLAYERIDMAP[FIRSTNAME]),FALSE)</f>
        <v>Drew</v>
      </c>
      <c r="D515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Drew Pomeranz</v>
      </c>
      <c r="E515" s="31" t="str">
        <f>VLOOKUP(MYRANKS_P[[#This Row],[PLAYERID]],PLAYERIDMAP[],COLUMN(PLAYERIDMAP[TEAM]),FALSE)</f>
        <v>N/A</v>
      </c>
      <c r="F515" s="8" t="str">
        <f>VLOOKUP(MYRANKS_P[[#This Row],[PLAYERID]],PLAYERIDMAP[],COLUMN(PLAYERIDMAP[LG]),FALSE)</f>
        <v>N/A</v>
      </c>
      <c r="G515" s="8" t="str">
        <f>VLOOKUP(MYRANKS_P[[#This Row],[PLAYERID]],PLAYERIDMAP[],COLUMN(PLAYERIDMAP[POS]),FALSE)</f>
        <v>P</v>
      </c>
      <c r="H515" s="61">
        <v>2</v>
      </c>
      <c r="I515" s="61">
        <v>0</v>
      </c>
      <c r="J515" s="61">
        <v>74</v>
      </c>
      <c r="K515" s="61">
        <v>87</v>
      </c>
      <c r="L515" s="61">
        <v>50</v>
      </c>
      <c r="M515" s="61">
        <v>12</v>
      </c>
      <c r="N515" s="61">
        <v>66</v>
      </c>
      <c r="O515" s="61">
        <v>44</v>
      </c>
      <c r="P515" s="9">
        <v>6.0810810810810807</v>
      </c>
      <c r="Q515" s="9">
        <v>1.7702702702702702</v>
      </c>
      <c r="R515" s="61">
        <v>1038</v>
      </c>
      <c r="S515" s="38">
        <v>-18.291480814644995</v>
      </c>
    </row>
    <row r="516" spans="1:19" x14ac:dyDescent="0.3">
      <c r="A516" s="43" t="s">
        <v>15748</v>
      </c>
      <c r="B516" s="8" t="str">
        <f>VLOOKUP(MYRANKS_P[[#This Row],[PLAYERID]],PLAYERIDMAP[],COLUMN(PLAYERIDMAP[LASTNAME]),FALSE)</f>
        <v>Hall</v>
      </c>
      <c r="C516" s="8" t="str">
        <f>VLOOKUP(MYRANKS_P[[#This Row],[PLAYERID]],PLAYERIDMAP[],COLUMN(PLAYERIDMAP[FIRSTNAME]),FALSE)</f>
        <v>Matt</v>
      </c>
      <c r="D516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Matt Hall</v>
      </c>
      <c r="E516" s="8" t="str">
        <f>VLOOKUP(MYRANKS_P[[#This Row],[PLAYERID]],PLAYERIDMAP[],COLUMN(PLAYERIDMAP[TEAM]),FALSE)</f>
        <v>DET</v>
      </c>
      <c r="F516" s="8" t="str">
        <f>VLOOKUP(MYRANKS_P[[#This Row],[PLAYERID]],PLAYERIDMAP[],COLUMN(PLAYERIDMAP[LG]),FALSE)</f>
        <v>AL</v>
      </c>
      <c r="G516" s="8" t="str">
        <f>VLOOKUP(MYRANKS_P[[#This Row],[PLAYERID]],PLAYERIDMAP[],COLUMN(PLAYERIDMAP[POS]),FALSE)</f>
        <v>P</v>
      </c>
      <c r="H516" s="61">
        <v>0</v>
      </c>
      <c r="I516" s="61">
        <v>0</v>
      </c>
      <c r="J516" s="61">
        <v>8</v>
      </c>
      <c r="K516" s="61">
        <v>19</v>
      </c>
      <c r="L516" s="61">
        <v>13</v>
      </c>
      <c r="M516" s="61">
        <v>1</v>
      </c>
      <c r="N516" s="61">
        <v>5</v>
      </c>
      <c r="O516" s="61">
        <v>3</v>
      </c>
      <c r="P516" s="9">
        <v>14.625</v>
      </c>
      <c r="Q516" s="9">
        <v>2.75</v>
      </c>
      <c r="R516" s="61">
        <v>1039</v>
      </c>
      <c r="S516" s="38">
        <v>-18.328629399690858</v>
      </c>
    </row>
    <row r="517" spans="1:19" x14ac:dyDescent="0.3">
      <c r="A517" s="43" t="s">
        <v>1523</v>
      </c>
      <c r="B517" s="8" t="str">
        <f>VLOOKUP(MYRANKS_P[[#This Row],[PLAYERID]],PLAYERIDMAP[],COLUMN(PLAYERIDMAP[LASTNAME]),FALSE)</f>
        <v>Belisle</v>
      </c>
      <c r="C517" s="8" t="str">
        <f>VLOOKUP(MYRANKS_P[[#This Row],[PLAYERID]],PLAYERIDMAP[],COLUMN(PLAYERIDMAP[FIRSTNAME]),FALSE)</f>
        <v>Matt</v>
      </c>
      <c r="D517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Matt Belisle</v>
      </c>
      <c r="E517" s="8" t="str">
        <f>VLOOKUP(MYRANKS_P[[#This Row],[PLAYERID]],PLAYERIDMAP[],COLUMN(PLAYERIDMAP[TEAM]),FALSE)</f>
        <v>N/A</v>
      </c>
      <c r="F517" s="8" t="str">
        <f>VLOOKUP(MYRANKS_P[[#This Row],[PLAYERID]],PLAYERIDMAP[],COLUMN(PLAYERIDMAP[LG]),FALSE)</f>
        <v>N/A</v>
      </c>
      <c r="G517" s="8" t="str">
        <f>VLOOKUP(MYRANKS_P[[#This Row],[PLAYERID]],PLAYERIDMAP[],COLUMN(PLAYERIDMAP[POS]),FALSE)</f>
        <v>P</v>
      </c>
      <c r="H517" s="61">
        <v>1</v>
      </c>
      <c r="I517" s="61">
        <v>0</v>
      </c>
      <c r="J517" s="61">
        <v>34.1</v>
      </c>
      <c r="K517" s="61">
        <v>49</v>
      </c>
      <c r="L517" s="61">
        <v>30</v>
      </c>
      <c r="M517" s="61">
        <v>6</v>
      </c>
      <c r="N517" s="61">
        <v>25</v>
      </c>
      <c r="O517" s="61">
        <v>11</v>
      </c>
      <c r="P517" s="9">
        <v>7.9178885630498534</v>
      </c>
      <c r="Q517" s="9">
        <v>1.7595307917888563</v>
      </c>
      <c r="R517" s="61">
        <v>1040</v>
      </c>
      <c r="S517" s="38">
        <v>-18.356931843132379</v>
      </c>
    </row>
    <row r="518" spans="1:19" x14ac:dyDescent="0.3">
      <c r="A518" s="57" t="s">
        <v>15634</v>
      </c>
      <c r="B518" s="8" t="str">
        <f>VLOOKUP(MYRANKS_P[[#This Row],[PLAYERID]],PLAYERIDMAP[],COLUMN(PLAYERIDMAP[LASTNAME]),FALSE)</f>
        <v>Romero</v>
      </c>
      <c r="C518" s="8" t="str">
        <f>VLOOKUP(MYRANKS_P[[#This Row],[PLAYERID]],PLAYERIDMAP[],COLUMN(PLAYERIDMAP[FIRSTNAME]),FALSE)</f>
        <v>Enny</v>
      </c>
      <c r="D518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Enny Romero</v>
      </c>
      <c r="E518" s="8" t="str">
        <f>VLOOKUP(MYRANKS_P[[#This Row],[PLAYERID]],PLAYERIDMAP[],COLUMN(PLAYERIDMAP[TEAM]),FALSE)</f>
        <v>N/A</v>
      </c>
      <c r="F518" s="8" t="str">
        <f>VLOOKUP(MYRANKS_P[[#This Row],[PLAYERID]],PLAYERIDMAP[],COLUMN(PLAYERIDMAP[LG]),FALSE)</f>
        <v>N/A</v>
      </c>
      <c r="G518" s="8" t="str">
        <f>VLOOKUP(MYRANKS_P[[#This Row],[PLAYERID]],PLAYERIDMAP[],COLUMN(PLAYERIDMAP[POS]),FALSE)</f>
        <v>P</v>
      </c>
      <c r="H518" s="61">
        <v>0</v>
      </c>
      <c r="I518" s="68">
        <v>0</v>
      </c>
      <c r="J518" s="68">
        <v>10</v>
      </c>
      <c r="K518" s="68">
        <v>23</v>
      </c>
      <c r="L518" s="68">
        <v>14</v>
      </c>
      <c r="M518" s="68">
        <v>4</v>
      </c>
      <c r="N518" s="68">
        <v>10</v>
      </c>
      <c r="O518" s="68">
        <v>6</v>
      </c>
      <c r="P518" s="48">
        <v>12.6</v>
      </c>
      <c r="Q518" s="48">
        <v>2.9</v>
      </c>
      <c r="R518" s="68">
        <v>1041</v>
      </c>
      <c r="S518" s="51">
        <v>-18.668533139255494</v>
      </c>
    </row>
    <row r="519" spans="1:19" x14ac:dyDescent="0.3">
      <c r="A519" s="43" t="s">
        <v>1717</v>
      </c>
      <c r="B519" s="31" t="str">
        <f>VLOOKUP(MYRANKS_P[[#This Row],[PLAYERID]],PLAYERIDMAP[],COLUMN(PLAYERIDMAP[LASTNAME]),FALSE)</f>
        <v>Cecil</v>
      </c>
      <c r="C519" s="31" t="str">
        <f>VLOOKUP(MYRANKS_P[[#This Row],[PLAYERID]],PLAYERIDMAP[],COLUMN(PLAYERIDMAP[FIRSTNAME]),FALSE)</f>
        <v>Brett</v>
      </c>
      <c r="D519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Brett Cecil</v>
      </c>
      <c r="E519" s="31" t="str">
        <f>VLOOKUP(MYRANKS_P[[#This Row],[PLAYERID]],PLAYERIDMAP[],COLUMN(PLAYERIDMAP[TEAM]),FALSE)</f>
        <v>STL</v>
      </c>
      <c r="F519" s="8" t="str">
        <f>VLOOKUP(MYRANKS_P[[#This Row],[PLAYERID]],PLAYERIDMAP[],COLUMN(PLAYERIDMAP[LG]),FALSE)</f>
        <v>NL</v>
      </c>
      <c r="G519" s="8" t="str">
        <f>VLOOKUP(MYRANKS_P[[#This Row],[PLAYERID]],PLAYERIDMAP[],COLUMN(PLAYERIDMAP[POS]),FALSE)</f>
        <v>P</v>
      </c>
      <c r="H519" s="61">
        <v>1</v>
      </c>
      <c r="I519" s="75">
        <v>0</v>
      </c>
      <c r="J519" s="75">
        <v>32.200000000000003</v>
      </c>
      <c r="K519" s="75">
        <v>39</v>
      </c>
      <c r="L519" s="75">
        <v>25</v>
      </c>
      <c r="M519" s="75">
        <v>5</v>
      </c>
      <c r="N519" s="75">
        <v>19</v>
      </c>
      <c r="O519" s="75">
        <v>25</v>
      </c>
      <c r="P519" s="25">
        <v>6.9875776397515521</v>
      </c>
      <c r="Q519" s="25">
        <v>1.9875776397515525</v>
      </c>
      <c r="R519" s="75">
        <v>1042</v>
      </c>
      <c r="S519" s="39">
        <v>-18.72785312703909</v>
      </c>
    </row>
    <row r="520" spans="1:19" x14ac:dyDescent="0.3">
      <c r="A520" s="57" t="s">
        <v>2161</v>
      </c>
      <c r="B520" s="31" t="str">
        <f>VLOOKUP(MYRANKS_P[[#This Row],[PLAYERID]],PLAYERIDMAP[],COLUMN(PLAYERIDMAP[LASTNAME]),FALSE)</f>
        <v>Hammel</v>
      </c>
      <c r="C520" s="31" t="str">
        <f>VLOOKUP(MYRANKS_P[[#This Row],[PLAYERID]],PLAYERIDMAP[],COLUMN(PLAYERIDMAP[FIRSTNAME]),FALSE)</f>
        <v>Jason</v>
      </c>
      <c r="D520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Jason Hammel</v>
      </c>
      <c r="E520" s="31" t="str">
        <f>VLOOKUP(MYRANKS_P[[#This Row],[PLAYERID]],PLAYERIDMAP[],COLUMN(PLAYERIDMAP[TEAM]),FALSE)</f>
        <v>N/A</v>
      </c>
      <c r="F520" s="8" t="str">
        <f>VLOOKUP(MYRANKS_P[[#This Row],[PLAYERID]],PLAYERIDMAP[],COLUMN(PLAYERIDMAP[LG]),FALSE)</f>
        <v>N/A</v>
      </c>
      <c r="G520" s="8" t="str">
        <f>VLOOKUP(MYRANKS_P[[#This Row],[PLAYERID]],PLAYERIDMAP[],COLUMN(PLAYERIDMAP[POS]),FALSE)</f>
        <v>P</v>
      </c>
      <c r="H520" s="61">
        <v>4</v>
      </c>
      <c r="I520" s="68">
        <v>0</v>
      </c>
      <c r="J520" s="68">
        <v>127</v>
      </c>
      <c r="K520" s="68">
        <v>168</v>
      </c>
      <c r="L520" s="68">
        <v>85</v>
      </c>
      <c r="M520" s="68">
        <v>18</v>
      </c>
      <c r="N520" s="68">
        <v>92</v>
      </c>
      <c r="O520" s="68">
        <v>39</v>
      </c>
      <c r="P520" s="48">
        <v>6.0236220472440944</v>
      </c>
      <c r="Q520" s="48">
        <v>1.6299212598425197</v>
      </c>
      <c r="R520" s="68">
        <v>1043</v>
      </c>
      <c r="S520" s="51">
        <v>-18.841441293660946</v>
      </c>
    </row>
    <row r="521" spans="1:19" x14ac:dyDescent="0.3">
      <c r="A521" s="43" t="s">
        <v>12499</v>
      </c>
      <c r="B521" s="31" t="str">
        <f>VLOOKUP(MYRANKS_P[[#This Row],[PLAYERID]],PLAYERIDMAP[],COLUMN(PLAYERIDMAP[LASTNAME]),FALSE)</f>
        <v>Mitchell</v>
      </c>
      <c r="C521" s="31" t="str">
        <f>VLOOKUP(MYRANKS_P[[#This Row],[PLAYERID]],PLAYERIDMAP[],COLUMN(PLAYERIDMAP[FIRSTNAME]),FALSE)</f>
        <v>Bryan</v>
      </c>
      <c r="D521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Bryan Mitchell</v>
      </c>
      <c r="E521" s="31" t="str">
        <f>VLOOKUP(MYRANKS_P[[#This Row],[PLAYERID]],PLAYERIDMAP[],COLUMN(PLAYERIDMAP[TEAM]),FALSE)</f>
        <v>SD</v>
      </c>
      <c r="F521" s="8" t="str">
        <f>VLOOKUP(MYRANKS_P[[#This Row],[PLAYERID]],PLAYERIDMAP[],COLUMN(PLAYERIDMAP[LG]),FALSE)</f>
        <v>NL</v>
      </c>
      <c r="G521" s="8" t="str">
        <f>VLOOKUP(MYRANKS_P[[#This Row],[PLAYERID]],PLAYERIDMAP[],COLUMN(PLAYERIDMAP[POS]),FALSE)</f>
        <v>P</v>
      </c>
      <c r="H521" s="61">
        <v>2</v>
      </c>
      <c r="I521" s="61">
        <v>0</v>
      </c>
      <c r="J521" s="61">
        <v>73</v>
      </c>
      <c r="K521" s="61">
        <v>85</v>
      </c>
      <c r="L521" s="61">
        <v>44</v>
      </c>
      <c r="M521" s="61">
        <v>12</v>
      </c>
      <c r="N521" s="61">
        <v>38</v>
      </c>
      <c r="O521" s="61">
        <v>43</v>
      </c>
      <c r="P521" s="9">
        <v>5.4246575342465757</v>
      </c>
      <c r="Q521" s="9">
        <v>1.7534246575342465</v>
      </c>
      <c r="R521" s="81">
        <v>1044</v>
      </c>
      <c r="S521" s="40">
        <v>-18.849606782346239</v>
      </c>
    </row>
    <row r="522" spans="1:19" x14ac:dyDescent="0.3">
      <c r="A522" s="43" t="s">
        <v>1926</v>
      </c>
      <c r="B522" s="31" t="str">
        <f>VLOOKUP(MYRANKS_P[[#This Row],[PLAYERID]],PLAYERIDMAP[],COLUMN(PLAYERIDMAP[LASTNAME]),FALSE)</f>
        <v>Dunn</v>
      </c>
      <c r="C522" s="31" t="str">
        <f>VLOOKUP(MYRANKS_P[[#This Row],[PLAYERID]],PLAYERIDMAP[],COLUMN(PLAYERIDMAP[FIRSTNAME]),FALSE)</f>
        <v>Mike</v>
      </c>
      <c r="D522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Mike Dunn</v>
      </c>
      <c r="E522" s="31" t="str">
        <f>VLOOKUP(MYRANKS_P[[#This Row],[PLAYERID]],PLAYERIDMAP[],COLUMN(PLAYERIDMAP[TEAM]),FALSE)</f>
        <v>COL</v>
      </c>
      <c r="F522" s="8" t="str">
        <f>VLOOKUP(MYRANKS_P[[#This Row],[PLAYERID]],PLAYERIDMAP[],COLUMN(PLAYERIDMAP[LG]),FALSE)</f>
        <v>NL</v>
      </c>
      <c r="G522" s="8" t="str">
        <f>VLOOKUP(MYRANKS_P[[#This Row],[PLAYERID]],PLAYERIDMAP[],COLUMN(PLAYERIDMAP[POS]),FALSE)</f>
        <v>P</v>
      </c>
      <c r="H522" s="61">
        <v>0</v>
      </c>
      <c r="I522" s="61">
        <v>0</v>
      </c>
      <c r="J522" s="61">
        <v>17</v>
      </c>
      <c r="K522" s="61">
        <v>22</v>
      </c>
      <c r="L522" s="61">
        <v>17</v>
      </c>
      <c r="M522" s="61">
        <v>1</v>
      </c>
      <c r="N522" s="61">
        <v>12</v>
      </c>
      <c r="O522" s="61">
        <v>18</v>
      </c>
      <c r="P522" s="9">
        <v>9</v>
      </c>
      <c r="Q522" s="9">
        <v>2.3529411764705883</v>
      </c>
      <c r="R522" s="61">
        <v>1045</v>
      </c>
      <c r="S522" s="38">
        <v>-18.88633623617768</v>
      </c>
    </row>
    <row r="523" spans="1:19" x14ac:dyDescent="0.3">
      <c r="A523" s="43" t="s">
        <v>12622</v>
      </c>
      <c r="B523" s="31" t="str">
        <f>VLOOKUP(MYRANKS_P[[#This Row],[PLAYERID]],PLAYERIDMAP[],COLUMN(PLAYERIDMAP[LASTNAME]),FALSE)</f>
        <v>Perdomo</v>
      </c>
      <c r="C523" s="31" t="str">
        <f>VLOOKUP(MYRANKS_P[[#This Row],[PLAYERID]],PLAYERIDMAP[],COLUMN(PLAYERIDMAP[FIRSTNAME]),FALSE)</f>
        <v>Luis</v>
      </c>
      <c r="D523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Luis Perdomo</v>
      </c>
      <c r="E523" s="31" t="str">
        <f>VLOOKUP(MYRANKS_P[[#This Row],[PLAYERID]],PLAYERIDMAP[],COLUMN(PLAYERIDMAP[TEAM]),FALSE)</f>
        <v>SD</v>
      </c>
      <c r="F523" s="8" t="str">
        <f>VLOOKUP(MYRANKS_P[[#This Row],[PLAYERID]],PLAYERIDMAP[],COLUMN(PLAYERIDMAP[LG]),FALSE)</f>
        <v>NL</v>
      </c>
      <c r="G523" s="8" t="str">
        <f>VLOOKUP(MYRANKS_P[[#This Row],[PLAYERID]],PLAYERIDMAP[],COLUMN(PLAYERIDMAP[POS]),FALSE)</f>
        <v>P</v>
      </c>
      <c r="H523" s="61">
        <v>1</v>
      </c>
      <c r="I523" s="61">
        <v>0</v>
      </c>
      <c r="J523" s="61">
        <v>44.2</v>
      </c>
      <c r="K523" s="61">
        <v>62</v>
      </c>
      <c r="L523" s="61">
        <v>35</v>
      </c>
      <c r="M523" s="61">
        <v>4</v>
      </c>
      <c r="N523" s="61">
        <v>39</v>
      </c>
      <c r="O523" s="61">
        <v>22</v>
      </c>
      <c r="P523" s="9">
        <v>7.1266968325791851</v>
      </c>
      <c r="Q523" s="9">
        <v>1.9004524886877827</v>
      </c>
      <c r="R523" s="75">
        <v>1046</v>
      </c>
      <c r="S523" s="39">
        <v>-19.147281619751748</v>
      </c>
    </row>
    <row r="524" spans="1:19" x14ac:dyDescent="0.3">
      <c r="A524" s="57" t="s">
        <v>2100</v>
      </c>
      <c r="B524" s="8" t="str">
        <f>VLOOKUP(MYRANKS_P[[#This Row],[PLAYERID]],PLAYERIDMAP[],COLUMN(PLAYERIDMAP[LASTNAME]),FALSE)</f>
        <v>Gonzalez</v>
      </c>
      <c r="C524" s="8" t="str">
        <f>VLOOKUP(MYRANKS_P[[#This Row],[PLAYERID]],PLAYERIDMAP[],COLUMN(PLAYERIDMAP[FIRSTNAME]),FALSE)</f>
        <v>Miguel</v>
      </c>
      <c r="D524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Miguel Gonzalez</v>
      </c>
      <c r="E524" s="8" t="str">
        <f>VLOOKUP(MYRANKS_P[[#This Row],[PLAYERID]],PLAYERIDMAP[],COLUMN(PLAYERIDMAP[TEAM]),FALSE)</f>
        <v>N/A</v>
      </c>
      <c r="F524" s="8" t="str">
        <f>VLOOKUP(MYRANKS_P[[#This Row],[PLAYERID]],PLAYERIDMAP[],COLUMN(PLAYERIDMAP[LG]),FALSE)</f>
        <v>N/A</v>
      </c>
      <c r="G524" s="8" t="str">
        <f>VLOOKUP(MYRANKS_P[[#This Row],[PLAYERID]],PLAYERIDMAP[],COLUMN(PLAYERIDMAP[POS]),FALSE)</f>
        <v>P</v>
      </c>
      <c r="H524" s="61">
        <v>0</v>
      </c>
      <c r="I524" s="68">
        <v>0</v>
      </c>
      <c r="J524" s="68">
        <v>12.1</v>
      </c>
      <c r="K524" s="68">
        <v>24</v>
      </c>
      <c r="L524" s="68">
        <v>17</v>
      </c>
      <c r="M524" s="68">
        <v>4</v>
      </c>
      <c r="N524" s="68">
        <v>5</v>
      </c>
      <c r="O524" s="68">
        <v>6</v>
      </c>
      <c r="P524" s="48">
        <v>12.644628099173554</v>
      </c>
      <c r="Q524" s="48">
        <v>2.4793388429752068</v>
      </c>
      <c r="R524" s="68">
        <v>1047</v>
      </c>
      <c r="S524" s="51">
        <v>-19.32182490215752</v>
      </c>
    </row>
    <row r="525" spans="1:19" x14ac:dyDescent="0.3">
      <c r="A525" s="43" t="s">
        <v>15827</v>
      </c>
      <c r="B525" s="31" t="str">
        <f>VLOOKUP(MYRANKS_P[[#This Row],[PLAYERID]],PLAYERIDMAP[],COLUMN(PLAYERIDMAP[LASTNAME]),FALSE)</f>
        <v>Smith</v>
      </c>
      <c r="C525" s="31" t="str">
        <f>VLOOKUP(MYRANKS_P[[#This Row],[PLAYERID]],PLAYERIDMAP[],COLUMN(PLAYERIDMAP[FIRSTNAME]),FALSE)</f>
        <v>Burch</v>
      </c>
      <c r="D525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Burch Smith</v>
      </c>
      <c r="E525" s="31" t="str">
        <f>VLOOKUP(MYRANKS_P[[#This Row],[PLAYERID]],PLAYERIDMAP[],COLUMN(PLAYERIDMAP[TEAM]),FALSE)</f>
        <v>N/A</v>
      </c>
      <c r="F525" s="8" t="str">
        <f>VLOOKUP(MYRANKS_P[[#This Row],[PLAYERID]],PLAYERIDMAP[],COLUMN(PLAYERIDMAP[LG]),FALSE)</f>
        <v>N/A</v>
      </c>
      <c r="G525" s="8" t="str">
        <f>VLOOKUP(MYRANKS_P[[#This Row],[PLAYERID]],PLAYERIDMAP[],COLUMN(PLAYERIDMAP[POS]),FALSE)</f>
        <v>P</v>
      </c>
      <c r="H525" s="61">
        <v>1</v>
      </c>
      <c r="I525" s="61">
        <v>0</v>
      </c>
      <c r="J525" s="61">
        <v>78</v>
      </c>
      <c r="K525" s="61">
        <v>90</v>
      </c>
      <c r="L525" s="61">
        <v>60</v>
      </c>
      <c r="M525" s="61">
        <v>15</v>
      </c>
      <c r="N525" s="61">
        <v>77</v>
      </c>
      <c r="O525" s="61">
        <v>40</v>
      </c>
      <c r="P525" s="9">
        <v>6.9230769230769234</v>
      </c>
      <c r="Q525" s="9">
        <v>1.6666666666666667</v>
      </c>
      <c r="R525" s="81">
        <v>1048</v>
      </c>
      <c r="S525" s="40">
        <v>-19.325668077670944</v>
      </c>
    </row>
    <row r="526" spans="1:19" x14ac:dyDescent="0.3">
      <c r="A526" s="43" t="s">
        <v>3481</v>
      </c>
      <c r="B526" s="31" t="str">
        <f>VLOOKUP(MYRANKS_P[[#This Row],[PLAYERID]],PLAYERIDMAP[],COLUMN(PLAYERIDMAP[LASTNAME]),FALSE)</f>
        <v>Maurer</v>
      </c>
      <c r="C526" s="31" t="str">
        <f>VLOOKUP(MYRANKS_P[[#This Row],[PLAYERID]],PLAYERIDMAP[],COLUMN(PLAYERIDMAP[FIRSTNAME]),FALSE)</f>
        <v>Brandon</v>
      </c>
      <c r="D526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Brandon Maurer</v>
      </c>
      <c r="E526" s="31" t="str">
        <f>VLOOKUP(MYRANKS_P[[#This Row],[PLAYERID]],PLAYERIDMAP[],COLUMN(PLAYERIDMAP[TEAM]),FALSE)</f>
        <v>N/A</v>
      </c>
      <c r="F526" s="8" t="str">
        <f>VLOOKUP(MYRANKS_P[[#This Row],[PLAYERID]],PLAYERIDMAP[],COLUMN(PLAYERIDMAP[LG]),FALSE)</f>
        <v>N/A</v>
      </c>
      <c r="G526" s="8" t="str">
        <f>VLOOKUP(MYRANKS_P[[#This Row],[PLAYERID]],PLAYERIDMAP[],COLUMN(PLAYERIDMAP[POS]),FALSE)</f>
        <v>P</v>
      </c>
      <c r="H526" s="61">
        <v>0</v>
      </c>
      <c r="I526" s="61">
        <v>1</v>
      </c>
      <c r="J526" s="61">
        <v>31.1</v>
      </c>
      <c r="K526" s="61">
        <v>42</v>
      </c>
      <c r="L526" s="61">
        <v>27</v>
      </c>
      <c r="M526" s="61">
        <v>7</v>
      </c>
      <c r="N526" s="61">
        <v>31</v>
      </c>
      <c r="O526" s="61">
        <v>25</v>
      </c>
      <c r="P526" s="9">
        <v>7.813504823151125</v>
      </c>
      <c r="Q526" s="9">
        <v>2.1543408360128615</v>
      </c>
      <c r="R526" s="61">
        <v>1049</v>
      </c>
      <c r="S526" s="38">
        <v>-19.397823614049653</v>
      </c>
    </row>
    <row r="527" spans="1:19" x14ac:dyDescent="0.3">
      <c r="A527" s="57" t="s">
        <v>11113</v>
      </c>
      <c r="B527" s="31" t="str">
        <f>VLOOKUP(MYRANKS_P[[#This Row],[PLAYERID]],PLAYERIDMAP[],COLUMN(PLAYERIDMAP[LASTNAME]),FALSE)</f>
        <v>Boyer</v>
      </c>
      <c r="C527" s="31" t="str">
        <f>VLOOKUP(MYRANKS_P[[#This Row],[PLAYERID]],PLAYERIDMAP[],COLUMN(PLAYERIDMAP[FIRSTNAME]),FALSE)</f>
        <v>Blaine</v>
      </c>
      <c r="D527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Blaine Boyer</v>
      </c>
      <c r="E527" s="31" t="str">
        <f>VLOOKUP(MYRANKS_P[[#This Row],[PLAYERID]],PLAYERIDMAP[],COLUMN(PLAYERIDMAP[TEAM]),FALSE)</f>
        <v>N/A</v>
      </c>
      <c r="F527" s="8" t="str">
        <f>VLOOKUP(MYRANKS_P[[#This Row],[PLAYERID]],PLAYERIDMAP[],COLUMN(PLAYERIDMAP[LG]),FALSE)</f>
        <v>N/A</v>
      </c>
      <c r="G527" s="8" t="str">
        <f>VLOOKUP(MYRANKS_P[[#This Row],[PLAYERID]],PLAYERIDMAP[],COLUMN(PLAYERIDMAP[POS]),FALSE)</f>
        <v>P</v>
      </c>
      <c r="H527" s="61">
        <v>2</v>
      </c>
      <c r="I527" s="68">
        <v>1</v>
      </c>
      <c r="J527" s="68">
        <v>21.2</v>
      </c>
      <c r="K527" s="68">
        <v>32</v>
      </c>
      <c r="L527" s="68">
        <v>29</v>
      </c>
      <c r="M527" s="68">
        <v>7</v>
      </c>
      <c r="N527" s="68">
        <v>9</v>
      </c>
      <c r="O527" s="68">
        <v>13</v>
      </c>
      <c r="P527" s="48">
        <v>12.311320754716981</v>
      </c>
      <c r="Q527" s="48">
        <v>2.1226415094339623</v>
      </c>
      <c r="R527" s="68">
        <v>1050</v>
      </c>
      <c r="S527" s="51">
        <v>-19.523769017404568</v>
      </c>
    </row>
    <row r="528" spans="1:19" x14ac:dyDescent="0.3">
      <c r="A528" s="43" t="s">
        <v>2661</v>
      </c>
      <c r="B528" s="8" t="str">
        <f>VLOOKUP(MYRANKS_P[[#This Row],[PLAYERID]],PLAYERIDMAP[],COLUMN(PLAYERIDMAP[LASTNAME]),FALSE)</f>
        <v>Moore</v>
      </c>
      <c r="C528" s="8" t="str">
        <f>VLOOKUP(MYRANKS_P[[#This Row],[PLAYERID]],PLAYERIDMAP[],COLUMN(PLAYERIDMAP[FIRSTNAME]),FALSE)</f>
        <v>Matt</v>
      </c>
      <c r="D528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Matt Moore</v>
      </c>
      <c r="E528" s="8" t="str">
        <f>VLOOKUP(MYRANKS_P[[#This Row],[PLAYERID]],PLAYERIDMAP[],COLUMN(PLAYERIDMAP[TEAM]),FALSE)</f>
        <v>DET</v>
      </c>
      <c r="F528" s="8" t="str">
        <f>VLOOKUP(MYRANKS_P[[#This Row],[PLAYERID]],PLAYERIDMAP[],COLUMN(PLAYERIDMAP[LG]),FALSE)</f>
        <v>AL</v>
      </c>
      <c r="G528" s="8" t="str">
        <f>VLOOKUP(MYRANKS_P[[#This Row],[PLAYERID]],PLAYERIDMAP[],COLUMN(PLAYERIDMAP[POS]),FALSE)</f>
        <v>P</v>
      </c>
      <c r="H528" s="61">
        <v>3</v>
      </c>
      <c r="I528" s="61">
        <v>0</v>
      </c>
      <c r="J528" s="61">
        <v>102</v>
      </c>
      <c r="K528" s="61">
        <v>128</v>
      </c>
      <c r="L528" s="61">
        <v>77</v>
      </c>
      <c r="M528" s="61">
        <v>19</v>
      </c>
      <c r="N528" s="61">
        <v>86</v>
      </c>
      <c r="O528" s="61">
        <v>41</v>
      </c>
      <c r="P528" s="9">
        <v>6.7941176470588234</v>
      </c>
      <c r="Q528" s="9">
        <v>1.6568627450980393</v>
      </c>
      <c r="R528" s="61">
        <v>1051</v>
      </c>
      <c r="S528" s="38">
        <v>-19.825542939630239</v>
      </c>
    </row>
    <row r="529" spans="1:19" x14ac:dyDescent="0.3">
      <c r="A529" s="88" t="s">
        <v>3237</v>
      </c>
      <c r="B529" s="31" t="str">
        <f>VLOOKUP(MYRANKS_P[[#This Row],[PLAYERID]],PLAYERIDMAP[],COLUMN(PLAYERIDMAP[LASTNAME]),FALSE)</f>
        <v>Turner</v>
      </c>
      <c r="C529" s="31" t="str">
        <f>VLOOKUP(MYRANKS_P[[#This Row],[PLAYERID]],PLAYERIDMAP[],COLUMN(PLAYERIDMAP[FIRSTNAME]),FALSE)</f>
        <v>Jacob</v>
      </c>
      <c r="D529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Jacob Turner</v>
      </c>
      <c r="E529" s="31" t="str">
        <f>VLOOKUP(MYRANKS_P[[#This Row],[PLAYERID]],PLAYERIDMAP[],COLUMN(PLAYERIDMAP[TEAM]),FALSE)</f>
        <v>N/A</v>
      </c>
      <c r="F529" s="113" t="str">
        <f>VLOOKUP(MYRANKS_P[[#This Row],[PLAYERID]],PLAYERIDMAP[],COLUMN(PLAYERIDMAP[LG]),FALSE)</f>
        <v>N/A</v>
      </c>
      <c r="G529" s="8" t="str">
        <f>VLOOKUP(MYRANKS_P[[#This Row],[PLAYERID]],PLAYERIDMAP[],COLUMN(PLAYERIDMAP[POS]),FALSE)</f>
        <v>P</v>
      </c>
      <c r="H529" s="85">
        <v>0</v>
      </c>
      <c r="I529" s="85">
        <v>0</v>
      </c>
      <c r="J529" s="85">
        <v>6.2</v>
      </c>
      <c r="K529" s="85">
        <v>19</v>
      </c>
      <c r="L529" s="85">
        <v>15</v>
      </c>
      <c r="M529" s="85">
        <v>2</v>
      </c>
      <c r="N529" s="85">
        <v>3</v>
      </c>
      <c r="O529" s="85">
        <v>6</v>
      </c>
      <c r="P529" s="86">
        <v>21.774193548387096</v>
      </c>
      <c r="Q529" s="86">
        <v>4.032258064516129</v>
      </c>
      <c r="R529" s="105">
        <v>1052</v>
      </c>
      <c r="S529" s="106">
        <v>-19.92481094249737</v>
      </c>
    </row>
    <row r="530" spans="1:19" x14ac:dyDescent="0.3">
      <c r="A530" s="57" t="s">
        <v>1474</v>
      </c>
      <c r="B530" s="31" t="str">
        <f>VLOOKUP(MYRANKS_P[[#This Row],[PLAYERID]],PLAYERIDMAP[],COLUMN(PLAYERIDMAP[LASTNAME]),FALSE)</f>
        <v>Bailey</v>
      </c>
      <c r="C530" s="31" t="str">
        <f>VLOOKUP(MYRANKS_P[[#This Row],[PLAYERID]],PLAYERIDMAP[],COLUMN(PLAYERIDMAP[FIRSTNAME]),FALSE)</f>
        <v>Homer</v>
      </c>
      <c r="D530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Homer Bailey</v>
      </c>
      <c r="E530" s="31" t="str">
        <f>VLOOKUP(MYRANKS_P[[#This Row],[PLAYERID]],PLAYERIDMAP[],COLUMN(PLAYERIDMAP[TEAM]),FALSE)</f>
        <v>LAD</v>
      </c>
      <c r="F530" s="8" t="str">
        <f>VLOOKUP(MYRANKS_P[[#This Row],[PLAYERID]],PLAYERIDMAP[],COLUMN(PLAYERIDMAP[LG]),FALSE)</f>
        <v>NL</v>
      </c>
      <c r="G530" s="8" t="str">
        <f>VLOOKUP(MYRANKS_P[[#This Row],[PLAYERID]],PLAYERIDMAP[],COLUMN(PLAYERIDMAP[POS]),FALSE)</f>
        <v>P</v>
      </c>
      <c r="H530" s="61">
        <v>1</v>
      </c>
      <c r="I530" s="68">
        <v>0</v>
      </c>
      <c r="J530" s="68">
        <v>106.1</v>
      </c>
      <c r="K530" s="68">
        <v>141</v>
      </c>
      <c r="L530" s="68">
        <v>72</v>
      </c>
      <c r="M530" s="68">
        <v>23</v>
      </c>
      <c r="N530" s="68">
        <v>75</v>
      </c>
      <c r="O530" s="68">
        <v>33</v>
      </c>
      <c r="P530" s="48">
        <v>6.1074458058435441</v>
      </c>
      <c r="Q530" s="48">
        <v>1.6399622997172481</v>
      </c>
      <c r="R530" s="68">
        <v>1053</v>
      </c>
      <c r="S530" s="51">
        <v>-20.678823732562655</v>
      </c>
    </row>
    <row r="531" spans="1:19" x14ac:dyDescent="0.3">
      <c r="A531" s="43" t="s">
        <v>2846</v>
      </c>
      <c r="B531" s="31" t="str">
        <f>VLOOKUP(MYRANKS_P[[#This Row],[PLAYERID]],PLAYERIDMAP[],COLUMN(PLAYERIDMAP[LASTNAME]),FALSE)</f>
        <v>Perez</v>
      </c>
      <c r="C531" s="31" t="str">
        <f>VLOOKUP(MYRANKS_P[[#This Row],[PLAYERID]],PLAYERIDMAP[],COLUMN(PLAYERIDMAP[FIRSTNAME]),FALSE)</f>
        <v>Martin</v>
      </c>
      <c r="D531" s="90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Martin Perez</v>
      </c>
      <c r="E531" s="31" t="str">
        <f>VLOOKUP(MYRANKS_P[[#This Row],[PLAYERID]],PLAYERIDMAP[],COLUMN(PLAYERIDMAP[TEAM]),FALSE)</f>
        <v>N/A</v>
      </c>
      <c r="F531" s="8" t="str">
        <f>VLOOKUP(MYRANKS_P[[#This Row],[PLAYERID]],PLAYERIDMAP[],COLUMN(PLAYERIDMAP[LG]),FALSE)</f>
        <v>N/A</v>
      </c>
      <c r="G531" s="8" t="str">
        <f>VLOOKUP(MYRANKS_P[[#This Row],[PLAYERID]],PLAYERIDMAP[],COLUMN(PLAYERIDMAP[POS]),FALSE)</f>
        <v>P</v>
      </c>
      <c r="H531" s="61">
        <v>2</v>
      </c>
      <c r="I531" s="61">
        <v>0</v>
      </c>
      <c r="J531" s="61">
        <v>85.1</v>
      </c>
      <c r="K531" s="61">
        <v>116</v>
      </c>
      <c r="L531" s="61">
        <v>59</v>
      </c>
      <c r="M531" s="61">
        <v>16</v>
      </c>
      <c r="N531" s="61">
        <v>52</v>
      </c>
      <c r="O531" s="61">
        <v>36</v>
      </c>
      <c r="P531" s="9">
        <v>6.2397179788484136</v>
      </c>
      <c r="Q531" s="9">
        <v>1.7861339600470036</v>
      </c>
      <c r="R531" s="61">
        <v>1054</v>
      </c>
      <c r="S531" s="38">
        <v>-21.310646594696617</v>
      </c>
    </row>
    <row r="532" spans="1:19" x14ac:dyDescent="0.3">
      <c r="A532" s="42" t="s">
        <v>3221</v>
      </c>
      <c r="B532" s="8" t="str">
        <f>VLOOKUP(MYRANKS_P[[#This Row],[PLAYERID]],PLAYERIDMAP[],COLUMN(PLAYERIDMAP[LASTNAME]),FALSE)</f>
        <v>Tillman</v>
      </c>
      <c r="C532" s="8" t="str">
        <f>VLOOKUP(MYRANKS_P[[#This Row],[PLAYERID]],PLAYERIDMAP[],COLUMN(PLAYERIDMAP[FIRSTNAME]),FALSE)</f>
        <v>Chris</v>
      </c>
      <c r="D532" s="91" t="str">
        <f>HYPERLINK("HTTPS://WWW.FANGRAPHS.COM/STATSS.ASPX?PLAYERID="&amp;TEXT(INDEX(PLAYERIDMAP[],MATCH(MYRANKS_P[[#This Row],[PLAYERID]],PLAYERIDMAP[IDPLAYER],0),COLUMN(PLAYERIDMAP[IDFANGRAPHS])),0)&amp;"&amp;POSITION=1B",MYRANKS_P[[#This Row],[FNAME]]&amp;" "&amp;MYRANKS_P[[#This Row],[LNAME]])</f>
        <v>Chris Tillman</v>
      </c>
      <c r="E532" s="8" t="str">
        <f>VLOOKUP(MYRANKS_P[[#This Row],[PLAYERID]],PLAYERIDMAP[],COLUMN(PLAYERIDMAP[TEAM]),FALSE)</f>
        <v>N/A</v>
      </c>
      <c r="F532" s="80" t="str">
        <f>VLOOKUP(MYRANKS_P[[#This Row],[PLAYERID]],PLAYERIDMAP[],COLUMN(PLAYERIDMAP[LG]),FALSE)</f>
        <v>N/A</v>
      </c>
      <c r="G532" s="8" t="str">
        <f>VLOOKUP(MYRANKS_P[[#This Row],[PLAYERID]],PLAYERIDMAP[],COLUMN(PLAYERIDMAP[POS]),FALSE)</f>
        <v>P</v>
      </c>
      <c r="H532" s="69">
        <v>1</v>
      </c>
      <c r="I532" s="70">
        <v>0</v>
      </c>
      <c r="J532" s="70">
        <v>26.2</v>
      </c>
      <c r="K532" s="70">
        <v>42</v>
      </c>
      <c r="L532" s="70">
        <v>31</v>
      </c>
      <c r="M532" s="70">
        <v>6</v>
      </c>
      <c r="N532" s="70">
        <v>13</v>
      </c>
      <c r="O532" s="70">
        <v>17</v>
      </c>
      <c r="P532" s="44">
        <v>10.648854961832061</v>
      </c>
      <c r="Q532" s="11">
        <v>2.2519083969465647</v>
      </c>
      <c r="R532" s="69">
        <v>1055</v>
      </c>
      <c r="S532" s="41">
        <v>-21.575391313505474</v>
      </c>
    </row>
  </sheetData>
  <pageMargins left="0.7" right="0.7" top="0.75" bottom="0.75" header="0.3" footer="0.3"/>
  <pageSetup orientation="portrait" r:id="rId1"/>
  <ignoredErrors>
    <ignoredError sqref="T3:T340 T341:T531" calculatedColumn="1"/>
  </ignoredError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1189B7"/>
  </sheetPr>
  <dimension ref="A1:G941"/>
  <sheetViews>
    <sheetView workbookViewId="0">
      <selection activeCell="D2" sqref="D2"/>
    </sheetView>
  </sheetViews>
  <sheetFormatPr defaultRowHeight="14.4" x14ac:dyDescent="0.3"/>
  <cols>
    <col min="1" max="1" width="11.44140625" customWidth="1"/>
    <col min="2" max="2" width="21.5546875" bestFit="1" customWidth="1"/>
    <col min="3" max="3" width="7.109375" bestFit="1" customWidth="1"/>
    <col min="4" max="4" width="12.6640625" style="84" bestFit="1" customWidth="1"/>
    <col min="7" max="7" width="10" customWidth="1"/>
  </cols>
  <sheetData>
    <row r="1" spans="1:7" x14ac:dyDescent="0.3">
      <c r="A1" t="s">
        <v>3404</v>
      </c>
      <c r="B1" t="s">
        <v>14070</v>
      </c>
      <c r="C1" t="s">
        <v>1359</v>
      </c>
      <c r="D1" s="84" t="s">
        <v>14071</v>
      </c>
      <c r="E1" t="s">
        <v>3413</v>
      </c>
      <c r="F1" t="s">
        <v>14035</v>
      </c>
      <c r="G1" t="s">
        <v>14072</v>
      </c>
    </row>
    <row r="2" spans="1:7" x14ac:dyDescent="0.3">
      <c r="A2" t="s">
        <v>3635</v>
      </c>
      <c r="B2" t="str">
        <f>IFERROR(INDEX(PLAYERIDMAP[],MATCH(Table6[[#This Row],[PLAYERID]],PLAYERIDMAP[IDPLAYER],0),COLUMN(PLAYERIDMAP[PLAYERNAME])),"")</f>
        <v>Mookie Betts</v>
      </c>
      <c r="C2" t="str">
        <f>IFERROR(INDEX(PLAYERIDMAP[],MATCH(Table6[[#This Row],[PLAYERID]],PLAYERIDMAP[IDPLAYER],0),COLUMN(PLAYERIDMAP[POS])),"")</f>
        <v>OF</v>
      </c>
      <c r="D2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44.21464871518053</v>
      </c>
      <c r="E2">
        <f>RANK(Table6[[#This Row],[$ VALUE]],$D:$D)</f>
        <v>1</v>
      </c>
      <c r="F2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" spans="1:7" x14ac:dyDescent="0.3">
      <c r="A3" t="s">
        <v>3518</v>
      </c>
      <c r="B3" t="str">
        <f>IFERROR(INDEX(PLAYERIDMAP[],MATCH(Table6[[#This Row],[PLAYERID]],PLAYERIDMAP[IDPLAYER],0),COLUMN(PLAYERIDMAP[PLAYERNAME])),"")</f>
        <v>Christian Yelich</v>
      </c>
      <c r="C3" t="str">
        <f>IFERROR(INDEX(PLAYERIDMAP[],MATCH(Table6[[#This Row],[PLAYERID]],PLAYERIDMAP[IDPLAYER],0),COLUMN(PLAYERIDMAP[POS])),"")</f>
        <v>OF</v>
      </c>
      <c r="D3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43.352965927798493</v>
      </c>
      <c r="E3">
        <f>RANK(Table6[[#This Row],[$ VALUE]],$D:$D)</f>
        <v>2</v>
      </c>
      <c r="F3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" spans="1:7" x14ac:dyDescent="0.3">
      <c r="A4" t="s">
        <v>2553</v>
      </c>
      <c r="B4" t="str">
        <f>IFERROR(INDEX(PLAYERIDMAP[],MATCH(Table6[[#This Row],[PLAYERID]],PLAYERIDMAP[IDPLAYER],0),COLUMN(PLAYERIDMAP[PLAYERNAME])),"")</f>
        <v>J.D. Martinez</v>
      </c>
      <c r="C4" t="str">
        <f>IFERROR(INDEX(PLAYERIDMAP[],MATCH(Table6[[#This Row],[PLAYERID]],PLAYERIDMAP[IDPLAYER],0),COLUMN(PLAYERIDMAP[POS])),"")</f>
        <v>OF</v>
      </c>
      <c r="D4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41.460014749932689</v>
      </c>
      <c r="E4">
        <f>RANK(Table6[[#This Row],[$ VALUE]],$D:$D)</f>
        <v>3</v>
      </c>
      <c r="F4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" spans="1:7" x14ac:dyDescent="0.3">
      <c r="A5" t="s">
        <v>4668</v>
      </c>
      <c r="B5" t="str">
        <f>IFERROR(INDEX(PLAYERIDMAP[],MATCH(Table6[[#This Row],[PLAYERID]],PLAYERIDMAP[IDPLAYER],0),COLUMN(PLAYERIDMAP[PLAYERNAME])),"")</f>
        <v>Jose Ramirez</v>
      </c>
      <c r="C5" t="str">
        <f>IFERROR(INDEX(PLAYERIDMAP[],MATCH(Table6[[#This Row],[PLAYERID]],PLAYERIDMAP[IDPLAYER],0),COLUMN(PLAYERIDMAP[POS])),"")</f>
        <v>2B</v>
      </c>
      <c r="D5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40.342129320917884</v>
      </c>
      <c r="E5">
        <f>RANK(Table6[[#This Row],[$ VALUE]],$D:$D)</f>
        <v>4</v>
      </c>
      <c r="F5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" spans="1:7" x14ac:dyDescent="0.3">
      <c r="A6" t="s">
        <v>8175</v>
      </c>
      <c r="B6" t="str">
        <f>IFERROR(INDEX(PLAYERIDMAP[],MATCH(Table6[[#This Row],[PLAYERID]],PLAYERIDMAP[IDPLAYER],0),COLUMN(PLAYERIDMAP[PLAYERNAME])),"")</f>
        <v>Francisco Lindor</v>
      </c>
      <c r="C6" t="str">
        <f>IFERROR(INDEX(PLAYERIDMAP[],MATCH(Table6[[#This Row],[PLAYERID]],PLAYERIDMAP[IDPLAYER],0),COLUMN(PLAYERIDMAP[POS])),"")</f>
        <v>SS</v>
      </c>
      <c r="D6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37.553606797208062</v>
      </c>
      <c r="E6">
        <f>RANK(Table6[[#This Row],[$ VALUE]],$D:$D)</f>
        <v>5</v>
      </c>
      <c r="F6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" spans="1:7" x14ac:dyDescent="0.3">
      <c r="A7" t="s">
        <v>3085</v>
      </c>
      <c r="B7" t="str">
        <f>IFERROR(INDEX(PLAYERIDMAP[],MATCH(Table6[[#This Row],[PLAYERID]],PLAYERIDMAP[IDPLAYER],0),COLUMN(PLAYERIDMAP[PLAYERNAME])),"")</f>
        <v>Max Scherzer</v>
      </c>
      <c r="C7" t="str">
        <f>IFERROR(INDEX(PLAYERIDMAP[],MATCH(Table6[[#This Row],[PLAYERID]],PLAYERIDMAP[IDPLAYER],0),COLUMN(PLAYERIDMAP[POS])),"")</f>
        <v>P</v>
      </c>
      <c r="D7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36.493072216116133</v>
      </c>
      <c r="E7">
        <f>RANK(Table6[[#This Row],[$ VALUE]],$D:$D)</f>
        <v>6</v>
      </c>
      <c r="F7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" spans="1:7" x14ac:dyDescent="0.3">
      <c r="A8" t="s">
        <v>11432</v>
      </c>
      <c r="B8" t="str">
        <f>IFERROR(INDEX(PLAYERIDMAP[],MATCH(Table6[[#This Row],[PLAYERID]],PLAYERIDMAP[IDPLAYER],0),COLUMN(PLAYERIDMAP[PLAYERNAME])),"")</f>
        <v>Trevor Story</v>
      </c>
      <c r="C8" t="str">
        <f>IFERROR(INDEX(PLAYERIDMAP[],MATCH(Table6[[#This Row],[PLAYERID]],PLAYERIDMAP[IDPLAYER],0),COLUMN(PLAYERIDMAP[POS])),"")</f>
        <v>SS</v>
      </c>
      <c r="D8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35.889116698514314</v>
      </c>
      <c r="E8">
        <f>RANK(Table6[[#This Row],[$ VALUE]],$D:$D)</f>
        <v>7</v>
      </c>
      <c r="F8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9" spans="1:7" x14ac:dyDescent="0.3">
      <c r="A9" t="s">
        <v>3231</v>
      </c>
      <c r="B9" t="str">
        <f>IFERROR(INDEX(PLAYERIDMAP[],MATCH(Table6[[#This Row],[PLAYERID]],PLAYERIDMAP[IDPLAYER],0),COLUMN(PLAYERIDMAP[PLAYERNAME])),"")</f>
        <v>Mike Trout</v>
      </c>
      <c r="C9" t="str">
        <f>IFERROR(INDEX(PLAYERIDMAP[],MATCH(Table6[[#This Row],[PLAYERID]],PLAYERIDMAP[IDPLAYER],0),COLUMN(PLAYERIDMAP[POS])),"")</f>
        <v>OF</v>
      </c>
      <c r="D9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35.059093498697983</v>
      </c>
      <c r="E9">
        <f>RANK(Table6[[#This Row],[$ VALUE]],$D:$D)</f>
        <v>8</v>
      </c>
      <c r="F9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9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0" spans="1:7" x14ac:dyDescent="0.3">
      <c r="A10" t="s">
        <v>3453</v>
      </c>
      <c r="B10" t="str">
        <f>IFERROR(INDEX(PLAYERIDMAP[],MATCH(Table6[[#This Row],[PLAYERID]],PLAYERIDMAP[IDPLAYER],0),COLUMN(PLAYERIDMAP[PLAYERNAME])),"")</f>
        <v>Javier Baez</v>
      </c>
      <c r="C10" t="str">
        <f>IFERROR(INDEX(PLAYERIDMAP[],MATCH(Table6[[#This Row],[PLAYERID]],PLAYERIDMAP[IDPLAYER],0),COLUMN(PLAYERIDMAP[POS])),"")</f>
        <v>SS</v>
      </c>
      <c r="D10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34.549583392503486</v>
      </c>
      <c r="E10">
        <f>RANK(Table6[[#This Row],[$ VALUE]],$D:$D)</f>
        <v>9</v>
      </c>
      <c r="F10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0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1" spans="1:7" x14ac:dyDescent="0.3">
      <c r="A11" t="s">
        <v>3281</v>
      </c>
      <c r="B11" t="str">
        <f>IFERROR(INDEX(PLAYERIDMAP[],MATCH(Table6[[#This Row],[PLAYERID]],PLAYERIDMAP[IDPLAYER],0),COLUMN(PLAYERIDMAP[PLAYERNAME])),"")</f>
        <v>Justin Verlander</v>
      </c>
      <c r="C11" t="str">
        <f>IFERROR(INDEX(PLAYERIDMAP[],MATCH(Table6[[#This Row],[PLAYERID]],PLAYERIDMAP[IDPLAYER],0),COLUMN(PLAYERIDMAP[POS])),"")</f>
        <v>P</v>
      </c>
      <c r="D11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34.172799781960705</v>
      </c>
      <c r="E11">
        <f>RANK(Table6[[#This Row],[$ VALUE]],$D:$D)</f>
        <v>10</v>
      </c>
      <c r="F11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1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2" spans="1:7" x14ac:dyDescent="0.3">
      <c r="A12" t="s">
        <v>12045</v>
      </c>
      <c r="B12" t="str">
        <f>IFERROR(INDEX(PLAYERIDMAP[],MATCH(Table6[[#This Row],[PLAYERID]],PLAYERIDMAP[IDPLAYER],0),COLUMN(PLAYERIDMAP[PLAYERNAME])),"")</f>
        <v>Blake Snell</v>
      </c>
      <c r="C12" t="str">
        <f>IFERROR(INDEX(PLAYERIDMAP[],MATCH(Table6[[#This Row],[PLAYERID]],PLAYERIDMAP[IDPLAYER],0),COLUMN(PLAYERIDMAP[POS])),"")</f>
        <v>P</v>
      </c>
      <c r="D12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31.905223186905463</v>
      </c>
      <c r="E12">
        <f>RANK(Table6[[#This Row],[$ VALUE]],$D:$D)</f>
        <v>11</v>
      </c>
      <c r="F12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2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3" spans="1:7" x14ac:dyDescent="0.3">
      <c r="A13" t="s">
        <v>5361</v>
      </c>
      <c r="B13" t="str">
        <f>IFERROR(INDEX(PLAYERIDMAP[],MATCH(Table6[[#This Row],[PLAYERID]],PLAYERIDMAP[IDPLAYER],0),COLUMN(PLAYERIDMAP[PLAYERNAME])),"")</f>
        <v>Jacob deGrom</v>
      </c>
      <c r="C13" t="str">
        <f>IFERROR(INDEX(PLAYERIDMAP[],MATCH(Table6[[#This Row],[PLAYERID]],PLAYERIDMAP[IDPLAYER],0),COLUMN(PLAYERIDMAP[POS])),"")</f>
        <v>P</v>
      </c>
      <c r="D13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31.863135948300982</v>
      </c>
      <c r="E13">
        <f>RANK(Table6[[#This Row],[$ VALUE]],$D:$D)</f>
        <v>12</v>
      </c>
      <c r="F13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3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4" spans="1:7" x14ac:dyDescent="0.3">
      <c r="A14" t="s">
        <v>2518</v>
      </c>
      <c r="B14" t="str">
        <f>IFERROR(INDEX(PLAYERIDMAP[],MATCH(Table6[[#This Row],[PLAYERID]],PLAYERIDMAP[IDPLAYER],0),COLUMN(PLAYERIDMAP[PLAYERNAME])),"")</f>
        <v>Manny Machado</v>
      </c>
      <c r="C14" t="str">
        <f>IFERROR(INDEX(PLAYERIDMAP[],MATCH(Table6[[#This Row],[PLAYERID]],PLAYERIDMAP[IDPLAYER],0),COLUMN(PLAYERIDMAP[POS])),"")</f>
        <v>3B</v>
      </c>
      <c r="D14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31.512129217110676</v>
      </c>
      <c r="E14">
        <f>RANK(Table6[[#This Row],[$ VALUE]],$D:$D)</f>
        <v>13</v>
      </c>
      <c r="F14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4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5" spans="1:7" x14ac:dyDescent="0.3">
      <c r="A15" t="s">
        <v>9206</v>
      </c>
      <c r="B15" t="str">
        <f>IFERROR(INDEX(PLAYERIDMAP[],MATCH(Table6[[#This Row],[PLAYERID]],PLAYERIDMAP[IDPLAYER],0),COLUMN(PLAYERIDMAP[PLAYERNAME])),"")</f>
        <v>Trea Turner</v>
      </c>
      <c r="C15" t="str">
        <f>IFERROR(INDEX(PLAYERIDMAP[],MATCH(Table6[[#This Row],[PLAYERID]],PLAYERIDMAP[IDPLAYER],0),COLUMN(PLAYERIDMAP[POS])),"")</f>
        <v>SS</v>
      </c>
      <c r="D15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30.526233809153233</v>
      </c>
      <c r="E15">
        <f>RANK(Table6[[#This Row],[$ VALUE]],$D:$D)</f>
        <v>14</v>
      </c>
      <c r="F15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5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6" spans="1:7" x14ac:dyDescent="0.3">
      <c r="A16" t="s">
        <v>12597</v>
      </c>
      <c r="B16" t="str">
        <f>IFERROR(INDEX(PLAYERIDMAP[],MATCH(Table6[[#This Row],[PLAYERID]],PLAYERIDMAP[IDPLAYER],0),COLUMN(PLAYERIDMAP[PLAYERNAME])),"")</f>
        <v>Whit Merrifield</v>
      </c>
      <c r="C16" t="str">
        <f>IFERROR(INDEX(PLAYERIDMAP[],MATCH(Table6[[#This Row],[PLAYERID]],PLAYERIDMAP[IDPLAYER],0),COLUMN(PLAYERIDMAP[POS])),"")</f>
        <v>2B</v>
      </c>
      <c r="D16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29.812085631687594</v>
      </c>
      <c r="E16">
        <f>RANK(Table6[[#This Row],[$ VALUE]],$D:$D)</f>
        <v>15</v>
      </c>
      <c r="F16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6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7" spans="1:7" x14ac:dyDescent="0.3">
      <c r="A17" t="s">
        <v>1438</v>
      </c>
      <c r="B17" t="str">
        <f>IFERROR(INDEX(PLAYERIDMAP[],MATCH(Table6[[#This Row],[PLAYERID]],PLAYERIDMAP[IDPLAYER],0),COLUMN(PLAYERIDMAP[PLAYERNAME])),"")</f>
        <v>Nolan Arenado</v>
      </c>
      <c r="C17" t="str">
        <f>IFERROR(INDEX(PLAYERIDMAP[],MATCH(Table6[[#This Row],[PLAYERID]],PLAYERIDMAP[IDPLAYER],0),COLUMN(PLAYERIDMAP[POS])),"")</f>
        <v>3B</v>
      </c>
      <c r="D17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29.695316034910622</v>
      </c>
      <c r="E17">
        <f>RANK(Table6[[#This Row],[$ VALUE]],$D:$D)</f>
        <v>16</v>
      </c>
      <c r="F17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7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8" spans="1:7" x14ac:dyDescent="0.3">
      <c r="A18" t="s">
        <v>10098</v>
      </c>
      <c r="B18" t="str">
        <f>IFERROR(INDEX(PLAYERIDMAP[],MATCH(Table6[[#This Row],[PLAYERID]],PLAYERIDMAP[IDPLAYER],0),COLUMN(PLAYERIDMAP[PLAYERNAME])),"")</f>
        <v>Aaron Nola</v>
      </c>
      <c r="C18" t="str">
        <f>IFERROR(INDEX(PLAYERIDMAP[],MATCH(Table6[[#This Row],[PLAYERID]],PLAYERIDMAP[IDPLAYER],0),COLUMN(PLAYERIDMAP[POS])),"")</f>
        <v>P</v>
      </c>
      <c r="D18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28.646214885702424</v>
      </c>
      <c r="E18">
        <f>RANK(Table6[[#This Row],[$ VALUE]],$D:$D)</f>
        <v>17</v>
      </c>
      <c r="F18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8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9" spans="1:7" x14ac:dyDescent="0.3">
      <c r="A19" t="s">
        <v>2390</v>
      </c>
      <c r="B19" t="str">
        <f>IFERROR(INDEX(PLAYERIDMAP[],MATCH(Table6[[#This Row],[PLAYERID]],PLAYERIDMAP[IDPLAYER],0),COLUMN(PLAYERIDMAP[PLAYERNAME])),"")</f>
        <v>Corey Kluber</v>
      </c>
      <c r="C19" t="str">
        <f>IFERROR(INDEX(PLAYERIDMAP[],MATCH(Table6[[#This Row],[PLAYERID]],PLAYERIDMAP[IDPLAYER],0),COLUMN(PLAYERIDMAP[POS])),"")</f>
        <v>P</v>
      </c>
      <c r="D19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28.071656448768643</v>
      </c>
      <c r="E19">
        <f>RANK(Table6[[#This Row],[$ VALUE]],$D:$D)</f>
        <v>18</v>
      </c>
      <c r="F19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9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0" spans="1:7" x14ac:dyDescent="0.3">
      <c r="A20" t="s">
        <v>12603</v>
      </c>
      <c r="B20" t="str">
        <f>IFERROR(INDEX(PLAYERIDMAP[],MATCH(Table6[[#This Row],[PLAYERID]],PLAYERIDMAP[IDPLAYER],0),COLUMN(PLAYERIDMAP[PLAYERNAME])),"")</f>
        <v>Edwin Diaz</v>
      </c>
      <c r="C20" t="str">
        <f>IFERROR(INDEX(PLAYERIDMAP[],MATCH(Table6[[#This Row],[PLAYERID]],PLAYERIDMAP[IDPLAYER],0),COLUMN(PLAYERIDMAP[POS])),"")</f>
        <v>P</v>
      </c>
      <c r="D20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27.843060309191856</v>
      </c>
      <c r="E20">
        <f>RANK(Table6[[#This Row],[$ VALUE]],$D:$D)</f>
        <v>19</v>
      </c>
      <c r="F20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0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1" spans="1:7" x14ac:dyDescent="0.3">
      <c r="A21" t="s">
        <v>11401</v>
      </c>
      <c r="B21" t="str">
        <f>IFERROR(INDEX(PLAYERIDMAP[],MATCH(Table6[[#This Row],[PLAYERID]],PLAYERIDMAP[IDPLAYER],0),COLUMN(PLAYERIDMAP[PLAYERNAME])),"")</f>
        <v>Alex Bregman</v>
      </c>
      <c r="C21" t="str">
        <f>IFERROR(INDEX(PLAYERIDMAP[],MATCH(Table6[[#This Row],[PLAYERID]],PLAYERIDMAP[IDPLAYER],0),COLUMN(PLAYERIDMAP[POS])),"")</f>
        <v>SS</v>
      </c>
      <c r="D21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27.322651733172229</v>
      </c>
      <c r="E21">
        <f>RANK(Table6[[#This Row],[$ VALUE]],$D:$D)</f>
        <v>20</v>
      </c>
      <c r="F21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1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2" spans="1:7" x14ac:dyDescent="0.3">
      <c r="A22" t="s">
        <v>12118</v>
      </c>
      <c r="B22" t="str">
        <f>IFERROR(INDEX(PLAYERIDMAP[],MATCH(Table6[[#This Row],[PLAYERID]],PLAYERIDMAP[IDPLAYER],0),COLUMN(PLAYERIDMAP[PLAYERNAME])),"")</f>
        <v>Blake Treinen</v>
      </c>
      <c r="C22" t="str">
        <f>IFERROR(INDEX(PLAYERIDMAP[],MATCH(Table6[[#This Row],[PLAYERID]],PLAYERIDMAP[IDPLAYER],0),COLUMN(PLAYERIDMAP[POS])),"")</f>
        <v>P</v>
      </c>
      <c r="D22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27.283460843123859</v>
      </c>
      <c r="E22">
        <f>RANK(Table6[[#This Row],[$ VALUE]],$D:$D)</f>
        <v>21</v>
      </c>
      <c r="F22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2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3" spans="1:7" x14ac:dyDescent="0.3">
      <c r="A23" t="s">
        <v>3462</v>
      </c>
      <c r="B23" t="str">
        <f>IFERROR(INDEX(PLAYERIDMAP[],MATCH(Table6[[#This Row],[PLAYERID]],PLAYERIDMAP[IDPLAYER],0),COLUMN(PLAYERIDMAP[PLAYERNAME])),"")</f>
        <v>Khris Davis</v>
      </c>
      <c r="C23" t="str">
        <f>IFERROR(INDEX(PLAYERIDMAP[],MATCH(Table6[[#This Row],[PLAYERID]],PLAYERIDMAP[IDPLAYER],0),COLUMN(PLAYERIDMAP[POS])),"")</f>
        <v>OF</v>
      </c>
      <c r="D23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26.54284148670969</v>
      </c>
      <c r="E23">
        <f>RANK(Table6[[#This Row],[$ VALUE]],$D:$D)</f>
        <v>22</v>
      </c>
      <c r="F23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3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4" spans="1:7" x14ac:dyDescent="0.3">
      <c r="A24" t="s">
        <v>1771</v>
      </c>
      <c r="B24" t="str">
        <f>IFERROR(INDEX(PLAYERIDMAP[],MATCH(Table6[[#This Row],[PLAYERID]],PLAYERIDMAP[IDPLAYER],0),COLUMN(PLAYERIDMAP[PLAYERNAME])),"")</f>
        <v>Gerrit Cole</v>
      </c>
      <c r="C24" t="str">
        <f>IFERROR(INDEX(PLAYERIDMAP[],MATCH(Table6[[#This Row],[PLAYERID]],PLAYERIDMAP[IDPLAYER],0),COLUMN(PLAYERIDMAP[POS])),"")</f>
        <v>P</v>
      </c>
      <c r="D24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26.475602568950155</v>
      </c>
      <c r="E24">
        <f>RANK(Table6[[#This Row],[$ VALUE]],$D:$D)</f>
        <v>23</v>
      </c>
      <c r="F24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4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5" spans="1:7" x14ac:dyDescent="0.3">
      <c r="A25" t="s">
        <v>2026</v>
      </c>
      <c r="B25" t="str">
        <f>IFERROR(INDEX(PLAYERIDMAP[],MATCH(Table6[[#This Row],[PLAYERID]],PLAYERIDMAP[IDPLAYER],0),COLUMN(PLAYERIDMAP[PLAYERNAME])),"")</f>
        <v>Freddie Freeman</v>
      </c>
      <c r="C25" t="str">
        <f>IFERROR(INDEX(PLAYERIDMAP[],MATCH(Table6[[#This Row],[PLAYERID]],PLAYERIDMAP[IDPLAYER],0),COLUMN(PLAYERIDMAP[POS])),"")</f>
        <v>1B</v>
      </c>
      <c r="D25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26.222380628682195</v>
      </c>
      <c r="E25">
        <f>RANK(Table6[[#This Row],[$ VALUE]],$D:$D)</f>
        <v>24</v>
      </c>
      <c r="F25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5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6" spans="1:7" x14ac:dyDescent="0.3">
      <c r="A26" t="s">
        <v>3042</v>
      </c>
      <c r="B26" t="str">
        <f>IFERROR(INDEX(PLAYERIDMAP[],MATCH(Table6[[#This Row],[PLAYERID]],PLAYERIDMAP[IDPLAYER],0),COLUMN(PLAYERIDMAP[PLAYERNAME])),"")</f>
        <v>Chris Sale</v>
      </c>
      <c r="C26" t="str">
        <f>IFERROR(INDEX(PLAYERIDMAP[],MATCH(Table6[[#This Row],[PLAYERID]],PLAYERIDMAP[IDPLAYER],0),COLUMN(PLAYERIDMAP[POS])),"")</f>
        <v>P</v>
      </c>
      <c r="D26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26.167116841161448</v>
      </c>
      <c r="E26">
        <f>RANK(Table6[[#This Row],[$ VALUE]],$D:$D)</f>
        <v>25</v>
      </c>
      <c r="F26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6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7" spans="1:7" x14ac:dyDescent="0.3">
      <c r="A27" t="s">
        <v>1560</v>
      </c>
      <c r="B27" t="str">
        <f>IFERROR(INDEX(PLAYERIDMAP[],MATCH(Table6[[#This Row],[PLAYERID]],PLAYERIDMAP[IDPLAYER],0),COLUMN(PLAYERIDMAP[PLAYERNAME])),"")</f>
        <v>Charlie Blackmon</v>
      </c>
      <c r="C27" t="str">
        <f>IFERROR(INDEX(PLAYERIDMAP[],MATCH(Table6[[#This Row],[PLAYERID]],PLAYERIDMAP[IDPLAYER],0),COLUMN(PLAYERIDMAP[POS])),"")</f>
        <v>OF</v>
      </c>
      <c r="D27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26.077633345155309</v>
      </c>
      <c r="E27">
        <f>RANK(Table6[[#This Row],[$ VALUE]],$D:$D)</f>
        <v>26</v>
      </c>
      <c r="F27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7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8" spans="1:7" x14ac:dyDescent="0.3">
      <c r="A28" t="s">
        <v>11428</v>
      </c>
      <c r="B28" t="str">
        <f>IFERROR(INDEX(PLAYERIDMAP[],MATCH(Table6[[#This Row],[PLAYERID]],PLAYERIDMAP[IDPLAYER],0),COLUMN(PLAYERIDMAP[PLAYERNAME])),"")</f>
        <v>Andrew Benintendi</v>
      </c>
      <c r="C28" t="str">
        <f>IFERROR(INDEX(PLAYERIDMAP[],MATCH(Table6[[#This Row],[PLAYERID]],PLAYERIDMAP[IDPLAYER],0),COLUMN(PLAYERIDMAP[POS])),"")</f>
        <v>OF</v>
      </c>
      <c r="D28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24.834878316771142</v>
      </c>
      <c r="E28">
        <f>RANK(Table6[[#This Row],[$ VALUE]],$D:$D)</f>
        <v>27</v>
      </c>
      <c r="F28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8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9" spans="1:7" x14ac:dyDescent="0.3">
      <c r="A29" t="s">
        <v>3147</v>
      </c>
      <c r="B29" t="str">
        <f>IFERROR(INDEX(PLAYERIDMAP[],MATCH(Table6[[#This Row],[PLAYERID]],PLAYERIDMAP[IDPLAYER],0),COLUMN(PLAYERIDMAP[PLAYERNAME])),"")</f>
        <v>Giancarlo Stanton</v>
      </c>
      <c r="C29" t="str">
        <f>IFERROR(INDEX(PLAYERIDMAP[],MATCH(Table6[[#This Row],[PLAYERID]],PLAYERIDMAP[IDPLAYER],0),COLUMN(PLAYERIDMAP[POS])),"")</f>
        <v>OF</v>
      </c>
      <c r="D29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24.720867781497741</v>
      </c>
      <c r="E29">
        <f>RANK(Table6[[#This Row],[$ VALUE]],$D:$D)</f>
        <v>28</v>
      </c>
      <c r="F29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9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0" spans="1:7" x14ac:dyDescent="0.3">
      <c r="A30" t="s">
        <v>2181</v>
      </c>
      <c r="B30" t="str">
        <f>IFERROR(INDEX(PLAYERIDMAP[],MATCH(Table6[[#This Row],[PLAYERID]],PLAYERIDMAP[IDPLAYER],0),COLUMN(PLAYERIDMAP[PLAYERNAME])),"")</f>
        <v>Bryce Harper</v>
      </c>
      <c r="C30" t="str">
        <f>IFERROR(INDEX(PLAYERIDMAP[],MATCH(Table6[[#This Row],[PLAYERID]],PLAYERIDMAP[IDPLAYER],0),COLUMN(PLAYERIDMAP[POS])),"")</f>
        <v>OF</v>
      </c>
      <c r="D30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24.647128564820132</v>
      </c>
      <c r="E30">
        <f>RANK(Table6[[#This Row],[$ VALUE]],$D:$D)</f>
        <v>29</v>
      </c>
      <c r="F30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0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1" spans="1:7" x14ac:dyDescent="0.3">
      <c r="A31" t="s">
        <v>2546</v>
      </c>
      <c r="B31" t="str">
        <f>IFERROR(INDEX(PLAYERIDMAP[],MATCH(Table6[[#This Row],[PLAYERID]],PLAYERIDMAP[IDPLAYER],0),COLUMN(PLAYERIDMAP[PLAYERNAME])),"")</f>
        <v>Starling Marte</v>
      </c>
      <c r="C31" t="str">
        <f>IFERROR(INDEX(PLAYERIDMAP[],MATCH(Table6[[#This Row],[PLAYERID]],PLAYERIDMAP[IDPLAYER],0),COLUMN(PLAYERIDMAP[POS])),"")</f>
        <v>OF</v>
      </c>
      <c r="D31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24.159441587320909</v>
      </c>
      <c r="E31">
        <f>RANK(Table6[[#This Row],[$ VALUE]],$D:$D)</f>
        <v>30</v>
      </c>
      <c r="F31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1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2" spans="1:7" x14ac:dyDescent="0.3">
      <c r="A32" t="s">
        <v>2080</v>
      </c>
      <c r="B32" t="str">
        <f>IFERROR(INDEX(PLAYERIDMAP[],MATCH(Table6[[#This Row],[PLAYERID]],PLAYERIDMAP[IDPLAYER],0),COLUMN(PLAYERIDMAP[PLAYERNAME])),"")</f>
        <v>Paul Goldschmidt</v>
      </c>
      <c r="C32" t="str">
        <f>IFERROR(INDEX(PLAYERIDMAP[],MATCH(Table6[[#This Row],[PLAYERID]],PLAYERIDMAP[IDPLAYER],0),COLUMN(PLAYERIDMAP[POS])),"")</f>
        <v>1B</v>
      </c>
      <c r="D32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23.697954558686462</v>
      </c>
      <c r="E32">
        <f>RANK(Table6[[#This Row],[$ VALUE]],$D:$D)</f>
        <v>31</v>
      </c>
      <c r="F32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2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3" spans="1:7" x14ac:dyDescent="0.3">
      <c r="A33" t="s">
        <v>8204</v>
      </c>
      <c r="B33" t="str">
        <f>IFERROR(INDEX(PLAYERIDMAP[],MATCH(Table6[[#This Row],[PLAYERID]],PLAYERIDMAP[IDPLAYER],0),COLUMN(PLAYERIDMAP[PLAYERNAME])),"")</f>
        <v>J.T. Realmuto</v>
      </c>
      <c r="C33" t="str">
        <f>IFERROR(INDEX(PLAYERIDMAP[],MATCH(Table6[[#This Row],[PLAYERID]],PLAYERIDMAP[IDPLAYER],0),COLUMN(PLAYERIDMAP[POS])),"")</f>
        <v>C</v>
      </c>
      <c r="D33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21.763685817354133</v>
      </c>
      <c r="E33">
        <f>RANK(Table6[[#This Row],[$ VALUE]],$D:$D)</f>
        <v>32</v>
      </c>
      <c r="F33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3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4" spans="1:7" x14ac:dyDescent="0.3">
      <c r="A34" t="s">
        <v>12018</v>
      </c>
      <c r="B34" t="str">
        <f>IFERROR(INDEX(PLAYERIDMAP[],MATCH(Table6[[#This Row],[PLAYERID]],PLAYERIDMAP[IDPLAYER],0),COLUMN(PLAYERIDMAP[PLAYERNAME])),"")</f>
        <v>Mitch Haniger</v>
      </c>
      <c r="C34" t="str">
        <f>IFERROR(INDEX(PLAYERIDMAP[],MATCH(Table6[[#This Row],[PLAYERID]],PLAYERIDMAP[IDPLAYER],0),COLUMN(PLAYERIDMAP[POS])),"")</f>
        <v>OF</v>
      </c>
      <c r="D34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21.244275492494253</v>
      </c>
      <c r="E34">
        <f>RANK(Table6[[#This Row],[$ VALUE]],$D:$D)</f>
        <v>33</v>
      </c>
      <c r="F34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4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5" spans="1:7" x14ac:dyDescent="0.3">
      <c r="A35" t="s">
        <v>1691</v>
      </c>
      <c r="B35" t="str">
        <f>IFERROR(INDEX(PLAYERIDMAP[],MATCH(Table6[[#This Row],[PLAYERID]],PLAYERIDMAP[IDPLAYER],0),COLUMN(PLAYERIDMAP[PLAYERNAME])),"")</f>
        <v>Matt Carpenter</v>
      </c>
      <c r="C35" t="str">
        <f>IFERROR(INDEX(PLAYERIDMAP[],MATCH(Table6[[#This Row],[PLAYERID]],PLAYERIDMAP[IDPLAYER],0),COLUMN(PLAYERIDMAP[POS])),"")</f>
        <v>1B</v>
      </c>
      <c r="D35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21.163858187546396</v>
      </c>
      <c r="E35">
        <f>RANK(Table6[[#This Row],[$ VALUE]],$D:$D)</f>
        <v>34</v>
      </c>
      <c r="F35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5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6" spans="1:7" x14ac:dyDescent="0.3">
      <c r="A36" t="s">
        <v>1504</v>
      </c>
      <c r="B36" t="str">
        <f>IFERROR(INDEX(PLAYERIDMAP[],MATCH(Table6[[#This Row],[PLAYERID]],PLAYERIDMAP[IDPLAYER],0),COLUMN(PLAYERIDMAP[PLAYERNAME])),"")</f>
        <v>Trevor Bauer</v>
      </c>
      <c r="C36" t="str">
        <f>IFERROR(INDEX(PLAYERIDMAP[],MATCH(Table6[[#This Row],[PLAYERID]],PLAYERIDMAP[IDPLAYER],0),COLUMN(PLAYERIDMAP[POS])),"")</f>
        <v>P</v>
      </c>
      <c r="D36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21.0082175328243</v>
      </c>
      <c r="E36">
        <f>RANK(Table6[[#This Row],[$ VALUE]],$D:$D)</f>
        <v>35</v>
      </c>
      <c r="F36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6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7" spans="1:7" x14ac:dyDescent="0.3">
      <c r="A37" t="s">
        <v>3471</v>
      </c>
      <c r="B37" t="str">
        <f>IFERROR(INDEX(PLAYERIDMAP[],MATCH(Table6[[#This Row],[PLAYERID]],PLAYERIDMAP[IDPLAYER],0),COLUMN(PLAYERIDMAP[PLAYERNAME])),"")</f>
        <v>Scooter Gennett</v>
      </c>
      <c r="C37" t="str">
        <f>IFERROR(INDEX(PLAYERIDMAP[],MATCH(Table6[[#This Row],[PLAYERID]],PLAYERIDMAP[IDPLAYER],0),COLUMN(PLAYERIDMAP[POS])),"")</f>
        <v>2B</v>
      </c>
      <c r="D37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20.871978220600568</v>
      </c>
      <c r="E37">
        <f>RANK(Table6[[#This Row],[$ VALUE]],$D:$D)</f>
        <v>36</v>
      </c>
      <c r="F37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7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8" spans="1:7" x14ac:dyDescent="0.3">
      <c r="A38" t="s">
        <v>4870</v>
      </c>
      <c r="B38" t="str">
        <f>IFERROR(INDEX(PLAYERIDMAP[],MATCH(Table6[[#This Row],[PLAYERID]],PLAYERIDMAP[IDPLAYER],0),COLUMN(PLAYERIDMAP[PLAYERNAME])),"")</f>
        <v>Eugenio Suarez</v>
      </c>
      <c r="C38" t="str">
        <f>IFERROR(INDEX(PLAYERIDMAP[],MATCH(Table6[[#This Row],[PLAYERID]],PLAYERIDMAP[IDPLAYER],0),COLUMN(PLAYERIDMAP[POS])),"")</f>
        <v>3B</v>
      </c>
      <c r="D38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20.773710549159848</v>
      </c>
      <c r="E38">
        <f>RANK(Table6[[#This Row],[$ VALUE]],$D:$D)</f>
        <v>37</v>
      </c>
      <c r="F38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8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9" spans="1:7" x14ac:dyDescent="0.3">
      <c r="A39" t="s">
        <v>11168</v>
      </c>
      <c r="B39" t="str">
        <f>IFERROR(INDEX(PLAYERIDMAP[],MATCH(Table6[[#This Row],[PLAYERID]],PLAYERIDMAP[IDPLAYER],0),COLUMN(PLAYERIDMAP[PLAYERNAME])),"")</f>
        <v>Jesus Aguilar</v>
      </c>
      <c r="C39" t="str">
        <f>IFERROR(INDEX(PLAYERIDMAP[],MATCH(Table6[[#This Row],[PLAYERID]],PLAYERIDMAP[IDPLAYER],0),COLUMN(PLAYERIDMAP[POS])),"")</f>
        <v>1B</v>
      </c>
      <c r="D39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20.380258583452683</v>
      </c>
      <c r="E39">
        <f>RANK(Table6[[#This Row],[$ VALUE]],$D:$D)</f>
        <v>38</v>
      </c>
      <c r="F39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9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0" spans="1:7" x14ac:dyDescent="0.3">
      <c r="A40" t="s">
        <v>2943</v>
      </c>
      <c r="B40" t="str">
        <f>IFERROR(INDEX(PLAYERIDMAP[],MATCH(Table6[[#This Row],[PLAYERID]],PLAYERIDMAP[IDPLAYER],0),COLUMN(PLAYERIDMAP[PLAYERNAME])),"")</f>
        <v>Anthony Rendon</v>
      </c>
      <c r="C40" t="str">
        <f>IFERROR(INDEX(PLAYERIDMAP[],MATCH(Table6[[#This Row],[PLAYERID]],PLAYERIDMAP[IDPLAYER],0),COLUMN(PLAYERIDMAP[POS])),"")</f>
        <v>3B</v>
      </c>
      <c r="D40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20.146477528399611</v>
      </c>
      <c r="E40">
        <f>RANK(Table6[[#This Row],[$ VALUE]],$D:$D)</f>
        <v>39</v>
      </c>
      <c r="F40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0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1" spans="1:7" x14ac:dyDescent="0.3">
      <c r="A41" t="s">
        <v>9841</v>
      </c>
      <c r="B41" t="str">
        <f>IFERROR(INDEX(PLAYERIDMAP[],MATCH(Table6[[#This Row],[PLAYERID]],PLAYERIDMAP[IDPLAYER],0),COLUMN(PLAYERIDMAP[PLAYERNAME])),"")</f>
        <v>Luis Severino</v>
      </c>
      <c r="C41" t="str">
        <f>IFERROR(INDEX(PLAYERIDMAP[],MATCH(Table6[[#This Row],[PLAYERID]],PLAYERIDMAP[IDPLAYER],0),COLUMN(PLAYERIDMAP[POS])),"")</f>
        <v>P</v>
      </c>
      <c r="D41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20.069231595701524</v>
      </c>
      <c r="E41">
        <f>RANK(Table6[[#This Row],[$ VALUE]],$D:$D)</f>
        <v>40</v>
      </c>
      <c r="F41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1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2" spans="1:7" x14ac:dyDescent="0.3">
      <c r="A42" t="s">
        <v>1694</v>
      </c>
      <c r="B42" t="str">
        <f>IFERROR(INDEX(PLAYERIDMAP[],MATCH(Table6[[#This Row],[PLAYERID]],PLAYERIDMAP[IDPLAYER],0),COLUMN(PLAYERIDMAP[PLAYERNAME])),"")</f>
        <v>Carlos Carrasco</v>
      </c>
      <c r="C42" t="str">
        <f>IFERROR(INDEX(PLAYERIDMAP[],MATCH(Table6[[#This Row],[PLAYERID]],PLAYERIDMAP[IDPLAYER],0),COLUMN(PLAYERIDMAP[POS])),"")</f>
        <v>P</v>
      </c>
      <c r="D42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19.916077457972104</v>
      </c>
      <c r="E42">
        <f>RANK(Table6[[#This Row],[$ VALUE]],$D:$D)</f>
        <v>41</v>
      </c>
      <c r="F42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2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3" spans="1:7" x14ac:dyDescent="0.3">
      <c r="A43" t="s">
        <v>1601</v>
      </c>
      <c r="B43" t="str">
        <f>IFERROR(INDEX(PLAYERIDMAP[],MATCH(Table6[[#This Row],[PLAYERID]],PLAYERIDMAP[IDPLAYER],0),COLUMN(PLAYERIDMAP[PLAYERNAME])),"")</f>
        <v>Michael Brantley</v>
      </c>
      <c r="C43" t="str">
        <f>IFERROR(INDEX(PLAYERIDMAP[],MATCH(Table6[[#This Row],[PLAYERID]],PLAYERIDMAP[IDPLAYER],0),COLUMN(PLAYERIDMAP[POS])),"")</f>
        <v>OF</v>
      </c>
      <c r="D43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19.843421271105086</v>
      </c>
      <c r="E43">
        <f>RANK(Table6[[#This Row],[$ VALUE]],$D:$D)</f>
        <v>42</v>
      </c>
      <c r="F43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3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4" spans="1:7" x14ac:dyDescent="0.3">
      <c r="A44" t="s">
        <v>1791</v>
      </c>
      <c r="B44" t="str">
        <f>IFERROR(INDEX(PLAYERIDMAP[],MATCH(Table6[[#This Row],[PLAYERID]],PLAYERIDMAP[IDPLAYER],0),COLUMN(PLAYERIDMAP[PLAYERNAME])),"")</f>
        <v>Patrick Corbin</v>
      </c>
      <c r="C44" t="str">
        <f>IFERROR(INDEX(PLAYERIDMAP[],MATCH(Table6[[#This Row],[PLAYERID]],PLAYERIDMAP[IDPLAYER],0),COLUMN(PLAYERIDMAP[POS])),"")</f>
        <v>P</v>
      </c>
      <c r="D44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19.405824885669531</v>
      </c>
      <c r="E44">
        <f>RANK(Table6[[#This Row],[$ VALUE]],$D:$D)</f>
        <v>43</v>
      </c>
      <c r="F44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4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5" spans="1:7" x14ac:dyDescent="0.3">
      <c r="A45" t="s">
        <v>1657</v>
      </c>
      <c r="B45" t="str">
        <f>IFERROR(INDEX(PLAYERIDMAP[],MATCH(Table6[[#This Row],[PLAYERID]],PLAYERIDMAP[IDPLAYER],0),COLUMN(PLAYERIDMAP[PLAYERNAME])),"")</f>
        <v>Lorenzo Cain</v>
      </c>
      <c r="C45" t="str">
        <f>IFERROR(INDEX(PLAYERIDMAP[],MATCH(Table6[[#This Row],[PLAYERID]],PLAYERIDMAP[IDPLAYER],0),COLUMN(PLAYERIDMAP[POS])),"")</f>
        <v>OF</v>
      </c>
      <c r="D45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19.078720861352352</v>
      </c>
      <c r="E45">
        <f>RANK(Table6[[#This Row],[$ VALUE]],$D:$D)</f>
        <v>44</v>
      </c>
      <c r="F45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5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6" spans="1:7" x14ac:dyDescent="0.3">
      <c r="A46" t="s">
        <v>11438</v>
      </c>
      <c r="B46" t="str">
        <f>IFERROR(INDEX(PLAYERIDMAP[],MATCH(Table6[[#This Row],[PLAYERID]],PLAYERIDMAP[IDPLAYER],0),COLUMN(PLAYERIDMAP[PLAYERNAME])),"")</f>
        <v>Ozzie Albies</v>
      </c>
      <c r="C46" t="str">
        <f>IFERROR(INDEX(PLAYERIDMAP[],MATCH(Table6[[#This Row],[PLAYERID]],PLAYERIDMAP[IDPLAYER],0),COLUMN(PLAYERIDMAP[POS])),"")</f>
        <v>2B</v>
      </c>
      <c r="D46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18.982866036225769</v>
      </c>
      <c r="E46">
        <f>RANK(Table6[[#This Row],[$ VALUE]],$D:$D)</f>
        <v>45</v>
      </c>
      <c r="F46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6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7" spans="1:7" x14ac:dyDescent="0.3">
      <c r="A47" t="s">
        <v>1710</v>
      </c>
      <c r="B47" t="str">
        <f>IFERROR(INDEX(PLAYERIDMAP[],MATCH(Table6[[#This Row],[PLAYERID]],PLAYERIDMAP[IDPLAYER],0),COLUMN(PLAYERIDMAP[PLAYERNAME])),"")</f>
        <v>Nick Castellanos</v>
      </c>
      <c r="C47" t="str">
        <f>IFERROR(INDEX(PLAYERIDMAP[],MATCH(Table6[[#This Row],[PLAYERID]],PLAYERIDMAP[IDPLAYER],0),COLUMN(PLAYERIDMAP[POS])),"")</f>
        <v>3B</v>
      </c>
      <c r="D47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18.864792752130505</v>
      </c>
      <c r="E47">
        <f>RANK(Table6[[#This Row],[$ VALUE]],$D:$D)</f>
        <v>46</v>
      </c>
      <c r="F47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7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8" spans="1:7" x14ac:dyDescent="0.3">
      <c r="A48" t="s">
        <v>2378</v>
      </c>
      <c r="B48" t="str">
        <f>IFERROR(INDEX(PLAYERIDMAP[],MATCH(Table6[[#This Row],[PLAYERID]],PLAYERIDMAP[IDPLAYER],0),COLUMN(PLAYERIDMAP[PLAYERNAME])),"")</f>
        <v>Craig Kimbrel</v>
      </c>
      <c r="C48" t="str">
        <f>IFERROR(INDEX(PLAYERIDMAP[],MATCH(Table6[[#This Row],[PLAYERID]],PLAYERIDMAP[IDPLAYER],0),COLUMN(PLAYERIDMAP[POS])),"")</f>
        <v>P</v>
      </c>
      <c r="D48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18.834621136824197</v>
      </c>
      <c r="E48">
        <f>RANK(Table6[[#This Row],[$ VALUE]],$D:$D)</f>
        <v>47</v>
      </c>
      <c r="F48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8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9" spans="1:7" x14ac:dyDescent="0.3">
      <c r="A49" t="s">
        <v>4590</v>
      </c>
      <c r="B49" t="str">
        <f>IFERROR(INDEX(PLAYERIDMAP[],MATCH(Table6[[#This Row],[PLAYERID]],PLAYERIDMAP[IDPLAYER],0),COLUMN(PLAYERIDMAP[PLAYERNAME])),"")</f>
        <v>David Peralta</v>
      </c>
      <c r="C49" t="str">
        <f>IFERROR(INDEX(PLAYERIDMAP[],MATCH(Table6[[#This Row],[PLAYERID]],PLAYERIDMAP[IDPLAYER],0),COLUMN(PLAYERIDMAP[POS])),"")</f>
        <v>OF</v>
      </c>
      <c r="D49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18.578173337261454</v>
      </c>
      <c r="E49">
        <f>RANK(Table6[[#This Row],[$ VALUE]],$D:$D)</f>
        <v>48</v>
      </c>
      <c r="F49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9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0" spans="1:7" x14ac:dyDescent="0.3">
      <c r="A50" t="s">
        <v>2967</v>
      </c>
      <c r="B50" t="str">
        <f>IFERROR(INDEX(PLAYERIDMAP[],MATCH(Table6[[#This Row],[PLAYERID]],PLAYERIDMAP[IDPLAYER],0),COLUMN(PLAYERIDMAP[PLAYERNAME])),"")</f>
        <v>Anthony Rizzo</v>
      </c>
      <c r="C50" t="str">
        <f>IFERROR(INDEX(PLAYERIDMAP[],MATCH(Table6[[#This Row],[PLAYERID]],PLAYERIDMAP[IDPLAYER],0),COLUMN(PLAYERIDMAP[POS])),"")</f>
        <v>1B</v>
      </c>
      <c r="D50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18.577486735153816</v>
      </c>
      <c r="E50">
        <f>RANK(Table6[[#This Row],[$ VALUE]],$D:$D)</f>
        <v>49</v>
      </c>
      <c r="F50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0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1" spans="1:7" x14ac:dyDescent="0.3">
      <c r="A51" t="s">
        <v>13623</v>
      </c>
      <c r="B51" t="str">
        <f>IFERROR(INDEX(PLAYERIDMAP[],MATCH(Table6[[#This Row],[PLAYERID]],PLAYERIDMAP[IDPLAYER],0),COLUMN(PLAYERIDMAP[PLAYERNAME])),"")</f>
        <v>Ronald Acuna</v>
      </c>
      <c r="C51" t="str">
        <f>IFERROR(INDEX(PLAYERIDMAP[],MATCH(Table6[[#This Row],[PLAYERID]],PLAYERIDMAP[IDPLAYER],0),COLUMN(PLAYERIDMAP[POS])),"")</f>
        <v>OF</v>
      </c>
      <c r="D51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18.440928102204154</v>
      </c>
      <c r="E51">
        <f>RANK(Table6[[#This Row],[$ VALUE]],$D:$D)</f>
        <v>50</v>
      </c>
      <c r="F51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1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2" spans="1:7" x14ac:dyDescent="0.3">
      <c r="A52" t="s">
        <v>14021</v>
      </c>
      <c r="B52" t="str">
        <f>IFERROR(INDEX(PLAYERIDMAP[],MATCH(Table6[[#This Row],[PLAYERID]],PLAYERIDMAP[IDPLAYER],0),COLUMN(PLAYERIDMAP[PLAYERNAME])),"")</f>
        <v>Miles Mikolas</v>
      </c>
      <c r="C52" t="str">
        <f>IFERROR(INDEX(PLAYERIDMAP[],MATCH(Table6[[#This Row],[PLAYERID]],PLAYERIDMAP[IDPLAYER],0),COLUMN(PLAYERIDMAP[POS])),"")</f>
        <v>P</v>
      </c>
      <c r="D52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18.337035523392561</v>
      </c>
      <c r="E52">
        <f>RANK(Table6[[#This Row],[$ VALUE]],$D:$D)</f>
        <v>51</v>
      </c>
      <c r="F52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2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3" spans="1:7" x14ac:dyDescent="0.3">
      <c r="A53" t="s">
        <v>3455</v>
      </c>
      <c r="B53" t="str">
        <f>IFERROR(INDEX(PLAYERIDMAP[],MATCH(Table6[[#This Row],[PLAYERID]],PLAYERIDMAP[IDPLAYER],0),COLUMN(PLAYERIDMAP[PLAYERNAME])),"")</f>
        <v>Xander Bogaerts</v>
      </c>
      <c r="C53" t="str">
        <f>IFERROR(INDEX(PLAYERIDMAP[],MATCH(Table6[[#This Row],[PLAYERID]],PLAYERIDMAP[IDPLAYER],0),COLUMN(PLAYERIDMAP[POS])),"")</f>
        <v>SS</v>
      </c>
      <c r="D53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18.147956782805064</v>
      </c>
      <c r="E53">
        <f>RANK(Table6[[#This Row],[$ VALUE]],$D:$D)</f>
        <v>52</v>
      </c>
      <c r="F53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3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4" spans="1:7" x14ac:dyDescent="0.3">
      <c r="A54" t="s">
        <v>2122</v>
      </c>
      <c r="B54" t="str">
        <f>IFERROR(INDEX(PLAYERIDMAP[],MATCH(Table6[[#This Row],[PLAYERID]],PLAYERIDMAP[IDPLAYER],0),COLUMN(PLAYERIDMAP[PLAYERNAME])),"")</f>
        <v>Zack Greinke</v>
      </c>
      <c r="C54" t="str">
        <f>IFERROR(INDEX(PLAYERIDMAP[],MATCH(Table6[[#This Row],[PLAYERID]],PLAYERIDMAP[IDPLAYER],0),COLUMN(PLAYERIDMAP[POS])),"")</f>
        <v>P</v>
      </c>
      <c r="D54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18.131593579374169</v>
      </c>
      <c r="E54">
        <f>RANK(Table6[[#This Row],[$ VALUE]],$D:$D)</f>
        <v>53</v>
      </c>
      <c r="F54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4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5" spans="1:7" x14ac:dyDescent="0.3">
      <c r="A55" t="s">
        <v>2121</v>
      </c>
      <c r="B55" t="str">
        <f>IFERROR(INDEX(PLAYERIDMAP[],MATCH(Table6[[#This Row],[PLAYERID]],PLAYERIDMAP[IDPLAYER],0),COLUMN(PLAYERIDMAP[PLAYERNAME])),"")</f>
        <v>Didi Gregorius</v>
      </c>
      <c r="C55" t="str">
        <f>IFERROR(INDEX(PLAYERIDMAP[],MATCH(Table6[[#This Row],[PLAYERID]],PLAYERIDMAP[IDPLAYER],0),COLUMN(PLAYERIDMAP[POS])),"")</f>
        <v>SS</v>
      </c>
      <c r="D55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18.088626764921333</v>
      </c>
      <c r="E55">
        <f>RANK(Table6[[#This Row],[$ VALUE]],$D:$D)</f>
        <v>54</v>
      </c>
      <c r="F55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5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6" spans="1:7" x14ac:dyDescent="0.3">
      <c r="A56" t="s">
        <v>1409</v>
      </c>
      <c r="B56" t="str">
        <f>IFERROR(INDEX(PLAYERIDMAP[],MATCH(Table6[[#This Row],[PLAYERID]],PLAYERIDMAP[IDPLAYER],0),COLUMN(PLAYERIDMAP[PLAYERNAME])),"")</f>
        <v>Jose Altuve</v>
      </c>
      <c r="C56" t="str">
        <f>IFERROR(INDEX(PLAYERIDMAP[],MATCH(Table6[[#This Row],[PLAYERID]],PLAYERIDMAP[IDPLAYER],0),COLUMN(PLAYERIDMAP[POS])),"")</f>
        <v>2B</v>
      </c>
      <c r="D56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18.075511781330491</v>
      </c>
      <c r="E56">
        <f>RANK(Table6[[#This Row],[$ VALUE]],$D:$D)</f>
        <v>55</v>
      </c>
      <c r="F56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6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7" spans="1:7" x14ac:dyDescent="0.3">
      <c r="A57" t="s">
        <v>3101</v>
      </c>
      <c r="B57" t="str">
        <f>IFERROR(INDEX(PLAYERIDMAP[],MATCH(Table6[[#This Row],[PLAYERID]],PLAYERIDMAP[IDPLAYER],0),COLUMN(PLAYERIDMAP[PLAYERNAME])),"")</f>
        <v>Jean Segura</v>
      </c>
      <c r="C57" t="str">
        <f>IFERROR(INDEX(PLAYERIDMAP[],MATCH(Table6[[#This Row],[PLAYERID]],PLAYERIDMAP[IDPLAYER],0),COLUMN(PLAYERIDMAP[POS])),"")</f>
        <v>SS</v>
      </c>
      <c r="D57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17.898526819979043</v>
      </c>
      <c r="E57">
        <f>RANK(Table6[[#This Row],[$ VALUE]],$D:$D)</f>
        <v>56</v>
      </c>
      <c r="F57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7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8" spans="1:7" x14ac:dyDescent="0.3">
      <c r="A58" t="s">
        <v>12946</v>
      </c>
      <c r="B58" t="str">
        <f>IFERROR(INDEX(PLAYERIDMAP[],MATCH(Table6[[#This Row],[PLAYERID]],PLAYERIDMAP[IDPLAYER],0),COLUMN(PLAYERIDMAP[PLAYERNAME])),"")</f>
        <v>Rhys Hoskins</v>
      </c>
      <c r="C58" t="str">
        <f>IFERROR(INDEX(PLAYERIDMAP[],MATCH(Table6[[#This Row],[PLAYERID]],PLAYERIDMAP[IDPLAYER],0),COLUMN(PLAYERIDMAP[POS])),"")</f>
        <v>OF</v>
      </c>
      <c r="D58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17.887683651569628</v>
      </c>
      <c r="E58">
        <f>RANK(Table6[[#This Row],[$ VALUE]],$D:$D)</f>
        <v>57</v>
      </c>
      <c r="F58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8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9" spans="1:7" x14ac:dyDescent="0.3">
      <c r="A59" t="s">
        <v>8207</v>
      </c>
      <c r="B59" t="str">
        <f>IFERROR(INDEX(PLAYERIDMAP[],MATCH(Table6[[#This Row],[PLAYERID]],PLAYERIDMAP[IDPLAYER],0),COLUMN(PLAYERIDMAP[PLAYERNAME])),"")</f>
        <v>Eddie Rosario</v>
      </c>
      <c r="C59" t="str">
        <f>IFERROR(INDEX(PLAYERIDMAP[],MATCH(Table6[[#This Row],[PLAYERID]],PLAYERIDMAP[IDPLAYER],0),COLUMN(PLAYERIDMAP[POS])),"")</f>
        <v>OF</v>
      </c>
      <c r="D59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17.761819123945873</v>
      </c>
      <c r="E59">
        <f>RANK(Table6[[#This Row],[$ VALUE]],$D:$D)</f>
        <v>58</v>
      </c>
      <c r="F59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9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0" spans="1:7" x14ac:dyDescent="0.3">
      <c r="A60" t="s">
        <v>8239</v>
      </c>
      <c r="B60" t="str">
        <f>IFERROR(INDEX(PLAYERIDMAP[],MATCH(Table6[[#This Row],[PLAYERID]],PLAYERIDMAP[IDPLAYER],0),COLUMN(PLAYERIDMAP[PLAYERNAME])),"")</f>
        <v>Mike Foltynewicz</v>
      </c>
      <c r="C60" t="str">
        <f>IFERROR(INDEX(PLAYERIDMAP[],MATCH(Table6[[#This Row],[PLAYERID]],PLAYERIDMAP[IDPLAYER],0),COLUMN(PLAYERIDMAP[POS])),"")</f>
        <v>P</v>
      </c>
      <c r="D60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17.719062299638928</v>
      </c>
      <c r="E60">
        <f>RANK(Table6[[#This Row],[$ VALUE]],$D:$D)</f>
        <v>59</v>
      </c>
      <c r="F60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0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1" spans="1:7" x14ac:dyDescent="0.3">
      <c r="A61" t="s">
        <v>8192</v>
      </c>
      <c r="B61" t="str">
        <f>IFERROR(INDEX(PLAYERIDMAP[],MATCH(Table6[[#This Row],[PLAYERID]],PLAYERIDMAP[IDPLAYER],0),COLUMN(PLAYERIDMAP[PLAYERNAME])),"")</f>
        <v>Jose Peraza</v>
      </c>
      <c r="C61" t="str">
        <f>IFERROR(INDEX(PLAYERIDMAP[],MATCH(Table6[[#This Row],[PLAYERID]],PLAYERIDMAP[IDPLAYER],0),COLUMN(PLAYERIDMAP[POS])),"")</f>
        <v>SS</v>
      </c>
      <c r="D61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17.18300375660019</v>
      </c>
      <c r="E61">
        <f>RANK(Table6[[#This Row],[$ VALUE]],$D:$D)</f>
        <v>60</v>
      </c>
      <c r="F61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1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2" spans="1:7" x14ac:dyDescent="0.3">
      <c r="A62" t="s">
        <v>2653</v>
      </c>
      <c r="B62" t="str">
        <f>IFERROR(INDEX(PLAYERIDMAP[],MATCH(Table6[[#This Row],[PLAYERID]],PLAYERIDMAP[IDPLAYER],0),COLUMN(PLAYERIDMAP[PLAYERNAME])),"")</f>
        <v>Yadier Molina</v>
      </c>
      <c r="C62" t="str">
        <f>IFERROR(INDEX(PLAYERIDMAP[],MATCH(Table6[[#This Row],[PLAYERID]],PLAYERIDMAP[IDPLAYER],0),COLUMN(PLAYERIDMAP[POS])),"")</f>
        <v>C</v>
      </c>
      <c r="D62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17.175450703025106</v>
      </c>
      <c r="E62">
        <f>RANK(Table6[[#This Row],[$ VALUE]],$D:$D)</f>
        <v>61</v>
      </c>
      <c r="F62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2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3" spans="1:7" x14ac:dyDescent="0.3">
      <c r="A63" t="s">
        <v>11422</v>
      </c>
      <c r="B63" t="str">
        <f>IFERROR(INDEX(PLAYERIDMAP[],MATCH(Table6[[#This Row],[PLAYERID]],PLAYERIDMAP[IDPLAYER],0),COLUMN(PLAYERIDMAP[PLAYERNAME])),"")</f>
        <v>Cody Bellinger</v>
      </c>
      <c r="C63" t="str">
        <f>IFERROR(INDEX(PLAYERIDMAP[],MATCH(Table6[[#This Row],[PLAYERID]],PLAYERIDMAP[IDPLAYER],0),COLUMN(PLAYERIDMAP[POS])),"")</f>
        <v>OF</v>
      </c>
      <c r="D63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16.561708892596073</v>
      </c>
      <c r="E63">
        <f>RANK(Table6[[#This Row],[$ VALUE]],$D:$D)</f>
        <v>62</v>
      </c>
      <c r="F63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3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4" spans="1:7" x14ac:dyDescent="0.3">
      <c r="A64" t="s">
        <v>1872</v>
      </c>
      <c r="B64" t="str">
        <f>IFERROR(INDEX(PLAYERIDMAP[],MATCH(Table6[[#This Row],[PLAYERID]],PLAYERIDMAP[IDPLAYER],0),COLUMN(PLAYERIDMAP[PLAYERNAME])),"")</f>
        <v>Ian Desmond</v>
      </c>
      <c r="C64" t="str">
        <f>IFERROR(INDEX(PLAYERIDMAP[],MATCH(Table6[[#This Row],[PLAYERID]],PLAYERIDMAP[IDPLAYER],0),COLUMN(PLAYERIDMAP[POS])),"")</f>
        <v>OF</v>
      </c>
      <c r="D64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16.433482850839262</v>
      </c>
      <c r="E64">
        <f>RANK(Table6[[#This Row],[$ VALUE]],$D:$D)</f>
        <v>63</v>
      </c>
      <c r="F64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4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5" spans="1:7" x14ac:dyDescent="0.3">
      <c r="A65" t="s">
        <v>2110</v>
      </c>
      <c r="B65" t="str">
        <f>IFERROR(INDEX(PLAYERIDMAP[],MATCH(Table6[[#This Row],[PLAYERID]],PLAYERIDMAP[IDPLAYER],0),COLUMN(PLAYERIDMAP[PLAYERNAME])),"")</f>
        <v>Yasmani Grandal</v>
      </c>
      <c r="C65" t="str">
        <f>IFERROR(INDEX(PLAYERIDMAP[],MATCH(Table6[[#This Row],[PLAYERID]],PLAYERIDMAP[IDPLAYER],0),COLUMN(PLAYERIDMAP[POS])),"")</f>
        <v>C</v>
      </c>
      <c r="D65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16.297149894237663</v>
      </c>
      <c r="E65">
        <f>RANK(Table6[[#This Row],[$ VALUE]],$D:$D)</f>
        <v>64</v>
      </c>
      <c r="F65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5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6" spans="1:7" x14ac:dyDescent="0.3">
      <c r="A66" t="s">
        <v>1945</v>
      </c>
      <c r="B66" t="str">
        <f>IFERROR(INDEX(PLAYERIDMAP[],MATCH(Table6[[#This Row],[PLAYERID]],PLAYERIDMAP[IDPLAYER],0),COLUMN(PLAYERIDMAP[PLAYERNAME])),"")</f>
        <v>Edwin Encarnacion</v>
      </c>
      <c r="C66" t="str">
        <f>IFERROR(INDEX(PLAYERIDMAP[],MATCH(Table6[[#This Row],[PLAYERID]],PLAYERIDMAP[IDPLAYER],0),COLUMN(PLAYERIDMAP[POS])),"")</f>
        <v>1B</v>
      </c>
      <c r="D66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16.183770559630929</v>
      </c>
      <c r="E66">
        <f>RANK(Table6[[#This Row],[$ VALUE]],$D:$D)</f>
        <v>65</v>
      </c>
      <c r="F66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6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7" spans="1:7" x14ac:dyDescent="0.3">
      <c r="A67" t="s">
        <v>3246</v>
      </c>
      <c r="B67" t="str">
        <f>IFERROR(INDEX(PLAYERIDMAP[],MATCH(Table6[[#This Row],[PLAYERID]],PLAYERIDMAP[IDPLAYER],0),COLUMN(PLAYERIDMAP[PLAYERNAME])),"")</f>
        <v>Justin Upton</v>
      </c>
      <c r="C67" t="str">
        <f>IFERROR(INDEX(PLAYERIDMAP[],MATCH(Table6[[#This Row],[PLAYERID]],PLAYERIDMAP[IDPLAYER],0),COLUMN(PLAYERIDMAP[POS])),"")</f>
        <v>OF</v>
      </c>
      <c r="D67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16.150759196388723</v>
      </c>
      <c r="E67">
        <f>RANK(Table6[[#This Row],[$ VALUE]],$D:$D)</f>
        <v>66</v>
      </c>
      <c r="F67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7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8" spans="1:7" x14ac:dyDescent="0.3">
      <c r="A68" t="s">
        <v>12477</v>
      </c>
      <c r="B68" t="str">
        <f>IFERROR(INDEX(PLAYERIDMAP[],MATCH(Table6[[#This Row],[PLAYERID]],PLAYERIDMAP[IDPLAYER],0),COLUMN(PLAYERIDMAP[PLAYERNAME])),"")</f>
        <v>Mike Clevinger</v>
      </c>
      <c r="C68" t="str">
        <f>IFERROR(INDEX(PLAYERIDMAP[],MATCH(Table6[[#This Row],[PLAYERID]],PLAYERIDMAP[IDPLAYER],0),COLUMN(PLAYERIDMAP[POS])),"")</f>
        <v>P</v>
      </c>
      <c r="D68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16.008461857394575</v>
      </c>
      <c r="E68">
        <f>RANK(Table6[[#This Row],[$ VALUE]],$D:$D)</f>
        <v>67</v>
      </c>
      <c r="F68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8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9" spans="1:7" x14ac:dyDescent="0.3">
      <c r="A69" t="s">
        <v>2226</v>
      </c>
      <c r="B69" t="str">
        <f>IFERROR(INDEX(PLAYERIDMAP[],MATCH(Table6[[#This Row],[PLAYERID]],PLAYERIDMAP[IDPLAYER],0),COLUMN(PLAYERIDMAP[PLAYERNAME])),"")</f>
        <v>Aaron Hicks</v>
      </c>
      <c r="C69" t="str">
        <f>IFERROR(INDEX(PLAYERIDMAP[],MATCH(Table6[[#This Row],[PLAYERID]],PLAYERIDMAP[IDPLAYER],0),COLUMN(PLAYERIDMAP[POS])),"")</f>
        <v>OF</v>
      </c>
      <c r="D69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15.965240490827791</v>
      </c>
      <c r="E69">
        <f>RANK(Table6[[#This Row],[$ VALUE]],$D:$D)</f>
        <v>68</v>
      </c>
      <c r="F69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9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0" spans="1:7" x14ac:dyDescent="0.3">
      <c r="A70" t="s">
        <v>2683</v>
      </c>
      <c r="B70" t="str">
        <f>IFERROR(INDEX(PLAYERIDMAP[],MATCH(Table6[[#This Row],[PLAYERID]],PLAYERIDMAP[IDPLAYER],0),COLUMN(PLAYERIDMAP[PLAYERNAME])),"")</f>
        <v>Charlie Morton</v>
      </c>
      <c r="C70" t="str">
        <f>IFERROR(INDEX(PLAYERIDMAP[],MATCH(Table6[[#This Row],[PLAYERID]],PLAYERIDMAP[IDPLAYER],0),COLUMN(PLAYERIDMAP[POS])),"")</f>
        <v>P</v>
      </c>
      <c r="D70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15.857623125105933</v>
      </c>
      <c r="E70">
        <f>RANK(Table6[[#This Row],[$ VALUE]],$D:$D)</f>
        <v>69</v>
      </c>
      <c r="F70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0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1" spans="1:7" x14ac:dyDescent="0.3">
      <c r="A71" t="s">
        <v>2849</v>
      </c>
      <c r="B71" t="str">
        <f>IFERROR(INDEX(PLAYERIDMAP[],MATCH(Table6[[#This Row],[PLAYERID]],PLAYERIDMAP[IDPLAYER],0),COLUMN(PLAYERIDMAP[PLAYERNAME])),"")</f>
        <v>Salvador Perez</v>
      </c>
      <c r="C71" t="str">
        <f>IFERROR(INDEX(PLAYERIDMAP[],MATCH(Table6[[#This Row],[PLAYERID]],PLAYERIDMAP[IDPLAYER],0),COLUMN(PLAYERIDMAP[POS])),"")</f>
        <v>C</v>
      </c>
      <c r="D71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15.849401292909876</v>
      </c>
      <c r="E71">
        <f>RANK(Table6[[#This Row],[$ VALUE]],$D:$D)</f>
        <v>70</v>
      </c>
      <c r="F71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1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2" spans="1:7" x14ac:dyDescent="0.3">
      <c r="A72" t="s">
        <v>2173</v>
      </c>
      <c r="B72" t="str">
        <f>IFERROR(INDEX(PLAYERIDMAP[],MATCH(Table6[[#This Row],[PLAYERID]],PLAYERIDMAP[IDPLAYER],0),COLUMN(PLAYERIDMAP[PLAYERNAME])),"")</f>
        <v>J.A. Happ</v>
      </c>
      <c r="C72" t="str">
        <f>IFERROR(INDEX(PLAYERIDMAP[],MATCH(Table6[[#This Row],[PLAYERID]],PLAYERIDMAP[IDPLAYER],0),COLUMN(PLAYERIDMAP[POS])),"")</f>
        <v>P</v>
      </c>
      <c r="D72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15.424437673533843</v>
      </c>
      <c r="E72">
        <f>RANK(Table6[[#This Row],[$ VALUE]],$D:$D)</f>
        <v>71</v>
      </c>
      <c r="F72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2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3" spans="1:7" x14ac:dyDescent="0.3">
      <c r="A73" t="s">
        <v>1818</v>
      </c>
      <c r="B73" t="str">
        <f>IFERROR(INDEX(PLAYERIDMAP[],MATCH(Table6[[#This Row],[PLAYERID]],PLAYERIDMAP[IDPLAYER],0),COLUMN(PLAYERIDMAP[PLAYERNAME])),"")</f>
        <v>Nelson Cruz</v>
      </c>
      <c r="C73" t="str">
        <f>IFERROR(INDEX(PLAYERIDMAP[],MATCH(Table6[[#This Row],[PLAYERID]],PLAYERIDMAP[IDPLAYER],0),COLUMN(PLAYERIDMAP[POS])),"")</f>
        <v>DH</v>
      </c>
      <c r="D73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15.276504436965563</v>
      </c>
      <c r="E73">
        <f>RANK(Table6[[#This Row],[$ VALUE]],$D:$D)</f>
        <v>72</v>
      </c>
      <c r="F73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3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4" spans="1:7" x14ac:dyDescent="0.3">
      <c r="A74" t="s">
        <v>2286</v>
      </c>
      <c r="B74" t="str">
        <f>IFERROR(INDEX(PLAYERIDMAP[],MATCH(Table6[[#This Row],[PLAYERID]],PLAYERIDMAP[IDPLAYER],0),COLUMN(PLAYERIDMAP[PLAYERNAME])),"")</f>
        <v>Ender Inciarte</v>
      </c>
      <c r="C74" t="str">
        <f>IFERROR(INDEX(PLAYERIDMAP[],MATCH(Table6[[#This Row],[PLAYERID]],PLAYERIDMAP[IDPLAYER],0),COLUMN(PLAYERIDMAP[POS])),"")</f>
        <v>OF</v>
      </c>
      <c r="D74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15.217918542027926</v>
      </c>
      <c r="E74">
        <f>RANK(Table6[[#This Row],[$ VALUE]],$D:$D)</f>
        <v>73</v>
      </c>
      <c r="F74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4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5" spans="1:7" x14ac:dyDescent="0.3">
      <c r="A75" t="s">
        <v>13447</v>
      </c>
      <c r="B75" t="str">
        <f>IFERROR(INDEX(PLAYERIDMAP[],MATCH(Table6[[#This Row],[PLAYERID]],PLAYERIDMAP[IDPLAYER],0),COLUMN(PLAYERIDMAP[PLAYERNAME])),"")</f>
        <v>Kyle Freeland</v>
      </c>
      <c r="C75" t="str">
        <f>IFERROR(INDEX(PLAYERIDMAP[],MATCH(Table6[[#This Row],[PLAYERID]],PLAYERIDMAP[IDPLAYER],0),COLUMN(PLAYERIDMAP[POS])),"")</f>
        <v>P</v>
      </c>
      <c r="D75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15.068421103388724</v>
      </c>
      <c r="E75">
        <f>RANK(Table6[[#This Row],[$ VALUE]],$D:$D)</f>
        <v>74</v>
      </c>
      <c r="F75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5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6" spans="1:7" x14ac:dyDescent="0.3">
      <c r="A76" t="s">
        <v>12643</v>
      </c>
      <c r="B76" t="str">
        <f>IFERROR(INDEX(PLAYERIDMAP[],MATCH(Table6[[#This Row],[PLAYERID]],PLAYERIDMAP[IDPLAYER],0),COLUMN(PLAYERIDMAP[PLAYERNAME])),"")</f>
        <v>Mallex Smith</v>
      </c>
      <c r="C76" t="str">
        <f>IFERROR(INDEX(PLAYERIDMAP[],MATCH(Table6[[#This Row],[PLAYERID]],PLAYERIDMAP[IDPLAYER],0),COLUMN(PLAYERIDMAP[POS])),"")</f>
        <v>OF</v>
      </c>
      <c r="D76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14.906767136838898</v>
      </c>
      <c r="E76">
        <f>RANK(Table6[[#This Row],[$ VALUE]],$D:$D)</f>
        <v>75</v>
      </c>
      <c r="F76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6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7" spans="1:7" x14ac:dyDescent="0.3">
      <c r="A77" t="s">
        <v>12790</v>
      </c>
      <c r="B77" t="str">
        <f>IFERROR(INDEX(PLAYERIDMAP[],MATCH(Table6[[#This Row],[PLAYERID]],PLAYERIDMAP[IDPLAYER],0),COLUMN(PLAYERIDMAP[PLAYERNAME])),"")</f>
        <v>Max Muncy</v>
      </c>
      <c r="C77" t="str">
        <f>IFERROR(INDEX(PLAYERIDMAP[],MATCH(Table6[[#This Row],[PLAYERID]],PLAYERIDMAP[IDPLAYER],0),COLUMN(PLAYERIDMAP[POS])),"")</f>
        <v>2B</v>
      </c>
      <c r="D77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14.843229027336973</v>
      </c>
      <c r="E77">
        <f>RANK(Table6[[#This Row],[$ VALUE]],$D:$D)</f>
        <v>76</v>
      </c>
      <c r="F77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7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8" spans="1:7" x14ac:dyDescent="0.3">
      <c r="A78" t="s">
        <v>2927</v>
      </c>
      <c r="B78" t="str">
        <f>IFERROR(INDEX(PLAYERIDMAP[],MATCH(Table6[[#This Row],[PLAYERID]],PLAYERIDMAP[IDPLAYER],0),COLUMN(PLAYERIDMAP[PLAYERNAME])),"")</f>
        <v>Wilson Ramos</v>
      </c>
      <c r="C78" t="str">
        <f>IFERROR(INDEX(PLAYERIDMAP[],MATCH(Table6[[#This Row],[PLAYERID]],PLAYERIDMAP[IDPLAYER],0),COLUMN(PLAYERIDMAP[POS])),"")</f>
        <v>C</v>
      </c>
      <c r="D78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14.509753062797705</v>
      </c>
      <c r="E78">
        <f>RANK(Table6[[#This Row],[$ VALUE]],$D:$D)</f>
        <v>77</v>
      </c>
      <c r="F78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8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9" spans="1:7" x14ac:dyDescent="0.3">
      <c r="A79" t="s">
        <v>3144</v>
      </c>
      <c r="B79" t="str">
        <f>IFERROR(INDEX(PLAYERIDMAP[],MATCH(Table6[[#This Row],[PLAYERID]],PLAYERIDMAP[IDPLAYER],0),COLUMN(PLAYERIDMAP[PLAYERNAME])),"")</f>
        <v>George Springer</v>
      </c>
      <c r="C79" t="str">
        <f>IFERROR(INDEX(PLAYERIDMAP[],MATCH(Table6[[#This Row],[PLAYERID]],PLAYERIDMAP[IDPLAYER],0),COLUMN(PLAYERIDMAP[POS])),"")</f>
        <v>OF</v>
      </c>
      <c r="D79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14.478208860553949</v>
      </c>
      <c r="E79">
        <f>RANK(Table6[[#This Row],[$ VALUE]],$D:$D)</f>
        <v>78</v>
      </c>
      <c r="F79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9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0" spans="1:7" x14ac:dyDescent="0.3">
      <c r="A80" t="s">
        <v>13589</v>
      </c>
      <c r="B80" t="str">
        <f>IFERROR(INDEX(PLAYERIDMAP[],MATCH(Table6[[#This Row],[PLAYERID]],PLAYERIDMAP[IDPLAYER],0),COLUMN(PLAYERIDMAP[PLAYERNAME])),"")</f>
        <v>Matt Chapman</v>
      </c>
      <c r="C80" t="str">
        <f>IFERROR(INDEX(PLAYERIDMAP[],MATCH(Table6[[#This Row],[PLAYERID]],PLAYERIDMAP[IDPLAYER],0),COLUMN(PLAYERIDMAP[POS])),"")</f>
        <v>3B</v>
      </c>
      <c r="D80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14.252774377431399</v>
      </c>
      <c r="E80">
        <f>RANK(Table6[[#This Row],[$ VALUE]],$D:$D)</f>
        <v>79</v>
      </c>
      <c r="F80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0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1" spans="1:7" x14ac:dyDescent="0.3">
      <c r="A81" t="s">
        <v>2057</v>
      </c>
      <c r="B81" t="str">
        <f>IFERROR(INDEX(PLAYERIDMAP[],MATCH(Table6[[#This Row],[PLAYERID]],PLAYERIDMAP[IDPLAYER],0),COLUMN(PLAYERIDMAP[PLAYERNAME])),"")</f>
        <v>Evan Gattis</v>
      </c>
      <c r="C81" t="str">
        <f>IFERROR(INDEX(PLAYERIDMAP[],MATCH(Table6[[#This Row],[PLAYERID]],PLAYERIDMAP[IDPLAYER],0),COLUMN(PLAYERIDMAP[POS])),"")</f>
        <v>C</v>
      </c>
      <c r="D81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13.986587434977761</v>
      </c>
      <c r="E81">
        <f>RANK(Table6[[#This Row],[$ VALUE]],$D:$D)</f>
        <v>80</v>
      </c>
      <c r="F81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1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2" spans="1:7" x14ac:dyDescent="0.3">
      <c r="A82" t="s">
        <v>10194</v>
      </c>
      <c r="B82" t="str">
        <f>IFERROR(INDEX(PLAYERIDMAP[],MATCH(Table6[[#This Row],[PLAYERID]],PLAYERIDMAP[IDPLAYER],0),COLUMN(PLAYERIDMAP[PLAYERNAME])),"")</f>
        <v>Stephen Piscotty</v>
      </c>
      <c r="C82" t="str">
        <f>IFERROR(INDEX(PLAYERIDMAP[],MATCH(Table6[[#This Row],[PLAYERID]],PLAYERIDMAP[IDPLAYER],0),COLUMN(PLAYERIDMAP[POS])),"")</f>
        <v>OF</v>
      </c>
      <c r="D82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13.836163601812395</v>
      </c>
      <c r="E82">
        <f>RANK(Table6[[#This Row],[$ VALUE]],$D:$D)</f>
        <v>81</v>
      </c>
      <c r="F82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2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3" spans="1:7" x14ac:dyDescent="0.3">
      <c r="A83" t="s">
        <v>13073</v>
      </c>
      <c r="B83" t="str">
        <f>IFERROR(INDEX(PLAYERIDMAP[],MATCH(Table6[[#This Row],[PLAYERID]],PLAYERIDMAP[IDPLAYER],0),COLUMN(PLAYERIDMAP[PLAYERNAME])),"")</f>
        <v>German Marquez</v>
      </c>
      <c r="C83" t="str">
        <f>IFERROR(INDEX(PLAYERIDMAP[],MATCH(Table6[[#This Row],[PLAYERID]],PLAYERIDMAP[IDPLAYER],0),COLUMN(PLAYERIDMAP[POS])),"")</f>
        <v>P</v>
      </c>
      <c r="D83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13.755534845430065</v>
      </c>
      <c r="E83">
        <f>RANK(Table6[[#This Row],[$ VALUE]],$D:$D)</f>
        <v>82</v>
      </c>
      <c r="F83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3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4" spans="1:7" x14ac:dyDescent="0.3">
      <c r="A84" t="s">
        <v>11393</v>
      </c>
      <c r="B84" t="str">
        <f>IFERROR(INDEX(PLAYERIDMAP[],MATCH(Table6[[#This Row],[PLAYERID]],PLAYERIDMAP[IDPLAYER],0),COLUMN(PLAYERIDMAP[PLAYERNAME])),"")</f>
        <v>Tim Anderson</v>
      </c>
      <c r="C84" t="str">
        <f>IFERROR(INDEX(PLAYERIDMAP[],MATCH(Table6[[#This Row],[PLAYERID]],PLAYERIDMAP[IDPLAYER],0),COLUMN(PLAYERIDMAP[POS])),"")</f>
        <v>SS</v>
      </c>
      <c r="D84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13.715493724853168</v>
      </c>
      <c r="E84">
        <f>RANK(Table6[[#This Row],[$ VALUE]],$D:$D)</f>
        <v>83</v>
      </c>
      <c r="F84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4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5" spans="1:7" x14ac:dyDescent="0.3">
      <c r="A85" t="s">
        <v>2533</v>
      </c>
      <c r="B85" t="str">
        <f>IFERROR(INDEX(PLAYERIDMAP[],MATCH(Table6[[#This Row],[PLAYERID]],PLAYERIDMAP[IDPLAYER],0),COLUMN(PLAYERIDMAP[PLAYERNAME])),"")</f>
        <v>Nick Markakis</v>
      </c>
      <c r="C85" t="str">
        <f>IFERROR(INDEX(PLAYERIDMAP[],MATCH(Table6[[#This Row],[PLAYERID]],PLAYERIDMAP[IDPLAYER],0),COLUMN(PLAYERIDMAP[POS])),"")</f>
        <v>OF</v>
      </c>
      <c r="D85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13.608278935253539</v>
      </c>
      <c r="E85">
        <f>RANK(Table6[[#This Row],[$ VALUE]],$D:$D)</f>
        <v>84</v>
      </c>
      <c r="F85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5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6" spans="1:7" x14ac:dyDescent="0.3">
      <c r="A86" t="s">
        <v>1840</v>
      </c>
      <c r="B86" t="str">
        <f>IFERROR(INDEX(PLAYERIDMAP[],MATCH(Table6[[#This Row],[PLAYERID]],PLAYERIDMAP[IDPLAYER],0),COLUMN(PLAYERIDMAP[PLAYERNAME])),"")</f>
        <v>Wade Davis</v>
      </c>
      <c r="C86" t="str">
        <f>IFERROR(INDEX(PLAYERIDMAP[],MATCH(Table6[[#This Row],[PLAYERID]],PLAYERIDMAP[IDPLAYER],0),COLUMN(PLAYERIDMAP[POS])),"")</f>
        <v>P</v>
      </c>
      <c r="D86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13.603022411115777</v>
      </c>
      <c r="E86">
        <f>RANK(Table6[[#This Row],[$ VALUE]],$D:$D)</f>
        <v>85</v>
      </c>
      <c r="F86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6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7" spans="1:7" x14ac:dyDescent="0.3">
      <c r="A87" t="s">
        <v>3493</v>
      </c>
      <c r="B87" t="str">
        <f>IFERROR(INDEX(PLAYERIDMAP[],MATCH(Table6[[#This Row],[PLAYERID]],PLAYERIDMAP[IDPLAYER],0),COLUMN(PLAYERIDMAP[PLAYERNAME])),"")</f>
        <v>Gregory Polanco</v>
      </c>
      <c r="C87" t="str">
        <f>IFERROR(INDEX(PLAYERIDMAP[],MATCH(Table6[[#This Row],[PLAYERID]],PLAYERIDMAP[IDPLAYER],0),COLUMN(PLAYERIDMAP[POS])),"")</f>
        <v>OF</v>
      </c>
      <c r="D87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13.572366305618075</v>
      </c>
      <c r="E87">
        <f>RANK(Table6[[#This Row],[$ VALUE]],$D:$D)</f>
        <v>86</v>
      </c>
      <c r="F87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7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8" spans="1:7" x14ac:dyDescent="0.3">
      <c r="A88" t="s">
        <v>2892</v>
      </c>
      <c r="B88" t="str">
        <f>IFERROR(INDEX(PLAYERIDMAP[],MATCH(Table6[[#This Row],[PLAYERID]],PLAYERIDMAP[IDPLAYER],0),COLUMN(PLAYERIDMAP[PLAYERNAME])),"")</f>
        <v>David Price</v>
      </c>
      <c r="C88" t="str">
        <f>IFERROR(INDEX(PLAYERIDMAP[],MATCH(Table6[[#This Row],[PLAYERID]],PLAYERIDMAP[IDPLAYER],0),COLUMN(PLAYERIDMAP[POS])),"")</f>
        <v>P</v>
      </c>
      <c r="D88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13.572263575525421</v>
      </c>
      <c r="E88">
        <f>RANK(Table6[[#This Row],[$ VALUE]],$D:$D)</f>
        <v>87</v>
      </c>
      <c r="F88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8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9" spans="1:7" x14ac:dyDescent="0.3">
      <c r="A89" t="s">
        <v>12754</v>
      </c>
      <c r="B89" t="str">
        <f>IFERROR(INDEX(PLAYERIDMAP[],MATCH(Table6[[#This Row],[PLAYERID]],PLAYERIDMAP[IDPLAYER],0),COLUMN(PLAYERIDMAP[PLAYERNAME])),"")</f>
        <v>Josh Hader</v>
      </c>
      <c r="C89" t="str">
        <f>IFERROR(INDEX(PLAYERIDMAP[],MATCH(Table6[[#This Row],[PLAYERID]],PLAYERIDMAP[IDPLAYER],0),COLUMN(PLAYERIDMAP[POS])),"")</f>
        <v>P</v>
      </c>
      <c r="D89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13.458899527280746</v>
      </c>
      <c r="E89">
        <f>RANK(Table6[[#This Row],[$ VALUE]],$D:$D)</f>
        <v>88</v>
      </c>
      <c r="F89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9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90" spans="1:7" x14ac:dyDescent="0.3">
      <c r="A90" t="s">
        <v>8159</v>
      </c>
      <c r="B90" t="str">
        <f>IFERROR(INDEX(PLAYERIDMAP[],MATCH(Table6[[#This Row],[PLAYERID]],PLAYERIDMAP[IDPLAYER],0),COLUMN(PLAYERIDMAP[PLAYERNAME])),"")</f>
        <v>Joey Gallo</v>
      </c>
      <c r="C90" t="str">
        <f>IFERROR(INDEX(PLAYERIDMAP[],MATCH(Table6[[#This Row],[PLAYERID]],PLAYERIDMAP[IDPLAYER],0),COLUMN(PLAYERIDMAP[POS])),"")</f>
        <v>3B</v>
      </c>
      <c r="D90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13.432053792385709</v>
      </c>
      <c r="E90">
        <f>RANK(Table6[[#This Row],[$ VALUE]],$D:$D)</f>
        <v>89</v>
      </c>
      <c r="F90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90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91" spans="1:7" x14ac:dyDescent="0.3">
      <c r="A91" t="s">
        <v>12185</v>
      </c>
      <c r="B91" t="str">
        <f>IFERROR(INDEX(PLAYERIDMAP[],MATCH(Table6[[#This Row],[PLAYERID]],PLAYERIDMAP[IDPLAYER],0),COLUMN(PLAYERIDMAP[PLAYERNAME])),"")</f>
        <v>Felipe Vazquez</v>
      </c>
      <c r="C91" t="str">
        <f>IFERROR(INDEX(PLAYERIDMAP[],MATCH(Table6[[#This Row],[PLAYERID]],PLAYERIDMAP[IDPLAYER],0),COLUMN(PLAYERIDMAP[POS])),"")</f>
        <v>P</v>
      </c>
      <c r="D91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13.379678147880226</v>
      </c>
      <c r="E91">
        <f>RANK(Table6[[#This Row],[$ VALUE]],$D:$D)</f>
        <v>90</v>
      </c>
      <c r="F91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91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92" spans="1:7" x14ac:dyDescent="0.3">
      <c r="A92" t="s">
        <v>3490</v>
      </c>
      <c r="B92" t="str">
        <f>IFERROR(INDEX(PLAYERIDMAP[],MATCH(Table6[[#This Row],[PLAYERID]],PLAYERIDMAP[IDPLAYER],0),COLUMN(PLAYERIDMAP[PLAYERNAME])),"")</f>
        <v>Marcell Ozuna</v>
      </c>
      <c r="C92" t="str">
        <f>IFERROR(INDEX(PLAYERIDMAP[],MATCH(Table6[[#This Row],[PLAYERID]],PLAYERIDMAP[IDPLAYER],0),COLUMN(PLAYERIDMAP[POS])),"")</f>
        <v>OF</v>
      </c>
      <c r="D92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13.146752461913742</v>
      </c>
      <c r="E92">
        <f>RANK(Table6[[#This Row],[$ VALUE]],$D:$D)</f>
        <v>91</v>
      </c>
      <c r="F92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92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93" spans="1:7" x14ac:dyDescent="0.3">
      <c r="A93" t="s">
        <v>9163</v>
      </c>
      <c r="B93" t="str">
        <f>IFERROR(INDEX(PLAYERIDMAP[],MATCH(Table6[[#This Row],[PLAYERID]],PLAYERIDMAP[IDPLAYER],0),COLUMN(PLAYERIDMAP[PLAYERNAME])),"")</f>
        <v>Aaron Judge</v>
      </c>
      <c r="C93" t="str">
        <f>IFERROR(INDEX(PLAYERIDMAP[],MATCH(Table6[[#This Row],[PLAYERID]],PLAYERIDMAP[IDPLAYER],0),COLUMN(PLAYERIDMAP[POS])),"")</f>
        <v>OF</v>
      </c>
      <c r="D93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13.117296459353492</v>
      </c>
      <c r="E93">
        <f>RANK(Table6[[#This Row],[$ VALUE]],$D:$D)</f>
        <v>92</v>
      </c>
      <c r="F93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93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94" spans="1:7" x14ac:dyDescent="0.3">
      <c r="A94" t="s">
        <v>2501</v>
      </c>
      <c r="B94" t="str">
        <f>IFERROR(INDEX(PLAYERIDMAP[],MATCH(Table6[[#This Row],[PLAYERID]],PLAYERIDMAP[IDPLAYER],0),COLUMN(PLAYERIDMAP[PLAYERNAME])),"")</f>
        <v>Jed Lowrie</v>
      </c>
      <c r="C94" t="str">
        <f>IFERROR(INDEX(PLAYERIDMAP[],MATCH(Table6[[#This Row],[PLAYERID]],PLAYERIDMAP[IDPLAYER],0),COLUMN(PLAYERIDMAP[POS])),"")</f>
        <v>2B</v>
      </c>
      <c r="D94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13.115371544075584</v>
      </c>
      <c r="E94">
        <f>RANK(Table6[[#This Row],[$ VALUE]],$D:$D)</f>
        <v>93</v>
      </c>
      <c r="F94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94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95" spans="1:7" x14ac:dyDescent="0.3">
      <c r="A95" t="s">
        <v>3510</v>
      </c>
      <c r="B95" t="str">
        <f>IFERROR(INDEX(PLAYERIDMAP[],MATCH(Table6[[#This Row],[PLAYERID]],PLAYERIDMAP[IDPLAYER],0),COLUMN(PLAYERIDMAP[PLAYERNAME])),"")</f>
        <v>Jameson Taillon</v>
      </c>
      <c r="C95" t="str">
        <f>IFERROR(INDEX(PLAYERIDMAP[],MATCH(Table6[[#This Row],[PLAYERID]],PLAYERIDMAP[IDPLAYER],0),COLUMN(PLAYERIDMAP[POS])),"")</f>
        <v>P</v>
      </c>
      <c r="D95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13.103679035204809</v>
      </c>
      <c r="E95">
        <f>RANK(Table6[[#This Row],[$ VALUE]],$D:$D)</f>
        <v>94</v>
      </c>
      <c r="F95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95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96" spans="1:7" x14ac:dyDescent="0.3">
      <c r="A96" t="s">
        <v>10580</v>
      </c>
      <c r="B96" t="str">
        <f>IFERROR(INDEX(PLAYERIDMAP[],MATCH(Table6[[#This Row],[PLAYERID]],PLAYERIDMAP[IDPLAYER],0),COLUMN(PLAYERIDMAP[PLAYERNAME])),"")</f>
        <v>Travis Shaw</v>
      </c>
      <c r="C96" t="str">
        <f>IFERROR(INDEX(PLAYERIDMAP[],MATCH(Table6[[#This Row],[PLAYERID]],PLAYERIDMAP[IDPLAYER],0),COLUMN(PLAYERIDMAP[POS])),"")</f>
        <v>3B</v>
      </c>
      <c r="D96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13.098596668594922</v>
      </c>
      <c r="E96">
        <f>RANK(Table6[[#This Row],[$ VALUE]],$D:$D)</f>
        <v>95</v>
      </c>
      <c r="F96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96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97" spans="1:7" x14ac:dyDescent="0.3">
      <c r="A97" t="s">
        <v>2307</v>
      </c>
      <c r="B97" t="str">
        <f>IFERROR(INDEX(PLAYERIDMAP[],MATCH(Table6[[#This Row],[PLAYERID]],PLAYERIDMAP[IDPLAYER],0),COLUMN(PLAYERIDMAP[PLAYERNAME])),"")</f>
        <v>Kenley Jansen</v>
      </c>
      <c r="C97" t="str">
        <f>IFERROR(INDEX(PLAYERIDMAP[],MATCH(Table6[[#This Row],[PLAYERID]],PLAYERIDMAP[IDPLAYER],0),COLUMN(PLAYERIDMAP[POS])),"")</f>
        <v>P</v>
      </c>
      <c r="D97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12.81820977824562</v>
      </c>
      <c r="E97">
        <f>RANK(Table6[[#This Row],[$ VALUE]],$D:$D)</f>
        <v>96</v>
      </c>
      <c r="F97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97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98" spans="1:7" x14ac:dyDescent="0.3">
      <c r="A98" t="s">
        <v>3474</v>
      </c>
      <c r="B98" t="str">
        <f>IFERROR(INDEX(PLAYERIDMAP[],MATCH(Table6[[#This Row],[PLAYERID]],PLAYERIDMAP[IDPLAYER],0),COLUMN(PLAYERIDMAP[PLAYERNAME])),"")</f>
        <v>Cesar Hernandez</v>
      </c>
      <c r="C98" t="str">
        <f>IFERROR(INDEX(PLAYERIDMAP[],MATCH(Table6[[#This Row],[PLAYERID]],PLAYERIDMAP[IDPLAYER],0),COLUMN(PLAYERIDMAP[POS])),"")</f>
        <v>2B</v>
      </c>
      <c r="D98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12.606611081948836</v>
      </c>
      <c r="E98">
        <f>RANK(Table6[[#This Row],[$ VALUE]],$D:$D)</f>
        <v>97</v>
      </c>
      <c r="F98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98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99" spans="1:7" x14ac:dyDescent="0.3">
      <c r="A99" t="s">
        <v>13523</v>
      </c>
      <c r="B99" t="str">
        <f>IFERROR(INDEX(PLAYERIDMAP[],MATCH(Table6[[#This Row],[PLAYERID]],PLAYERIDMAP[IDPLAYER],0),COLUMN(PLAYERIDMAP[PLAYERNAME])),"")</f>
        <v>Juan Soto</v>
      </c>
      <c r="C99" t="str">
        <f>IFERROR(INDEX(PLAYERIDMAP[],MATCH(Table6[[#This Row],[PLAYERID]],PLAYERIDMAP[IDPLAYER],0),COLUMN(PLAYERIDMAP[POS])),"")</f>
        <v>OF</v>
      </c>
      <c r="D99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12.602071310711484</v>
      </c>
      <c r="E99">
        <f>RANK(Table6[[#This Row],[$ VALUE]],$D:$D)</f>
        <v>98</v>
      </c>
      <c r="F99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99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00" spans="1:7" x14ac:dyDescent="0.3">
      <c r="A100" t="s">
        <v>2690</v>
      </c>
      <c r="B100" t="str">
        <f>IFERROR(INDEX(PLAYERIDMAP[],MATCH(Table6[[#This Row],[PLAYERID]],PLAYERIDMAP[IDPLAYER],0),COLUMN(PLAYERIDMAP[PLAYERNAME])),"")</f>
        <v>Mike Moustakas</v>
      </c>
      <c r="C100" t="str">
        <f>IFERROR(INDEX(PLAYERIDMAP[],MATCH(Table6[[#This Row],[PLAYERID]],PLAYERIDMAP[IDPLAYER],0),COLUMN(PLAYERIDMAP[POS])),"")</f>
        <v>3B</v>
      </c>
      <c r="D100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12.504102580592004</v>
      </c>
      <c r="E100">
        <f>RANK(Table6[[#This Row],[$ VALUE]],$D:$D)</f>
        <v>99</v>
      </c>
      <c r="F100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00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01" spans="1:7" x14ac:dyDescent="0.3">
      <c r="A101" t="s">
        <v>3513</v>
      </c>
      <c r="B101" t="str">
        <f>IFERROR(INDEX(PLAYERIDMAP[],MATCH(Table6[[#This Row],[PLAYERID]],PLAYERIDMAP[IDPLAYER],0),COLUMN(PLAYERIDMAP[PLAYERNAME])),"")</f>
        <v>Jonathan Villar</v>
      </c>
      <c r="C101" t="str">
        <f>IFERROR(INDEX(PLAYERIDMAP[],MATCH(Table6[[#This Row],[PLAYERID]],PLAYERIDMAP[IDPLAYER],0),COLUMN(PLAYERIDMAP[POS])),"")</f>
        <v>2B</v>
      </c>
      <c r="D101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12.389688872573437</v>
      </c>
      <c r="E101">
        <f>RANK(Table6[[#This Row],[$ VALUE]],$D:$D)</f>
        <v>100</v>
      </c>
      <c r="F101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01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02" spans="1:7" x14ac:dyDescent="0.3">
      <c r="A102" t="s">
        <v>1956</v>
      </c>
      <c r="B102" t="str">
        <f>IFERROR(INDEX(PLAYERIDMAP[],MATCH(Table6[[#This Row],[PLAYERID]],PLAYERIDMAP[IDPLAYER],0),COLUMN(PLAYERIDMAP[PLAYERNAME])),"")</f>
        <v>Eduardo Escobar</v>
      </c>
      <c r="C102" t="str">
        <f>IFERROR(INDEX(PLAYERIDMAP[],MATCH(Table6[[#This Row],[PLAYERID]],PLAYERIDMAP[IDPLAYER],0),COLUMN(PLAYERIDMAP[POS])),"")</f>
        <v>3B</v>
      </c>
      <c r="D102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12.199195522492289</v>
      </c>
      <c r="E102">
        <f>RANK(Table6[[#This Row],[$ VALUE]],$D:$D)</f>
        <v>101</v>
      </c>
      <c r="F102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02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03" spans="1:7" x14ac:dyDescent="0.3">
      <c r="A103" t="s">
        <v>8280</v>
      </c>
      <c r="B103" t="str">
        <f>IFERROR(INDEX(PLAYERIDMAP[],MATCH(Table6[[#This Row],[PLAYERID]],PLAYERIDMAP[IDPLAYER],0),COLUMN(PLAYERIDMAP[PLAYERNAME])),"")</f>
        <v>Jeremy Jeffress</v>
      </c>
      <c r="C103" t="str">
        <f>IFERROR(INDEX(PLAYERIDMAP[],MATCH(Table6[[#This Row],[PLAYERID]],PLAYERIDMAP[IDPLAYER],0),COLUMN(PLAYERIDMAP[POS])),"")</f>
        <v>P</v>
      </c>
      <c r="D103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12.196857625516579</v>
      </c>
      <c r="E103">
        <f>RANK(Table6[[#This Row],[$ VALUE]],$D:$D)</f>
        <v>102</v>
      </c>
      <c r="F103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03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04" spans="1:7" x14ac:dyDescent="0.3">
      <c r="A104" t="s">
        <v>3339</v>
      </c>
      <c r="B104" t="str">
        <f>IFERROR(INDEX(PLAYERIDMAP[],MATCH(Table6[[#This Row],[PLAYERID]],PLAYERIDMAP[IDPLAYER],0),COLUMN(PLAYERIDMAP[PLAYERNAME])),"")</f>
        <v>Zack Wheeler</v>
      </c>
      <c r="C104" t="str">
        <f>IFERROR(INDEX(PLAYERIDMAP[],MATCH(Table6[[#This Row],[PLAYERID]],PLAYERIDMAP[IDPLAYER],0),COLUMN(PLAYERIDMAP[POS])),"")</f>
        <v>P</v>
      </c>
      <c r="D104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12.169629646699576</v>
      </c>
      <c r="E104">
        <f>RANK(Table6[[#This Row],[$ VALUE]],$D:$D)</f>
        <v>103</v>
      </c>
      <c r="F104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04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05" spans="1:7" x14ac:dyDescent="0.3">
      <c r="A105" t="s">
        <v>2600</v>
      </c>
      <c r="B105" t="str">
        <f>IFERROR(INDEX(PLAYERIDMAP[],MATCH(Table6[[#This Row],[PLAYERID]],PLAYERIDMAP[IDPLAYER],0),COLUMN(PLAYERIDMAP[PLAYERNAME])),"")</f>
        <v>Andrew McCutchen</v>
      </c>
      <c r="C105" t="str">
        <f>IFERROR(INDEX(PLAYERIDMAP[],MATCH(Table6[[#This Row],[PLAYERID]],PLAYERIDMAP[IDPLAYER],0),COLUMN(PLAYERIDMAP[POS])),"")</f>
        <v>OF</v>
      </c>
      <c r="D105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12.12567658200688</v>
      </c>
      <c r="E105">
        <f>RANK(Table6[[#This Row],[$ VALUE]],$D:$D)</f>
        <v>104</v>
      </c>
      <c r="F105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05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06" spans="1:7" x14ac:dyDescent="0.3">
      <c r="A106" t="s">
        <v>2163</v>
      </c>
      <c r="B106" t="str">
        <f>IFERROR(INDEX(PLAYERIDMAP[],MATCH(Table6[[#This Row],[PLAYERID]],PLAYERIDMAP[IDPLAYER],0),COLUMN(PLAYERIDMAP[PLAYERNAME])),"")</f>
        <v>Brad Hand</v>
      </c>
      <c r="C106" t="str">
        <f>IFERROR(INDEX(PLAYERIDMAP[],MATCH(Table6[[#This Row],[PLAYERID]],PLAYERIDMAP[IDPLAYER],0),COLUMN(PLAYERIDMAP[POS])),"")</f>
        <v>P</v>
      </c>
      <c r="D106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12.123303976726893</v>
      </c>
      <c r="E106">
        <f>RANK(Table6[[#This Row],[$ VALUE]],$D:$D)</f>
        <v>105</v>
      </c>
      <c r="F106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06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07" spans="1:7" x14ac:dyDescent="0.3">
      <c r="A107" t="s">
        <v>2897</v>
      </c>
      <c r="B107" t="str">
        <f>IFERROR(INDEX(PLAYERIDMAP[],MATCH(Table6[[#This Row],[PLAYERID]],PLAYERIDMAP[IDPLAYER],0),COLUMN(PLAYERIDMAP[PLAYERNAME])),"")</f>
        <v>Jurickson Profar</v>
      </c>
      <c r="C107" t="str">
        <f>IFERROR(INDEX(PLAYERIDMAP[],MATCH(Table6[[#This Row],[PLAYERID]],PLAYERIDMAP[IDPLAYER],0),COLUMN(PLAYERIDMAP[POS])),"")</f>
        <v>OF</v>
      </c>
      <c r="D107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11.952212412763441</v>
      </c>
      <c r="E107">
        <f>RANK(Table6[[#This Row],[$ VALUE]],$D:$D)</f>
        <v>106</v>
      </c>
      <c r="F107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07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08" spans="1:7" x14ac:dyDescent="0.3">
      <c r="A108" t="s">
        <v>2809</v>
      </c>
      <c r="B108" t="str">
        <f>IFERROR(INDEX(PLAYERIDMAP[],MATCH(Table6[[#This Row],[PLAYERID]],PLAYERIDMAP[IDPLAYER],0),COLUMN(PLAYERIDMAP[PLAYERNAME])),"")</f>
        <v>James Paxton</v>
      </c>
      <c r="C108" t="str">
        <f>IFERROR(INDEX(PLAYERIDMAP[],MATCH(Table6[[#This Row],[PLAYERID]],PLAYERIDMAP[IDPLAYER],0),COLUMN(PLAYERIDMAP[POS])),"")</f>
        <v>P</v>
      </c>
      <c r="D108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11.947320937828851</v>
      </c>
      <c r="E108">
        <f>RANK(Table6[[#This Row],[$ VALUE]],$D:$D)</f>
        <v>107</v>
      </c>
      <c r="F108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08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09" spans="1:7" x14ac:dyDescent="0.3">
      <c r="A109" t="s">
        <v>1732</v>
      </c>
      <c r="B109" t="str">
        <f>IFERROR(INDEX(PLAYERIDMAP[],MATCH(Table6[[#This Row],[PLAYERID]],PLAYERIDMAP[IDPLAYER],0),COLUMN(PLAYERIDMAP[PLAYERNAME])),"")</f>
        <v>Aroldis Chapman</v>
      </c>
      <c r="C109" t="str">
        <f>IFERROR(INDEX(PLAYERIDMAP[],MATCH(Table6[[#This Row],[PLAYERID]],PLAYERIDMAP[IDPLAYER],0),COLUMN(PLAYERIDMAP[POS])),"")</f>
        <v>P</v>
      </c>
      <c r="D109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11.930632907938858</v>
      </c>
      <c r="E109">
        <f>RANK(Table6[[#This Row],[$ VALUE]],$D:$D)</f>
        <v>108</v>
      </c>
      <c r="F109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09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10" spans="1:7" x14ac:dyDescent="0.3">
      <c r="A110" t="s">
        <v>4143</v>
      </c>
      <c r="B110" t="str">
        <f>IFERROR(INDEX(PLAYERIDMAP[],MATCH(Table6[[#This Row],[PLAYERID]],PLAYERIDMAP[IDPLAYER],0),COLUMN(PLAYERIDMAP[PLAYERNAME])),"")</f>
        <v>Kyle Hendricks</v>
      </c>
      <c r="C110" t="str">
        <f>IFERROR(INDEX(PLAYERIDMAP[],MATCH(Table6[[#This Row],[PLAYERID]],PLAYERIDMAP[IDPLAYER],0),COLUMN(PLAYERIDMAP[POS])),"")</f>
        <v>P</v>
      </c>
      <c r="D110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11.61394615550622</v>
      </c>
      <c r="E110">
        <f>RANK(Table6[[#This Row],[$ VALUE]],$D:$D)</f>
        <v>109</v>
      </c>
      <c r="F110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10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11" spans="1:7" x14ac:dyDescent="0.3">
      <c r="A111" t="s">
        <v>2375</v>
      </c>
      <c r="B111" t="str">
        <f>IFERROR(INDEX(PLAYERIDMAP[],MATCH(Table6[[#This Row],[PLAYERID]],PLAYERIDMAP[IDPLAYER],0),COLUMN(PLAYERIDMAP[PLAYERNAME])),"")</f>
        <v>Clayton Kershaw</v>
      </c>
      <c r="C111" t="str">
        <f>IFERROR(INDEX(PLAYERIDMAP[],MATCH(Table6[[#This Row],[PLAYERID]],PLAYERIDMAP[IDPLAYER],0),COLUMN(PLAYERIDMAP[POS])),"")</f>
        <v>P</v>
      </c>
      <c r="D111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11.598799730883147</v>
      </c>
      <c r="E111">
        <f>RANK(Table6[[#This Row],[$ VALUE]],$D:$D)</f>
        <v>110</v>
      </c>
      <c r="F111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11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12" spans="1:7" x14ac:dyDescent="0.3">
      <c r="A112" t="s">
        <v>2884</v>
      </c>
      <c r="B112" t="str">
        <f>IFERROR(INDEX(PLAYERIDMAP[],MATCH(Table6[[#This Row],[PLAYERID]],PLAYERIDMAP[IDPLAYER],0),COLUMN(PLAYERIDMAP[PLAYERNAME])),"")</f>
        <v>Rick Porcello</v>
      </c>
      <c r="C112" t="str">
        <f>IFERROR(INDEX(PLAYERIDMAP[],MATCH(Table6[[#This Row],[PLAYERID]],PLAYERIDMAP[IDPLAYER],0),COLUMN(PLAYERIDMAP[POS])),"")</f>
        <v>P</v>
      </c>
      <c r="D112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11.45648386169492</v>
      </c>
      <c r="E112">
        <f>RANK(Table6[[#This Row],[$ VALUE]],$D:$D)</f>
        <v>111</v>
      </c>
      <c r="F112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12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13" spans="1:7" x14ac:dyDescent="0.3">
      <c r="A113" t="s">
        <v>12563</v>
      </c>
      <c r="B113" t="str">
        <f>IFERROR(INDEX(PLAYERIDMAP[],MATCH(Table6[[#This Row],[PLAYERID]],PLAYERIDMAP[IDPLAYER],0),COLUMN(PLAYERIDMAP[PLAYERNAME])),"")</f>
        <v>Yulieski Gurriel</v>
      </c>
      <c r="C113" t="str">
        <f>IFERROR(INDEX(PLAYERIDMAP[],MATCH(Table6[[#This Row],[PLAYERID]],PLAYERIDMAP[IDPLAYER],0),COLUMN(PLAYERIDMAP[POS])),"")</f>
        <v>1B</v>
      </c>
      <c r="D113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11.393427187718551</v>
      </c>
      <c r="E113">
        <f>RANK(Table6[[#This Row],[$ VALUE]],$D:$D)</f>
        <v>112</v>
      </c>
      <c r="F113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13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14" spans="1:7" x14ac:dyDescent="0.3">
      <c r="A114" t="s">
        <v>14000</v>
      </c>
      <c r="B114" t="str">
        <f>IFERROR(INDEX(PLAYERIDMAP[],MATCH(Table6[[#This Row],[PLAYERID]],PLAYERIDMAP[IDPLAYER],0),COLUMN(PLAYERIDMAP[PLAYERNAME])),"")</f>
        <v>Walker Buehler</v>
      </c>
      <c r="C114" t="str">
        <f>IFERROR(INDEX(PLAYERIDMAP[],MATCH(Table6[[#This Row],[PLAYERID]],PLAYERIDMAP[IDPLAYER],0),COLUMN(PLAYERIDMAP[POS])),"")</f>
        <v>P</v>
      </c>
      <c r="D114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11.364513878706301</v>
      </c>
      <c r="E114">
        <f>RANK(Table6[[#This Row],[$ VALUE]],$D:$D)</f>
        <v>113</v>
      </c>
      <c r="F114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14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15" spans="1:7" x14ac:dyDescent="0.3">
      <c r="A115" t="s">
        <v>3505</v>
      </c>
      <c r="B115" t="str">
        <f>IFERROR(INDEX(PLAYERIDMAP[],MATCH(Table6[[#This Row],[PLAYERID]],PLAYERIDMAP[IDPLAYER],0),COLUMN(PLAYERIDMAP[PLAYERNAME])),"")</f>
        <v>Marcus Semien</v>
      </c>
      <c r="C115" t="str">
        <f>IFERROR(INDEX(PLAYERIDMAP[],MATCH(Table6[[#This Row],[PLAYERID]],PLAYERIDMAP[IDPLAYER],0),COLUMN(PLAYERIDMAP[POS])),"")</f>
        <v>SS</v>
      </c>
      <c r="D115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11.199447999845868</v>
      </c>
      <c r="E115">
        <f>RANK(Table6[[#This Row],[$ VALUE]],$D:$D)</f>
        <v>114</v>
      </c>
      <c r="F115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15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16" spans="1:7" x14ac:dyDescent="0.3">
      <c r="A116" t="s">
        <v>9278</v>
      </c>
      <c r="B116" t="str">
        <f>IFERROR(INDEX(PLAYERIDMAP[],MATCH(Table6[[#This Row],[PLAYERID]],PLAYERIDMAP[IDPLAYER],0),COLUMN(PLAYERIDMAP[PLAYERNAME])),"")</f>
        <v>Jose Berrios</v>
      </c>
      <c r="C116" t="str">
        <f>IFERROR(INDEX(PLAYERIDMAP[],MATCH(Table6[[#This Row],[PLAYERID]],PLAYERIDMAP[IDPLAYER],0),COLUMN(PLAYERIDMAP[POS])),"")</f>
        <v>P</v>
      </c>
      <c r="D116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11.195699957865163</v>
      </c>
      <c r="E116">
        <f>RANK(Table6[[#This Row],[$ VALUE]],$D:$D)</f>
        <v>115</v>
      </c>
      <c r="F116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16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17" spans="1:7" x14ac:dyDescent="0.3">
      <c r="A117" t="s">
        <v>3494</v>
      </c>
      <c r="B117" t="str">
        <f>IFERROR(INDEX(PLAYERIDMAP[],MATCH(Table6[[#This Row],[PLAYERID]],PLAYERIDMAP[IDPLAYER],0),COLUMN(PLAYERIDMAP[PLAYERNAME])),"")</f>
        <v>Yasiel Puig</v>
      </c>
      <c r="C117" t="str">
        <f>IFERROR(INDEX(PLAYERIDMAP[],MATCH(Table6[[#This Row],[PLAYERID]],PLAYERIDMAP[IDPLAYER],0),COLUMN(PLAYERIDMAP[POS])),"")</f>
        <v>OF</v>
      </c>
      <c r="D117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11.167964177214444</v>
      </c>
      <c r="E117">
        <f>RANK(Table6[[#This Row],[$ VALUE]],$D:$D)</f>
        <v>116</v>
      </c>
      <c r="F117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17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18" spans="1:7" x14ac:dyDescent="0.3">
      <c r="A118" t="s">
        <v>1726</v>
      </c>
      <c r="B118" t="str">
        <f>IFERROR(INDEX(PLAYERIDMAP[],MATCH(Table6[[#This Row],[PLAYERID]],PLAYERIDMAP[IDPLAYER],0),COLUMN(PLAYERIDMAP[PLAYERNAME])),"")</f>
        <v>Jhoulys Chacin</v>
      </c>
      <c r="C118" t="str">
        <f>IFERROR(INDEX(PLAYERIDMAP[],MATCH(Table6[[#This Row],[PLAYERID]],PLAYERIDMAP[IDPLAYER],0),COLUMN(PLAYERIDMAP[POS])),"")</f>
        <v>P</v>
      </c>
      <c r="D118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11.114326633036335</v>
      </c>
      <c r="E118">
        <f>RANK(Table6[[#This Row],[$ VALUE]],$D:$D)</f>
        <v>117</v>
      </c>
      <c r="F118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18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19" spans="1:7" x14ac:dyDescent="0.3">
      <c r="A119" t="s">
        <v>12006</v>
      </c>
      <c r="B119" t="str">
        <f>IFERROR(INDEX(PLAYERIDMAP[],MATCH(Table6[[#This Row],[PLAYERID]],PLAYERIDMAP[IDPLAYER],0),COLUMN(PLAYERIDMAP[PLAYERNAME])),"")</f>
        <v>Jose Martinez</v>
      </c>
      <c r="C119" t="str">
        <f>IFERROR(INDEX(PLAYERIDMAP[],MATCH(Table6[[#This Row],[PLAYERID]],PLAYERIDMAP[IDPLAYER],0),COLUMN(PLAYERIDMAP[POS])),"")</f>
        <v>OF</v>
      </c>
      <c r="D119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10.958389291784616</v>
      </c>
      <c r="E119">
        <f>RANK(Table6[[#This Row],[$ VALUE]],$D:$D)</f>
        <v>118</v>
      </c>
      <c r="F119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19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20" spans="1:7" x14ac:dyDescent="0.3">
      <c r="A120" t="s">
        <v>10950</v>
      </c>
      <c r="B120" t="str">
        <f>IFERROR(INDEX(PLAYERIDMAP[],MATCH(Table6[[#This Row],[PLAYERID]],PLAYERIDMAP[IDPLAYER],0),COLUMN(PLAYERIDMAP[PLAYERNAME])),"")</f>
        <v>Michael Conforto</v>
      </c>
      <c r="C120" t="str">
        <f>IFERROR(INDEX(PLAYERIDMAP[],MATCH(Table6[[#This Row],[PLAYERID]],PLAYERIDMAP[IDPLAYER],0),COLUMN(PLAYERIDMAP[POS])),"")</f>
        <v>OF</v>
      </c>
      <c r="D120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10.662697903657307</v>
      </c>
      <c r="E120">
        <f>RANK(Table6[[#This Row],[$ VALUE]],$D:$D)</f>
        <v>119</v>
      </c>
      <c r="F120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20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21" spans="1:7" x14ac:dyDescent="0.3">
      <c r="A121" t="s">
        <v>8257</v>
      </c>
      <c r="B121" t="str">
        <f>IFERROR(INDEX(PLAYERIDMAP[],MATCH(Table6[[#This Row],[PLAYERID]],PLAYERIDMAP[IDPLAYER],0),COLUMN(PLAYERIDMAP[PLAYERNAME])),"")</f>
        <v>Raisel Iglesias</v>
      </c>
      <c r="C121" t="str">
        <f>IFERROR(INDEX(PLAYERIDMAP[],MATCH(Table6[[#This Row],[PLAYERID]],PLAYERIDMAP[IDPLAYER],0),COLUMN(PLAYERIDMAP[POS])),"")</f>
        <v>P</v>
      </c>
      <c r="D121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10.403037675423917</v>
      </c>
      <c r="E121">
        <f>RANK(Table6[[#This Row],[$ VALUE]],$D:$D)</f>
        <v>120</v>
      </c>
      <c r="F121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21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22" spans="1:7" x14ac:dyDescent="0.3">
      <c r="A122" t="s">
        <v>3109</v>
      </c>
      <c r="B122" t="str">
        <f>IFERROR(INDEX(PLAYERIDMAP[],MATCH(Table6[[#This Row],[PLAYERID]],PLAYERIDMAP[IDPLAYER],0),COLUMN(PLAYERIDMAP[PLAYERNAME])),"")</f>
        <v>Andrelton Simmons</v>
      </c>
      <c r="C122" t="str">
        <f>IFERROR(INDEX(PLAYERIDMAP[],MATCH(Table6[[#This Row],[PLAYERID]],PLAYERIDMAP[IDPLAYER],0),COLUMN(PLAYERIDMAP[POS])),"")</f>
        <v>SS</v>
      </c>
      <c r="D122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10.392004870200575</v>
      </c>
      <c r="E122">
        <f>RANK(Table6[[#This Row],[$ VALUE]],$D:$D)</f>
        <v>121</v>
      </c>
      <c r="F122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22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23" spans="1:7" x14ac:dyDescent="0.3">
      <c r="A123" t="s">
        <v>2453</v>
      </c>
      <c r="B123" t="str">
        <f>IFERROR(INDEX(PLAYERIDMAP[],MATCH(Table6[[#This Row],[PLAYERID]],PLAYERIDMAP[IDPLAYER],0),COLUMN(PLAYERIDMAP[PLAYERNAME])),"")</f>
        <v>Jon Lester</v>
      </c>
      <c r="C123" t="str">
        <f>IFERROR(INDEX(PLAYERIDMAP[],MATCH(Table6[[#This Row],[PLAYERID]],PLAYERIDMAP[IDPLAYER],0),COLUMN(PLAYERIDMAP[POS])),"")</f>
        <v>P</v>
      </c>
      <c r="D123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10.15896510536937</v>
      </c>
      <c r="E123">
        <f>RANK(Table6[[#This Row],[$ VALUE]],$D:$D)</f>
        <v>122</v>
      </c>
      <c r="F123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23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24" spans="1:7" x14ac:dyDescent="0.3">
      <c r="A124" t="s">
        <v>2364</v>
      </c>
      <c r="B124" t="str">
        <f>IFERROR(INDEX(PLAYERIDMAP[],MATCH(Table6[[#This Row],[PLAYERID]],PLAYERIDMAP[IDPLAYER],0),COLUMN(PLAYERIDMAP[PLAYERNAME])),"")</f>
        <v>Matt Kemp</v>
      </c>
      <c r="C124" t="str">
        <f>IFERROR(INDEX(PLAYERIDMAP[],MATCH(Table6[[#This Row],[PLAYERID]],PLAYERIDMAP[IDPLAYER],0),COLUMN(PLAYERIDMAP[POS])),"")</f>
        <v>OF</v>
      </c>
      <c r="D124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10.092993957031489</v>
      </c>
      <c r="E124">
        <f>RANK(Table6[[#This Row],[$ VALUE]],$D:$D)</f>
        <v>123</v>
      </c>
      <c r="F124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24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25" spans="1:7" x14ac:dyDescent="0.3">
      <c r="A125" t="s">
        <v>2449</v>
      </c>
      <c r="B125" t="str">
        <f>IFERROR(INDEX(PLAYERIDMAP[],MATCH(Table6[[#This Row],[PLAYERID]],PLAYERIDMAP[IDPLAYER],0),COLUMN(PLAYERIDMAP[PLAYERNAME])),"")</f>
        <v>DJ LeMahieu</v>
      </c>
      <c r="C125" t="str">
        <f>IFERROR(INDEX(PLAYERIDMAP[],MATCH(Table6[[#This Row],[PLAYERID]],PLAYERIDMAP[IDPLAYER],0),COLUMN(PLAYERIDMAP[POS])),"")</f>
        <v>2B</v>
      </c>
      <c r="D125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9.9962629829240583</v>
      </c>
      <c r="E125">
        <f>RANK(Table6[[#This Row],[$ VALUE]],$D:$D)</f>
        <v>124</v>
      </c>
      <c r="F125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25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26" spans="1:7" x14ac:dyDescent="0.3">
      <c r="A126" t="s">
        <v>1899</v>
      </c>
      <c r="B126" t="str">
        <f>IFERROR(INDEX(PLAYERIDMAP[],MATCH(Table6[[#This Row],[PLAYERID]],PLAYERIDMAP[IDPLAYER],0),COLUMN(PLAYERIDMAP[PLAYERNAME])),"")</f>
        <v>Sean Doolittle</v>
      </c>
      <c r="C126" t="str">
        <f>IFERROR(INDEX(PLAYERIDMAP[],MATCH(Table6[[#This Row],[PLAYERID]],PLAYERIDMAP[IDPLAYER],0),COLUMN(PLAYERIDMAP[POS])),"")</f>
        <v>P</v>
      </c>
      <c r="D126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9.9961699209484642</v>
      </c>
      <c r="E126">
        <f>RANK(Table6[[#This Row],[$ VALUE]],$D:$D)</f>
        <v>125</v>
      </c>
      <c r="F126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26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27" spans="1:7" x14ac:dyDescent="0.3">
      <c r="A127" t="s">
        <v>2084</v>
      </c>
      <c r="B127" t="str">
        <f>IFERROR(INDEX(PLAYERIDMAP[],MATCH(Table6[[#This Row],[PLAYERID]],PLAYERIDMAP[IDPLAYER],0),COLUMN(PLAYERIDMAP[PLAYERNAME])),"")</f>
        <v>Yan Gomes</v>
      </c>
      <c r="C127" t="str">
        <f>IFERROR(INDEX(PLAYERIDMAP[],MATCH(Table6[[#This Row],[PLAYERID]],PLAYERIDMAP[IDPLAYER],0),COLUMN(PLAYERIDMAP[POS])),"")</f>
        <v>C</v>
      </c>
      <c r="D127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9.872316474807695</v>
      </c>
      <c r="E127">
        <f>RANK(Table6[[#This Row],[$ VALUE]],$D:$D)</f>
        <v>126</v>
      </c>
      <c r="F127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27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28" spans="1:7" x14ac:dyDescent="0.3">
      <c r="A128" t="s">
        <v>3509</v>
      </c>
      <c r="B128" t="str">
        <f>IFERROR(INDEX(PLAYERIDMAP[],MATCH(Table6[[#This Row],[PLAYERID]],PLAYERIDMAP[IDPLAYER],0),COLUMN(PLAYERIDMAP[PLAYERNAME])),"")</f>
        <v>Noah Syndergaard</v>
      </c>
      <c r="C128" t="str">
        <f>IFERROR(INDEX(PLAYERIDMAP[],MATCH(Table6[[#This Row],[PLAYERID]],PLAYERIDMAP[IDPLAYER],0),COLUMN(PLAYERIDMAP[POS])),"")</f>
        <v>P</v>
      </c>
      <c r="D128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9.8718663857693318</v>
      </c>
      <c r="E128">
        <f>RANK(Table6[[#This Row],[$ VALUE]],$D:$D)</f>
        <v>127</v>
      </c>
      <c r="F128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28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29" spans="1:7" x14ac:dyDescent="0.3">
      <c r="A129" t="s">
        <v>1745</v>
      </c>
      <c r="B129" t="str">
        <f>IFERROR(INDEX(PLAYERIDMAP[],MATCH(Table6[[#This Row],[PLAYERID]],PLAYERIDMAP[IDPLAYER],0),COLUMN(PLAYERIDMAP[PLAYERNAME])),"")</f>
        <v>Shin-Soo Choo</v>
      </c>
      <c r="C129" t="str">
        <f>IFERROR(INDEX(PLAYERIDMAP[],MATCH(Table6[[#This Row],[PLAYERID]],PLAYERIDMAP[IDPLAYER],0),COLUMN(PLAYERIDMAP[POS])),"")</f>
        <v>OF</v>
      </c>
      <c r="D129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9.7745388794191221</v>
      </c>
      <c r="E129">
        <f>RANK(Table6[[#This Row],[$ VALUE]],$D:$D)</f>
        <v>128</v>
      </c>
      <c r="F129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29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30" spans="1:7" x14ac:dyDescent="0.3">
      <c r="A130" t="s">
        <v>10011</v>
      </c>
      <c r="B130" t="str">
        <f>IFERROR(INDEX(PLAYERIDMAP[],MATCH(Table6[[#This Row],[PLAYERID]],PLAYERIDMAP[IDPLAYER],0),COLUMN(PLAYERIDMAP[PLAYERNAME])),"")</f>
        <v>Raul Mondesi</v>
      </c>
      <c r="C130" t="str">
        <f>IFERROR(INDEX(PLAYERIDMAP[],MATCH(Table6[[#This Row],[PLAYERID]],PLAYERIDMAP[IDPLAYER],0),COLUMN(PLAYERIDMAP[POS])),"")</f>
        <v>2B</v>
      </c>
      <c r="D130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9.7412521287655078</v>
      </c>
      <c r="E130">
        <f>RANK(Table6[[#This Row],[$ VALUE]],$D:$D)</f>
        <v>129</v>
      </c>
      <c r="F130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30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31" spans="1:7" x14ac:dyDescent="0.3">
      <c r="A131" t="s">
        <v>3776</v>
      </c>
      <c r="B131" t="str">
        <f>IFERROR(INDEX(PLAYERIDMAP[],MATCH(Table6[[#This Row],[PLAYERID]],PLAYERIDMAP[IDPLAYER],0),COLUMN(PLAYERIDMAP[PLAYERNAME])),"")</f>
        <v>Robinson Chirinos</v>
      </c>
      <c r="C131" t="str">
        <f>IFERROR(INDEX(PLAYERIDMAP[],MATCH(Table6[[#This Row],[PLAYERID]],PLAYERIDMAP[IDPLAYER],0),COLUMN(PLAYERIDMAP[POS])),"")</f>
        <v>C</v>
      </c>
      <c r="D131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9.6813345412531913</v>
      </c>
      <c r="E131">
        <f>RANK(Table6[[#This Row],[$ VALUE]],$D:$D)</f>
        <v>130</v>
      </c>
      <c r="F131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31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32" spans="1:7" x14ac:dyDescent="0.3">
      <c r="A132" t="s">
        <v>3833</v>
      </c>
      <c r="B132" t="str">
        <f>IFERROR(INDEX(PLAYERIDMAP[],MATCH(Table6[[#This Row],[PLAYERID]],PLAYERIDMAP[IDPLAYER],0),COLUMN(PLAYERIDMAP[PLAYERNAME])),"")</f>
        <v>C.J. Cron</v>
      </c>
      <c r="C132" t="str">
        <f>IFERROR(INDEX(PLAYERIDMAP[],MATCH(Table6[[#This Row],[PLAYERID]],PLAYERIDMAP[IDPLAYER],0),COLUMN(PLAYERIDMAP[POS])),"")</f>
        <v>1B</v>
      </c>
      <c r="D132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9.5052913348746557</v>
      </c>
      <c r="E132">
        <f>RANK(Table6[[#This Row],[$ VALUE]],$D:$D)</f>
        <v>131</v>
      </c>
      <c r="F132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32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33" spans="1:7" x14ac:dyDescent="0.3">
      <c r="A133" t="s">
        <v>12854</v>
      </c>
      <c r="B133" t="str">
        <f>IFERROR(INDEX(PLAYERIDMAP[],MATCH(Table6[[#This Row],[PLAYERID]],PLAYERIDMAP[IDPLAYER],0),COLUMN(PLAYERIDMAP[PLAYERNAME])),"")</f>
        <v>Joey Wendle</v>
      </c>
      <c r="C133" t="str">
        <f>IFERROR(INDEX(PLAYERIDMAP[],MATCH(Table6[[#This Row],[PLAYERID]],PLAYERIDMAP[IDPLAYER],0),COLUMN(PLAYERIDMAP[POS])),"")</f>
        <v>2B</v>
      </c>
      <c r="D133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9.4858331973681089</v>
      </c>
      <c r="E133">
        <f>RANK(Table6[[#This Row],[$ VALUE]],$D:$D)</f>
        <v>132</v>
      </c>
      <c r="F133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33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34" spans="1:7" x14ac:dyDescent="0.3">
      <c r="A134" t="s">
        <v>13942</v>
      </c>
      <c r="B134" t="str">
        <f>IFERROR(INDEX(PLAYERIDMAP[],MATCH(Table6[[#This Row],[PLAYERID]],PLAYERIDMAP[IDPLAYER],0),COLUMN(PLAYERIDMAP[PLAYERNAME])),"")</f>
        <v>Trevor Williams</v>
      </c>
      <c r="C134" t="str">
        <f>IFERROR(INDEX(PLAYERIDMAP[],MATCH(Table6[[#This Row],[PLAYERID]],PLAYERIDMAP[IDPLAYER],0),COLUMN(PLAYERIDMAP[POS])),"")</f>
        <v>P</v>
      </c>
      <c r="D134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9.1152577021055077</v>
      </c>
      <c r="E134">
        <f>RANK(Table6[[#This Row],[$ VALUE]],$D:$D)</f>
        <v>133</v>
      </c>
      <c r="F134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34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35" spans="1:7" x14ac:dyDescent="0.3">
      <c r="A135" t="s">
        <v>4528</v>
      </c>
      <c r="B135" t="str">
        <f>IFERROR(INDEX(PLAYERIDMAP[],MATCH(Table6[[#This Row],[PLAYERID]],PLAYERIDMAP[IDPLAYER],0),COLUMN(PLAYERIDMAP[PLAYERNAME])),"")</f>
        <v>Rougned Odor</v>
      </c>
      <c r="C135" t="str">
        <f>IFERROR(INDEX(PLAYERIDMAP[],MATCH(Table6[[#This Row],[PLAYERID]],PLAYERIDMAP[IDPLAYER],0),COLUMN(PLAYERIDMAP[POS])),"")</f>
        <v>2B</v>
      </c>
      <c r="D135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9.0306581360176779</v>
      </c>
      <c r="E135">
        <f>RANK(Table6[[#This Row],[$ VALUE]],$D:$D)</f>
        <v>134</v>
      </c>
      <c r="F135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35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36" spans="1:7" x14ac:dyDescent="0.3">
      <c r="A136" t="s">
        <v>2879</v>
      </c>
      <c r="B136" t="str">
        <f>IFERROR(INDEX(PLAYERIDMAP[],MATCH(Table6[[#This Row],[PLAYERID]],PLAYERIDMAP[IDPLAYER],0),COLUMN(PLAYERIDMAP[PLAYERNAME])),"")</f>
        <v>A.J. Pollock</v>
      </c>
      <c r="C136" t="str">
        <f>IFERROR(INDEX(PLAYERIDMAP[],MATCH(Table6[[#This Row],[PLAYERID]],PLAYERIDMAP[IDPLAYER],0),COLUMN(PLAYERIDMAP[POS])),"")</f>
        <v>OF</v>
      </c>
      <c r="D136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9.0197967108517467</v>
      </c>
      <c r="E136">
        <f>RANK(Table6[[#This Row],[$ VALUE]],$D:$D)</f>
        <v>135</v>
      </c>
      <c r="F136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36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37" spans="1:7" x14ac:dyDescent="0.3">
      <c r="A137" t="s">
        <v>14026</v>
      </c>
      <c r="B137" t="str">
        <f>IFERROR(INDEX(PLAYERIDMAP[],MATCH(Table6[[#This Row],[PLAYERID]],PLAYERIDMAP[IDPLAYER],0),COLUMN(PLAYERIDMAP[PLAYERNAME])),"")</f>
        <v>Shohei Ohtani</v>
      </c>
      <c r="C137" t="str">
        <f>IFERROR(INDEX(PLAYERIDMAP[],MATCH(Table6[[#This Row],[PLAYERID]],PLAYERIDMAP[IDPLAYER],0),COLUMN(PLAYERIDMAP[POS])),"")</f>
        <v>DH</v>
      </c>
      <c r="D137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8.828920983741309</v>
      </c>
      <c r="E137">
        <f>RANK(Table6[[#This Row],[$ VALUE]],$D:$D)</f>
        <v>136</v>
      </c>
      <c r="F137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37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38" spans="1:7" x14ac:dyDescent="0.3">
      <c r="A138" t="s">
        <v>3447</v>
      </c>
      <c r="B138" t="str">
        <f>IFERROR(INDEX(PLAYERIDMAP[],MATCH(Table6[[#This Row],[PLAYERID]],PLAYERIDMAP[IDPLAYER],0),COLUMN(PLAYERIDMAP[PLAYERNAME])),"")</f>
        <v>Jose Abreu</v>
      </c>
      <c r="C138" t="str">
        <f>IFERROR(INDEX(PLAYERIDMAP[],MATCH(Table6[[#This Row],[PLAYERID]],PLAYERIDMAP[IDPLAYER],0),COLUMN(PLAYERIDMAP[POS])),"")</f>
        <v>1B</v>
      </c>
      <c r="D138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8.8172717299073202</v>
      </c>
      <c r="E138">
        <f>RANK(Table6[[#This Row],[$ VALUE]],$D:$D)</f>
        <v>137</v>
      </c>
      <c r="F138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38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39" spans="1:7" x14ac:dyDescent="0.3">
      <c r="A139" t="s">
        <v>13570</v>
      </c>
      <c r="B139" t="str">
        <f>IFERROR(INDEX(PLAYERIDMAP[],MATCH(Table6[[#This Row],[PLAYERID]],PLAYERIDMAP[IDPLAYER],0),COLUMN(PLAYERIDMAP[PLAYERNAME])),"")</f>
        <v>Amed Rosario</v>
      </c>
      <c r="C139" t="str">
        <f>IFERROR(INDEX(PLAYERIDMAP[],MATCH(Table6[[#This Row],[PLAYERID]],PLAYERIDMAP[IDPLAYER],0),COLUMN(PLAYERIDMAP[POS])),"")</f>
        <v>SS</v>
      </c>
      <c r="D139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8.7293032080733184</v>
      </c>
      <c r="E139">
        <f>RANK(Table6[[#This Row],[$ VALUE]],$D:$D)</f>
        <v>138</v>
      </c>
      <c r="F139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39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40" spans="1:7" x14ac:dyDescent="0.3">
      <c r="A140" t="s">
        <v>6355</v>
      </c>
      <c r="B140" t="str">
        <f>IFERROR(INDEX(PLAYERIDMAP[],MATCH(Table6[[#This Row],[PLAYERID]],PLAYERIDMAP[IDPLAYER],0),COLUMN(PLAYERIDMAP[PLAYERNAME])),"")</f>
        <v>Chris Taylor</v>
      </c>
      <c r="C140" t="str">
        <f>IFERROR(INDEX(PLAYERIDMAP[],MATCH(Table6[[#This Row],[PLAYERID]],PLAYERIDMAP[IDPLAYER],0),COLUMN(PLAYERIDMAP[POS])),"")</f>
        <v>2B</v>
      </c>
      <c r="D140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8.7028783210467644</v>
      </c>
      <c r="E140">
        <f>RANK(Table6[[#This Row],[$ VALUE]],$D:$D)</f>
        <v>139</v>
      </c>
      <c r="F140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40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41" spans="1:7" x14ac:dyDescent="0.3">
      <c r="A141" t="s">
        <v>12770</v>
      </c>
      <c r="B141" t="str">
        <f>IFERROR(INDEX(PLAYERIDMAP[],MATCH(Table6[[#This Row],[PLAYERID]],PLAYERIDMAP[IDPLAYER],0),COLUMN(PLAYERIDMAP[PLAYERNAME])),"")</f>
        <v>Gleyber Torres</v>
      </c>
      <c r="C141" t="str">
        <f>IFERROR(INDEX(PLAYERIDMAP[],MATCH(Table6[[#This Row],[PLAYERID]],PLAYERIDMAP[IDPLAYER],0),COLUMN(PLAYERIDMAP[POS])),"")</f>
        <v>SS</v>
      </c>
      <c r="D141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8.678868438915412</v>
      </c>
      <c r="E141">
        <f>RANK(Table6[[#This Row],[$ VALUE]],$D:$D)</f>
        <v>140</v>
      </c>
      <c r="F141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41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42" spans="1:7" x14ac:dyDescent="0.3">
      <c r="A142" t="s">
        <v>3511</v>
      </c>
      <c r="B142" t="str">
        <f>IFERROR(INDEX(PLAYERIDMAP[],MATCH(Table6[[#This Row],[PLAYERID]],PLAYERIDMAP[IDPLAYER],0),COLUMN(PLAYERIDMAP[PLAYERNAME])),"")</f>
        <v>Masahiro Tanaka</v>
      </c>
      <c r="C142" t="str">
        <f>IFERROR(INDEX(PLAYERIDMAP[],MATCH(Table6[[#This Row],[PLAYERID]],PLAYERIDMAP[IDPLAYER],0),COLUMN(PLAYERIDMAP[POS])),"")</f>
        <v>P</v>
      </c>
      <c r="D142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8.4893899422179082</v>
      </c>
      <c r="E142">
        <f>RANK(Table6[[#This Row],[$ VALUE]],$D:$D)</f>
        <v>141</v>
      </c>
      <c r="F142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42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43" spans="1:7" x14ac:dyDescent="0.3">
      <c r="A143" t="s">
        <v>3062</v>
      </c>
      <c r="B143" t="str">
        <f>IFERROR(INDEX(PLAYERIDMAP[],MATCH(Table6[[#This Row],[PLAYERID]],PLAYERIDMAP[IDPLAYER],0),COLUMN(PLAYERIDMAP[PLAYERNAME])),"")</f>
        <v>Carlos Santana</v>
      </c>
      <c r="C143" t="str">
        <f>IFERROR(INDEX(PLAYERIDMAP[],MATCH(Table6[[#This Row],[PLAYERID]],PLAYERIDMAP[IDPLAYER],0),COLUMN(PLAYERIDMAP[POS])),"")</f>
        <v>1B</v>
      </c>
      <c r="D143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8.3205487408148908</v>
      </c>
      <c r="E143">
        <f>RANK(Table6[[#This Row],[$ VALUE]],$D:$D)</f>
        <v>142</v>
      </c>
      <c r="F143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43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44" spans="1:7" x14ac:dyDescent="0.3">
      <c r="A144" t="s">
        <v>11415</v>
      </c>
      <c r="B144" t="str">
        <f>IFERROR(INDEX(PLAYERIDMAP[],MATCH(Table6[[#This Row],[PLAYERID]],PLAYERIDMAP[IDPLAYER],0),COLUMN(PLAYERIDMAP[PLAYERNAME])),"")</f>
        <v>Willson Contreras</v>
      </c>
      <c r="C144" t="str">
        <f>IFERROR(INDEX(PLAYERIDMAP[],MATCH(Table6[[#This Row],[PLAYERID]],PLAYERIDMAP[IDPLAYER],0),COLUMN(PLAYERIDMAP[POS])),"")</f>
        <v>C</v>
      </c>
      <c r="D144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8.2044010683453727</v>
      </c>
      <c r="E144">
        <f>RANK(Table6[[#This Row],[$ VALUE]],$D:$D)</f>
        <v>143</v>
      </c>
      <c r="F144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44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45" spans="1:7" x14ac:dyDescent="0.3">
      <c r="A145" t="s">
        <v>1723</v>
      </c>
      <c r="B145" t="str">
        <f>IFERROR(INDEX(PLAYERIDMAP[],MATCH(Table6[[#This Row],[PLAYERID]],PLAYERIDMAP[IDPLAYER],0),COLUMN(PLAYERIDMAP[PLAYERNAME])),"")</f>
        <v>Francisco Cervelli</v>
      </c>
      <c r="C145" t="str">
        <f>IFERROR(INDEX(PLAYERIDMAP[],MATCH(Table6[[#This Row],[PLAYERID]],PLAYERIDMAP[IDPLAYER],0),COLUMN(PLAYERIDMAP[POS])),"")</f>
        <v>C</v>
      </c>
      <c r="D145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7.9875283160679658</v>
      </c>
      <c r="E145">
        <f>RANK(Table6[[#This Row],[$ VALUE]],$D:$D)</f>
        <v>144</v>
      </c>
      <c r="F145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45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46" spans="1:7" x14ac:dyDescent="0.3">
      <c r="A146" t="s">
        <v>3176</v>
      </c>
      <c r="B146" t="str">
        <f>IFERROR(INDEX(PLAYERIDMAP[],MATCH(Table6[[#This Row],[PLAYERID]],PLAYERIDMAP[IDPLAYER],0),COLUMN(PLAYERIDMAP[PLAYERNAME])),"")</f>
        <v>Kurt Suzuki</v>
      </c>
      <c r="C146" t="str">
        <f>IFERROR(INDEX(PLAYERIDMAP[],MATCH(Table6[[#This Row],[PLAYERID]],PLAYERIDMAP[IDPLAYER],0),COLUMN(PLAYERIDMAP[POS])),"")</f>
        <v>C</v>
      </c>
      <c r="D146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7.9565063840460741</v>
      </c>
      <c r="E146">
        <f>RANK(Table6[[#This Row],[$ VALUE]],$D:$D)</f>
        <v>145</v>
      </c>
      <c r="F146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46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47" spans="1:7" x14ac:dyDescent="0.3">
      <c r="A147" t="s">
        <v>3795</v>
      </c>
      <c r="B147" t="str">
        <f>IFERROR(INDEX(PLAYERIDMAP[],MATCH(Table6[[#This Row],[PLAYERID]],PLAYERIDMAP[IDPLAYER],0),COLUMN(PLAYERIDMAP[PLAYERNAME])),"")</f>
        <v>Corey Dickerson</v>
      </c>
      <c r="C147" t="str">
        <f>IFERROR(INDEX(PLAYERIDMAP[],MATCH(Table6[[#This Row],[PLAYERID]],PLAYERIDMAP[IDPLAYER],0),COLUMN(PLAYERIDMAP[POS])),"")</f>
        <v>OF</v>
      </c>
      <c r="D147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7.9115231568512048</v>
      </c>
      <c r="E147">
        <f>RANK(Table6[[#This Row],[$ VALUE]],$D:$D)</f>
        <v>146</v>
      </c>
      <c r="F147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47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48" spans="1:7" x14ac:dyDescent="0.3">
      <c r="A148" t="s">
        <v>1911</v>
      </c>
      <c r="B148" t="str">
        <f>IFERROR(INDEX(PLAYERIDMAP[],MATCH(Table6[[#This Row],[PLAYERID]],PLAYERIDMAP[IDPLAYER],0),COLUMN(PLAYERIDMAP[PLAYERNAME])),"")</f>
        <v>Brian Dozier</v>
      </c>
      <c r="C148" t="str">
        <f>IFERROR(INDEX(PLAYERIDMAP[],MATCH(Table6[[#This Row],[PLAYERID]],PLAYERIDMAP[IDPLAYER],0),COLUMN(PLAYERIDMAP[POS])),"")</f>
        <v>2B</v>
      </c>
      <c r="D148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7.296620809466642</v>
      </c>
      <c r="E148">
        <f>RANK(Table6[[#This Row],[$ VALUE]],$D:$D)</f>
        <v>147</v>
      </c>
      <c r="F148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48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49" spans="1:7" x14ac:dyDescent="0.3">
      <c r="A149" t="s">
        <v>2250</v>
      </c>
      <c r="B149" t="str">
        <f>IFERROR(INDEX(PLAYERIDMAP[],MATCH(Table6[[#This Row],[PLAYERID]],PLAYERIDMAP[IDPLAYER],0),COLUMN(PLAYERIDMAP[PLAYERNAME])),"")</f>
        <v>Eric Hosmer</v>
      </c>
      <c r="C149" t="str">
        <f>IFERROR(INDEX(PLAYERIDMAP[],MATCH(Table6[[#This Row],[PLAYERID]],PLAYERIDMAP[IDPLAYER],0),COLUMN(PLAYERIDMAP[POS])),"")</f>
        <v>1B</v>
      </c>
      <c r="D149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7.2215915548396428</v>
      </c>
      <c r="E149">
        <f>RANK(Table6[[#This Row],[$ VALUE]],$D:$D)</f>
        <v>148</v>
      </c>
      <c r="F149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49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50" spans="1:7" x14ac:dyDescent="0.3">
      <c r="A150" t="s">
        <v>2102</v>
      </c>
      <c r="B150" t="str">
        <f>IFERROR(INDEX(PLAYERIDMAP[],MATCH(Table6[[#This Row],[PLAYERID]],PLAYERIDMAP[IDPLAYER],0),COLUMN(PLAYERIDMAP[PLAYERNAME])),"")</f>
        <v>Dee Gordon</v>
      </c>
      <c r="C150" t="str">
        <f>IFERROR(INDEX(PLAYERIDMAP[],MATCH(Table6[[#This Row],[PLAYERID]],PLAYERIDMAP[IDPLAYER],0),COLUMN(PLAYERIDMAP[POS])),"")</f>
        <v>2B</v>
      </c>
      <c r="D150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7.2036069877479498</v>
      </c>
      <c r="E150">
        <f>RANK(Table6[[#This Row],[$ VALUE]],$D:$D)</f>
        <v>149</v>
      </c>
      <c r="F150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50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51" spans="1:7" x14ac:dyDescent="0.3">
      <c r="A151" t="s">
        <v>2093</v>
      </c>
      <c r="B151" t="str">
        <f>IFERROR(INDEX(PLAYERIDMAP[],MATCH(Table6[[#This Row],[PLAYERID]],PLAYERIDMAP[IDPLAYER],0),COLUMN(PLAYERIDMAP[PLAYERNAME])),"")</f>
        <v>Carlos Gonzalez</v>
      </c>
      <c r="C151" t="str">
        <f>IFERROR(INDEX(PLAYERIDMAP[],MATCH(Table6[[#This Row],[PLAYERID]],PLAYERIDMAP[IDPLAYER],0),COLUMN(PLAYERIDMAP[POS])),"")</f>
        <v>OF</v>
      </c>
      <c r="D151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7.1279936708741207</v>
      </c>
      <c r="E151">
        <f>RANK(Table6[[#This Row],[$ VALUE]],$D:$D)</f>
        <v>150</v>
      </c>
      <c r="F151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51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52" spans="1:7" x14ac:dyDescent="0.3">
      <c r="A152" t="s">
        <v>1604</v>
      </c>
      <c r="B152" t="str">
        <f>IFERROR(INDEX(PLAYERIDMAP[],MATCH(Table6[[#This Row],[PLAYERID]],PLAYERIDMAP[IDPLAYER],0),COLUMN(PLAYERIDMAP[PLAYERNAME])),"")</f>
        <v>Ryan Braun</v>
      </c>
      <c r="C152" t="str">
        <f>IFERROR(INDEX(PLAYERIDMAP[],MATCH(Table6[[#This Row],[PLAYERID]],PLAYERIDMAP[IDPLAYER],0),COLUMN(PLAYERIDMAP[POS])),"")</f>
        <v>OF</v>
      </c>
      <c r="D152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7.0831098764843547</v>
      </c>
      <c r="E152">
        <f>RANK(Table6[[#This Row],[$ VALUE]],$D:$D)</f>
        <v>151</v>
      </c>
      <c r="F152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52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53" spans="1:7" x14ac:dyDescent="0.3">
      <c r="A153" t="s">
        <v>1967</v>
      </c>
      <c r="B153" t="str">
        <f>IFERROR(INDEX(PLAYERIDMAP[],MATCH(Table6[[#This Row],[PLAYERID]],PLAYERIDMAP[IDPLAYER],0),COLUMN(PLAYERIDMAP[PLAYERNAME])),"")</f>
        <v>Jeurys Familia</v>
      </c>
      <c r="C153" t="str">
        <f>IFERROR(INDEX(PLAYERIDMAP[],MATCH(Table6[[#This Row],[PLAYERID]],PLAYERIDMAP[IDPLAYER],0),COLUMN(PLAYERIDMAP[POS])),"")</f>
        <v>P</v>
      </c>
      <c r="D153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7.0619781046712626</v>
      </c>
      <c r="E153">
        <f>RANK(Table6[[#This Row],[$ VALUE]],$D:$D)</f>
        <v>152</v>
      </c>
      <c r="F153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53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54" spans="1:7" x14ac:dyDescent="0.3">
      <c r="A154" t="s">
        <v>11099</v>
      </c>
      <c r="B154" t="str">
        <f>IFERROR(INDEX(PLAYERIDMAP[],MATCH(Table6[[#This Row],[PLAYERID]],PLAYERIDMAP[IDPLAYER],0),COLUMN(PLAYERIDMAP[PLAYERNAME])),"")</f>
        <v>Rich Hill</v>
      </c>
      <c r="C154" t="str">
        <f>IFERROR(INDEX(PLAYERIDMAP[],MATCH(Table6[[#This Row],[PLAYERID]],PLAYERIDMAP[IDPLAYER],0),COLUMN(PLAYERIDMAP[POS])),"")</f>
        <v>P</v>
      </c>
      <c r="D154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7.0601521565652714</v>
      </c>
      <c r="E154">
        <f>RANK(Table6[[#This Row],[$ VALUE]],$D:$D)</f>
        <v>153</v>
      </c>
      <c r="F154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54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55" spans="1:7" x14ac:dyDescent="0.3">
      <c r="A155" t="s">
        <v>2886</v>
      </c>
      <c r="B155" t="str">
        <f>IFERROR(INDEX(PLAYERIDMAP[],MATCH(Table6[[#This Row],[PLAYERID]],PLAYERIDMAP[IDPLAYER],0),COLUMN(PLAYERIDMAP[PLAYERNAME])),"")</f>
        <v>Buster Posey</v>
      </c>
      <c r="C155" t="str">
        <f>IFERROR(INDEX(PLAYERIDMAP[],MATCH(Table6[[#This Row],[PLAYERID]],PLAYERIDMAP[IDPLAYER],0),COLUMN(PLAYERIDMAP[POS])),"")</f>
        <v>C</v>
      </c>
      <c r="D155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6.9348039097182506</v>
      </c>
      <c r="E155">
        <f>RANK(Table6[[#This Row],[$ VALUE]],$D:$D)</f>
        <v>154</v>
      </c>
      <c r="F155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55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56" spans="1:7" x14ac:dyDescent="0.3">
      <c r="A156" t="s">
        <v>8169</v>
      </c>
      <c r="B156" t="str">
        <f>IFERROR(INDEX(PLAYERIDMAP[],MATCH(Table6[[#This Row],[PLAYERID]],PLAYERIDMAP[IDPLAYER],0),COLUMN(PLAYERIDMAP[PLAYERNAME])),"")</f>
        <v>Odubel Herrera</v>
      </c>
      <c r="C156" t="str">
        <f>IFERROR(INDEX(PLAYERIDMAP[],MATCH(Table6[[#This Row],[PLAYERID]],PLAYERIDMAP[IDPLAYER],0),COLUMN(PLAYERIDMAP[POS])),"")</f>
        <v>OF</v>
      </c>
      <c r="D156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6.8924531035551126</v>
      </c>
      <c r="E156">
        <f>RANK(Table6[[#This Row],[$ VALUE]],$D:$D)</f>
        <v>155</v>
      </c>
      <c r="F156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56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57" spans="1:7" x14ac:dyDescent="0.3">
      <c r="A157" t="s">
        <v>13666</v>
      </c>
      <c r="B157" t="str">
        <f>IFERROR(INDEX(PLAYERIDMAP[],MATCH(Table6[[#This Row],[PLAYERID]],PLAYERIDMAP[IDPLAYER],0),COLUMN(PLAYERIDMAP[PLAYERNAME])),"")</f>
        <v>Brian Anderson</v>
      </c>
      <c r="C157" t="str">
        <f>IFERROR(INDEX(PLAYERIDMAP[],MATCH(Table6[[#This Row],[PLAYERID]],PLAYERIDMAP[IDPLAYER],0),COLUMN(PLAYERIDMAP[POS])),"")</f>
        <v>3B</v>
      </c>
      <c r="D157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6.8010825993980166</v>
      </c>
      <c r="E157">
        <f>RANK(Table6[[#This Row],[$ VALUE]],$D:$D)</f>
        <v>156</v>
      </c>
      <c r="F157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57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58" spans="1:7" x14ac:dyDescent="0.3">
      <c r="A158" t="s">
        <v>1985</v>
      </c>
      <c r="B158" t="str">
        <f>IFERROR(INDEX(PLAYERIDMAP[],MATCH(Table6[[#This Row],[PLAYERID]],PLAYERIDMAP[IDPLAYER],0),COLUMN(PLAYERIDMAP[PLAYERNAME])),"")</f>
        <v>Mike Fiers</v>
      </c>
      <c r="C158" t="str">
        <f>IFERROR(INDEX(PLAYERIDMAP[],MATCH(Table6[[#This Row],[PLAYERID]],PLAYERIDMAP[IDPLAYER],0),COLUMN(PLAYERIDMAP[POS])),"")</f>
        <v>P</v>
      </c>
      <c r="D158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6.7575257971032503</v>
      </c>
      <c r="E158">
        <f>RANK(Table6[[#This Row],[$ VALUE]],$D:$D)</f>
        <v>157</v>
      </c>
      <c r="F158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58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59" spans="1:7" x14ac:dyDescent="0.3">
      <c r="A159" t="s">
        <v>1406</v>
      </c>
      <c r="B159" t="str">
        <f>IFERROR(INDEX(PLAYERIDMAP[],MATCH(Table6[[#This Row],[PLAYERID]],PLAYERIDMAP[IDPLAYER],0),COLUMN(PLAYERIDMAP[PLAYERNAME])),"")</f>
        <v>Yonder Alonso</v>
      </c>
      <c r="C159" t="str">
        <f>IFERROR(INDEX(PLAYERIDMAP[],MATCH(Table6[[#This Row],[PLAYERID]],PLAYERIDMAP[IDPLAYER],0),COLUMN(PLAYERIDMAP[POS])),"")</f>
        <v>1B</v>
      </c>
      <c r="D159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6.72103556734716</v>
      </c>
      <c r="E159">
        <f>RANK(Table6[[#This Row],[$ VALUE]],$D:$D)</f>
        <v>158</v>
      </c>
      <c r="F159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59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60" spans="1:7" x14ac:dyDescent="0.3">
      <c r="A160" t="s">
        <v>13953</v>
      </c>
      <c r="B160" t="str">
        <f>IFERROR(INDEX(PLAYERIDMAP[],MATCH(Table6[[#This Row],[PLAYERID]],PLAYERIDMAP[IDPLAYER],0),COLUMN(PLAYERIDMAP[PLAYERNAME])),"")</f>
        <v>Kirby Yates</v>
      </c>
      <c r="C160" t="str">
        <f>IFERROR(INDEX(PLAYERIDMAP[],MATCH(Table6[[#This Row],[PLAYERID]],PLAYERIDMAP[IDPLAYER],0),COLUMN(PLAYERIDMAP[POS])),"")</f>
        <v>P</v>
      </c>
      <c r="D160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6.7148766317192203</v>
      </c>
      <c r="E160">
        <f>RANK(Table6[[#This Row],[$ VALUE]],$D:$D)</f>
        <v>159</v>
      </c>
      <c r="F160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60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61" spans="1:7" x14ac:dyDescent="0.3">
      <c r="A161" t="s">
        <v>3670</v>
      </c>
      <c r="B161" t="str">
        <f>IFERROR(INDEX(PLAYERIDMAP[],MATCH(Table6[[#This Row],[PLAYERID]],PLAYERIDMAP[IDPLAYER],0),COLUMN(PLAYERIDMAP[PLAYERNAME])),"")</f>
        <v>Jackie Bradley Jr.</v>
      </c>
      <c r="C161" t="str">
        <f>IFERROR(INDEX(PLAYERIDMAP[],MATCH(Table6[[#This Row],[PLAYERID]],PLAYERIDMAP[IDPLAYER],0),COLUMN(PLAYERIDMAP[POS])),"")</f>
        <v>OF</v>
      </c>
      <c r="D161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6.6020543445123696</v>
      </c>
      <c r="E161">
        <f>RANK(Table6[[#This Row],[$ VALUE]],$D:$D)</f>
        <v>160</v>
      </c>
      <c r="F161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61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62" spans="1:7" x14ac:dyDescent="0.3">
      <c r="A162" t="s">
        <v>1647</v>
      </c>
      <c r="B162" t="str">
        <f>IFERROR(INDEX(PLAYERIDMAP[],MATCH(Table6[[#This Row],[PLAYERID]],PLAYERIDMAP[IDPLAYER],0),COLUMN(PLAYERIDMAP[PLAYERNAME])),"")</f>
        <v>Asdrubal Cabrera</v>
      </c>
      <c r="C162" t="str">
        <f>IFERROR(INDEX(PLAYERIDMAP[],MATCH(Table6[[#This Row],[PLAYERID]],PLAYERIDMAP[IDPLAYER],0),COLUMN(PLAYERIDMAP[POS])),"")</f>
        <v>SS</v>
      </c>
      <c r="D162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6.5978690238957398</v>
      </c>
      <c r="E162">
        <f>RANK(Table6[[#This Row],[$ VALUE]],$D:$D)</f>
        <v>161</v>
      </c>
      <c r="F162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62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63" spans="1:7" x14ac:dyDescent="0.3">
      <c r="A163" t="s">
        <v>2053</v>
      </c>
      <c r="B163" t="str">
        <f>IFERROR(INDEX(PLAYERIDMAP[],MATCH(Table6[[#This Row],[PLAYERID]],PLAYERIDMAP[IDPLAYER],0),COLUMN(PLAYERIDMAP[PLAYERNAME])),"")</f>
        <v>Brett Gardner</v>
      </c>
      <c r="C163" t="str">
        <f>IFERROR(INDEX(PLAYERIDMAP[],MATCH(Table6[[#This Row],[PLAYERID]],PLAYERIDMAP[IDPLAYER],0),COLUMN(PLAYERIDMAP[POS])),"")</f>
        <v>OF</v>
      </c>
      <c r="D163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6.4857629896882516</v>
      </c>
      <c r="E163">
        <f>RANK(Table6[[#This Row],[$ VALUE]],$D:$D)</f>
        <v>162</v>
      </c>
      <c r="F163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63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64" spans="1:7" x14ac:dyDescent="0.3">
      <c r="A164" t="s">
        <v>3050</v>
      </c>
      <c r="B164" t="str">
        <f>IFERROR(INDEX(PLAYERIDMAP[],MATCH(Table6[[#This Row],[PLAYERID]],PLAYERIDMAP[IDPLAYER],0),COLUMN(PLAYERIDMAP[PLAYERNAME])),"")</f>
        <v>Anibal Sanchez</v>
      </c>
      <c r="C164" t="str">
        <f>IFERROR(INDEX(PLAYERIDMAP[],MATCH(Table6[[#This Row],[PLAYERID]],PLAYERIDMAP[IDPLAYER],0),COLUMN(PLAYERIDMAP[POS])),"")</f>
        <v>P</v>
      </c>
      <c r="D164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6.3464639795292435</v>
      </c>
      <c r="E164">
        <f>RANK(Table6[[#This Row],[$ VALUE]],$D:$D)</f>
        <v>163</v>
      </c>
      <c r="F164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64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65" spans="1:7" x14ac:dyDescent="0.3">
      <c r="A165" t="s">
        <v>12405</v>
      </c>
      <c r="B165" t="str">
        <f>IFERROR(INDEX(PLAYERIDMAP[],MATCH(Table6[[#This Row],[PLAYERID]],PLAYERIDMAP[IDPLAYER],0),COLUMN(PLAYERIDMAP[PLAYERNAME])),"")</f>
        <v>Sean Manaea</v>
      </c>
      <c r="C165" t="str">
        <f>IFERROR(INDEX(PLAYERIDMAP[],MATCH(Table6[[#This Row],[PLAYERID]],PLAYERIDMAP[IDPLAYER],0),COLUMN(PLAYERIDMAP[POS])),"")</f>
        <v>P</v>
      </c>
      <c r="D165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6.3325584725953306</v>
      </c>
      <c r="E165">
        <f>RANK(Table6[[#This Row],[$ VALUE]],$D:$D)</f>
        <v>164</v>
      </c>
      <c r="F165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65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66" spans="1:7" x14ac:dyDescent="0.3">
      <c r="A166" t="s">
        <v>8198</v>
      </c>
      <c r="B166" t="str">
        <f>IFERROR(INDEX(PLAYERIDMAP[],MATCH(Table6[[#This Row],[PLAYERID]],PLAYERIDMAP[IDPLAYER],0),COLUMN(PLAYERIDMAP[PLAYERNAME])),"")</f>
        <v>Kevin Pillar</v>
      </c>
      <c r="C166" t="str">
        <f>IFERROR(INDEX(PLAYERIDMAP[],MATCH(Table6[[#This Row],[PLAYERID]],PLAYERIDMAP[IDPLAYER],0),COLUMN(PLAYERIDMAP[POS])),"")</f>
        <v>OF</v>
      </c>
      <c r="D166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6.2669089590089042</v>
      </c>
      <c r="E166">
        <f>RANK(Table6[[#This Row],[$ VALUE]],$D:$D)</f>
        <v>165</v>
      </c>
      <c r="F166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66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67" spans="1:7" x14ac:dyDescent="0.3">
      <c r="A167" t="s">
        <v>9145</v>
      </c>
      <c r="B167" t="str">
        <f>IFERROR(INDEX(PLAYERIDMAP[],MATCH(Table6[[#This Row],[PLAYERID]],PLAYERIDMAP[IDPLAYER],0),COLUMN(PLAYERIDMAP[PLAYERNAME])),"")</f>
        <v>Brandon Nimmo</v>
      </c>
      <c r="C167" t="str">
        <f>IFERROR(INDEX(PLAYERIDMAP[],MATCH(Table6[[#This Row],[PLAYERID]],PLAYERIDMAP[IDPLAYER],0),COLUMN(PLAYERIDMAP[POS])),"")</f>
        <v>OF</v>
      </c>
      <c r="D167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6.1515051150992122</v>
      </c>
      <c r="E167">
        <f>RANK(Table6[[#This Row],[$ VALUE]],$D:$D)</f>
        <v>166</v>
      </c>
      <c r="F167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67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68" spans="1:7" x14ac:dyDescent="0.3">
      <c r="A168" t="s">
        <v>2772</v>
      </c>
      <c r="B168" t="str">
        <f>IFERROR(INDEX(PLAYERIDMAP[],MATCH(Table6[[#This Row],[PLAYERID]],PLAYERIDMAP[IDPLAYER],0),COLUMN(PLAYERIDMAP[PLAYERNAME])),"")</f>
        <v>Adam Ottavino</v>
      </c>
      <c r="C168" t="str">
        <f>IFERROR(INDEX(PLAYERIDMAP[],MATCH(Table6[[#This Row],[PLAYERID]],PLAYERIDMAP[IDPLAYER],0),COLUMN(PLAYERIDMAP[POS])),"")</f>
        <v>P</v>
      </c>
      <c r="D168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6.1300981423814491</v>
      </c>
      <c r="E168">
        <f>RANK(Table6[[#This Row],[$ VALUE]],$D:$D)</f>
        <v>167</v>
      </c>
      <c r="F168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68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69" spans="1:7" x14ac:dyDescent="0.3">
      <c r="A169" t="s">
        <v>3121</v>
      </c>
      <c r="B169" t="str">
        <f>IFERROR(INDEX(PLAYERIDMAP[],MATCH(Table6[[#This Row],[PLAYERID]],PLAYERIDMAP[IDPLAYER],0),COLUMN(PLAYERIDMAP[PLAYERNAME])),"")</f>
        <v>Justin Smoak</v>
      </c>
      <c r="C169" t="str">
        <f>IFERROR(INDEX(PLAYERIDMAP[],MATCH(Table6[[#This Row],[PLAYERID]],PLAYERIDMAP[IDPLAYER],0),COLUMN(PLAYERIDMAP[POS])),"")</f>
        <v>1B</v>
      </c>
      <c r="D169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6.0581763913590487</v>
      </c>
      <c r="E169">
        <f>RANK(Table6[[#This Row],[$ VALUE]],$D:$D)</f>
        <v>168</v>
      </c>
      <c r="F169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69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70" spans="1:7" x14ac:dyDescent="0.3">
      <c r="A170" t="s">
        <v>1715</v>
      </c>
      <c r="B170" t="str">
        <f>IFERROR(INDEX(PLAYERIDMAP[],MATCH(Table6[[#This Row],[PLAYERID]],PLAYERIDMAP[IDPLAYER],0),COLUMN(PLAYERIDMAP[PLAYERNAME])),"")</f>
        <v>Starlin Castro</v>
      </c>
      <c r="C170" t="str">
        <f>IFERROR(INDEX(PLAYERIDMAP[],MATCH(Table6[[#This Row],[PLAYERID]],PLAYERIDMAP[IDPLAYER],0),COLUMN(PLAYERIDMAP[POS])),"")</f>
        <v>2B</v>
      </c>
      <c r="D170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6.0388784797976935</v>
      </c>
      <c r="E170">
        <f>RANK(Table6[[#This Row],[$ VALUE]],$D:$D)</f>
        <v>169</v>
      </c>
      <c r="F170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70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71" spans="1:7" x14ac:dyDescent="0.3">
      <c r="A171" t="s">
        <v>13697</v>
      </c>
      <c r="B171" t="str">
        <f>IFERROR(INDEX(PLAYERIDMAP[],MATCH(Table6[[#This Row],[PLAYERID]],PLAYERIDMAP[IDPLAYER],0),COLUMN(PLAYERIDMAP[PLAYERNAME])),"")</f>
        <v>Johan Camargo</v>
      </c>
      <c r="C171" t="str">
        <f>IFERROR(INDEX(PLAYERIDMAP[],MATCH(Table6[[#This Row],[PLAYERID]],PLAYERIDMAP[IDPLAYER],0),COLUMN(PLAYERIDMAP[POS])),"")</f>
        <v>SS</v>
      </c>
      <c r="D171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5.919412821021</v>
      </c>
      <c r="E171">
        <f>RANK(Table6[[#This Row],[$ VALUE]],$D:$D)</f>
        <v>170</v>
      </c>
      <c r="F171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71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72" spans="1:7" x14ac:dyDescent="0.3">
      <c r="A172" t="s">
        <v>2341</v>
      </c>
      <c r="B172" t="str">
        <f>IFERROR(INDEX(PLAYERIDMAP[],MATCH(Table6[[#This Row],[PLAYERID]],PLAYERIDMAP[IDPLAYER],0),COLUMN(PLAYERIDMAP[PLAYERNAME])),"")</f>
        <v>Adam Jones</v>
      </c>
      <c r="C172" t="str">
        <f>IFERROR(INDEX(PLAYERIDMAP[],MATCH(Table6[[#This Row],[PLAYERID]],PLAYERIDMAP[IDPLAYER],0),COLUMN(PLAYERIDMAP[POS])),"")</f>
        <v>OF</v>
      </c>
      <c r="D172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5.9036870697879085</v>
      </c>
      <c r="E172">
        <f>RANK(Table6[[#This Row],[$ VALUE]],$D:$D)</f>
        <v>171</v>
      </c>
      <c r="F172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72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73" spans="1:7" x14ac:dyDescent="0.3">
      <c r="A173" t="s">
        <v>2158</v>
      </c>
      <c r="B173" t="str">
        <f>IFERROR(INDEX(PLAYERIDMAP[],MATCH(Table6[[#This Row],[PLAYERID]],PLAYERIDMAP[IDPLAYER],0),COLUMN(PLAYERIDMAP[PLAYERNAME])),"")</f>
        <v>Billy Hamilton</v>
      </c>
      <c r="C173" t="str">
        <f>IFERROR(INDEX(PLAYERIDMAP[],MATCH(Table6[[#This Row],[PLAYERID]],PLAYERIDMAP[IDPLAYER],0),COLUMN(PLAYERIDMAP[POS])),"")</f>
        <v>OF</v>
      </c>
      <c r="D173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5.879270042128522</v>
      </c>
      <c r="E173">
        <f>RANK(Table6[[#This Row],[$ VALUE]],$D:$D)</f>
        <v>172</v>
      </c>
      <c r="F173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73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74" spans="1:7" x14ac:dyDescent="0.3">
      <c r="A174" t="s">
        <v>3301</v>
      </c>
      <c r="B174" t="str">
        <f>IFERROR(INDEX(PLAYERIDMAP[],MATCH(Table6[[#This Row],[PLAYERID]],PLAYERIDMAP[IDPLAYER],0),COLUMN(PLAYERIDMAP[PLAYERNAME])),"")</f>
        <v>Joey Votto</v>
      </c>
      <c r="C174" t="str">
        <f>IFERROR(INDEX(PLAYERIDMAP[],MATCH(Table6[[#This Row],[PLAYERID]],PLAYERIDMAP[IDPLAYER],0),COLUMN(PLAYERIDMAP[POS])),"")</f>
        <v>1B</v>
      </c>
      <c r="D174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5.5486710462877511</v>
      </c>
      <c r="E174">
        <f>RANK(Table6[[#This Row],[$ VALUE]],$D:$D)</f>
        <v>173</v>
      </c>
      <c r="F174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74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75" spans="1:7" x14ac:dyDescent="0.3">
      <c r="A175" t="s">
        <v>10107</v>
      </c>
      <c r="B175" t="str">
        <f>IFERROR(INDEX(PLAYERIDMAP[],MATCH(Table6[[#This Row],[PLAYERID]],PLAYERIDMAP[IDPLAYER],0),COLUMN(PLAYERIDMAP[PLAYERNAME])),"")</f>
        <v>Gary Sanchez</v>
      </c>
      <c r="C175" t="str">
        <f>IFERROR(INDEX(PLAYERIDMAP[],MATCH(Table6[[#This Row],[PLAYERID]],PLAYERIDMAP[IDPLAYER],0),COLUMN(PLAYERIDMAP[POS])),"")</f>
        <v>C</v>
      </c>
      <c r="D175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5.3705558175755774</v>
      </c>
      <c r="E175">
        <f>RANK(Table6[[#This Row],[$ VALUE]],$D:$D)</f>
        <v>174</v>
      </c>
      <c r="F175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75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76" spans="1:7" x14ac:dyDescent="0.3">
      <c r="A176" t="s">
        <v>10320</v>
      </c>
      <c r="B176" t="str">
        <f>IFERROR(INDEX(PLAYERIDMAP[],MATCH(Table6[[#This Row],[PLAYERID]],PLAYERIDMAP[IDPLAYER],0),COLUMN(PLAYERIDMAP[PLAYERNAME])),"")</f>
        <v>Yoan Moncada</v>
      </c>
      <c r="C176" t="str">
        <f>IFERROR(INDEX(PLAYERIDMAP[],MATCH(Table6[[#This Row],[PLAYERID]],PLAYERIDMAP[IDPLAYER],0),COLUMN(PLAYERIDMAP[POS])),"")</f>
        <v>2B</v>
      </c>
      <c r="D176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5.3444092666655667</v>
      </c>
      <c r="E176">
        <f>RANK(Table6[[#This Row],[$ VALUE]],$D:$D)</f>
        <v>175</v>
      </c>
      <c r="F176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76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77" spans="1:7" x14ac:dyDescent="0.3">
      <c r="A177" t="s">
        <v>8919</v>
      </c>
      <c r="B177" t="str">
        <f>IFERROR(INDEX(PLAYERIDMAP[],MATCH(Table6[[#This Row],[PLAYERID]],PLAYERIDMAP[IDPLAYER],0),COLUMN(PLAYERIDMAP[PLAYERNAME])),"")</f>
        <v>Eduardo Rodriguez</v>
      </c>
      <c r="C177" t="str">
        <f>IFERROR(INDEX(PLAYERIDMAP[],MATCH(Table6[[#This Row],[PLAYERID]],PLAYERIDMAP[IDPLAYER],0),COLUMN(PLAYERIDMAP[POS])),"")</f>
        <v>P</v>
      </c>
      <c r="D177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5.3318161719734407</v>
      </c>
      <c r="E177">
        <f>RANK(Table6[[#This Row],[$ VALUE]],$D:$D)</f>
        <v>176</v>
      </c>
      <c r="F177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77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78" spans="1:7" x14ac:dyDescent="0.3">
      <c r="A178" t="s">
        <v>11447</v>
      </c>
      <c r="B178" t="str">
        <f>IFERROR(INDEX(PLAYERIDMAP[],MATCH(Table6[[#This Row],[PLAYERID]],PLAYERIDMAP[IDPLAYER],0),COLUMN(PLAYERIDMAP[PLAYERNAME])),"")</f>
        <v>Nomar Mazara</v>
      </c>
      <c r="C178" t="str">
        <f>IFERROR(INDEX(PLAYERIDMAP[],MATCH(Table6[[#This Row],[PLAYERID]],PLAYERIDMAP[IDPLAYER],0),COLUMN(PLAYERIDMAP[POS])),"")</f>
        <v>OF</v>
      </c>
      <c r="D178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5.249811572432205</v>
      </c>
      <c r="E178">
        <f>RANK(Table6[[#This Row],[$ VALUE]],$D:$D)</f>
        <v>177</v>
      </c>
      <c r="F178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78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79" spans="1:7" x14ac:dyDescent="0.3">
      <c r="A179" t="s">
        <v>3161</v>
      </c>
      <c r="B179" t="str">
        <f>IFERROR(INDEX(PLAYERIDMAP[],MATCH(Table6[[#This Row],[PLAYERID]],PLAYERIDMAP[IDPLAYER],0),COLUMN(PLAYERIDMAP[PLAYERNAME])),"")</f>
        <v>Stephen Strasburg</v>
      </c>
      <c r="C179" t="str">
        <f>IFERROR(INDEX(PLAYERIDMAP[],MATCH(Table6[[#This Row],[PLAYERID]],PLAYERIDMAP[IDPLAYER],0),COLUMN(PLAYERIDMAP[POS])),"")</f>
        <v>P</v>
      </c>
      <c r="D179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5.215653911759019</v>
      </c>
      <c r="E179">
        <f>RANK(Table6[[#This Row],[$ VALUE]],$D:$D)</f>
        <v>178</v>
      </c>
      <c r="F179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79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80" spans="1:7" x14ac:dyDescent="0.3">
      <c r="A180" t="s">
        <v>3399</v>
      </c>
      <c r="B180" t="str">
        <f>IFERROR(INDEX(PLAYERIDMAP[],MATCH(Table6[[#This Row],[PLAYERID]],PLAYERIDMAP[IDPLAYER],0),COLUMN(PLAYERIDMAP[PLAYERNAME])),"")</f>
        <v>Ben Zobrist</v>
      </c>
      <c r="C180" t="str">
        <f>IFERROR(INDEX(PLAYERIDMAP[],MATCH(Table6[[#This Row],[PLAYERID]],PLAYERIDMAP[IDPLAYER],0),COLUMN(PLAYERIDMAP[POS])),"")</f>
        <v>2B</v>
      </c>
      <c r="D180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5.1734349068318162</v>
      </c>
      <c r="E180">
        <f>RANK(Table6[[#This Row],[$ VALUE]],$D:$D)</f>
        <v>179</v>
      </c>
      <c r="F180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80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81" spans="1:7" x14ac:dyDescent="0.3">
      <c r="A181" t="s">
        <v>2743</v>
      </c>
      <c r="B181" t="str">
        <f>IFERROR(INDEX(PLAYERIDMAP[],MATCH(Table6[[#This Row],[PLAYERID]],PLAYERIDMAP[IDPLAYER],0),COLUMN(PLAYERIDMAP[PLAYERNAME])),"")</f>
        <v>Bud Norris</v>
      </c>
      <c r="C181" t="str">
        <f>IFERROR(INDEX(PLAYERIDMAP[],MATCH(Table6[[#This Row],[PLAYERID]],PLAYERIDMAP[IDPLAYER],0),COLUMN(PLAYERIDMAP[POS])),"")</f>
        <v>P</v>
      </c>
      <c r="D181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5.1569403971752887</v>
      </c>
      <c r="E181">
        <f>RANK(Table6[[#This Row],[$ VALUE]],$D:$D)</f>
        <v>180</v>
      </c>
      <c r="F181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81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82" spans="1:7" x14ac:dyDescent="0.3">
      <c r="A182" t="s">
        <v>11058</v>
      </c>
      <c r="B182" t="str">
        <f>IFERROR(INDEX(PLAYERIDMAP[],MATCH(Table6[[#This Row],[PLAYERID]],PLAYERIDMAP[IDPLAYER],0),COLUMN(PLAYERIDMAP[PLAYERNAME])),"")</f>
        <v>Tucker Barnhart</v>
      </c>
      <c r="C182" t="str">
        <f>IFERROR(INDEX(PLAYERIDMAP[],MATCH(Table6[[#This Row],[PLAYERID]],PLAYERIDMAP[IDPLAYER],0),COLUMN(PLAYERIDMAP[POS])),"")</f>
        <v>C</v>
      </c>
      <c r="D182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5.146498350927871</v>
      </c>
      <c r="E182">
        <f>RANK(Table6[[#This Row],[$ VALUE]],$D:$D)</f>
        <v>181</v>
      </c>
      <c r="F182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82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83" spans="1:7" x14ac:dyDescent="0.3">
      <c r="A183" t="s">
        <v>4055</v>
      </c>
      <c r="B183" t="str">
        <f>IFERROR(INDEX(PLAYERIDMAP[],MATCH(Table6[[#This Row],[PLAYERID]],PLAYERIDMAP[IDPLAYER],0),COLUMN(PLAYERIDMAP[PLAYERNAME])),"")</f>
        <v>Marco Gonzales</v>
      </c>
      <c r="C183" t="str">
        <f>IFERROR(INDEX(PLAYERIDMAP[],MATCH(Table6[[#This Row],[PLAYERID]],PLAYERIDMAP[IDPLAYER],0),COLUMN(PLAYERIDMAP[POS])),"")</f>
        <v>P</v>
      </c>
      <c r="D183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5.138030101171335</v>
      </c>
      <c r="E183">
        <f>RANK(Table6[[#This Row],[$ VALUE]],$D:$D)</f>
        <v>182</v>
      </c>
      <c r="F183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83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84" spans="1:7" x14ac:dyDescent="0.3">
      <c r="A184" t="s">
        <v>2156</v>
      </c>
      <c r="B184" t="str">
        <f>IFERROR(INDEX(PLAYERIDMAP[],MATCH(Table6[[#This Row],[PLAYERID]],PLAYERIDMAP[IDPLAYER],0),COLUMN(PLAYERIDMAP[PLAYERNAME])),"")</f>
        <v>Cole Hamels</v>
      </c>
      <c r="C184" t="str">
        <f>IFERROR(INDEX(PLAYERIDMAP[],MATCH(Table6[[#This Row],[PLAYERID]],PLAYERIDMAP[IDPLAYER],0),COLUMN(PLAYERIDMAP[POS])),"")</f>
        <v>P</v>
      </c>
      <c r="D184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5.0298078593862723</v>
      </c>
      <c r="E184">
        <f>RANK(Table6[[#This Row],[$ VALUE]],$D:$D)</f>
        <v>183</v>
      </c>
      <c r="F184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84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85" spans="1:7" x14ac:dyDescent="0.3">
      <c r="A185" t="s">
        <v>2648</v>
      </c>
      <c r="B185" t="str">
        <f>IFERROR(INDEX(PLAYERIDMAP[],MATCH(Table6[[#This Row],[PLAYERID]],PLAYERIDMAP[IDPLAYER],0),COLUMN(PLAYERIDMAP[PLAYERNAME])),"")</f>
        <v>Mike Minor</v>
      </c>
      <c r="C185" t="str">
        <f>IFERROR(INDEX(PLAYERIDMAP[],MATCH(Table6[[#This Row],[PLAYERID]],PLAYERIDMAP[IDPLAYER],0),COLUMN(PLAYERIDMAP[POS])),"")</f>
        <v>P</v>
      </c>
      <c r="D185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4.9864448353760178</v>
      </c>
      <c r="E185">
        <f>RANK(Table6[[#This Row],[$ VALUE]],$D:$D)</f>
        <v>184</v>
      </c>
      <c r="F185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85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86" spans="1:7" x14ac:dyDescent="0.3">
      <c r="A186" t="s">
        <v>8277</v>
      </c>
      <c r="B186" t="str">
        <f>IFERROR(INDEX(PLAYERIDMAP[],MATCH(Table6[[#This Row],[PLAYERID]],PLAYERIDMAP[IDPLAYER],0),COLUMN(PLAYERIDMAP[PLAYERNAME])),"")</f>
        <v>Keone Kela</v>
      </c>
      <c r="C186" t="str">
        <f>IFERROR(INDEX(PLAYERIDMAP[],MATCH(Table6[[#This Row],[PLAYERID]],PLAYERIDMAP[IDPLAYER],0),COLUMN(PLAYERIDMAP[POS])),"")</f>
        <v>P</v>
      </c>
      <c r="D186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4.9738326286405812</v>
      </c>
      <c r="E186">
        <f>RANK(Table6[[#This Row],[$ VALUE]],$D:$D)</f>
        <v>185</v>
      </c>
      <c r="F186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86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87" spans="1:7" x14ac:dyDescent="0.3">
      <c r="A187" t="s">
        <v>9878</v>
      </c>
      <c r="B187" t="str">
        <f>IFERROR(INDEX(PLAYERIDMAP[],MATCH(Table6[[#This Row],[PLAYERID]],PLAYERIDMAP[IDPLAYER],0),COLUMN(PLAYERIDMAP[PLAYERNAME])),"")</f>
        <v>Kyle Schwarber</v>
      </c>
      <c r="C187" t="str">
        <f>IFERROR(INDEX(PLAYERIDMAP[],MATCH(Table6[[#This Row],[PLAYERID]],PLAYERIDMAP[IDPLAYER],0),COLUMN(PLAYERIDMAP[POS])),"")</f>
        <v>OF</v>
      </c>
      <c r="D187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4.942663737524688</v>
      </c>
      <c r="E187">
        <f>RANK(Table6[[#This Row],[$ VALUE]],$D:$D)</f>
        <v>186</v>
      </c>
      <c r="F187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87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88" spans="1:7" x14ac:dyDescent="0.3">
      <c r="A188" t="s">
        <v>3239</v>
      </c>
      <c r="B188" t="str">
        <f>IFERROR(INDEX(PLAYERIDMAP[],MATCH(Table6[[#This Row],[PLAYERID]],PLAYERIDMAP[IDPLAYER],0),COLUMN(PLAYERIDMAP[PLAYERNAME])),"")</f>
        <v>Justin Turner</v>
      </c>
      <c r="C188" t="str">
        <f>IFERROR(INDEX(PLAYERIDMAP[],MATCH(Table6[[#This Row],[PLAYERID]],PLAYERIDMAP[IDPLAYER],0),COLUMN(PLAYERIDMAP[POS])),"")</f>
        <v>3B</v>
      </c>
      <c r="D188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4.9049230215763622</v>
      </c>
      <c r="E188">
        <f>RANK(Table6[[#This Row],[$ VALUE]],$D:$D)</f>
        <v>187</v>
      </c>
      <c r="F188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88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89" spans="1:7" x14ac:dyDescent="0.3">
      <c r="A189" t="s">
        <v>2072</v>
      </c>
      <c r="B189" t="str">
        <f>IFERROR(INDEX(PLAYERIDMAP[],MATCH(Table6[[#This Row],[PLAYERID]],PLAYERIDMAP[IDPLAYER],0),COLUMN(PLAYERIDMAP[PLAYERNAME])),"")</f>
        <v>Kyle Gibson</v>
      </c>
      <c r="C189" t="str">
        <f>IFERROR(INDEX(PLAYERIDMAP[],MATCH(Table6[[#This Row],[PLAYERID]],PLAYERIDMAP[IDPLAYER],0),COLUMN(PLAYERIDMAP[POS])),"")</f>
        <v>P</v>
      </c>
      <c r="D189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4.8944611614293398</v>
      </c>
      <c r="E189">
        <f>RANK(Table6[[#This Row],[$ VALUE]],$D:$D)</f>
        <v>188</v>
      </c>
      <c r="F189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89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90" spans="1:7" x14ac:dyDescent="0.3">
      <c r="A190" t="s">
        <v>13808</v>
      </c>
      <c r="B190" t="str">
        <f>IFERROR(INDEX(PLAYERIDMAP[],MATCH(Table6[[#This Row],[PLAYERID]],PLAYERIDMAP[IDPLAYER],0),COLUMN(PLAYERIDMAP[PLAYERNAME])),"")</f>
        <v>Jose Leclerc</v>
      </c>
      <c r="C190" t="str">
        <f>IFERROR(INDEX(PLAYERIDMAP[],MATCH(Table6[[#This Row],[PLAYERID]],PLAYERIDMAP[IDPLAYER],0),COLUMN(PLAYERIDMAP[POS])),"")</f>
        <v>P</v>
      </c>
      <c r="D190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4.8850015417018575</v>
      </c>
      <c r="E190">
        <f>RANK(Table6[[#This Row],[$ VALUE]],$D:$D)</f>
        <v>189</v>
      </c>
      <c r="F190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90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91" spans="1:7" x14ac:dyDescent="0.3">
      <c r="A191" t="s">
        <v>1596</v>
      </c>
      <c r="B191" t="str">
        <f>IFERROR(INDEX(PLAYERIDMAP[],MATCH(Table6[[#This Row],[PLAYERID]],PLAYERIDMAP[IDPLAYER],0),COLUMN(PLAYERIDMAP[PLAYERNAME])),"")</f>
        <v>Brad Boxberger</v>
      </c>
      <c r="C191" t="str">
        <f>IFERROR(INDEX(PLAYERIDMAP[],MATCH(Table6[[#This Row],[PLAYERID]],PLAYERIDMAP[IDPLAYER],0),COLUMN(PLAYERIDMAP[POS])),"")</f>
        <v>P</v>
      </c>
      <c r="D191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4.8559248589160156</v>
      </c>
      <c r="E191">
        <f>RANK(Table6[[#This Row],[$ VALUE]],$D:$D)</f>
        <v>190</v>
      </c>
      <c r="F191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91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92" spans="1:7" x14ac:dyDescent="0.3">
      <c r="A192" t="s">
        <v>3197</v>
      </c>
      <c r="B192" t="str">
        <f>IFERROR(INDEX(PLAYERIDMAP[],MATCH(Table6[[#This Row],[PLAYERID]],PLAYERIDMAP[IDPLAYER],0),COLUMN(PLAYERIDMAP[PLAYERNAME])),"")</f>
        <v>Julio Teheran</v>
      </c>
      <c r="C192" t="str">
        <f>IFERROR(INDEX(PLAYERIDMAP[],MATCH(Table6[[#This Row],[PLAYERID]],PLAYERIDMAP[IDPLAYER],0),COLUMN(PLAYERIDMAP[POS])),"")</f>
        <v>P</v>
      </c>
      <c r="D192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4.5773146487853902</v>
      </c>
      <c r="E192">
        <f>RANK(Table6[[#This Row],[$ VALUE]],$D:$D)</f>
        <v>191</v>
      </c>
      <c r="F192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92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93" spans="1:7" x14ac:dyDescent="0.3">
      <c r="A193" t="s">
        <v>5046</v>
      </c>
      <c r="B193" t="str">
        <f>IFERROR(INDEX(PLAYERIDMAP[],MATCH(Table6[[#This Row],[PLAYERID]],PLAYERIDMAP[IDPLAYER],0),COLUMN(PLAYERIDMAP[PLAYERNAME])),"")</f>
        <v>Andrew Heaney</v>
      </c>
      <c r="C193" t="str">
        <f>IFERROR(INDEX(PLAYERIDMAP[],MATCH(Table6[[#This Row],[PLAYERID]],PLAYERIDMAP[IDPLAYER],0),COLUMN(PLAYERIDMAP[POS])),"")</f>
        <v>P</v>
      </c>
      <c r="D193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4.5239939312246387</v>
      </c>
      <c r="E193">
        <f>RANK(Table6[[#This Row],[$ VALUE]],$D:$D)</f>
        <v>192</v>
      </c>
      <c r="F193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93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94" spans="1:7" x14ac:dyDescent="0.3">
      <c r="A194" t="s">
        <v>10929</v>
      </c>
      <c r="B194" t="str">
        <f>IFERROR(INDEX(PLAYERIDMAP[],MATCH(Table6[[#This Row],[PLAYERID]],PLAYERIDMAP[IDPLAYER],0),COLUMN(PLAYERIDMAP[PLAYERNAME])),"")</f>
        <v>Hunter Renfroe</v>
      </c>
      <c r="C194" t="str">
        <f>IFERROR(INDEX(PLAYERIDMAP[],MATCH(Table6[[#This Row],[PLAYERID]],PLAYERIDMAP[IDPLAYER],0),COLUMN(PLAYERIDMAP[POS])),"")</f>
        <v>OF</v>
      </c>
      <c r="D194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4.4899444021620738</v>
      </c>
      <c r="E194">
        <f>RANK(Table6[[#This Row],[$ VALUE]],$D:$D)</f>
        <v>193</v>
      </c>
      <c r="F194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94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95" spans="1:7" x14ac:dyDescent="0.3">
      <c r="A195" t="s">
        <v>12415</v>
      </c>
      <c r="B195" t="str">
        <f>IFERROR(INDEX(PLAYERIDMAP[],MATCH(Table6[[#This Row],[PLAYERID]],PLAYERIDMAP[IDPLAYER],0),COLUMN(PLAYERIDMAP[PLAYERNAME])),"")</f>
        <v>Ross Stripling</v>
      </c>
      <c r="C195" t="str">
        <f>IFERROR(INDEX(PLAYERIDMAP[],MATCH(Table6[[#This Row],[PLAYERID]],PLAYERIDMAP[IDPLAYER],0),COLUMN(PLAYERIDMAP[POS])),"")</f>
        <v>P</v>
      </c>
      <c r="D195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4.4745679399404743</v>
      </c>
      <c r="E195">
        <f>RANK(Table6[[#This Row],[$ VALUE]],$D:$D)</f>
        <v>194</v>
      </c>
      <c r="F195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95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96" spans="1:7" x14ac:dyDescent="0.3">
      <c r="A196" t="s">
        <v>3166</v>
      </c>
      <c r="B196" t="str">
        <f>IFERROR(INDEX(PLAYERIDMAP[],MATCH(Table6[[#This Row],[PLAYERID]],PLAYERIDMAP[IDPLAYER],0),COLUMN(PLAYERIDMAP[PLAYERNAME])),"")</f>
        <v>Pedro Strop</v>
      </c>
      <c r="C196" t="str">
        <f>IFERROR(INDEX(PLAYERIDMAP[],MATCH(Table6[[#This Row],[PLAYERID]],PLAYERIDMAP[IDPLAYER],0),COLUMN(PLAYERIDMAP[POS])),"")</f>
        <v>P</v>
      </c>
      <c r="D196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4.3343427594950672</v>
      </c>
      <c r="E196">
        <f>RANK(Table6[[#This Row],[$ VALUE]],$D:$D)</f>
        <v>195</v>
      </c>
      <c r="F196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96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97" spans="1:7" x14ac:dyDescent="0.3">
      <c r="A197" t="s">
        <v>8230</v>
      </c>
      <c r="B197" t="str">
        <f>IFERROR(INDEX(PLAYERIDMAP[],MATCH(Table6[[#This Row],[PLAYERID]],PLAYERIDMAP[IDPLAYER],0),COLUMN(PLAYERIDMAP[PLAYERNAME])),"")</f>
        <v>Lance McCullers</v>
      </c>
      <c r="C197" t="str">
        <f>IFERROR(INDEX(PLAYERIDMAP[],MATCH(Table6[[#This Row],[PLAYERID]],PLAYERIDMAP[IDPLAYER],0),COLUMN(PLAYERIDMAP[POS])),"")</f>
        <v>P</v>
      </c>
      <c r="D197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4.2735205847756736</v>
      </c>
      <c r="E197">
        <f>RANK(Table6[[#This Row],[$ VALUE]],$D:$D)</f>
        <v>196</v>
      </c>
      <c r="F197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97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98" spans="1:7" x14ac:dyDescent="0.3">
      <c r="A198" t="s">
        <v>5473</v>
      </c>
      <c r="B198" t="str">
        <f>IFERROR(INDEX(PLAYERIDMAP[],MATCH(Table6[[#This Row],[PLAYERID]],PLAYERIDMAP[IDPLAYER],0),COLUMN(PLAYERIDMAP[PLAYERNAME])),"")</f>
        <v>Maikel Franco</v>
      </c>
      <c r="C198" t="str">
        <f>IFERROR(INDEX(PLAYERIDMAP[],MATCH(Table6[[#This Row],[PLAYERID]],PLAYERIDMAP[IDPLAYER],0),COLUMN(PLAYERIDMAP[POS])),"")</f>
        <v>3B</v>
      </c>
      <c r="D198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4.246842841605778</v>
      </c>
      <c r="E198">
        <f>RANK(Table6[[#This Row],[$ VALUE]],$D:$D)</f>
        <v>197</v>
      </c>
      <c r="F198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98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199" spans="1:7" x14ac:dyDescent="0.3">
      <c r="A199" t="s">
        <v>10808</v>
      </c>
      <c r="B199" t="str">
        <f>IFERROR(INDEX(PLAYERIDMAP[],MATCH(Table6[[#This Row],[PLAYERID]],PLAYERIDMAP[IDPLAYER],0),COLUMN(PLAYERIDMAP[PLAYERNAME])),"")</f>
        <v>Jorge Alfaro</v>
      </c>
      <c r="C199" t="str">
        <f>IFERROR(INDEX(PLAYERIDMAP[],MATCH(Table6[[#This Row],[PLAYERID]],PLAYERIDMAP[IDPLAYER],0),COLUMN(PLAYERIDMAP[POS])),"")</f>
        <v>C</v>
      </c>
      <c r="D199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4.2383811405861316</v>
      </c>
      <c r="E199">
        <f>RANK(Table6[[#This Row],[$ VALUE]],$D:$D)</f>
        <v>198</v>
      </c>
      <c r="F199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199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00" spans="1:7" x14ac:dyDescent="0.3">
      <c r="A200" t="s">
        <v>8164</v>
      </c>
      <c r="B200" t="str">
        <f>IFERROR(INDEX(PLAYERIDMAP[],MATCH(Table6[[#This Row],[PLAYERID]],PLAYERIDMAP[IDPLAYER],0),COLUMN(PLAYERIDMAP[PLAYERNAME])),"")</f>
        <v>Randal Grichuk</v>
      </c>
      <c r="C200" t="str">
        <f>IFERROR(INDEX(PLAYERIDMAP[],MATCH(Table6[[#This Row],[PLAYERID]],PLAYERIDMAP[IDPLAYER],0),COLUMN(PLAYERIDMAP[POS])),"")</f>
        <v>OF</v>
      </c>
      <c r="D200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4.2279344628661777</v>
      </c>
      <c r="E200">
        <f>RANK(Table6[[#This Row],[$ VALUE]],$D:$D)</f>
        <v>199</v>
      </c>
      <c r="F200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00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01" spans="1:7" x14ac:dyDescent="0.3">
      <c r="A201" t="s">
        <v>2386</v>
      </c>
      <c r="B201" t="str">
        <f>IFERROR(INDEX(PLAYERIDMAP[],MATCH(Table6[[#This Row],[PLAYERID]],PLAYERIDMAP[IDPLAYER],0),COLUMN(PLAYERIDMAP[PLAYERNAME])),"")</f>
        <v>Jason Kipnis</v>
      </c>
      <c r="C201" t="str">
        <f>IFERROR(INDEX(PLAYERIDMAP[],MATCH(Table6[[#This Row],[PLAYERID]],PLAYERIDMAP[IDPLAYER],0),COLUMN(PLAYERIDMAP[POS])),"")</f>
        <v>2B</v>
      </c>
      <c r="D201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4.0321032921921738</v>
      </c>
      <c r="E201">
        <f>RANK(Table6[[#This Row],[$ VALUE]],$D:$D)</f>
        <v>200</v>
      </c>
      <c r="F201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01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02" spans="1:7" x14ac:dyDescent="0.3">
      <c r="A202" t="s">
        <v>5558</v>
      </c>
      <c r="B202" t="str">
        <f>IFERROR(INDEX(PLAYERIDMAP[],MATCH(Table6[[#This Row],[PLAYERID]],PLAYERIDMAP[IDPLAYER],0),COLUMN(PLAYERIDMAP[PLAYERNAME])),"")</f>
        <v>Shane Greene</v>
      </c>
      <c r="C202" t="str">
        <f>IFERROR(INDEX(PLAYERIDMAP[],MATCH(Table6[[#This Row],[PLAYERID]],PLAYERIDMAP[IDPLAYER],0),COLUMN(PLAYERIDMAP[POS])),"")</f>
        <v>P</v>
      </c>
      <c r="D202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4.0128973155652901</v>
      </c>
      <c r="E202">
        <f>RANK(Table6[[#This Row],[$ VALUE]],$D:$D)</f>
        <v>201</v>
      </c>
      <c r="F202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02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03" spans="1:7" x14ac:dyDescent="0.3">
      <c r="A203" t="s">
        <v>2382</v>
      </c>
      <c r="B203" t="str">
        <f>IFERROR(INDEX(PLAYERIDMAP[],MATCH(Table6[[#This Row],[PLAYERID]],PLAYERIDMAP[IDPLAYER],0),COLUMN(PLAYERIDMAP[PLAYERNAME])),"")</f>
        <v>Ian Kinsler</v>
      </c>
      <c r="C203" t="str">
        <f>IFERROR(INDEX(PLAYERIDMAP[],MATCH(Table6[[#This Row],[PLAYERID]],PLAYERIDMAP[IDPLAYER],0),COLUMN(PLAYERIDMAP[POS])),"")</f>
        <v>2B</v>
      </c>
      <c r="D203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3.9671714813186303</v>
      </c>
      <c r="E203">
        <f>RANK(Table6[[#This Row],[$ VALUE]],$D:$D)</f>
        <v>202</v>
      </c>
      <c r="F203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03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04" spans="1:7" x14ac:dyDescent="0.3">
      <c r="A204" t="s">
        <v>11460</v>
      </c>
      <c r="B204" t="str">
        <f>IFERROR(INDEX(PLAYERIDMAP[],MATCH(Table6[[#This Row],[PLAYERID]],PLAYERIDMAP[IDPLAYER],0),COLUMN(PLAYERIDMAP[PLAYERNAME])),"")</f>
        <v>Rafael Devers</v>
      </c>
      <c r="C204" t="str">
        <f>IFERROR(INDEX(PLAYERIDMAP[],MATCH(Table6[[#This Row],[PLAYERID]],PLAYERIDMAP[IDPLAYER],0),COLUMN(PLAYERIDMAP[POS])),"")</f>
        <v>3B</v>
      </c>
      <c r="D204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3.8460813457106338</v>
      </c>
      <c r="E204">
        <f>RANK(Table6[[#This Row],[$ VALUE]],$D:$D)</f>
        <v>203</v>
      </c>
      <c r="F204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04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05" spans="1:7" x14ac:dyDescent="0.3">
      <c r="A205" t="s">
        <v>2909</v>
      </c>
      <c r="B205" t="str">
        <f>IFERROR(INDEX(PLAYERIDMAP[],MATCH(Table6[[#This Row],[PLAYERID]],PLAYERIDMAP[IDPLAYER],0),COLUMN(PLAYERIDMAP[PLAYERNAME])),"")</f>
        <v>Jose Quintana</v>
      </c>
      <c r="C205" t="str">
        <f>IFERROR(INDEX(PLAYERIDMAP[],MATCH(Table6[[#This Row],[PLAYERID]],PLAYERIDMAP[IDPLAYER],0),COLUMN(PLAYERIDMAP[POS])),"")</f>
        <v>P</v>
      </c>
      <c r="D205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3.8166335882102462</v>
      </c>
      <c r="E205">
        <f>RANK(Table6[[#This Row],[$ VALUE]],$D:$D)</f>
        <v>204</v>
      </c>
      <c r="F205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05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06" spans="1:7" x14ac:dyDescent="0.3">
      <c r="A206" t="s">
        <v>12443</v>
      </c>
      <c r="B206" t="str">
        <f>IFERROR(INDEX(PLAYERIDMAP[],MATCH(Table6[[#This Row],[PLAYERID]],PLAYERIDMAP[IDPLAYER],0),COLUMN(PLAYERIDMAP[PLAYERNAME])),"")</f>
        <v>Sean Newcomb</v>
      </c>
      <c r="C206" t="str">
        <f>IFERROR(INDEX(PLAYERIDMAP[],MATCH(Table6[[#This Row],[PLAYERID]],PLAYERIDMAP[IDPLAYER],0),COLUMN(PLAYERIDMAP[POS])),"")</f>
        <v>P</v>
      </c>
      <c r="D206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3.7243541732326837</v>
      </c>
      <c r="E206">
        <f>RANK(Table6[[#This Row],[$ VALUE]],$D:$D)</f>
        <v>205</v>
      </c>
      <c r="F206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06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07" spans="1:7" x14ac:dyDescent="0.3">
      <c r="A207" t="s">
        <v>6051</v>
      </c>
      <c r="B207" t="str">
        <f>IFERROR(INDEX(PLAYERIDMAP[],MATCH(Table6[[#This Row],[PLAYERID]],PLAYERIDMAP[IDPLAYER],0),COLUMN(PLAYERIDMAP[PLAYERNAME])),"")</f>
        <v>Joc Pederson</v>
      </c>
      <c r="C207" t="str">
        <f>IFERROR(INDEX(PLAYERIDMAP[],MATCH(Table6[[#This Row],[PLAYERID]],PLAYERIDMAP[IDPLAYER],0),COLUMN(PLAYERIDMAP[POS])),"")</f>
        <v>OF</v>
      </c>
      <c r="D207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3.7197703578743782</v>
      </c>
      <c r="E207">
        <f>RANK(Table6[[#This Row],[$ VALUE]],$D:$D)</f>
        <v>206</v>
      </c>
      <c r="F207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07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08" spans="1:7" x14ac:dyDescent="0.3">
      <c r="A208" t="s">
        <v>3403</v>
      </c>
      <c r="B208" t="str">
        <f>IFERROR(INDEX(PLAYERIDMAP[],MATCH(Table6[[#This Row],[PLAYERID]],PLAYERIDMAP[IDPLAYER],0),COLUMN(PLAYERIDMAP[PLAYERNAME])),"")</f>
        <v>Hyun-Jin Ryu</v>
      </c>
      <c r="C208" t="str">
        <f>IFERROR(INDEX(PLAYERIDMAP[],MATCH(Table6[[#This Row],[PLAYERID]],PLAYERIDMAP[IDPLAYER],0),COLUMN(PLAYERIDMAP[POS])),"")</f>
        <v>P</v>
      </c>
      <c r="D208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3.6453216613253772</v>
      </c>
      <c r="E208">
        <f>RANK(Table6[[#This Row],[$ VALUE]],$D:$D)</f>
        <v>207</v>
      </c>
      <c r="F208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08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09" spans="1:7" x14ac:dyDescent="0.3">
      <c r="A209" t="s">
        <v>13770</v>
      </c>
      <c r="B209" t="str">
        <f>IFERROR(INDEX(PLAYERIDMAP[],MATCH(Table6[[#This Row],[PLAYERID]],PLAYERIDMAP[IDPLAYER],0),COLUMN(PLAYERIDMAP[PLAYERNAME])),"")</f>
        <v>Teoscar Hernandez</v>
      </c>
      <c r="C209" t="str">
        <f>IFERROR(INDEX(PLAYERIDMAP[],MATCH(Table6[[#This Row],[PLAYERID]],PLAYERIDMAP[IDPLAYER],0),COLUMN(PLAYERIDMAP[POS])),"")</f>
        <v>OF</v>
      </c>
      <c r="D209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3.6301976397377067</v>
      </c>
      <c r="E209">
        <f>RANK(Table6[[#This Row],[$ VALUE]],$D:$D)</f>
        <v>208</v>
      </c>
      <c r="F209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09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10" spans="1:7" x14ac:dyDescent="0.3">
      <c r="A210" t="s">
        <v>1621</v>
      </c>
      <c r="B210" t="str">
        <f>IFERROR(INDEX(PLAYERIDMAP[],MATCH(Table6[[#This Row],[PLAYERID]],PLAYERIDMAP[IDPLAYER],0),COLUMN(PLAYERIDMAP[PLAYERNAME])),"")</f>
        <v>Clay Buchholz</v>
      </c>
      <c r="C210" t="str">
        <f>IFERROR(INDEX(PLAYERIDMAP[],MATCH(Table6[[#This Row],[PLAYERID]],PLAYERIDMAP[IDPLAYER],0),COLUMN(PLAYERIDMAP[POS])),"")</f>
        <v>P</v>
      </c>
      <c r="D210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3.6229404541521744</v>
      </c>
      <c r="E210">
        <f>RANK(Table6[[#This Row],[$ VALUE]],$D:$D)</f>
        <v>209</v>
      </c>
      <c r="F210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10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11" spans="1:7" x14ac:dyDescent="0.3">
      <c r="A211" t="s">
        <v>3449</v>
      </c>
      <c r="B211" t="str">
        <f>IFERROR(INDEX(PLAYERIDMAP[],MATCH(Table6[[#This Row],[PLAYERID]],PLAYERIDMAP[IDPLAYER],0),COLUMN(PLAYERIDMAP[PLAYERNAME])),"")</f>
        <v>Cody Allen</v>
      </c>
      <c r="C211" t="str">
        <f>IFERROR(INDEX(PLAYERIDMAP[],MATCH(Table6[[#This Row],[PLAYERID]],PLAYERIDMAP[IDPLAYER],0),COLUMN(PLAYERIDMAP[POS])),"")</f>
        <v>P</v>
      </c>
      <c r="D211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3.6205678520192812</v>
      </c>
      <c r="E211">
        <f>RANK(Table6[[#This Row],[$ VALUE]],$D:$D)</f>
        <v>210</v>
      </c>
      <c r="F211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11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12" spans="1:7" x14ac:dyDescent="0.3">
      <c r="A212" t="s">
        <v>13734</v>
      </c>
      <c r="B212" t="str">
        <f>IFERROR(INDEX(PLAYERIDMAP[],MATCH(Table6[[#This Row],[PLAYERID]],PLAYERIDMAP[IDPLAYER],0),COLUMN(PLAYERIDMAP[PLAYERNAME])),"")</f>
        <v>Elias Diaz</v>
      </c>
      <c r="C212" t="str">
        <f>IFERROR(INDEX(PLAYERIDMAP[],MATCH(Table6[[#This Row],[PLAYERID]],PLAYERIDMAP[IDPLAYER],0),COLUMN(PLAYERIDMAP[POS])),"")</f>
        <v>C</v>
      </c>
      <c r="D212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3.589183525737885</v>
      </c>
      <c r="E212">
        <f>RANK(Table6[[#This Row],[$ VALUE]],$D:$D)</f>
        <v>211</v>
      </c>
      <c r="F212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12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13" spans="1:7" x14ac:dyDescent="0.3">
      <c r="A213" t="s">
        <v>2377</v>
      </c>
      <c r="B213" t="str">
        <f>IFERROR(INDEX(PLAYERIDMAP[],MATCH(Table6[[#This Row],[PLAYERID]],PLAYERIDMAP[IDPLAYER],0),COLUMN(PLAYERIDMAP[PLAYERNAME])),"")</f>
        <v>Dallas Keuchel</v>
      </c>
      <c r="C213" t="str">
        <f>IFERROR(INDEX(PLAYERIDMAP[],MATCH(Table6[[#This Row],[PLAYERID]],PLAYERIDMAP[IDPLAYER],0),COLUMN(PLAYERIDMAP[POS])),"")</f>
        <v>P</v>
      </c>
      <c r="D213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3.5562938838597815</v>
      </c>
      <c r="E213">
        <f>RANK(Table6[[#This Row],[$ VALUE]],$D:$D)</f>
        <v>212</v>
      </c>
      <c r="F213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13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14" spans="1:7" x14ac:dyDescent="0.3">
      <c r="A214" t="s">
        <v>8295</v>
      </c>
      <c r="B214" t="str">
        <f>IFERROR(INDEX(PLAYERIDMAP[],MATCH(Table6[[#This Row],[PLAYERID]],PLAYERIDMAP[IDPLAYER],0),COLUMN(PLAYERIDMAP[PLAYERNAME])),"")</f>
        <v>Corey Knebel</v>
      </c>
      <c r="C214" t="str">
        <f>IFERROR(INDEX(PLAYERIDMAP[],MATCH(Table6[[#This Row],[PLAYERID]],PLAYERIDMAP[IDPLAYER],0),COLUMN(PLAYERIDMAP[POS])),"")</f>
        <v>P</v>
      </c>
      <c r="D214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3.5341899031262569</v>
      </c>
      <c r="E214">
        <f>RANK(Table6[[#This Row],[$ VALUE]],$D:$D)</f>
        <v>213</v>
      </c>
      <c r="F214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14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15" spans="1:7" x14ac:dyDescent="0.3">
      <c r="A215" t="s">
        <v>2614</v>
      </c>
      <c r="B215" t="str">
        <f>IFERROR(INDEX(PLAYERIDMAP[],MATCH(Table6[[#This Row],[PLAYERID]],PLAYERIDMAP[IDPLAYER],0),COLUMN(PLAYERIDMAP[PLAYERNAME])),"")</f>
        <v>Collin McHugh</v>
      </c>
      <c r="C215" t="str">
        <f>IFERROR(INDEX(PLAYERIDMAP[],MATCH(Table6[[#This Row],[PLAYERID]],PLAYERIDMAP[IDPLAYER],0),COLUMN(PLAYERIDMAP[POS])),"")</f>
        <v>P</v>
      </c>
      <c r="D215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3.4697289828149369</v>
      </c>
      <c r="E215">
        <f>RANK(Table6[[#This Row],[$ VALUE]],$D:$D)</f>
        <v>214</v>
      </c>
      <c r="F215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15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16" spans="1:7" x14ac:dyDescent="0.3">
      <c r="A216" t="s">
        <v>3005</v>
      </c>
      <c r="B216" t="str">
        <f>IFERROR(INDEX(PLAYERIDMAP[],MATCH(Table6[[#This Row],[PLAYERID]],PLAYERIDMAP[IDPLAYER],0),COLUMN(PLAYERIDMAP[PLAYERNAME])),"")</f>
        <v>Sergio Romo</v>
      </c>
      <c r="C216" t="str">
        <f>IFERROR(INDEX(PLAYERIDMAP[],MATCH(Table6[[#This Row],[PLAYERID]],PLAYERIDMAP[IDPLAYER],0),COLUMN(PLAYERIDMAP[POS])),"")</f>
        <v>P</v>
      </c>
      <c r="D216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3.3684729890267686</v>
      </c>
      <c r="E216">
        <f>RANK(Table6[[#This Row],[$ VALUE]],$D:$D)</f>
        <v>215</v>
      </c>
      <c r="F216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16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17" spans="1:7" x14ac:dyDescent="0.3">
      <c r="A217" t="s">
        <v>2971</v>
      </c>
      <c r="B217" t="str">
        <f>IFERROR(INDEX(PLAYERIDMAP[],MATCH(Table6[[#This Row],[PLAYERID]],PLAYERIDMAP[IDPLAYER],0),COLUMN(PLAYERIDMAP[PLAYERNAME])),"")</f>
        <v>David Robertson</v>
      </c>
      <c r="C217" t="str">
        <f>IFERROR(INDEX(PLAYERIDMAP[],MATCH(Table6[[#This Row],[PLAYERID]],PLAYERIDMAP[IDPLAYER],0),COLUMN(PLAYERIDMAP[POS])),"")</f>
        <v>P</v>
      </c>
      <c r="D217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3.3648984796811998</v>
      </c>
      <c r="E217">
        <f>RANK(Table6[[#This Row],[$ VALUE]],$D:$D)</f>
        <v>216</v>
      </c>
      <c r="F217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17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18" spans="1:7" x14ac:dyDescent="0.3">
      <c r="A218" t="s">
        <v>3771</v>
      </c>
      <c r="B218" t="str">
        <f>IFERROR(INDEX(PLAYERIDMAP[],MATCH(Table6[[#This Row],[PLAYERID]],PLAYERIDMAP[IDPLAYER],0),COLUMN(PLAYERIDMAP[PLAYERNAME])),"")</f>
        <v>Jesse Chavez</v>
      </c>
      <c r="C218" t="str">
        <f>IFERROR(INDEX(PLAYERIDMAP[],MATCH(Table6[[#This Row],[PLAYERID]],PLAYERIDMAP[IDPLAYER],0),COLUMN(PLAYERIDMAP[POS])),"")</f>
        <v>P</v>
      </c>
      <c r="D218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3.3329474189182835</v>
      </c>
      <c r="E218">
        <f>RANK(Table6[[#This Row],[$ VALUE]],$D:$D)</f>
        <v>217</v>
      </c>
      <c r="F218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18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19" spans="1:7" x14ac:dyDescent="0.3">
      <c r="A219" t="s">
        <v>2979</v>
      </c>
      <c r="B219" t="str">
        <f>IFERROR(INDEX(PLAYERIDMAP[],MATCH(Table6[[#This Row],[PLAYERID]],PLAYERIDMAP[IDPLAYER],0),COLUMN(PLAYERIDMAP[PLAYERNAME])),"")</f>
        <v>Fernando Rodney</v>
      </c>
      <c r="C219" t="str">
        <f>IFERROR(INDEX(PLAYERIDMAP[],MATCH(Table6[[#This Row],[PLAYERID]],PLAYERIDMAP[IDPLAYER],0),COLUMN(PLAYERIDMAP[POS])),"")</f>
        <v>P</v>
      </c>
      <c r="D219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3.3269360729230772</v>
      </c>
      <c r="E219">
        <f>RANK(Table6[[#This Row],[$ VALUE]],$D:$D)</f>
        <v>218</v>
      </c>
      <c r="F219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19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20" spans="1:7" x14ac:dyDescent="0.3">
      <c r="A220" t="s">
        <v>8155</v>
      </c>
      <c r="B220" t="str">
        <f>IFERROR(INDEX(PLAYERIDMAP[],MATCH(Table6[[#This Row],[PLAYERID]],PLAYERIDMAP[IDPLAYER],0),COLUMN(PLAYERIDMAP[PLAYERNAME])),"")</f>
        <v>Matt Duffy</v>
      </c>
      <c r="C220" t="str">
        <f>IFERROR(INDEX(PLAYERIDMAP[],MATCH(Table6[[#This Row],[PLAYERID]],PLAYERIDMAP[IDPLAYER],0),COLUMN(PLAYERIDMAP[POS])),"")</f>
        <v>3B</v>
      </c>
      <c r="D220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3.326482502338993</v>
      </c>
      <c r="E220">
        <f>RANK(Table6[[#This Row],[$ VALUE]],$D:$D)</f>
        <v>219</v>
      </c>
      <c r="F220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20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21" spans="1:7" x14ac:dyDescent="0.3">
      <c r="A221" t="s">
        <v>5299</v>
      </c>
      <c r="B221" t="str">
        <f>IFERROR(INDEX(PLAYERIDMAP[],MATCH(Table6[[#This Row],[PLAYERID]],PLAYERIDMAP[IDPLAYER],0),COLUMN(PLAYERIDMAP[PLAYERNAME])),"")</f>
        <v>Alex Colome</v>
      </c>
      <c r="C221" t="str">
        <f>IFERROR(INDEX(PLAYERIDMAP[],MATCH(Table6[[#This Row],[PLAYERID]],PLAYERIDMAP[IDPLAYER],0),COLUMN(PLAYERIDMAP[POS])),"")</f>
        <v>P</v>
      </c>
      <c r="D221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3.2970172244328628</v>
      </c>
      <c r="E221">
        <f>RANK(Table6[[#This Row],[$ VALUE]],$D:$D)</f>
        <v>220</v>
      </c>
      <c r="F221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21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22" spans="1:7" x14ac:dyDescent="0.3">
      <c r="A222" t="s">
        <v>11406</v>
      </c>
      <c r="B222" t="str">
        <f>IFERROR(INDEX(PLAYERIDMAP[],MATCH(Table6[[#This Row],[PLAYERID]],PLAYERIDMAP[IDPLAYER],0),COLUMN(PLAYERIDMAP[PLAYERNAME])),"")</f>
        <v>Josh Bell</v>
      </c>
      <c r="C222" t="str">
        <f>IFERROR(INDEX(PLAYERIDMAP[],MATCH(Table6[[#This Row],[PLAYERID]],PLAYERIDMAP[IDPLAYER],0),COLUMN(PLAYERIDMAP[POS])),"")</f>
        <v>1B</v>
      </c>
      <c r="D222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3.1771302100051368</v>
      </c>
      <c r="E222">
        <f>RANK(Table6[[#This Row],[$ VALUE]],$D:$D)</f>
        <v>221</v>
      </c>
      <c r="F222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22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23" spans="1:7" x14ac:dyDescent="0.3">
      <c r="A223" t="s">
        <v>3142</v>
      </c>
      <c r="B223" t="str">
        <f>IFERROR(INDEX(PLAYERIDMAP[],MATCH(Table6[[#This Row],[PLAYERID]],PLAYERIDMAP[IDPLAYER],0),COLUMN(PLAYERIDMAP[PLAYERNAME])),"")</f>
        <v>Denard Span</v>
      </c>
      <c r="C223" t="str">
        <f>IFERROR(INDEX(PLAYERIDMAP[],MATCH(Table6[[#This Row],[PLAYERID]],PLAYERIDMAP[IDPLAYER],0),COLUMN(PLAYERIDMAP[POS])),"")</f>
        <v>OF</v>
      </c>
      <c r="D223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3.1444042823655667</v>
      </c>
      <c r="E223">
        <f>RANK(Table6[[#This Row],[$ VALUE]],$D:$D)</f>
        <v>222</v>
      </c>
      <c r="F223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23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24" spans="1:7" x14ac:dyDescent="0.3">
      <c r="A224" t="s">
        <v>10657</v>
      </c>
      <c r="B224" t="str">
        <f>IFERROR(INDEX(PLAYERIDMAP[],MATCH(Table6[[#This Row],[PLAYERID]],PLAYERIDMAP[IDPLAYER],0),COLUMN(PLAYERIDMAP[PLAYERNAME])),"")</f>
        <v>Ketel Marte</v>
      </c>
      <c r="C224" t="str">
        <f>IFERROR(INDEX(PLAYERIDMAP[],MATCH(Table6[[#This Row],[PLAYERID]],PLAYERIDMAP[IDPLAYER],0),COLUMN(PLAYERIDMAP[POS])),"")</f>
        <v>SS</v>
      </c>
      <c r="D224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3.1148428165532458</v>
      </c>
      <c r="E224">
        <f>RANK(Table6[[#This Row],[$ VALUE]],$D:$D)</f>
        <v>223</v>
      </c>
      <c r="F224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24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25" spans="1:7" x14ac:dyDescent="0.3">
      <c r="A225" t="s">
        <v>13705</v>
      </c>
      <c r="B225" t="str">
        <f>IFERROR(INDEX(PLAYERIDMAP[],MATCH(Table6[[#This Row],[PLAYERID]],PLAYERIDMAP[IDPLAYER],0),COLUMN(PLAYERIDMAP[PLAYERNAME])),"")</f>
        <v>Luis Castillo</v>
      </c>
      <c r="C225" t="str">
        <f>IFERROR(INDEX(PLAYERIDMAP[],MATCH(Table6[[#This Row],[PLAYERID]],PLAYERIDMAP[IDPLAYER],0),COLUMN(PLAYERIDMAP[POS])),"")</f>
        <v>P</v>
      </c>
      <c r="D225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3.1134042042896941</v>
      </c>
      <c r="E225">
        <f>RANK(Table6[[#This Row],[$ VALUE]],$D:$D)</f>
        <v>224</v>
      </c>
      <c r="F225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25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26" spans="1:7" x14ac:dyDescent="0.3">
      <c r="A226" t="s">
        <v>2441</v>
      </c>
      <c r="B226" t="str">
        <f>IFERROR(INDEX(PLAYERIDMAP[],MATCH(Table6[[#This Row],[PLAYERID]],PLAYERIDMAP[IDPLAYER],0),COLUMN(PLAYERIDMAP[PLAYERNAME])),"")</f>
        <v>Wade LeBlanc</v>
      </c>
      <c r="C226" t="str">
        <f>IFERROR(INDEX(PLAYERIDMAP[],MATCH(Table6[[#This Row],[PLAYERID]],PLAYERIDMAP[IDPLAYER],0),COLUMN(PLAYERIDMAP[POS])),"")</f>
        <v>P</v>
      </c>
      <c r="D226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3.031844000383384</v>
      </c>
      <c r="E226">
        <f>RANK(Table6[[#This Row],[$ VALUE]],$D:$D)</f>
        <v>225</v>
      </c>
      <c r="F226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26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27" spans="1:7" x14ac:dyDescent="0.3">
      <c r="A227" t="s">
        <v>11163</v>
      </c>
      <c r="B227" t="str">
        <f>IFERROR(INDEX(PLAYERIDMAP[],MATCH(Table6[[#This Row],[PLAYERID]],PLAYERIDMAP[IDPLAYER],0),COLUMN(PLAYERIDMAP[PLAYERNAME])),"")</f>
        <v>Kenta Maeda</v>
      </c>
      <c r="C227" t="str">
        <f>IFERROR(INDEX(PLAYERIDMAP[],MATCH(Table6[[#This Row],[PLAYERID]],PLAYERIDMAP[IDPLAYER],0),COLUMN(PLAYERIDMAP[POS])),"")</f>
        <v>P</v>
      </c>
      <c r="D227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3.0028884063788057</v>
      </c>
      <c r="E227">
        <f>RANK(Table6[[#This Row],[$ VALUE]],$D:$D)</f>
        <v>226</v>
      </c>
      <c r="F227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27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28" spans="1:7" x14ac:dyDescent="0.3">
      <c r="A228" t="s">
        <v>11080</v>
      </c>
      <c r="B228" t="str">
        <f>IFERROR(INDEX(PLAYERIDMAP[],MATCH(Table6[[#This Row],[PLAYERID]],PLAYERIDMAP[IDPLAYER],0),COLUMN(PLAYERIDMAP[PLAYERNAME])),"")</f>
        <v>Matt Boyd</v>
      </c>
      <c r="C228" t="str">
        <f>IFERROR(INDEX(PLAYERIDMAP[],MATCH(Table6[[#This Row],[PLAYERID]],PLAYERIDMAP[IDPLAYER],0),COLUMN(PLAYERIDMAP[POS])),"")</f>
        <v>P</v>
      </c>
      <c r="D228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2.9805471571140973</v>
      </c>
      <c r="E228">
        <f>RANK(Table6[[#This Row],[$ VALUE]],$D:$D)</f>
        <v>227</v>
      </c>
      <c r="F228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28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29" spans="1:7" x14ac:dyDescent="0.3">
      <c r="A229" t="s">
        <v>9539</v>
      </c>
      <c r="B229" t="str">
        <f>IFERROR(INDEX(PLAYERIDMAP[],MATCH(Table6[[#This Row],[PLAYERID]],PLAYERIDMAP[IDPLAYER],0),COLUMN(PLAYERIDMAP[PLAYERNAME])),"")</f>
        <v>Enrique Hernandez</v>
      </c>
      <c r="C229" t="str">
        <f>IFERROR(INDEX(PLAYERIDMAP[],MATCH(Table6[[#This Row],[PLAYERID]],PLAYERIDMAP[IDPLAYER],0),COLUMN(PLAYERIDMAP[POS])),"")</f>
        <v>SS</v>
      </c>
      <c r="D229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2.9072187771807334</v>
      </c>
      <c r="E229">
        <f>RANK(Table6[[#This Row],[$ VALUE]],$D:$D)</f>
        <v>228</v>
      </c>
      <c r="F229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29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30" spans="1:7" x14ac:dyDescent="0.3">
      <c r="A230" t="s">
        <v>12049</v>
      </c>
      <c r="B230" t="str">
        <f>IFERROR(INDEX(PLAYERIDMAP[],MATCH(Table6[[#This Row],[PLAYERID]],PLAYERIDMAP[IDPLAYER],0),COLUMN(PLAYERIDMAP[PLAYERNAME])),"")</f>
        <v>Chad Green</v>
      </c>
      <c r="C230" t="str">
        <f>IFERROR(INDEX(PLAYERIDMAP[],MATCH(Table6[[#This Row],[PLAYERID]],PLAYERIDMAP[IDPLAYER],0),COLUMN(PLAYERIDMAP[POS])),"")</f>
        <v>P</v>
      </c>
      <c r="D230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2.8760652816357828</v>
      </c>
      <c r="E230">
        <f>RANK(Table6[[#This Row],[$ VALUE]],$D:$D)</f>
        <v>229</v>
      </c>
      <c r="F230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30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31" spans="1:7" x14ac:dyDescent="0.3">
      <c r="A231" t="s">
        <v>3517</v>
      </c>
      <c r="B231" t="str">
        <f>IFERROR(INDEX(PLAYERIDMAP[],MATCH(Table6[[#This Row],[PLAYERID]],PLAYERIDMAP[IDPLAYER],0),COLUMN(PLAYERIDMAP[PLAYERNAME])),"")</f>
        <v>Alex Wood</v>
      </c>
      <c r="C231" t="str">
        <f>IFERROR(INDEX(PLAYERIDMAP[],MATCH(Table6[[#This Row],[PLAYERID]],PLAYERIDMAP[IDPLAYER],0),COLUMN(PLAYERIDMAP[POS])),"")</f>
        <v>P</v>
      </c>
      <c r="D231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2.850007131056806</v>
      </c>
      <c r="E231">
        <f>RANK(Table6[[#This Row],[$ VALUE]],$D:$D)</f>
        <v>230</v>
      </c>
      <c r="F231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31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32" spans="1:7" x14ac:dyDescent="0.3">
      <c r="A232" t="s">
        <v>3401</v>
      </c>
      <c r="B232" t="str">
        <f>IFERROR(INDEX(PLAYERIDMAP[],MATCH(Table6[[#This Row],[PLAYERID]],PLAYERIDMAP[IDPLAYER],0),COLUMN(PLAYERIDMAP[PLAYERNAME])),"")</f>
        <v>Mike Zunino</v>
      </c>
      <c r="C232" t="str">
        <f>IFERROR(INDEX(PLAYERIDMAP[],MATCH(Table6[[#This Row],[PLAYERID]],PLAYERIDMAP[IDPLAYER],0),COLUMN(PLAYERIDMAP[POS])),"")</f>
        <v>C</v>
      </c>
      <c r="D232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2.6922519485733236</v>
      </c>
      <c r="E232">
        <f>RANK(Table6[[#This Row],[$ VALUE]],$D:$D)</f>
        <v>231</v>
      </c>
      <c r="F232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32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33" spans="1:7" x14ac:dyDescent="0.3">
      <c r="A233" t="s">
        <v>8167</v>
      </c>
      <c r="B233" t="str">
        <f>IFERROR(INDEX(PLAYERIDMAP[],MATCH(Table6[[#This Row],[PLAYERID]],PLAYERIDMAP[IDPLAYER],0),COLUMN(PLAYERIDMAP[PLAYERNAME])),"")</f>
        <v>Austin Hedges</v>
      </c>
      <c r="C233" t="str">
        <f>IFERROR(INDEX(PLAYERIDMAP[],MATCH(Table6[[#This Row],[PLAYERID]],PLAYERIDMAP[IDPLAYER],0),COLUMN(PLAYERIDMAP[POS])),"")</f>
        <v>C</v>
      </c>
      <c r="D233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2.5733925736044836</v>
      </c>
      <c r="E233">
        <f>RANK(Table6[[#This Row],[$ VALUE]],$D:$D)</f>
        <v>232</v>
      </c>
      <c r="F233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33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34" spans="1:7" x14ac:dyDescent="0.3">
      <c r="A234" t="s">
        <v>12879</v>
      </c>
      <c r="B234" t="str">
        <f>IFERROR(INDEX(PLAYERIDMAP[],MATCH(Table6[[#This Row],[PLAYERID]],PLAYERIDMAP[IDPLAYER],0),COLUMN(PLAYERIDMAP[PLAYERNAME])),"")</f>
        <v>Trey Mancini</v>
      </c>
      <c r="C234" t="str">
        <f>IFERROR(INDEX(PLAYERIDMAP[],MATCH(Table6[[#This Row],[PLAYERID]],PLAYERIDMAP[IDPLAYER],0),COLUMN(PLAYERIDMAP[POS])),"")</f>
        <v>OF</v>
      </c>
      <c r="D234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2.560877874091215</v>
      </c>
      <c r="E234">
        <f>RANK(Table6[[#This Row],[$ VALUE]],$D:$D)</f>
        <v>233</v>
      </c>
      <c r="F234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34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35" spans="1:7" x14ac:dyDescent="0.3">
      <c r="A235" t="s">
        <v>2240</v>
      </c>
      <c r="B235" t="str">
        <f>IFERROR(INDEX(PLAYERIDMAP[],MATCH(Table6[[#This Row],[PLAYERID]],PLAYERIDMAP[IDPLAYER],0),COLUMN(PLAYERIDMAP[PLAYERNAME])),"")</f>
        <v>Derek Holland</v>
      </c>
      <c r="C235" t="str">
        <f>IFERROR(INDEX(PLAYERIDMAP[],MATCH(Table6[[#This Row],[PLAYERID]],PLAYERIDMAP[IDPLAYER],0),COLUMN(PLAYERIDMAP[POS])),"")</f>
        <v>P</v>
      </c>
      <c r="D235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2.4728818006491764</v>
      </c>
      <c r="E235">
        <f>RANK(Table6[[#This Row],[$ VALUE]],$D:$D)</f>
        <v>234</v>
      </c>
      <c r="F235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35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36" spans="1:7" x14ac:dyDescent="0.3">
      <c r="A236" t="s">
        <v>11394</v>
      </c>
      <c r="B236" t="str">
        <f>IFERROR(INDEX(PLAYERIDMAP[],MATCH(Table6[[#This Row],[PLAYERID]],PLAYERIDMAP[IDPLAYER],0),COLUMN(PLAYERIDMAP[PLAYERNAME])),"")</f>
        <v>Max Kepler</v>
      </c>
      <c r="C236" t="str">
        <f>IFERROR(INDEX(PLAYERIDMAP[],MATCH(Table6[[#This Row],[PLAYERID]],PLAYERIDMAP[IDPLAYER],0),COLUMN(PLAYERIDMAP[POS])),"")</f>
        <v>OF</v>
      </c>
      <c r="D236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2.3759455045834263</v>
      </c>
      <c r="E236">
        <f>RANK(Table6[[#This Row],[$ VALUE]],$D:$D)</f>
        <v>235</v>
      </c>
      <c r="F236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36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37" spans="1:7" x14ac:dyDescent="0.3">
      <c r="A237" t="s">
        <v>3145</v>
      </c>
      <c r="B237" t="str">
        <f>IFERROR(INDEX(PLAYERIDMAP[],MATCH(Table6[[#This Row],[PLAYERID]],PLAYERIDMAP[IDPLAYER],0),COLUMN(PLAYERIDMAP[PLAYERNAME])),"")</f>
        <v>Craig Stammen</v>
      </c>
      <c r="C237" t="str">
        <f>IFERROR(INDEX(PLAYERIDMAP[],MATCH(Table6[[#This Row],[PLAYERID]],PLAYERIDMAP[IDPLAYER],0),COLUMN(PLAYERIDMAP[POS])),"")</f>
        <v>P</v>
      </c>
      <c r="D237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2.3129592342151222</v>
      </c>
      <c r="E237">
        <f>RANK(Table6[[#This Row],[$ VALUE]],$D:$D)</f>
        <v>236</v>
      </c>
      <c r="F237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37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38" spans="1:7" x14ac:dyDescent="0.3">
      <c r="A238" t="s">
        <v>3480</v>
      </c>
      <c r="B238" t="str">
        <f>IFERROR(INDEX(PLAYERIDMAP[],MATCH(Table6[[#This Row],[PLAYERID]],PLAYERIDMAP[IDPLAYER],0),COLUMN(PLAYERIDMAP[PLAYERNAME])),"")</f>
        <v>Carlos Martinez</v>
      </c>
      <c r="C238" t="str">
        <f>IFERROR(INDEX(PLAYERIDMAP[],MATCH(Table6[[#This Row],[PLAYERID]],PLAYERIDMAP[IDPLAYER],0),COLUMN(PLAYERIDMAP[POS])),"")</f>
        <v>P</v>
      </c>
      <c r="D238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2.2762621316107787</v>
      </c>
      <c r="E238">
        <f>RANK(Table6[[#This Row],[$ VALUE]],$D:$D)</f>
        <v>237</v>
      </c>
      <c r="F238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38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39" spans="1:7" x14ac:dyDescent="0.3">
      <c r="A239" t="s">
        <v>12777</v>
      </c>
      <c r="B239" t="str">
        <f>IFERROR(INDEX(PLAYERIDMAP[],MATCH(Table6[[#This Row],[PLAYERID]],PLAYERIDMAP[IDPLAYER],0),COLUMN(PLAYERIDMAP[PLAYERNAME])),"")</f>
        <v>Austin Romine</v>
      </c>
      <c r="C239" t="str">
        <f>IFERROR(INDEX(PLAYERIDMAP[],MATCH(Table6[[#This Row],[PLAYERID]],PLAYERIDMAP[IDPLAYER],0),COLUMN(PLAYERIDMAP[POS])),"")</f>
        <v>C</v>
      </c>
      <c r="D239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2.2495581557047211</v>
      </c>
      <c r="E239">
        <f>RANK(Table6[[#This Row],[$ VALUE]],$D:$D)</f>
        <v>238</v>
      </c>
      <c r="F239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39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40" spans="1:7" x14ac:dyDescent="0.3">
      <c r="A240" t="s">
        <v>13725</v>
      </c>
      <c r="B240" t="str">
        <f>IFERROR(INDEX(PLAYERIDMAP[],MATCH(Table6[[#This Row],[PLAYERID]],PLAYERIDMAP[IDPLAYER],0),COLUMN(PLAYERIDMAP[PLAYERNAME])),"")</f>
        <v>Paul DeJong</v>
      </c>
      <c r="C240" t="str">
        <f>IFERROR(INDEX(PLAYERIDMAP[],MATCH(Table6[[#This Row],[PLAYERID]],PLAYERIDMAP[IDPLAYER],0),COLUMN(PLAYERIDMAP[POS])),"")</f>
        <v>SS</v>
      </c>
      <c r="D240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2.2331299074626809</v>
      </c>
      <c r="E240">
        <f>RANK(Table6[[#This Row],[$ VALUE]],$D:$D)</f>
        <v>239</v>
      </c>
      <c r="F240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40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41" spans="1:7" x14ac:dyDescent="0.3">
      <c r="A241" t="s">
        <v>2044</v>
      </c>
      <c r="B241" t="str">
        <f>IFERROR(INDEX(PLAYERIDMAP[],MATCH(Table6[[#This Row],[PLAYERID]],PLAYERIDMAP[IDPLAYER],0),COLUMN(PLAYERIDMAP[PLAYERNAME])),"")</f>
        <v>Freddy Galvis</v>
      </c>
      <c r="C241" t="str">
        <f>IFERROR(INDEX(PLAYERIDMAP[],MATCH(Table6[[#This Row],[PLAYERID]],PLAYERIDMAP[IDPLAYER],0),COLUMN(PLAYERIDMAP[POS])),"")</f>
        <v>SS</v>
      </c>
      <c r="D241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2.2166056747626692</v>
      </c>
      <c r="E241">
        <f>RANK(Table6[[#This Row],[$ VALUE]],$D:$D)</f>
        <v>240</v>
      </c>
      <c r="F241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41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42" spans="1:7" x14ac:dyDescent="0.3">
      <c r="A242" t="s">
        <v>1546</v>
      </c>
      <c r="B242" t="str">
        <f>IFERROR(INDEX(PLAYERIDMAP[],MATCH(Table6[[#This Row],[PLAYERID]],PLAYERIDMAP[IDPLAYER],0),COLUMN(PLAYERIDMAP[PLAYERNAME])),"")</f>
        <v>Dellin Betances</v>
      </c>
      <c r="C242" t="str">
        <f>IFERROR(INDEX(PLAYERIDMAP[],MATCH(Table6[[#This Row],[PLAYERID]],PLAYERIDMAP[IDPLAYER],0),COLUMN(PLAYERIDMAP[POS])),"")</f>
        <v>P</v>
      </c>
      <c r="D242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2.1995345004229243</v>
      </c>
      <c r="E242">
        <f>RANK(Table6[[#This Row],[$ VALUE]],$D:$D)</f>
        <v>241</v>
      </c>
      <c r="F242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42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43" spans="1:7" x14ac:dyDescent="0.3">
      <c r="A243" t="s">
        <v>3464</v>
      </c>
      <c r="B243" t="str">
        <f>IFERROR(INDEX(PLAYERIDMAP[],MATCH(Table6[[#This Row],[PLAYERID]],PLAYERIDMAP[IDPLAYER],0),COLUMN(PLAYERIDMAP[PLAYERNAME])),"")</f>
        <v>Derek Dietrich</v>
      </c>
      <c r="C243" t="str">
        <f>IFERROR(INDEX(PLAYERIDMAP[],MATCH(Table6[[#This Row],[PLAYERID]],PLAYERIDMAP[IDPLAYER],0),COLUMN(PLAYERIDMAP[POS])),"")</f>
        <v>3B</v>
      </c>
      <c r="D243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2.1176351789213088</v>
      </c>
      <c r="E243">
        <f>RANK(Table6[[#This Row],[$ VALUE]],$D:$D)</f>
        <v>242</v>
      </c>
      <c r="F243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43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44" spans="1:7" x14ac:dyDescent="0.3">
      <c r="A244" t="s">
        <v>3136</v>
      </c>
      <c r="B244" t="str">
        <f>IFERROR(INDEX(PLAYERIDMAP[],MATCH(Table6[[#This Row],[PLAYERID]],PLAYERIDMAP[IDPLAYER],0),COLUMN(PLAYERIDMAP[PLAYERNAME])),"")</f>
        <v>Joakim Soria</v>
      </c>
      <c r="C244" t="str">
        <f>IFERROR(INDEX(PLAYERIDMAP[],MATCH(Table6[[#This Row],[PLAYERID]],PLAYERIDMAP[IDPLAYER],0),COLUMN(PLAYERIDMAP[POS])),"")</f>
        <v>P</v>
      </c>
      <c r="D244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2.0930083764594425</v>
      </c>
      <c r="E244">
        <f>RANK(Table6[[#This Row],[$ VALUE]],$D:$D)</f>
        <v>243</v>
      </c>
      <c r="F244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44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45" spans="1:7" x14ac:dyDescent="0.3">
      <c r="A245" t="s">
        <v>3099</v>
      </c>
      <c r="B245" t="str">
        <f>IFERROR(INDEX(PLAYERIDMAP[],MATCH(Table6[[#This Row],[PLAYERID]],PLAYERIDMAP[IDPLAYER],0),COLUMN(PLAYERIDMAP[PLAYERNAME])),"")</f>
        <v>Kyle Seager</v>
      </c>
      <c r="C245" t="str">
        <f>IFERROR(INDEX(PLAYERIDMAP[],MATCH(Table6[[#This Row],[PLAYERID]],PLAYERIDMAP[IDPLAYER],0),COLUMN(PLAYERIDMAP[POS])),"")</f>
        <v>3B</v>
      </c>
      <c r="D245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2.0843095364821926</v>
      </c>
      <c r="E245">
        <f>RANK(Table6[[#This Row],[$ VALUE]],$D:$D)</f>
        <v>244</v>
      </c>
      <c r="F245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45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46" spans="1:7" x14ac:dyDescent="0.3">
      <c r="A246" t="s">
        <v>3120</v>
      </c>
      <c r="B246" t="str">
        <f>IFERROR(INDEX(PLAYERIDMAP[],MATCH(Table6[[#This Row],[PLAYERID]],PLAYERIDMAP[IDPLAYER],0),COLUMN(PLAYERIDMAP[PLAYERNAME])),"")</f>
        <v>Will Smith</v>
      </c>
      <c r="C246" t="str">
        <f>IFERROR(INDEX(PLAYERIDMAP[],MATCH(Table6[[#This Row],[PLAYERID]],PLAYERIDMAP[IDPLAYER],0),COLUMN(PLAYERIDMAP[POS])),"")</f>
        <v>P</v>
      </c>
      <c r="D246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2.0123708242808585</v>
      </c>
      <c r="E246">
        <f>RANK(Table6[[#This Row],[$ VALUE]],$D:$D)</f>
        <v>245</v>
      </c>
      <c r="F246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46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47" spans="1:7" x14ac:dyDescent="0.3">
      <c r="A247" t="s">
        <v>2870</v>
      </c>
      <c r="B247" t="str">
        <f>IFERROR(INDEX(PLAYERIDMAP[],MATCH(Table6[[#This Row],[PLAYERID]],PLAYERIDMAP[IDPLAYER],0),COLUMN(PLAYERIDMAP[PLAYERNAME])),"")</f>
        <v>Manny Pina</v>
      </c>
      <c r="C247" t="str">
        <f>IFERROR(INDEX(PLAYERIDMAP[],MATCH(Table6[[#This Row],[PLAYERID]],PLAYERIDMAP[IDPLAYER],0),COLUMN(PLAYERIDMAP[POS])),"")</f>
        <v>C</v>
      </c>
      <c r="D247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1.9188924736183703</v>
      </c>
      <c r="E247">
        <f>RANK(Table6[[#This Row],[$ VALUE]],$D:$D)</f>
        <v>246</v>
      </c>
      <c r="F247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47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48" spans="1:7" x14ac:dyDescent="0.3">
      <c r="A248" t="s">
        <v>2794</v>
      </c>
      <c r="B248" t="str">
        <f>IFERROR(INDEX(PLAYERIDMAP[],MATCH(Table6[[#This Row],[PLAYERID]],PLAYERIDMAP[IDPLAYER],0),COLUMN(PLAYERIDMAP[PLAYERNAME])),"")</f>
        <v>Gerardo Parra</v>
      </c>
      <c r="C248" t="str">
        <f>IFERROR(INDEX(PLAYERIDMAP[],MATCH(Table6[[#This Row],[PLAYERID]],PLAYERIDMAP[IDPLAYER],0),COLUMN(PLAYERIDMAP[POS])),"")</f>
        <v>OF</v>
      </c>
      <c r="D248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1.9040154315182676</v>
      </c>
      <c r="E248">
        <f>RANK(Table6[[#This Row],[$ VALUE]],$D:$D)</f>
        <v>247</v>
      </c>
      <c r="F248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48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49" spans="1:7" x14ac:dyDescent="0.3">
      <c r="A249" t="s">
        <v>12439</v>
      </c>
      <c r="B249" t="str">
        <f>IFERROR(INDEX(PLAYERIDMAP[],MATCH(Table6[[#This Row],[PLAYERID]],PLAYERIDMAP[IDPLAYER],0),COLUMN(PLAYERIDMAP[PLAYERNAME])),"")</f>
        <v>Jose Urena</v>
      </c>
      <c r="C249" t="str">
        <f>IFERROR(INDEX(PLAYERIDMAP[],MATCH(Table6[[#This Row],[PLAYERID]],PLAYERIDMAP[IDPLAYER],0),COLUMN(PLAYERIDMAP[POS])),"")</f>
        <v>P</v>
      </c>
      <c r="D249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1.8892211626375406</v>
      </c>
      <c r="E249">
        <f>RANK(Table6[[#This Row],[$ VALUE]],$D:$D)</f>
        <v>248</v>
      </c>
      <c r="F249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49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50" spans="1:7" x14ac:dyDescent="0.3">
      <c r="A250" t="s">
        <v>12348</v>
      </c>
      <c r="B250" t="str">
        <f>IFERROR(INDEX(PLAYERIDMAP[],MATCH(Table6[[#This Row],[PLAYERID]],PLAYERIDMAP[IDPLAYER],0),COLUMN(PLAYERIDMAP[PLAYERNAME])),"")</f>
        <v>Ryon Healy</v>
      </c>
      <c r="C250" t="str">
        <f>IFERROR(INDEX(PLAYERIDMAP[],MATCH(Table6[[#This Row],[PLAYERID]],PLAYERIDMAP[IDPLAYER],0),COLUMN(PLAYERIDMAP[POS])),"")</f>
        <v>3B</v>
      </c>
      <c r="D250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1.8813830609673907</v>
      </c>
      <c r="E250">
        <f>RANK(Table6[[#This Row],[$ VALUE]],$D:$D)</f>
        <v>249</v>
      </c>
      <c r="F250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50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51" spans="1:7" x14ac:dyDescent="0.3">
      <c r="A251" t="s">
        <v>3551</v>
      </c>
      <c r="B251" t="str">
        <f>IFERROR(INDEX(PLAYERIDMAP[],MATCH(Table6[[#This Row],[PLAYERID]],PLAYERIDMAP[IDPLAYER],0),COLUMN(PLAYERIDMAP[PLAYERNAME])),"")</f>
        <v>Chase Anderson</v>
      </c>
      <c r="C251" t="str">
        <f>IFERROR(INDEX(PLAYERIDMAP[],MATCH(Table6[[#This Row],[PLAYERID]],PLAYERIDMAP[IDPLAYER],0),COLUMN(PLAYERIDMAP[POS])),"")</f>
        <v>P</v>
      </c>
      <c r="D251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1.848331194855912</v>
      </c>
      <c r="E251">
        <f>RANK(Table6[[#This Row],[$ VALUE]],$D:$D)</f>
        <v>250</v>
      </c>
      <c r="F251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51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52" spans="1:7" x14ac:dyDescent="0.3">
      <c r="A252" t="s">
        <v>2262</v>
      </c>
      <c r="B252" t="str">
        <f>IFERROR(INDEX(PLAYERIDMAP[],MATCH(Table6[[#This Row],[PLAYERID]],PLAYERIDMAP[IDPLAYER],0),COLUMN(PLAYERIDMAP[PLAYERNAME])),"")</f>
        <v>Jared Hughes</v>
      </c>
      <c r="C252" t="str">
        <f>IFERROR(INDEX(PLAYERIDMAP[],MATCH(Table6[[#This Row],[PLAYERID]],PLAYERIDMAP[IDPLAYER],0),COLUMN(PLAYERIDMAP[POS])),"")</f>
        <v>P</v>
      </c>
      <c r="D252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1.7973334301590929</v>
      </c>
      <c r="E252">
        <f>RANK(Table6[[#This Row],[$ VALUE]],$D:$D)</f>
        <v>251</v>
      </c>
      <c r="F252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52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53" spans="1:7" x14ac:dyDescent="0.3">
      <c r="A253" t="s">
        <v>2503</v>
      </c>
      <c r="B253" t="str">
        <f>IFERROR(INDEX(PLAYERIDMAP[],MATCH(Table6[[#This Row],[PLAYERID]],PLAYERIDMAP[IDPLAYER],0),COLUMN(PLAYERIDMAP[PLAYERNAME])),"")</f>
        <v>Jonathan Lucroy</v>
      </c>
      <c r="C253" t="str">
        <f>IFERROR(INDEX(PLAYERIDMAP[],MATCH(Table6[[#This Row],[PLAYERID]],PLAYERIDMAP[IDPLAYER],0),COLUMN(PLAYERIDMAP[POS])),"")</f>
        <v>C</v>
      </c>
      <c r="D253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1.6886778945520551</v>
      </c>
      <c r="E253">
        <f>RANK(Table6[[#This Row],[$ VALUE]],$D:$D)</f>
        <v>252</v>
      </c>
      <c r="F253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53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54" spans="1:7" x14ac:dyDescent="0.3">
      <c r="A254" t="s">
        <v>2101</v>
      </c>
      <c r="B254" t="str">
        <f>IFERROR(INDEX(PLAYERIDMAP[],MATCH(Table6[[#This Row],[PLAYERID]],PLAYERIDMAP[IDPLAYER],0),COLUMN(PLAYERIDMAP[PLAYERNAME])),"")</f>
        <v>Alex Gordon</v>
      </c>
      <c r="C254" t="str">
        <f>IFERROR(INDEX(PLAYERIDMAP[],MATCH(Table6[[#This Row],[PLAYERID]],PLAYERIDMAP[IDPLAYER],0),COLUMN(PLAYERIDMAP[POS])),"")</f>
        <v>OF</v>
      </c>
      <c r="D254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1.6804295890943888</v>
      </c>
      <c r="E254">
        <f>RANK(Table6[[#This Row],[$ VALUE]],$D:$D)</f>
        <v>253</v>
      </c>
      <c r="F254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54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55" spans="1:7" x14ac:dyDescent="0.3">
      <c r="A255" t="s">
        <v>12633</v>
      </c>
      <c r="B255" t="str">
        <f>IFERROR(INDEX(PLAYERIDMAP[],MATCH(Table6[[#This Row],[PLAYERID]],PLAYERIDMAP[IDPLAYER],0),COLUMN(PLAYERIDMAP[PLAYERNAME])),"")</f>
        <v>Omar Narvaez</v>
      </c>
      <c r="C255" t="str">
        <f>IFERROR(INDEX(PLAYERIDMAP[],MATCH(Table6[[#This Row],[PLAYERID]],PLAYERIDMAP[IDPLAYER],0),COLUMN(PLAYERIDMAP[POS])),"")</f>
        <v>C</v>
      </c>
      <c r="D255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1.5878139185428732</v>
      </c>
      <c r="E255">
        <f>RANK(Table6[[#This Row],[$ VALUE]],$D:$D)</f>
        <v>254</v>
      </c>
      <c r="F255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55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56" spans="1:7" x14ac:dyDescent="0.3">
      <c r="A256" t="s">
        <v>1535</v>
      </c>
      <c r="B256" t="str">
        <f>IFERROR(INDEX(PLAYERIDMAP[],MATCH(Table6[[#This Row],[PLAYERID]],PLAYERIDMAP[IDPLAYER],0),COLUMN(PLAYERIDMAP[PLAYERNAME])),"")</f>
        <v>Adrian Beltre</v>
      </c>
      <c r="C256" t="str">
        <f>IFERROR(INDEX(PLAYERIDMAP[],MATCH(Table6[[#This Row],[PLAYERID]],PLAYERIDMAP[IDPLAYER],0),COLUMN(PLAYERIDMAP[POS])),"")</f>
        <v>3B</v>
      </c>
      <c r="D256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1.5338988153631425</v>
      </c>
      <c r="E256">
        <f>RANK(Table6[[#This Row],[$ VALUE]],$D:$D)</f>
        <v>255</v>
      </c>
      <c r="F256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56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57" spans="1:7" x14ac:dyDescent="0.3">
      <c r="A257" t="s">
        <v>8293</v>
      </c>
      <c r="B257" t="str">
        <f>IFERROR(INDEX(PLAYERIDMAP[],MATCH(Table6[[#This Row],[PLAYERID]],PLAYERIDMAP[IDPLAYER],0),COLUMN(PLAYERIDMAP[PLAYERNAME])),"")</f>
        <v>Roberto Osuna</v>
      </c>
      <c r="C257" t="str">
        <f>IFERROR(INDEX(PLAYERIDMAP[],MATCH(Table6[[#This Row],[PLAYERID]],PLAYERIDMAP[IDPLAYER],0),COLUMN(PLAYERIDMAP[POS])),"")</f>
        <v>P</v>
      </c>
      <c r="D257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1.5187011061736979</v>
      </c>
      <c r="E257">
        <f>RANK(Table6[[#This Row],[$ VALUE]],$D:$D)</f>
        <v>256</v>
      </c>
      <c r="F257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57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58" spans="1:7" x14ac:dyDescent="0.3">
      <c r="A258" t="s">
        <v>12939</v>
      </c>
      <c r="B258" t="str">
        <f>IFERROR(INDEX(PLAYERIDMAP[],MATCH(Table6[[#This Row],[PLAYERID]],PLAYERIDMAP[IDPLAYER],0),COLUMN(PLAYERIDMAP[PLAYERNAME])),"")</f>
        <v>Seth Lugo</v>
      </c>
      <c r="C258" t="str">
        <f>IFERROR(INDEX(PLAYERIDMAP[],MATCH(Table6[[#This Row],[PLAYERID]],PLAYERIDMAP[IDPLAYER],0),COLUMN(PLAYERIDMAP[POS])),"")</f>
        <v>P</v>
      </c>
      <c r="D258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1.4426123557949757</v>
      </c>
      <c r="E258">
        <f>RANK(Table6[[#This Row],[$ VALUE]],$D:$D)</f>
        <v>257</v>
      </c>
      <c r="F258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58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59" spans="1:7" x14ac:dyDescent="0.3">
      <c r="A259" t="s">
        <v>3470</v>
      </c>
      <c r="B259" t="str">
        <f>IFERROR(INDEX(PLAYERIDMAP[],MATCH(Table6[[#This Row],[PLAYERID]],PLAYERIDMAP[IDPLAYER],0),COLUMN(PLAYERIDMAP[PLAYERNAME])),"")</f>
        <v>Kevin Gausman</v>
      </c>
      <c r="C259" t="str">
        <f>IFERROR(INDEX(PLAYERIDMAP[],MATCH(Table6[[#This Row],[PLAYERID]],PLAYERIDMAP[IDPLAYER],0),COLUMN(PLAYERIDMAP[POS])),"")</f>
        <v>P</v>
      </c>
      <c r="D259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1.3640701506904001</v>
      </c>
      <c r="E259">
        <f>RANK(Table6[[#This Row],[$ VALUE]],$D:$D)</f>
        <v>258</v>
      </c>
      <c r="F259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59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60" spans="1:7" x14ac:dyDescent="0.3">
      <c r="A260" t="s">
        <v>13469</v>
      </c>
      <c r="B260" t="str">
        <f>IFERROR(INDEX(PLAYERIDMAP[],MATCH(Table6[[#This Row],[PLAYERID]],PLAYERIDMAP[IDPLAYER],0),COLUMN(PLAYERIDMAP[PLAYERNAME])),"")</f>
        <v>Zack Godley</v>
      </c>
      <c r="C260" t="str">
        <f>IFERROR(INDEX(PLAYERIDMAP[],MATCH(Table6[[#This Row],[PLAYERID]],PLAYERIDMAP[IDPLAYER],0),COLUMN(PLAYERIDMAP[POS])),"")</f>
        <v>P</v>
      </c>
      <c r="D260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1.3484570034469621</v>
      </c>
      <c r="E260">
        <f>RANK(Table6[[#This Row],[$ VALUE]],$D:$D)</f>
        <v>259</v>
      </c>
      <c r="F260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60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61" spans="1:7" x14ac:dyDescent="0.3">
      <c r="A261" t="s">
        <v>2271</v>
      </c>
      <c r="B261" t="str">
        <f>IFERROR(INDEX(PLAYERIDMAP[],MATCH(Table6[[#This Row],[PLAYERID]],PLAYERIDMAP[IDPLAYER],0),COLUMN(PLAYERIDMAP[PLAYERNAME])),"")</f>
        <v>Nick Hundley</v>
      </c>
      <c r="C261" t="str">
        <f>IFERROR(INDEX(PLAYERIDMAP[],MATCH(Table6[[#This Row],[PLAYERID]],PLAYERIDMAP[IDPLAYER],0),COLUMN(PLAYERIDMAP[POS])),"")</f>
        <v>C</v>
      </c>
      <c r="D261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1.3099604935738438</v>
      </c>
      <c r="E261">
        <f>RANK(Table6[[#This Row],[$ VALUE]],$D:$D)</f>
        <v>260</v>
      </c>
      <c r="F261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61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62" spans="1:7" x14ac:dyDescent="0.3">
      <c r="A262" t="s">
        <v>3038</v>
      </c>
      <c r="B262" t="str">
        <f>IFERROR(INDEX(PLAYERIDMAP[],MATCH(Table6[[#This Row],[PLAYERID]],PLAYERIDMAP[IDPLAYER],0),COLUMN(PLAYERIDMAP[PLAYERNAME])),"")</f>
        <v>CC Sabathia</v>
      </c>
      <c r="C262" t="str">
        <f>IFERROR(INDEX(PLAYERIDMAP[],MATCH(Table6[[#This Row],[PLAYERID]],PLAYERIDMAP[IDPLAYER],0),COLUMN(PLAYERIDMAP[POS])),"")</f>
        <v>P</v>
      </c>
      <c r="D262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1.2870985933209864</v>
      </c>
      <c r="E262">
        <f>RANK(Table6[[#This Row],[$ VALUE]],$D:$D)</f>
        <v>261</v>
      </c>
      <c r="F262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62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63" spans="1:7" x14ac:dyDescent="0.3">
      <c r="A263" t="s">
        <v>12612</v>
      </c>
      <c r="B263" t="str">
        <f>IFERROR(INDEX(PLAYERIDMAP[],MATCH(Table6[[#This Row],[PLAYERID]],PLAYERIDMAP[IDPLAYER],0),COLUMN(PLAYERIDMAP[PLAYERNAME])),"")</f>
        <v>Seung-hwan Oh</v>
      </c>
      <c r="C263" t="str">
        <f>IFERROR(INDEX(PLAYERIDMAP[],MATCH(Table6[[#This Row],[PLAYERID]],PLAYERIDMAP[IDPLAYER],0),COLUMN(PLAYERIDMAP[POS])),"")</f>
        <v>P</v>
      </c>
      <c r="D263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1.2866259263161559</v>
      </c>
      <c r="E263">
        <f>RANK(Table6[[#This Row],[$ VALUE]],$D:$D)</f>
        <v>262</v>
      </c>
      <c r="F263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63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64" spans="1:7" x14ac:dyDescent="0.3">
      <c r="A264" t="s">
        <v>12163</v>
      </c>
      <c r="B264" t="str">
        <f>IFERROR(INDEX(PLAYERIDMAP[],MATCH(Table6[[#This Row],[PLAYERID]],PLAYERIDMAP[IDPLAYER],0),COLUMN(PLAYERIDMAP[PLAYERNAME])),"")</f>
        <v>Aledmys Diaz</v>
      </c>
      <c r="C264" t="str">
        <f>IFERROR(INDEX(PLAYERIDMAP[],MATCH(Table6[[#This Row],[PLAYERID]],PLAYERIDMAP[IDPLAYER],0),COLUMN(PLAYERIDMAP[POS])),"")</f>
        <v>SS</v>
      </c>
      <c r="D264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1.0450872052564859</v>
      </c>
      <c r="E264">
        <f>RANK(Table6[[#This Row],[$ VALUE]],$D:$D)</f>
        <v>263</v>
      </c>
      <c r="F264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64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65" spans="1:7" x14ac:dyDescent="0.3">
      <c r="A265" t="s">
        <v>2096</v>
      </c>
      <c r="B265" t="str">
        <f>IFERROR(INDEX(PLAYERIDMAP[],MATCH(Table6[[#This Row],[PLAYERID]],PLAYERIDMAP[IDPLAYER],0),COLUMN(PLAYERIDMAP[PLAYERNAME])),"")</f>
        <v>Marwin Gonzalez</v>
      </c>
      <c r="C265" t="str">
        <f>IFERROR(INDEX(PLAYERIDMAP[],MATCH(Table6[[#This Row],[PLAYERID]],PLAYERIDMAP[IDPLAYER],0),COLUMN(PLAYERIDMAP[POS])),"")</f>
        <v>SS</v>
      </c>
      <c r="D265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</v>
      </c>
      <c r="E265">
        <f>RANK(Table6[[#This Row],[$ VALUE]],$D:$D)</f>
        <v>264</v>
      </c>
      <c r="F265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65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66" spans="1:7" x14ac:dyDescent="0.3">
      <c r="A266" t="s">
        <v>4607</v>
      </c>
      <c r="B266" t="str">
        <f>IFERROR(INDEX(PLAYERIDMAP[],MATCH(Table6[[#This Row],[PLAYERID]],PLAYERIDMAP[IDPLAYER],0),COLUMN(PLAYERIDMAP[PLAYERNAME])),"")</f>
        <v>Yusmeiro Petit</v>
      </c>
      <c r="C266" t="str">
        <f>IFERROR(INDEX(PLAYERIDMAP[],MATCH(Table6[[#This Row],[PLAYERID]],PLAYERIDMAP[IDPLAYER],0),COLUMN(PLAYERIDMAP[POS])),"")</f>
        <v>P</v>
      </c>
      <c r="D266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1</v>
      </c>
      <c r="E266">
        <f>RANK(Table6[[#This Row],[$ VALUE]],$D:$D)</f>
        <v>264</v>
      </c>
      <c r="F266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66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67" spans="1:7" x14ac:dyDescent="0.3">
      <c r="A267" t="s">
        <v>8140</v>
      </c>
      <c r="B267" t="str">
        <f>IFERROR(INDEX(PLAYERIDMAP[],MATCH(Table6[[#This Row],[PLAYERID]],PLAYERIDMAP[IDPLAYER],0),COLUMN(PLAYERIDMAP[PLAYERNAME])),"")</f>
        <v>Nick Ahmed</v>
      </c>
      <c r="C267" t="str">
        <f>IFERROR(INDEX(PLAYERIDMAP[],MATCH(Table6[[#This Row],[PLAYERID]],PLAYERIDMAP[IDPLAYER],0),COLUMN(PLAYERIDMAP[POS])),"")</f>
        <v>SS</v>
      </c>
      <c r="D267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0.98574306736852901</v>
      </c>
      <c r="E267">
        <f>RANK(Table6[[#This Row],[$ VALUE]],$D:$D)</f>
        <v>266</v>
      </c>
      <c r="F267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67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68" spans="1:7" x14ac:dyDescent="0.3">
      <c r="A268" t="s">
        <v>2670</v>
      </c>
      <c r="B268" t="str">
        <f>IFERROR(INDEX(PLAYERIDMAP[],MATCH(Table6[[#This Row],[PLAYERID]],PLAYERIDMAP[IDPLAYER],0),COLUMN(PLAYERIDMAP[PLAYERNAME])),"")</f>
        <v>Mitch Moreland</v>
      </c>
      <c r="C268" t="str">
        <f>IFERROR(INDEX(PLAYERIDMAP[],MATCH(Table6[[#This Row],[PLAYERID]],PLAYERIDMAP[IDPLAYER],0),COLUMN(PLAYERIDMAP[POS])),"")</f>
        <v>1B</v>
      </c>
      <c r="D268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0.98574306736852901</v>
      </c>
      <c r="E268">
        <f>RANK(Table6[[#This Row],[$ VALUE]],$D:$D)</f>
        <v>266</v>
      </c>
      <c r="F268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68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69" spans="1:7" x14ac:dyDescent="0.3">
      <c r="A269" t="s">
        <v>13700</v>
      </c>
      <c r="B269" t="str">
        <f>IFERROR(INDEX(PLAYERIDMAP[],MATCH(Table6[[#This Row],[PLAYERID]],PLAYERIDMAP[IDPLAYER],0),COLUMN(PLAYERIDMAP[PLAYERNAME])),"")</f>
        <v>Jeimer Candelario</v>
      </c>
      <c r="C269" t="str">
        <f>IFERROR(INDEX(PLAYERIDMAP[],MATCH(Table6[[#This Row],[PLAYERID]],PLAYERIDMAP[IDPLAYER],0),COLUMN(PLAYERIDMAP[POS])),"")</f>
        <v>3B</v>
      </c>
      <c r="D269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0.98574306736852901</v>
      </c>
      <c r="E269">
        <f>RANK(Table6[[#This Row],[$ VALUE]],$D:$D)</f>
        <v>266</v>
      </c>
      <c r="F269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69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70" spans="1:7" x14ac:dyDescent="0.3">
      <c r="A270" t="s">
        <v>2528</v>
      </c>
      <c r="B270" t="str">
        <f>IFERROR(INDEX(PLAYERIDMAP[],MATCH(Table6[[#This Row],[PLAYERID]],PLAYERIDMAP[IDPLAYER],0),COLUMN(PLAYERIDMAP[PLAYERNAME])),"")</f>
        <v>Martin Maldonado</v>
      </c>
      <c r="C270" t="str">
        <f>IFERROR(INDEX(PLAYERIDMAP[],MATCH(Table6[[#This Row],[PLAYERID]],PLAYERIDMAP[IDPLAYER],0),COLUMN(PLAYERIDMAP[POS])),"")</f>
        <v>C</v>
      </c>
      <c r="D270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0.98574306736852901</v>
      </c>
      <c r="E270">
        <f>RANK(Table6[[#This Row],[$ VALUE]],$D:$D)</f>
        <v>266</v>
      </c>
      <c r="F270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70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71" spans="1:7" x14ac:dyDescent="0.3">
      <c r="A271" t="s">
        <v>6237</v>
      </c>
      <c r="B271" t="str">
        <f>IFERROR(INDEX(PLAYERIDMAP[],MATCH(Table6[[#This Row],[PLAYERID]],PLAYERIDMAP[IDPLAYER],0),COLUMN(PLAYERIDMAP[PLAYERNAME])),"")</f>
        <v>Yolmer Sanchez</v>
      </c>
      <c r="C271" t="str">
        <f>IFERROR(INDEX(PLAYERIDMAP[],MATCH(Table6[[#This Row],[PLAYERID]],PLAYERIDMAP[IDPLAYER],0),COLUMN(PLAYERIDMAP[POS])),"")</f>
        <v>2B</v>
      </c>
      <c r="D271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0.98574306736852901</v>
      </c>
      <c r="E271">
        <f>RANK(Table6[[#This Row],[$ VALUE]],$D:$D)</f>
        <v>266</v>
      </c>
      <c r="F271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71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72" spans="1:7" x14ac:dyDescent="0.3">
      <c r="A272" t="s">
        <v>2937</v>
      </c>
      <c r="B272" t="str">
        <f>IFERROR(INDEX(PLAYERIDMAP[],MATCH(Table6[[#This Row],[PLAYERID]],PLAYERIDMAP[IDPLAYER],0),COLUMN(PLAYERIDMAP[PLAYERNAME])),"")</f>
        <v>Josh Reddick</v>
      </c>
      <c r="C272" t="str">
        <f>IFERROR(INDEX(PLAYERIDMAP[],MATCH(Table6[[#This Row],[PLAYERID]],PLAYERIDMAP[IDPLAYER],0),COLUMN(PLAYERIDMAP[POS])),"")</f>
        <v>OF</v>
      </c>
      <c r="D272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0.98574306736852901</v>
      </c>
      <c r="E272">
        <f>RANK(Table6[[#This Row],[$ VALUE]],$D:$D)</f>
        <v>266</v>
      </c>
      <c r="F272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72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73" spans="1:7" x14ac:dyDescent="0.3">
      <c r="A273" t="s">
        <v>1446</v>
      </c>
      <c r="B273" t="str">
        <f>IFERROR(INDEX(PLAYERIDMAP[],MATCH(Table6[[#This Row],[PLAYERID]],PLAYERIDMAP[IDPLAYER],0),COLUMN(PLAYERIDMAP[PLAYERNAME])),"")</f>
        <v>Jake Arrieta</v>
      </c>
      <c r="C273" t="str">
        <f>IFERROR(INDEX(PLAYERIDMAP[],MATCH(Table6[[#This Row],[PLAYERID]],PLAYERIDMAP[IDPLAYER],0),COLUMN(PLAYERIDMAP[POS])),"")</f>
        <v>P</v>
      </c>
      <c r="D273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0.95269871216839608</v>
      </c>
      <c r="E273">
        <f>RANK(Table6[[#This Row],[$ VALUE]],$D:$D)</f>
        <v>272</v>
      </c>
      <c r="F273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73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74" spans="1:7" x14ac:dyDescent="0.3">
      <c r="A274" t="s">
        <v>13783</v>
      </c>
      <c r="B274" t="str">
        <f>IFERROR(INDEX(PLAYERIDMAP[],MATCH(Table6[[#This Row],[PLAYERID]],PLAYERIDMAP[IDPLAYER],0),COLUMN(PLAYERIDMAP[PLAYERNAME])),"")</f>
        <v>Jakob Junis</v>
      </c>
      <c r="C274" t="str">
        <f>IFERROR(INDEX(PLAYERIDMAP[],MATCH(Table6[[#This Row],[PLAYERID]],PLAYERIDMAP[IDPLAYER],0),COLUMN(PLAYERIDMAP[POS])),"")</f>
        <v>P</v>
      </c>
      <c r="D274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0.7717089746096979</v>
      </c>
      <c r="E274">
        <f>RANK(Table6[[#This Row],[$ VALUE]],$D:$D)</f>
        <v>273</v>
      </c>
      <c r="F274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74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75" spans="1:7" x14ac:dyDescent="0.3">
      <c r="A275" t="s">
        <v>1752</v>
      </c>
      <c r="B275" t="str">
        <f>IFERROR(INDEX(PLAYERIDMAP[],MATCH(Table6[[#This Row],[PLAYERID]],PLAYERIDMAP[IDPLAYER],0),COLUMN(PLAYERIDMAP[PLAYERNAME])),"")</f>
        <v>Steve Cishek</v>
      </c>
      <c r="C275" t="str">
        <f>IFERROR(INDEX(PLAYERIDMAP[],MATCH(Table6[[#This Row],[PLAYERID]],PLAYERIDMAP[IDPLAYER],0),COLUMN(PLAYERIDMAP[POS])),"")</f>
        <v>P</v>
      </c>
      <c r="D275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0.73720325863970992</v>
      </c>
      <c r="E275">
        <f>RANK(Table6[[#This Row],[$ VALUE]],$D:$D)</f>
        <v>274</v>
      </c>
      <c r="F275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75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76" spans="1:7" x14ac:dyDescent="0.3">
      <c r="A276" t="s">
        <v>3691</v>
      </c>
      <c r="B276" t="str">
        <f>IFERROR(INDEX(PLAYERIDMAP[],MATCH(Table6[[#This Row],[PLAYERID]],PLAYERIDMAP[IDPLAYER],0),COLUMN(PLAYERIDMAP[PLAYERNAME])),"")</f>
        <v>Kris Bryant</v>
      </c>
      <c r="C276" t="str">
        <f>IFERROR(INDEX(PLAYERIDMAP[],MATCH(Table6[[#This Row],[PLAYERID]],PLAYERIDMAP[IDPLAYER],0),COLUMN(PLAYERIDMAP[POS])),"")</f>
        <v>3B</v>
      </c>
      <c r="D276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0.65859708252334537</v>
      </c>
      <c r="E276">
        <f>RANK(Table6[[#This Row],[$ VALUE]],$D:$D)</f>
        <v>275</v>
      </c>
      <c r="F276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76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77" spans="1:7" x14ac:dyDescent="0.3">
      <c r="A277" t="s">
        <v>2278</v>
      </c>
      <c r="B277" t="str">
        <f>IFERROR(INDEX(PLAYERIDMAP[],MATCH(Table6[[#This Row],[PLAYERID]],PLAYERIDMAP[IDPLAYER],0),COLUMN(PLAYERIDMAP[PLAYERNAME])),"")</f>
        <v>Chris Iannetta</v>
      </c>
      <c r="C277" t="str">
        <f>IFERROR(INDEX(PLAYERIDMAP[],MATCH(Table6[[#This Row],[PLAYERID]],PLAYERIDMAP[IDPLAYER],0),COLUMN(PLAYERIDMAP[POS])),"")</f>
        <v>C</v>
      </c>
      <c r="D277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0.5711290349861935</v>
      </c>
      <c r="E277">
        <f>RANK(Table6[[#This Row],[$ VALUE]],$D:$D)</f>
        <v>276</v>
      </c>
      <c r="F277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77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78" spans="1:7" x14ac:dyDescent="0.3">
      <c r="A278" t="s">
        <v>3504</v>
      </c>
      <c r="B278" t="str">
        <f>IFERROR(INDEX(PLAYERIDMAP[],MATCH(Table6[[#This Row],[PLAYERID]],PLAYERIDMAP[IDPLAYER],0),COLUMN(PLAYERIDMAP[PLAYERNAME])),"")</f>
        <v>Jonathan Schoop</v>
      </c>
      <c r="C278" t="str">
        <f>IFERROR(INDEX(PLAYERIDMAP[],MATCH(Table6[[#This Row],[PLAYERID]],PLAYERIDMAP[IDPLAYER],0),COLUMN(PLAYERIDMAP[POS])),"")</f>
        <v>2B</v>
      </c>
      <c r="D278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0.42502884139612029</v>
      </c>
      <c r="E278">
        <f>RANK(Table6[[#This Row],[$ VALUE]],$D:$D)</f>
        <v>277</v>
      </c>
      <c r="F278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78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79" spans="1:7" x14ac:dyDescent="0.3">
      <c r="A279" t="s">
        <v>2024</v>
      </c>
      <c r="B279" t="str">
        <f>IFERROR(INDEX(PLAYERIDMAP[],MATCH(Table6[[#This Row],[PLAYERID]],PLAYERIDMAP[IDPLAYER],0),COLUMN(PLAYERIDMAP[PLAYERNAME])),"")</f>
        <v>Todd Frazier</v>
      </c>
      <c r="C279" t="str">
        <f>IFERROR(INDEX(PLAYERIDMAP[],MATCH(Table6[[#This Row],[PLAYERID]],PLAYERIDMAP[IDPLAYER],0),COLUMN(PLAYERIDMAP[POS])),"")</f>
        <v>3B</v>
      </c>
      <c r="D279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0.22788872472603539</v>
      </c>
      <c r="E279">
        <f>RANK(Table6[[#This Row],[$ VALUE]],$D:$D)</f>
        <v>278</v>
      </c>
      <c r="F279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79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80" spans="1:7" x14ac:dyDescent="0.3">
      <c r="A280" t="s">
        <v>2899</v>
      </c>
      <c r="B280" t="str">
        <f>IFERROR(INDEX(PLAYERIDMAP[],MATCH(Table6[[#This Row],[PLAYERID]],PLAYERIDMAP[IDPLAYER],0),COLUMN(PLAYERIDMAP[PLAYERNAME])),"")</f>
        <v>Albert Pujols</v>
      </c>
      <c r="C280" t="str">
        <f>IFERROR(INDEX(PLAYERIDMAP[],MATCH(Table6[[#This Row],[PLAYERID]],PLAYERIDMAP[IDPLAYER],0),COLUMN(PLAYERIDMAP[POS])),"")</f>
        <v>1B</v>
      </c>
      <c r="D280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0.19143451622067309</v>
      </c>
      <c r="E280">
        <f>RANK(Table6[[#This Row],[$ VALUE]],$D:$D)</f>
        <v>279</v>
      </c>
      <c r="F280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80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81" spans="1:7" x14ac:dyDescent="0.3">
      <c r="A281" t="s">
        <v>11396</v>
      </c>
      <c r="B281" t="str">
        <f>IFERROR(INDEX(PLAYERIDMAP[],MATCH(Table6[[#This Row],[PLAYERID]],PLAYERIDMAP[IDPLAYER],0),COLUMN(PLAYERIDMAP[PLAYERNAME])),"")</f>
        <v>Scott Schebler</v>
      </c>
      <c r="C281" t="str">
        <f>IFERROR(INDEX(PLAYERIDMAP[],MATCH(Table6[[#This Row],[PLAYERID]],PLAYERIDMAP[IDPLAYER],0),COLUMN(PLAYERIDMAP[POS])),"")</f>
        <v>OF</v>
      </c>
      <c r="D281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9.909615472454314E-2</v>
      </c>
      <c r="E281">
        <f>RANK(Table6[[#This Row],[$ VALUE]],$D:$D)</f>
        <v>280</v>
      </c>
      <c r="F281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81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82" spans="1:7" x14ac:dyDescent="0.3">
      <c r="A282" t="s">
        <v>1807</v>
      </c>
      <c r="B282" t="str">
        <f>IFERROR(INDEX(PLAYERIDMAP[],MATCH(Table6[[#This Row],[PLAYERID]],PLAYERIDMAP[IDPLAYER],0),COLUMN(PLAYERIDMAP[PLAYERNAME])),"")</f>
        <v>Brandon Crawford</v>
      </c>
      <c r="C282" t="str">
        <f>IFERROR(INDEX(PLAYERIDMAP[],MATCH(Table6[[#This Row],[PLAYERID]],PLAYERIDMAP[IDPLAYER],0),COLUMN(PLAYERIDMAP[POS])),"")</f>
        <v>SS</v>
      </c>
      <c r="D282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4.1776263170085204E-2</v>
      </c>
      <c r="E282">
        <f>RANK(Table6[[#This Row],[$ VALUE]],$D:$D)</f>
        <v>281</v>
      </c>
      <c r="F282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82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83" spans="1:7" x14ac:dyDescent="0.3">
      <c r="A283" t="s">
        <v>2679</v>
      </c>
      <c r="B283" t="str">
        <f>IFERROR(INDEX(PLAYERIDMAP[],MATCH(Table6[[#This Row],[PLAYERID]],PLAYERIDMAP[IDPLAYER],0),COLUMN(PLAYERIDMAP[PLAYERNAME])),"")</f>
        <v>Brandon Morrow</v>
      </c>
      <c r="C283" t="str">
        <f>IFERROR(INDEX(PLAYERIDMAP[],MATCH(Table6[[#This Row],[PLAYERID]],PLAYERIDMAP[IDPLAYER],0),COLUMN(PLAYERIDMAP[POS])),"")</f>
        <v>P</v>
      </c>
      <c r="D283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-4.411543601286172E-2</v>
      </c>
      <c r="E283">
        <f>RANK(Table6[[#This Row],[$ VALUE]],$D:$D)</f>
        <v>282</v>
      </c>
      <c r="F283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83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84" spans="1:7" x14ac:dyDescent="0.3">
      <c r="A284" t="s">
        <v>2224</v>
      </c>
      <c r="B284" t="str">
        <f>IFERROR(INDEX(PLAYERIDMAP[],MATCH(Table6[[#This Row],[PLAYERID]],PLAYERIDMAP[IDPLAYER],0),COLUMN(PLAYERIDMAP[PLAYERNAME])),"")</f>
        <v>Jason Heyward</v>
      </c>
      <c r="C284" t="str">
        <f>IFERROR(INDEX(PLAYERIDMAP[],MATCH(Table6[[#This Row],[PLAYERID]],PLAYERIDMAP[IDPLAYER],0),COLUMN(PLAYERIDMAP[POS])),"")</f>
        <v>OF</v>
      </c>
      <c r="D284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-4.4509087980976858E-2</v>
      </c>
      <c r="E284">
        <f>RANK(Table6[[#This Row],[$ VALUE]],$D:$D)</f>
        <v>283</v>
      </c>
      <c r="F284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84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85" spans="1:7" x14ac:dyDescent="0.3">
      <c r="A285" t="s">
        <v>12628</v>
      </c>
      <c r="B285" t="str">
        <f>IFERROR(INDEX(PLAYERIDMAP[],MATCH(Table6[[#This Row],[PLAYERID]],PLAYERIDMAP[IDPLAYER],0),COLUMN(PLAYERIDMAP[PLAYERNAME])),"")</f>
        <v>Reynaldo Lopez</v>
      </c>
      <c r="C285" t="str">
        <f>IFERROR(INDEX(PLAYERIDMAP[],MATCH(Table6[[#This Row],[PLAYERID]],PLAYERIDMAP[IDPLAYER],0),COLUMN(PLAYERIDMAP[POS])),"")</f>
        <v>P</v>
      </c>
      <c r="D285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-0.10061608906316777</v>
      </c>
      <c r="E285">
        <f>RANK(Table6[[#This Row],[$ VALUE]],$D:$D)</f>
        <v>284</v>
      </c>
      <c r="F285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85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86" spans="1:7" x14ac:dyDescent="0.3">
      <c r="A286" t="s">
        <v>11408</v>
      </c>
      <c r="B286" t="str">
        <f>IFERROR(INDEX(PLAYERIDMAP[],MATCH(Table6[[#This Row],[PLAYERID]],PLAYERIDMAP[IDPLAYER],0),COLUMN(PLAYERIDMAP[PLAYERNAME])),"")</f>
        <v>Dansby Swanson</v>
      </c>
      <c r="C286" t="str">
        <f>IFERROR(INDEX(PLAYERIDMAP[],MATCH(Table6[[#This Row],[PLAYERID]],PLAYERIDMAP[IDPLAYER],0),COLUMN(PLAYERIDMAP[POS])),"")</f>
        <v>SS</v>
      </c>
      <c r="D286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-0.12022303353995079</v>
      </c>
      <c r="E286">
        <f>RANK(Table6[[#This Row],[$ VALUE]],$D:$D)</f>
        <v>285</v>
      </c>
      <c r="F286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86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87" spans="1:7" x14ac:dyDescent="0.3">
      <c r="A287" t="s">
        <v>3817</v>
      </c>
      <c r="B287" t="str">
        <f>IFERROR(INDEX(PLAYERIDMAP[],MATCH(Table6[[#This Row],[PLAYERID]],PLAYERIDMAP[IDPLAYER],0),COLUMN(PLAYERIDMAP[PLAYERNAME])),"")</f>
        <v>Carlos Correa</v>
      </c>
      <c r="C287" t="str">
        <f>IFERROR(INDEX(PLAYERIDMAP[],MATCH(Table6[[#This Row],[PLAYERID]],PLAYERIDMAP[IDPLAYER],0),COLUMN(PLAYERIDMAP[POS])),"")</f>
        <v>SS</v>
      </c>
      <c r="D287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-0.13807066695841863</v>
      </c>
      <c r="E287">
        <f>RANK(Table6[[#This Row],[$ VALUE]],$D:$D)</f>
        <v>286</v>
      </c>
      <c r="F287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87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88" spans="1:7" x14ac:dyDescent="0.3">
      <c r="A288" t="s">
        <v>12212</v>
      </c>
      <c r="B288" t="str">
        <f>IFERROR(INDEX(PLAYERIDMAP[],MATCH(Table6[[#This Row],[PLAYERID]],PLAYERIDMAP[IDPLAYER],0),COLUMN(PLAYERIDMAP[PLAYERNAME])),"")</f>
        <v>Jon Gray</v>
      </c>
      <c r="C288" t="str">
        <f>IFERROR(INDEX(PLAYERIDMAP[],MATCH(Table6[[#This Row],[PLAYERID]],PLAYERIDMAP[IDPLAYER],0),COLUMN(PLAYERIDMAP[POS])),"")</f>
        <v>P</v>
      </c>
      <c r="D288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-0.15331828128736325</v>
      </c>
      <c r="E288">
        <f>RANK(Table6[[#This Row],[$ VALUE]],$D:$D)</f>
        <v>287</v>
      </c>
      <c r="F288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88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89" spans="1:7" x14ac:dyDescent="0.3">
      <c r="A289" t="s">
        <v>1661</v>
      </c>
      <c r="B289" t="str">
        <f>IFERROR(INDEX(PLAYERIDMAP[],MATCH(Table6[[#This Row],[PLAYERID]],PLAYERIDMAP[IDPLAYER],0),COLUMN(PLAYERIDMAP[PLAYERNAME])),"")</f>
        <v>Kole Calhoun</v>
      </c>
      <c r="C289" t="str">
        <f>IFERROR(INDEX(PLAYERIDMAP[],MATCH(Table6[[#This Row],[PLAYERID]],PLAYERIDMAP[IDPLAYER],0),COLUMN(PLAYERIDMAP[POS])),"")</f>
        <v>OF</v>
      </c>
      <c r="D289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-0.17876330221621184</v>
      </c>
      <c r="E289">
        <f>RANK(Table6[[#This Row],[$ VALUE]],$D:$D)</f>
        <v>288</v>
      </c>
      <c r="F289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89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90" spans="1:7" x14ac:dyDescent="0.3">
      <c r="A290" t="s">
        <v>4035</v>
      </c>
      <c r="B290" t="str">
        <f>IFERROR(INDEX(PLAYERIDMAP[],MATCH(Table6[[#This Row],[PLAYERID]],PLAYERIDMAP[IDPLAYER],0),COLUMN(PLAYERIDMAP[PLAYERNAME])),"")</f>
        <v>Ken Giles</v>
      </c>
      <c r="C290" t="str">
        <f>IFERROR(INDEX(PLAYERIDMAP[],MATCH(Table6[[#This Row],[PLAYERID]],PLAYERIDMAP[IDPLAYER],0),COLUMN(PLAYERIDMAP[POS])),"")</f>
        <v>P</v>
      </c>
      <c r="D290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-0.20763721169690363</v>
      </c>
      <c r="E290">
        <f>RANK(Table6[[#This Row],[$ VALUE]],$D:$D)</f>
        <v>289</v>
      </c>
      <c r="F290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90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91" spans="1:7" x14ac:dyDescent="0.3">
      <c r="A291" t="s">
        <v>11992</v>
      </c>
      <c r="B291" t="str">
        <f>IFERROR(INDEX(PLAYERIDMAP[],MATCH(Table6[[#This Row],[PLAYERID]],PLAYERIDMAP[IDPLAYER],0),COLUMN(PLAYERIDMAP[PLAYERNAME])),"")</f>
        <v>Zach Eflin</v>
      </c>
      <c r="C291" t="str">
        <f>IFERROR(INDEX(PLAYERIDMAP[],MATCH(Table6[[#This Row],[PLAYERID]],PLAYERIDMAP[IDPLAYER],0),COLUMN(PLAYERIDMAP[POS])),"")</f>
        <v>P</v>
      </c>
      <c r="D291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-0.23018966072600788</v>
      </c>
      <c r="E291">
        <f>RANK(Table6[[#This Row],[$ VALUE]],$D:$D)</f>
        <v>290</v>
      </c>
      <c r="F291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91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92" spans="1:7" x14ac:dyDescent="0.3">
      <c r="A292" t="s">
        <v>11414</v>
      </c>
      <c r="B292" t="str">
        <f>IFERROR(INDEX(PLAYERIDMAP[],MATCH(Table6[[#This Row],[PLAYERID]],PLAYERIDMAP[IDPLAYER],0),COLUMN(PLAYERIDMAP[PLAYERNAME])),"")</f>
        <v>Nick Williams</v>
      </c>
      <c r="C292" t="str">
        <f>IFERROR(INDEX(PLAYERIDMAP[],MATCH(Table6[[#This Row],[PLAYERID]],PLAYERIDMAP[IDPLAYER],0),COLUMN(PLAYERIDMAP[POS])),"")</f>
        <v>OF</v>
      </c>
      <c r="D292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-0.49778389064150108</v>
      </c>
      <c r="E292">
        <f>RANK(Table6[[#This Row],[$ VALUE]],$D:$D)</f>
        <v>291</v>
      </c>
      <c r="F292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92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93" spans="1:7" x14ac:dyDescent="0.3">
      <c r="A293" t="s">
        <v>8146</v>
      </c>
      <c r="B293" t="str">
        <f>IFERROR(INDEX(PLAYERIDMAP[],MATCH(Table6[[#This Row],[PLAYERID]],PLAYERIDMAP[IDPLAYER],0),COLUMN(PLAYERIDMAP[PLAYERNAME])),"")</f>
        <v>Mark Canha</v>
      </c>
      <c r="C293" t="str">
        <f>IFERROR(INDEX(PLAYERIDMAP[],MATCH(Table6[[#This Row],[PLAYERID]],PLAYERIDMAP[IDPLAYER],0),COLUMN(PLAYERIDMAP[POS])),"")</f>
        <v>OF</v>
      </c>
      <c r="D293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-0.49973938217514569</v>
      </c>
      <c r="E293">
        <f>RANK(Table6[[#This Row],[$ VALUE]],$D:$D)</f>
        <v>292</v>
      </c>
      <c r="F293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93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94" spans="1:7" x14ac:dyDescent="0.3">
      <c r="A294" t="s">
        <v>6149</v>
      </c>
      <c r="B294" t="str">
        <f>IFERROR(INDEX(PLAYERIDMAP[],MATCH(Table6[[#This Row],[PLAYERID]],PLAYERIDMAP[IDPLAYER],0),COLUMN(PLAYERIDMAP[PLAYERNAME])),"")</f>
        <v>Robbie Ray</v>
      </c>
      <c r="C294" t="str">
        <f>IFERROR(INDEX(PLAYERIDMAP[],MATCH(Table6[[#This Row],[PLAYERID]],PLAYERIDMAP[IDPLAYER],0),COLUMN(PLAYERIDMAP[POS])),"")</f>
        <v>P</v>
      </c>
      <c r="D294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-0.50570936041828851</v>
      </c>
      <c r="E294">
        <f>RANK(Table6[[#This Row],[$ VALUE]],$D:$D)</f>
        <v>293</v>
      </c>
      <c r="F294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94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95" spans="1:7" x14ac:dyDescent="0.3">
      <c r="A295" t="s">
        <v>2668</v>
      </c>
      <c r="B295" t="str">
        <f>IFERROR(INDEX(PLAYERIDMAP[],MATCH(Table6[[#This Row],[PLAYERID]],PLAYERIDMAP[IDPLAYER],0),COLUMN(PLAYERIDMAP[PLAYERNAME])),"")</f>
        <v>Kendrys Morales</v>
      </c>
      <c r="C295" t="str">
        <f>IFERROR(INDEX(PLAYERIDMAP[],MATCH(Table6[[#This Row],[PLAYERID]],PLAYERIDMAP[IDPLAYER],0),COLUMN(PLAYERIDMAP[POS])),"")</f>
        <v>DH</v>
      </c>
      <c r="D295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-0.53226811656330275</v>
      </c>
      <c r="E295">
        <f>RANK(Table6[[#This Row],[$ VALUE]],$D:$D)</f>
        <v>294</v>
      </c>
      <c r="F295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95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96" spans="1:7" x14ac:dyDescent="0.3">
      <c r="A296" t="s">
        <v>1627</v>
      </c>
      <c r="B296" t="str">
        <f>IFERROR(INDEX(PLAYERIDMAP[],MATCH(Table6[[#This Row],[PLAYERID]],PLAYERIDMAP[IDPLAYER],0),COLUMN(PLAYERIDMAP[PLAYERNAME])),"")</f>
        <v>Madison Bumgarner</v>
      </c>
      <c r="C296" t="str">
        <f>IFERROR(INDEX(PLAYERIDMAP[],MATCH(Table6[[#This Row],[PLAYERID]],PLAYERIDMAP[IDPLAYER],0),COLUMN(PLAYERIDMAP[POS])),"")</f>
        <v>P</v>
      </c>
      <c r="D296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-0.7863977838138827</v>
      </c>
      <c r="E296">
        <f>RANK(Table6[[#This Row],[$ VALUE]],$D:$D)</f>
        <v>295</v>
      </c>
      <c r="F296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96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97" spans="1:7" x14ac:dyDescent="0.3">
      <c r="A297" t="s">
        <v>3496</v>
      </c>
      <c r="B297" t="str">
        <f>IFERROR(INDEX(PLAYERIDMAP[],MATCH(Table6[[#This Row],[PLAYERID]],PLAYERIDMAP[IDPLAYER],0),COLUMN(PLAYERIDMAP[PLAYERNAME])),"")</f>
        <v>Tanner Roark</v>
      </c>
      <c r="C297" t="str">
        <f>IFERROR(INDEX(PLAYERIDMAP[],MATCH(Table6[[#This Row],[PLAYERID]],PLAYERIDMAP[IDPLAYER],0),COLUMN(PLAYERIDMAP[POS])),"")</f>
        <v>P</v>
      </c>
      <c r="D297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-0.79560875880887583</v>
      </c>
      <c r="E297">
        <f>RANK(Table6[[#This Row],[$ VALUE]],$D:$D)</f>
        <v>296</v>
      </c>
      <c r="F297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97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98" spans="1:7" x14ac:dyDescent="0.3">
      <c r="A298" t="s">
        <v>9806</v>
      </c>
      <c r="B298" t="str">
        <f>IFERROR(INDEX(PLAYERIDMAP[],MATCH(Table6[[#This Row],[PLAYERID]],PLAYERIDMAP[IDPLAYER],0),COLUMN(PLAYERIDMAP[PLAYERNAME])),"")</f>
        <v>Steven Matz</v>
      </c>
      <c r="C298" t="str">
        <f>IFERROR(INDEX(PLAYERIDMAP[],MATCH(Table6[[#This Row],[PLAYERID]],PLAYERIDMAP[IDPLAYER],0),COLUMN(PLAYERIDMAP[POS])),"")</f>
        <v>P</v>
      </c>
      <c r="D298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-0.8333027207302377</v>
      </c>
      <c r="E298">
        <f>RANK(Table6[[#This Row],[$ VALUE]],$D:$D)</f>
        <v>297</v>
      </c>
      <c r="F298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98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299" spans="1:7" x14ac:dyDescent="0.3">
      <c r="A299" t="s">
        <v>12204</v>
      </c>
      <c r="B299" t="str">
        <f>IFERROR(INDEX(PLAYERIDMAP[],MATCH(Table6[[#This Row],[PLAYERID]],PLAYERIDMAP[IDPLAYER],0),COLUMN(PLAYERIDMAP[PLAYERNAME])),"")</f>
        <v>Robert Gsellman</v>
      </c>
      <c r="C299" t="str">
        <f>IFERROR(INDEX(PLAYERIDMAP[],MATCH(Table6[[#This Row],[PLAYERID]],PLAYERIDMAP[IDPLAYER],0),COLUMN(PLAYERIDMAP[POS])),"")</f>
        <v>P</v>
      </c>
      <c r="D299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-0.84021016933371695</v>
      </c>
      <c r="E299">
        <f>RANK(Table6[[#This Row],[$ VALUE]],$D:$D)</f>
        <v>298</v>
      </c>
      <c r="F299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299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00" spans="1:7" x14ac:dyDescent="0.3">
      <c r="A300" t="s">
        <v>2748</v>
      </c>
      <c r="B300" t="str">
        <f>IFERROR(INDEX(PLAYERIDMAP[],MATCH(Table6[[#This Row],[PLAYERID]],PLAYERIDMAP[IDPLAYER],0),COLUMN(PLAYERIDMAP[PLAYERNAME])),"")</f>
        <v>Eduardo Nunez</v>
      </c>
      <c r="C300" t="str">
        <f>IFERROR(INDEX(PLAYERIDMAP[],MATCH(Table6[[#This Row],[PLAYERID]],PLAYERIDMAP[IDPLAYER],0),COLUMN(PLAYERIDMAP[POS])),"")</f>
        <v>2B</v>
      </c>
      <c r="D300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-0.87008662466365383</v>
      </c>
      <c r="E300">
        <f>RANK(Table6[[#This Row],[$ VALUE]],$D:$D)</f>
        <v>299</v>
      </c>
      <c r="F300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00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01" spans="1:7" x14ac:dyDescent="0.3">
      <c r="A301" t="s">
        <v>13850</v>
      </c>
      <c r="B301" t="str">
        <f>IFERROR(INDEX(PLAYERIDMAP[],MATCH(Table6[[#This Row],[PLAYERID]],PLAYERIDMAP[IDPLAYER],0),COLUMN(PLAYERIDMAP[PLAYERNAME])),"")</f>
        <v>Blake Parker</v>
      </c>
      <c r="C301" t="str">
        <f>IFERROR(INDEX(PLAYERIDMAP[],MATCH(Table6[[#This Row],[PLAYERID]],PLAYERIDMAP[IDPLAYER],0),COLUMN(PLAYERIDMAP[POS])),"")</f>
        <v>P</v>
      </c>
      <c r="D301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-0.92983170349961819</v>
      </c>
      <c r="E301">
        <f>RANK(Table6[[#This Row],[$ VALUE]],$D:$D)</f>
        <v>300</v>
      </c>
      <c r="F301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01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02" spans="1:7" x14ac:dyDescent="0.3">
      <c r="A302" t="s">
        <v>2284</v>
      </c>
      <c r="B302" t="str">
        <f>IFERROR(INDEX(PLAYERIDMAP[],MATCH(Table6[[#This Row],[PLAYERID]],PLAYERIDMAP[IDPLAYER],0),COLUMN(PLAYERIDMAP[PLAYERNAME])),"")</f>
        <v>Jose Iglesias</v>
      </c>
      <c r="C302" t="str">
        <f>IFERROR(INDEX(PLAYERIDMAP[],MATCH(Table6[[#This Row],[PLAYERID]],PLAYERIDMAP[IDPLAYER],0),COLUMN(PLAYERIDMAP[POS])),"")</f>
        <v>SS</v>
      </c>
      <c r="D302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-0.93941064606105007</v>
      </c>
      <c r="E302">
        <f>RANK(Table6[[#This Row],[$ VALUE]],$D:$D)</f>
        <v>301</v>
      </c>
      <c r="F302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02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03" spans="1:7" x14ac:dyDescent="0.3">
      <c r="A303" t="s">
        <v>2219</v>
      </c>
      <c r="B303" t="str">
        <f>IFERROR(INDEX(PLAYERIDMAP[],MATCH(Table6[[#This Row],[PLAYERID]],PLAYERIDMAP[IDPLAYER],0),COLUMN(PLAYERIDMAP[PLAYERNAME])),"")</f>
        <v>Kelvin Herrera</v>
      </c>
      <c r="C303" t="str">
        <f>IFERROR(INDEX(PLAYERIDMAP[],MATCH(Table6[[#This Row],[PLAYERID]],PLAYERIDMAP[IDPLAYER],0),COLUMN(PLAYERIDMAP[POS])),"")</f>
        <v>P</v>
      </c>
      <c r="D303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-0.9513406842203227</v>
      </c>
      <c r="E303">
        <f>RANK(Table6[[#This Row],[$ VALUE]],$D:$D)</f>
        <v>302</v>
      </c>
      <c r="F303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03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04" spans="1:7" x14ac:dyDescent="0.3">
      <c r="A304" t="s">
        <v>10985</v>
      </c>
      <c r="B304" t="str">
        <f>IFERROR(INDEX(PLAYERIDMAP[],MATCH(Table6[[#This Row],[PLAYERID]],PLAYERIDMAP[IDPLAYER],0),COLUMN(PLAYERIDMAP[PLAYERNAME])),"")</f>
        <v>Arodys Vizcaino</v>
      </c>
      <c r="C304" t="str">
        <f>IFERROR(INDEX(PLAYERIDMAP[],MATCH(Table6[[#This Row],[PLAYERID]],PLAYERIDMAP[IDPLAYER],0),COLUMN(PLAYERIDMAP[POS])),"")</f>
        <v>P</v>
      </c>
      <c r="D304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-1.0134913541866126</v>
      </c>
      <c r="E304">
        <f>RANK(Table6[[#This Row],[$ VALUE]],$D:$D)</f>
        <v>303</v>
      </c>
      <c r="F304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04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05" spans="1:7" x14ac:dyDescent="0.3">
      <c r="A305" t="s">
        <v>12764</v>
      </c>
      <c r="B305" t="str">
        <f>IFERROR(INDEX(PLAYERIDMAP[],MATCH(Table6[[#This Row],[PLAYERID]],PLAYERIDMAP[IDPLAYER],0),COLUMN(PLAYERIDMAP[PLAYERNAME])),"")</f>
        <v>Colin Moran</v>
      </c>
      <c r="C305" t="str">
        <f>IFERROR(INDEX(PLAYERIDMAP[],MATCH(Table6[[#This Row],[PLAYERID]],PLAYERIDMAP[IDPLAYER],0),COLUMN(PLAYERIDMAP[POS])),"")</f>
        <v>1B</v>
      </c>
      <c r="D305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-1.0306733611334815</v>
      </c>
      <c r="E305">
        <f>RANK(Table6[[#This Row],[$ VALUE]],$D:$D)</f>
        <v>304</v>
      </c>
      <c r="F305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05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06" spans="1:7" x14ac:dyDescent="0.3">
      <c r="A306" t="s">
        <v>13859</v>
      </c>
      <c r="B306" t="str">
        <f>IFERROR(INDEX(PLAYERIDMAP[],MATCH(Table6[[#This Row],[PLAYERID]],PLAYERIDMAP[IDPLAYER],0),COLUMN(PLAYERIDMAP[PLAYERNAME])),"")</f>
        <v>Nick Pivetta</v>
      </c>
      <c r="C306" t="str">
        <f>IFERROR(INDEX(PLAYERIDMAP[],MATCH(Table6[[#This Row],[PLAYERID]],PLAYERIDMAP[IDPLAYER],0),COLUMN(PLAYERIDMAP[POS])),"")</f>
        <v>P</v>
      </c>
      <c r="D306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-1.0552359592745866</v>
      </c>
      <c r="E306">
        <f>RANK(Table6[[#This Row],[$ VALUE]],$D:$D)</f>
        <v>305</v>
      </c>
      <c r="F306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06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07" spans="1:7" x14ac:dyDescent="0.3">
      <c r="A307" t="s">
        <v>1933</v>
      </c>
      <c r="B307" t="str">
        <f>IFERROR(INDEX(PLAYERIDMAP[],MATCH(Table6[[#This Row],[PLAYERID]],PLAYERIDMAP[IDPLAYER],0),COLUMN(PLAYERIDMAP[PLAYERNAME])),"")</f>
        <v>Adam Eaton</v>
      </c>
      <c r="C307" t="str">
        <f>IFERROR(INDEX(PLAYERIDMAP[],MATCH(Table6[[#This Row],[PLAYERID]],PLAYERIDMAP[IDPLAYER],0),COLUMN(PLAYERIDMAP[POS])),"")</f>
        <v>OF</v>
      </c>
      <c r="D307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-1.1012023727471743</v>
      </c>
      <c r="E307">
        <f>RANK(Table6[[#This Row],[$ VALUE]],$D:$D)</f>
        <v>306</v>
      </c>
      <c r="F307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07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08" spans="1:7" x14ac:dyDescent="0.3">
      <c r="A308" t="s">
        <v>1949</v>
      </c>
      <c r="B308" t="str">
        <f>IFERROR(INDEX(PLAYERIDMAP[],MATCH(Table6[[#This Row],[PLAYERID]],PLAYERIDMAP[IDPLAYER],0),COLUMN(PLAYERIDMAP[PLAYERNAME])),"")</f>
        <v>Nathan Eovaldi</v>
      </c>
      <c r="C308" t="str">
        <f>IFERROR(INDEX(PLAYERIDMAP[],MATCH(Table6[[#This Row],[PLAYERID]],PLAYERIDMAP[IDPLAYER],0),COLUMN(PLAYERIDMAP[POS])),"")</f>
        <v>P</v>
      </c>
      <c r="D308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-1.1548237027255333</v>
      </c>
      <c r="E308">
        <f>RANK(Table6[[#This Row],[$ VALUE]],$D:$D)</f>
        <v>307</v>
      </c>
      <c r="F308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08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09" spans="1:7" x14ac:dyDescent="0.3">
      <c r="A309" t="s">
        <v>1999</v>
      </c>
      <c r="B309" t="str">
        <f>IFERROR(INDEX(PLAYERIDMAP[],MATCH(Table6[[#This Row],[PLAYERID]],PLAYERIDMAP[IDPLAYER],0),COLUMN(PLAYERIDMAP[PLAYERNAME])),"")</f>
        <v>Tyler Flowers</v>
      </c>
      <c r="C309" t="str">
        <f>IFERROR(INDEX(PLAYERIDMAP[],MATCH(Table6[[#This Row],[PLAYERID]],PLAYERIDMAP[IDPLAYER],0),COLUMN(PLAYERIDMAP[POS])),"")</f>
        <v>C</v>
      </c>
      <c r="D309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-1.2002516445600189</v>
      </c>
      <c r="E309">
        <f>RANK(Table6[[#This Row],[$ VALUE]],$D:$D)</f>
        <v>308</v>
      </c>
      <c r="F309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09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10" spans="1:7" x14ac:dyDescent="0.3">
      <c r="A310" t="s">
        <v>1655</v>
      </c>
      <c r="B310" t="str">
        <f>IFERROR(INDEX(PLAYERIDMAP[],MATCH(Table6[[#This Row],[PLAYERID]],PLAYERIDMAP[IDPLAYER],0),COLUMN(PLAYERIDMAP[PLAYERNAME])),"")</f>
        <v>Trevor Cahill</v>
      </c>
      <c r="C310" t="str">
        <f>IFERROR(INDEX(PLAYERIDMAP[],MATCH(Table6[[#This Row],[PLAYERID]],PLAYERIDMAP[IDPLAYER],0),COLUMN(PLAYERIDMAP[POS])),"")</f>
        <v>P</v>
      </c>
      <c r="D310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-1.2956047706491622</v>
      </c>
      <c r="E310">
        <f>RANK(Table6[[#This Row],[$ VALUE]],$D:$D)</f>
        <v>309</v>
      </c>
      <c r="F310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10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11" spans="1:7" x14ac:dyDescent="0.3">
      <c r="A311" t="s">
        <v>2578</v>
      </c>
      <c r="B311" t="str">
        <f>IFERROR(INDEX(PLAYERIDMAP[],MATCH(Table6[[#This Row],[PLAYERID]],PLAYERIDMAP[IDPLAYER],0),COLUMN(PLAYERIDMAP[PLAYERNAME])),"")</f>
        <v>Joe Mauer</v>
      </c>
      <c r="C311" t="str">
        <f>IFERROR(INDEX(PLAYERIDMAP[],MATCH(Table6[[#This Row],[PLAYERID]],PLAYERIDMAP[IDPLAYER],0),COLUMN(PLAYERIDMAP[POS])),"")</f>
        <v>1B</v>
      </c>
      <c r="D311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-1.3060343282104783</v>
      </c>
      <c r="E311">
        <f>RANK(Table6[[#This Row],[$ VALUE]],$D:$D)</f>
        <v>310</v>
      </c>
      <c r="F311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11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12" spans="1:7" x14ac:dyDescent="0.3">
      <c r="A312" t="s">
        <v>12463</v>
      </c>
      <c r="B312" t="str">
        <f>IFERROR(INDEX(PLAYERIDMAP[],MATCH(Table6[[#This Row],[PLAYERID]],PLAYERIDMAP[IDPLAYER],0),COLUMN(PLAYERIDMAP[PLAYERNAME])),"")</f>
        <v>Ryan Pressly</v>
      </c>
      <c r="C312" t="str">
        <f>IFERROR(INDEX(PLAYERIDMAP[],MATCH(Table6[[#This Row],[PLAYERID]],PLAYERIDMAP[IDPLAYER],0),COLUMN(PLAYERIDMAP[POS])),"")</f>
        <v>P</v>
      </c>
      <c r="D312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-1.3216932146294811</v>
      </c>
      <c r="E312">
        <f>RANK(Table6[[#This Row],[$ VALUE]],$D:$D)</f>
        <v>311</v>
      </c>
      <c r="F312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12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13" spans="1:7" x14ac:dyDescent="0.3">
      <c r="A313" t="s">
        <v>3008</v>
      </c>
      <c r="B313" t="str">
        <f>IFERROR(INDEX(PLAYERIDMAP[],MATCH(Table6[[#This Row],[PLAYERID]],PLAYERIDMAP[IDPLAYER],0),COLUMN(PLAYERIDMAP[PLAYERNAME])),"")</f>
        <v>Hector Rondon</v>
      </c>
      <c r="C313" t="str">
        <f>IFERROR(INDEX(PLAYERIDMAP[],MATCH(Table6[[#This Row],[PLAYERID]],PLAYERIDMAP[IDPLAYER],0),COLUMN(PLAYERIDMAP[POS])),"")</f>
        <v>P</v>
      </c>
      <c r="D313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-1.3467255860114751</v>
      </c>
      <c r="E313">
        <f>RANK(Table6[[#This Row],[$ VALUE]],$D:$D)</f>
        <v>312</v>
      </c>
      <c r="F313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13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14" spans="1:7" x14ac:dyDescent="0.3">
      <c r="A314" t="s">
        <v>2632</v>
      </c>
      <c r="B314" t="str">
        <f>IFERROR(INDEX(PLAYERIDMAP[],MATCH(Table6[[#This Row],[PLAYERID]],PLAYERIDMAP[IDPLAYER],0),COLUMN(PLAYERIDMAP[PLAYERNAME])),"")</f>
        <v>Devin Mesoraco</v>
      </c>
      <c r="C314" t="str">
        <f>IFERROR(INDEX(PLAYERIDMAP[],MATCH(Table6[[#This Row],[PLAYERID]],PLAYERIDMAP[IDPLAYER],0),COLUMN(PLAYERIDMAP[POS])),"")</f>
        <v>C</v>
      </c>
      <c r="D314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-1.4398050418262183</v>
      </c>
      <c r="E314">
        <f>RANK(Table6[[#This Row],[$ VALUE]],$D:$D)</f>
        <v>313</v>
      </c>
      <c r="F314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14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15" spans="1:7" x14ac:dyDescent="0.3">
      <c r="A315" t="s">
        <v>1760</v>
      </c>
      <c r="B315" t="str">
        <f>IFERROR(INDEX(PLAYERIDMAP[],MATCH(Table6[[#This Row],[PLAYERID]],PLAYERIDMAP[IDPLAYER],0),COLUMN(PLAYERIDMAP[PLAYERNAME])),"")</f>
        <v>Tyler Clippard</v>
      </c>
      <c r="C315" t="str">
        <f>IFERROR(INDEX(PLAYERIDMAP[],MATCH(Table6[[#This Row],[PLAYERID]],PLAYERIDMAP[IDPLAYER],0),COLUMN(PLAYERIDMAP[POS])),"")</f>
        <v>P</v>
      </c>
      <c r="D315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-1.4419542795180043</v>
      </c>
      <c r="E315">
        <f>RANK(Table6[[#This Row],[$ VALUE]],$D:$D)</f>
        <v>314</v>
      </c>
      <c r="F315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15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16" spans="1:7" x14ac:dyDescent="0.3">
      <c r="A316" t="s">
        <v>11986</v>
      </c>
      <c r="B316" t="str">
        <f>IFERROR(INDEX(PLAYERIDMAP[],MATCH(Table6[[#This Row],[PLAYERID]],PLAYERIDMAP[IDPLAYER],0),COLUMN(PLAYERIDMAP[PLAYERNAME])),"")</f>
        <v>Tyler Anderson</v>
      </c>
      <c r="C316" t="str">
        <f>IFERROR(INDEX(PLAYERIDMAP[],MATCH(Table6[[#This Row],[PLAYERID]],PLAYERIDMAP[IDPLAYER],0),COLUMN(PLAYERIDMAP[POS])),"")</f>
        <v>P</v>
      </c>
      <c r="D316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-1.5681162867064389</v>
      </c>
      <c r="E316">
        <f>RANK(Table6[[#This Row],[$ VALUE]],$D:$D)</f>
        <v>315</v>
      </c>
      <c r="F316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16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17" spans="1:7" x14ac:dyDescent="0.3">
      <c r="A317" t="s">
        <v>3115</v>
      </c>
      <c r="B317" t="str">
        <f>IFERROR(INDEX(PLAYERIDMAP[],MATCH(Table6[[#This Row],[PLAYERID]],PLAYERIDMAP[IDPLAYER],0),COLUMN(PLAYERIDMAP[PLAYERNAME])),"")</f>
        <v>Tyler Skaggs</v>
      </c>
      <c r="C317" t="str">
        <f>IFERROR(INDEX(PLAYERIDMAP[],MATCH(Table6[[#This Row],[PLAYERID]],PLAYERIDMAP[IDPLAYER],0),COLUMN(PLAYERIDMAP[POS])),"")</f>
        <v>P</v>
      </c>
      <c r="D317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-1.5697679704351244</v>
      </c>
      <c r="E317">
        <f>RANK(Table6[[#This Row],[$ VALUE]],$D:$D)</f>
        <v>316</v>
      </c>
      <c r="F317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17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18" spans="1:7" x14ac:dyDescent="0.3">
      <c r="A318" t="s">
        <v>8143</v>
      </c>
      <c r="B318" t="str">
        <f>IFERROR(INDEX(PLAYERIDMAP[],MATCH(Table6[[#This Row],[PLAYERID]],PLAYERIDMAP[IDPLAYER],0),COLUMN(PLAYERIDMAP[PLAYERNAME])),"")</f>
        <v>Justin Bour</v>
      </c>
      <c r="C318" t="str">
        <f>IFERROR(INDEX(PLAYERIDMAP[],MATCH(Table6[[#This Row],[PLAYERID]],PLAYERIDMAP[IDPLAYER],0),COLUMN(PLAYERIDMAP[POS])),"")</f>
        <v>1B</v>
      </c>
      <c r="D318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-1.5934065269854751</v>
      </c>
      <c r="E318">
        <f>RANK(Table6[[#This Row],[$ VALUE]],$D:$D)</f>
        <v>317</v>
      </c>
      <c r="F318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18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19" spans="1:7" x14ac:dyDescent="0.3">
      <c r="A319" t="s">
        <v>11407</v>
      </c>
      <c r="B319" t="str">
        <f>IFERROR(INDEX(PLAYERIDMAP[],MATCH(Table6[[#This Row],[PLAYERID]],PLAYERIDMAP[IDPLAYER],0),COLUMN(PLAYERIDMAP[PLAYERNAME])),"")</f>
        <v>Ian Happ</v>
      </c>
      <c r="C319" t="str">
        <f>IFERROR(INDEX(PLAYERIDMAP[],MATCH(Table6[[#This Row],[PLAYERID]],PLAYERIDMAP[IDPLAYER],0),COLUMN(PLAYERIDMAP[POS])),"")</f>
        <v>2B</v>
      </c>
      <c r="D319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-1.5944845690539253</v>
      </c>
      <c r="E319">
        <f>RANK(Table6[[#This Row],[$ VALUE]],$D:$D)</f>
        <v>318</v>
      </c>
      <c r="F319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19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20" spans="1:7" x14ac:dyDescent="0.3">
      <c r="A320" t="s">
        <v>2209</v>
      </c>
      <c r="B320" t="str">
        <f>IFERROR(INDEX(PLAYERIDMAP[],MATCH(Table6[[#This Row],[PLAYERID]],PLAYERIDMAP[IDPLAYER],0),COLUMN(PLAYERIDMAP[PLAYERNAME])),"")</f>
        <v>David Hernandez</v>
      </c>
      <c r="C320" t="str">
        <f>IFERROR(INDEX(PLAYERIDMAP[],MATCH(Table6[[#This Row],[PLAYERID]],PLAYERIDMAP[IDPLAYER],0),COLUMN(PLAYERIDMAP[POS])),"")</f>
        <v>P</v>
      </c>
      <c r="D320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-1.6614712710239941</v>
      </c>
      <c r="E320">
        <f>RANK(Table6[[#This Row],[$ VALUE]],$D:$D)</f>
        <v>319</v>
      </c>
      <c r="F320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20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21" spans="1:7" x14ac:dyDescent="0.3">
      <c r="A321" t="s">
        <v>2487</v>
      </c>
      <c r="B321" t="str">
        <f>IFERROR(INDEX(PLAYERIDMAP[],MATCH(Table6[[#This Row],[PLAYERID]],PLAYERIDMAP[IDPLAYER],0),COLUMN(PLAYERIDMAP[PLAYERNAME])),"")</f>
        <v>Evan Longoria</v>
      </c>
      <c r="C321" t="str">
        <f>IFERROR(INDEX(PLAYERIDMAP[],MATCH(Table6[[#This Row],[PLAYERID]],PLAYERIDMAP[IDPLAYER],0),COLUMN(PLAYERIDMAP[POS])),"")</f>
        <v>3B</v>
      </c>
      <c r="D321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-1.6803884907798046</v>
      </c>
      <c r="E321">
        <f>RANK(Table6[[#This Row],[$ VALUE]],$D:$D)</f>
        <v>320</v>
      </c>
      <c r="F321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21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22" spans="1:7" x14ac:dyDescent="0.3">
      <c r="A322" t="s">
        <v>3461</v>
      </c>
      <c r="B322" t="str">
        <f>IFERROR(INDEX(PLAYERIDMAP[],MATCH(Table6[[#This Row],[PLAYERID]],PLAYERIDMAP[IDPLAYER],0),COLUMN(PLAYERIDMAP[PLAYERNAME])),"")</f>
        <v>Matt Davidson</v>
      </c>
      <c r="C322" t="str">
        <f>IFERROR(INDEX(PLAYERIDMAP[],MATCH(Table6[[#This Row],[PLAYERID]],PLAYERIDMAP[IDPLAYER],0),COLUMN(PLAYERIDMAP[POS])),"")</f>
        <v>3B</v>
      </c>
      <c r="D322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-1.7195073437595867</v>
      </c>
      <c r="E322">
        <f>RANK(Table6[[#This Row],[$ VALUE]],$D:$D)</f>
        <v>321</v>
      </c>
      <c r="F322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22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23" spans="1:7" x14ac:dyDescent="0.3">
      <c r="A323" t="s">
        <v>1392</v>
      </c>
      <c r="B323" t="str">
        <f>IFERROR(INDEX(PLAYERIDMAP[],MATCH(Table6[[#This Row],[PLAYERID]],PLAYERIDMAP[IDPLAYER],0),COLUMN(PLAYERIDMAP[PLAYERNAME])),"")</f>
        <v>Matt Adams</v>
      </c>
      <c r="C323" t="str">
        <f>IFERROR(INDEX(PLAYERIDMAP[],MATCH(Table6[[#This Row],[PLAYERID]],PLAYERIDMAP[IDPLAYER],0),COLUMN(PLAYERIDMAP[POS])),"")</f>
        <v>1B</v>
      </c>
      <c r="D323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-1.7510831900394761</v>
      </c>
      <c r="E323">
        <f>RANK(Table6[[#This Row],[$ VALUE]],$D:$D)</f>
        <v>322</v>
      </c>
      <c r="F323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23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24" spans="1:7" x14ac:dyDescent="0.3">
      <c r="A324" t="s">
        <v>11403</v>
      </c>
      <c r="B324" t="str">
        <f>IFERROR(INDEX(PLAYERIDMAP[],MATCH(Table6[[#This Row],[PLAYERID]],PLAYERIDMAP[IDPLAYER],0),COLUMN(PLAYERIDMAP[PLAYERNAME])),"")</f>
        <v>Manuel Margot</v>
      </c>
      <c r="C324" t="str">
        <f>IFERROR(INDEX(PLAYERIDMAP[],MATCH(Table6[[#This Row],[PLAYERID]],PLAYERIDMAP[IDPLAYER],0),COLUMN(PLAYERIDMAP[POS])),"")</f>
        <v>OF</v>
      </c>
      <c r="D324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-1.9120722135983059</v>
      </c>
      <c r="E324">
        <f>RANK(Table6[[#This Row],[$ VALUE]],$D:$D)</f>
        <v>323</v>
      </c>
      <c r="F324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24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25" spans="1:7" x14ac:dyDescent="0.3">
      <c r="A325" t="s">
        <v>2703</v>
      </c>
      <c r="B325" t="str">
        <f>IFERROR(INDEX(PLAYERIDMAP[],MATCH(Table6[[#This Row],[PLAYERID]],PLAYERIDMAP[IDPLAYER],0),COLUMN(PLAYERIDMAP[PLAYERNAME])),"")</f>
        <v>Wil Myers</v>
      </c>
      <c r="C325" t="str">
        <f>IFERROR(INDEX(PLAYERIDMAP[],MATCH(Table6[[#This Row],[PLAYERID]],PLAYERIDMAP[IDPLAYER],0),COLUMN(PLAYERIDMAP[POS])),"")</f>
        <v>1B</v>
      </c>
      <c r="D325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-1.9378312168774268</v>
      </c>
      <c r="E325">
        <f>RANK(Table6[[#This Row],[$ VALUE]],$D:$D)</f>
        <v>324</v>
      </c>
      <c r="F325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25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26" spans="1:7" x14ac:dyDescent="0.3">
      <c r="A326" t="s">
        <v>3344</v>
      </c>
      <c r="B326" t="str">
        <f>IFERROR(INDEX(PLAYERIDMAP[],MATCH(Table6[[#This Row],[PLAYERID]],PLAYERIDMAP[IDPLAYER],0),COLUMN(PLAYERIDMAP[PLAYERNAME])),"")</f>
        <v>Matt Wieters</v>
      </c>
      <c r="C326" t="str">
        <f>IFERROR(INDEX(PLAYERIDMAP[],MATCH(Table6[[#This Row],[PLAYERID]],PLAYERIDMAP[IDPLAYER],0),COLUMN(PLAYERIDMAP[POS])),"")</f>
        <v>C</v>
      </c>
      <c r="D326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-1.9765029240882837</v>
      </c>
      <c r="E326">
        <f>RANK(Table6[[#This Row],[$ VALUE]],$D:$D)</f>
        <v>325</v>
      </c>
      <c r="F326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26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27" spans="1:7" x14ac:dyDescent="0.3">
      <c r="A327" t="s">
        <v>12447</v>
      </c>
      <c r="B327" t="str">
        <f>IFERROR(INDEX(PLAYERIDMAP[],MATCH(Table6[[#This Row],[PLAYERID]],PLAYERIDMAP[IDPLAYER],0),COLUMN(PLAYERIDMAP[PLAYERNAME])),"")</f>
        <v>Travis Jankowski</v>
      </c>
      <c r="C327" t="str">
        <f>IFERROR(INDEX(PLAYERIDMAP[],MATCH(Table6[[#This Row],[PLAYERID]],PLAYERIDMAP[IDPLAYER],0),COLUMN(PLAYERIDMAP[POS])),"")</f>
        <v>OF</v>
      </c>
      <c r="D327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-2.0411133101141017</v>
      </c>
      <c r="E327">
        <f>RANK(Table6[[#This Row],[$ VALUE]],$D:$D)</f>
        <v>326</v>
      </c>
      <c r="F327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27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28" spans="1:7" x14ac:dyDescent="0.3">
      <c r="A328" t="s">
        <v>8247</v>
      </c>
      <c r="B328" t="str">
        <f>IFERROR(INDEX(PLAYERIDMAP[],MATCH(Table6[[#This Row],[PLAYERID]],PLAYERIDMAP[IDPLAYER],0),COLUMN(PLAYERIDMAP[PLAYERNAME])),"")</f>
        <v>Vincent Velasquez</v>
      </c>
      <c r="C328" t="str">
        <f>IFERROR(INDEX(PLAYERIDMAP[],MATCH(Table6[[#This Row],[PLAYERID]],PLAYERIDMAP[IDPLAYER],0),COLUMN(PLAYERIDMAP[POS])),"")</f>
        <v>P</v>
      </c>
      <c r="D328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-2.0471429363192932</v>
      </c>
      <c r="E328">
        <f>RANK(Table6[[#This Row],[$ VALUE]],$D:$D)</f>
        <v>327</v>
      </c>
      <c r="F328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28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29" spans="1:7" x14ac:dyDescent="0.3">
      <c r="A329" t="s">
        <v>3515</v>
      </c>
      <c r="B329" t="str">
        <f>IFERROR(INDEX(PLAYERIDMAP[],MATCH(Table6[[#This Row],[PLAYERID]],PLAYERIDMAP[IDPLAYER],0),COLUMN(PLAYERIDMAP[PLAYERNAME])),"")</f>
        <v>Michael Wacha</v>
      </c>
      <c r="C329" t="str">
        <f>IFERROR(INDEX(PLAYERIDMAP[],MATCH(Table6[[#This Row],[PLAYERID]],PLAYERIDMAP[IDPLAYER],0),COLUMN(PLAYERIDMAP[POS])),"")</f>
        <v>P</v>
      </c>
      <c r="D329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-2.0747473785088872</v>
      </c>
      <c r="E329">
        <f>RANK(Table6[[#This Row],[$ VALUE]],$D:$D)</f>
        <v>328</v>
      </c>
      <c r="F329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29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30" spans="1:7" x14ac:dyDescent="0.3">
      <c r="A330" t="s">
        <v>2698</v>
      </c>
      <c r="B330" t="str">
        <f>IFERROR(INDEX(PLAYERIDMAP[],MATCH(Table6[[#This Row],[PLAYERID]],PLAYERIDMAP[IDPLAYER],0),COLUMN(PLAYERIDMAP[PLAYERNAME])),"")</f>
        <v>Daniel Murphy</v>
      </c>
      <c r="C330" t="str">
        <f>IFERROR(INDEX(PLAYERIDMAP[],MATCH(Table6[[#This Row],[PLAYERID]],PLAYERIDMAP[IDPLAYER],0),COLUMN(PLAYERIDMAP[POS])),"")</f>
        <v>2B</v>
      </c>
      <c r="D330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-2.1115957513310413</v>
      </c>
      <c r="E330">
        <f>RANK(Table6[[#This Row],[$ VALUE]],$D:$D)</f>
        <v>329</v>
      </c>
      <c r="F330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30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31" spans="1:7" x14ac:dyDescent="0.3">
      <c r="A331" t="s">
        <v>2746</v>
      </c>
      <c r="B331" t="str">
        <f>IFERROR(INDEX(PLAYERIDMAP[],MATCH(Table6[[#This Row],[PLAYERID]],PLAYERIDMAP[IDPLAYER],0),COLUMN(PLAYERIDMAP[PLAYERNAME])),"")</f>
        <v>Ivan Nova</v>
      </c>
      <c r="C331" t="str">
        <f>IFERROR(INDEX(PLAYERIDMAP[],MATCH(Table6[[#This Row],[PLAYERID]],PLAYERIDMAP[IDPLAYER],0),COLUMN(PLAYERIDMAP[POS])),"")</f>
        <v>P</v>
      </c>
      <c r="D331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-2.1196951850213881</v>
      </c>
      <c r="E331">
        <f>RANK(Table6[[#This Row],[$ VALUE]],$D:$D)</f>
        <v>330</v>
      </c>
      <c r="F331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31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32" spans="1:7" x14ac:dyDescent="0.3">
      <c r="A332" t="s">
        <v>1533</v>
      </c>
      <c r="B332" t="str">
        <f>IFERROR(INDEX(PLAYERIDMAP[],MATCH(Table6[[#This Row],[PLAYERID]],PLAYERIDMAP[IDPLAYER],0),COLUMN(PLAYERIDMAP[PLAYERNAME])),"")</f>
        <v>Brandon Belt</v>
      </c>
      <c r="C332" t="str">
        <f>IFERROR(INDEX(PLAYERIDMAP[],MATCH(Table6[[#This Row],[PLAYERID]],PLAYERIDMAP[IDPLAYER],0),COLUMN(PLAYERIDMAP[POS])),"")</f>
        <v>1B</v>
      </c>
      <c r="D332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-2.1385337089451419</v>
      </c>
      <c r="E332">
        <f>RANK(Table6[[#This Row],[$ VALUE]],$D:$D)</f>
        <v>331</v>
      </c>
      <c r="F332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32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33" spans="1:7" x14ac:dyDescent="0.3">
      <c r="A333" t="s">
        <v>1668</v>
      </c>
      <c r="B333" t="str">
        <f>IFERROR(INDEX(PLAYERIDMAP[],MATCH(Table6[[#This Row],[PLAYERID]],PLAYERIDMAP[IDPLAYER],0),COLUMN(PLAYERIDMAP[PLAYERNAME])),"")</f>
        <v>Robinson Cano</v>
      </c>
      <c r="C333" t="str">
        <f>IFERROR(INDEX(PLAYERIDMAP[],MATCH(Table6[[#This Row],[PLAYERID]],PLAYERIDMAP[IDPLAYER],0),COLUMN(PLAYERIDMAP[POS])),"")</f>
        <v>2B</v>
      </c>
      <c r="D333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-2.1901648285586974</v>
      </c>
      <c r="E333">
        <f>RANK(Table6[[#This Row],[$ VALUE]],$D:$D)</f>
        <v>332</v>
      </c>
      <c r="F333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33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34" spans="1:7" x14ac:dyDescent="0.3">
      <c r="A334" t="s">
        <v>8219</v>
      </c>
      <c r="B334" t="str">
        <f>IFERROR(INDEX(PLAYERIDMAP[],MATCH(Table6[[#This Row],[PLAYERID]],PLAYERIDMAP[IDPLAYER],0),COLUMN(PLAYERIDMAP[PLAYERNAME])),"")</f>
        <v>Michael Taylor</v>
      </c>
      <c r="C334" t="str">
        <f>IFERROR(INDEX(PLAYERIDMAP[],MATCH(Table6[[#This Row],[PLAYERID]],PLAYERIDMAP[IDPLAYER],0),COLUMN(PLAYERIDMAP[POS])),"")</f>
        <v>OF</v>
      </c>
      <c r="D334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-2.2322878256380312</v>
      </c>
      <c r="E334">
        <f>RANK(Table6[[#This Row],[$ VALUE]],$D:$D)</f>
        <v>333</v>
      </c>
      <c r="F334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34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35" spans="1:7" x14ac:dyDescent="0.3">
      <c r="A335" t="s">
        <v>2313</v>
      </c>
      <c r="B335" t="str">
        <f>IFERROR(INDEX(PLAYERIDMAP[],MATCH(Table6[[#This Row],[PLAYERID]],PLAYERIDMAP[IDPLAYER],0),COLUMN(PLAYERIDMAP[PLAYERNAME])),"")</f>
        <v>Jon Jay</v>
      </c>
      <c r="C335" t="str">
        <f>IFERROR(INDEX(PLAYERIDMAP[],MATCH(Table6[[#This Row],[PLAYERID]],PLAYERIDMAP[IDPLAYER],0),COLUMN(PLAYERIDMAP[POS])),"")</f>
        <v>OF</v>
      </c>
      <c r="D335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-2.2649698756793017</v>
      </c>
      <c r="E335">
        <f>RANK(Table6[[#This Row],[$ VALUE]],$D:$D)</f>
        <v>334</v>
      </c>
      <c r="F335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35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36" spans="1:7" x14ac:dyDescent="0.3">
      <c r="A336" t="s">
        <v>11159</v>
      </c>
      <c r="B336" t="str">
        <f>IFERROR(INDEX(PLAYERIDMAP[],MATCH(Table6[[#This Row],[PLAYERID]],PLAYERIDMAP[IDPLAYER],0),COLUMN(PLAYERIDMAP[PLAYERNAME])),"")</f>
        <v>Jake Cave</v>
      </c>
      <c r="C336" t="str">
        <f>IFERROR(INDEX(PLAYERIDMAP[],MATCH(Table6[[#This Row],[PLAYERID]],PLAYERIDMAP[IDPLAYER],0),COLUMN(PLAYERIDMAP[POS])),"")</f>
        <v>OF</v>
      </c>
      <c r="D336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-2.2893136965703951</v>
      </c>
      <c r="E336">
        <f>RANK(Table6[[#This Row],[$ VALUE]],$D:$D)</f>
        <v>335</v>
      </c>
      <c r="F336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36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37" spans="1:7" x14ac:dyDescent="0.3">
      <c r="A337" t="s">
        <v>8182</v>
      </c>
      <c r="B337" t="str">
        <f>IFERROR(INDEX(PLAYERIDMAP[],MATCH(Table6[[#This Row],[PLAYERID]],PLAYERIDMAP[IDPLAYER],0),COLUMN(PLAYERIDMAP[PLAYERNAME])),"")</f>
        <v>James McCann</v>
      </c>
      <c r="C337" t="str">
        <f>IFERROR(INDEX(PLAYERIDMAP[],MATCH(Table6[[#This Row],[PLAYERID]],PLAYERIDMAP[IDPLAYER],0),COLUMN(PLAYERIDMAP[POS])),"")</f>
        <v>C</v>
      </c>
      <c r="D337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-2.3109779731931517</v>
      </c>
      <c r="E337">
        <f>RANK(Table6[[#This Row],[$ VALUE]],$D:$D)</f>
        <v>336</v>
      </c>
      <c r="F337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37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38" spans="1:7" x14ac:dyDescent="0.3">
      <c r="A338" t="s">
        <v>3319</v>
      </c>
      <c r="B338" t="str">
        <f>IFERROR(INDEX(PLAYERIDMAP[],MATCH(Table6[[#This Row],[PLAYERID]],PLAYERIDMAP[IDPLAYER],0),COLUMN(PLAYERIDMAP[PLAYERNAME])),"")</f>
        <v>Tony Watson</v>
      </c>
      <c r="C338" t="str">
        <f>IFERROR(INDEX(PLAYERIDMAP[],MATCH(Table6[[#This Row],[PLAYERID]],PLAYERIDMAP[IDPLAYER],0),COLUMN(PLAYERIDMAP[POS])),"")</f>
        <v>P</v>
      </c>
      <c r="D338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-2.3395287412044534</v>
      </c>
      <c r="E338">
        <f>RANK(Table6[[#This Row],[$ VALUE]],$D:$D)</f>
        <v>337</v>
      </c>
      <c r="F338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38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39" spans="1:7" x14ac:dyDescent="0.3">
      <c r="A339" t="s">
        <v>12391</v>
      </c>
      <c r="B339" t="str">
        <f>IFERROR(INDEX(PLAYERIDMAP[],MATCH(Table6[[#This Row],[PLAYERID]],PLAYERIDMAP[IDPLAYER],0),COLUMN(PLAYERIDMAP[PLAYERNAME])),"")</f>
        <v>Matt Strahm</v>
      </c>
      <c r="C339" t="str">
        <f>IFERROR(INDEX(PLAYERIDMAP[],MATCH(Table6[[#This Row],[PLAYERID]],PLAYERIDMAP[IDPLAYER],0),COLUMN(PLAYERIDMAP[POS])),"")</f>
        <v>P</v>
      </c>
      <c r="D339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-2.3531825613907729</v>
      </c>
      <c r="E339">
        <f>RANK(Table6[[#This Row],[$ VALUE]],$D:$D)</f>
        <v>338</v>
      </c>
      <c r="F339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39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40" spans="1:7" x14ac:dyDescent="0.3">
      <c r="A340" t="s">
        <v>13918</v>
      </c>
      <c r="B340" t="str">
        <f>IFERROR(INDEX(PLAYERIDMAP[],MATCH(Table6[[#This Row],[PLAYERID]],PLAYERIDMAP[IDPLAYER],0),COLUMN(PLAYERIDMAP[PLAYERNAME])),"")</f>
        <v>Ryan Tepera</v>
      </c>
      <c r="C340" t="str">
        <f>IFERROR(INDEX(PLAYERIDMAP[],MATCH(Table6[[#This Row],[PLAYERID]],PLAYERIDMAP[IDPLAYER],0),COLUMN(PLAYERIDMAP[POS])),"")</f>
        <v>P</v>
      </c>
      <c r="D340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-2.38782695233825</v>
      </c>
      <c r="E340">
        <f>RANK(Table6[[#This Row],[$ VALUE]],$D:$D)</f>
        <v>339</v>
      </c>
      <c r="F340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40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41" spans="1:7" x14ac:dyDescent="0.3">
      <c r="A341" t="s">
        <v>11457</v>
      </c>
      <c r="B341" t="str">
        <f>IFERROR(INDEX(PLAYERIDMAP[],MATCH(Table6[[#This Row],[PLAYERID]],PLAYERIDMAP[IDPLAYER],0),COLUMN(PLAYERIDMAP[PLAYERNAME])),"")</f>
        <v>Max Stassi</v>
      </c>
      <c r="C341" t="str">
        <f>IFERROR(INDEX(PLAYERIDMAP[],MATCH(Table6[[#This Row],[PLAYERID]],PLAYERIDMAP[IDPLAYER],0),COLUMN(PLAYERIDMAP[POS])),"")</f>
        <v>C</v>
      </c>
      <c r="D341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-2.3944004506165246</v>
      </c>
      <c r="E341">
        <f>RANK(Table6[[#This Row],[$ VALUE]],$D:$D)</f>
        <v>340</v>
      </c>
      <c r="F341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41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42" spans="1:7" x14ac:dyDescent="0.3">
      <c r="A342" t="s">
        <v>3023</v>
      </c>
      <c r="B342" t="str">
        <f>IFERROR(INDEX(PLAYERIDMAP[],MATCH(Table6[[#This Row],[PLAYERID]],PLAYERIDMAP[IDPLAYER],0),COLUMN(PLAYERIDMAP[PLAYERNAME])),"")</f>
        <v>Tyson Ross</v>
      </c>
      <c r="C342" t="str">
        <f>IFERROR(INDEX(PLAYERIDMAP[],MATCH(Table6[[#This Row],[PLAYERID]],PLAYERIDMAP[IDPLAYER],0),COLUMN(PLAYERIDMAP[POS])),"")</f>
        <v>P</v>
      </c>
      <c r="D342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-2.403336825998251</v>
      </c>
      <c r="E342">
        <f>RANK(Table6[[#This Row],[$ VALUE]],$D:$D)</f>
        <v>341</v>
      </c>
      <c r="F342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42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43" spans="1:7" x14ac:dyDescent="0.3">
      <c r="A343" t="s">
        <v>2047</v>
      </c>
      <c r="B343" t="str">
        <f>IFERROR(INDEX(PLAYERIDMAP[],MATCH(Table6[[#This Row],[PLAYERID]],PLAYERIDMAP[IDPLAYER],0),COLUMN(PLAYERIDMAP[PLAYERNAME])),"")</f>
        <v>Avisail Garcia</v>
      </c>
      <c r="C343" t="str">
        <f>IFERROR(INDEX(PLAYERIDMAP[],MATCH(Table6[[#This Row],[PLAYERID]],PLAYERIDMAP[IDPLAYER],0),COLUMN(PLAYERIDMAP[POS])),"")</f>
        <v>OF</v>
      </c>
      <c r="D343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-2.4367633723970914</v>
      </c>
      <c r="E343">
        <f>RANK(Table6[[#This Row],[$ VALUE]],$D:$D)</f>
        <v>342</v>
      </c>
      <c r="F343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43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44" spans="1:7" x14ac:dyDescent="0.3">
      <c r="A344" t="s">
        <v>10881</v>
      </c>
      <c r="B344" t="str">
        <f>IFERROR(INDEX(PLAYERIDMAP[],MATCH(Table6[[#This Row],[PLAYERID]],PLAYERIDMAP[IDPLAYER],0),COLUMN(PLAYERIDMAP[PLAYERNAME])),"")</f>
        <v>David Dahl</v>
      </c>
      <c r="C344" t="str">
        <f>IFERROR(INDEX(PLAYERIDMAP[],MATCH(Table6[[#This Row],[PLAYERID]],PLAYERIDMAP[IDPLAYER],0),COLUMN(PLAYERIDMAP[POS])),"")</f>
        <v>OF</v>
      </c>
      <c r="D344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-2.4764368168195054</v>
      </c>
      <c r="E344">
        <f>RANK(Table6[[#This Row],[$ VALUE]],$D:$D)</f>
        <v>343</v>
      </c>
      <c r="F344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44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45" spans="1:7" x14ac:dyDescent="0.3">
      <c r="A345" t="s">
        <v>8202</v>
      </c>
      <c r="B345" t="str">
        <f>IFERROR(INDEX(PLAYERIDMAP[],MATCH(Table6[[#This Row],[PLAYERID]],PLAYERIDMAP[IDPLAYER],0),COLUMN(PLAYERIDMAP[PLAYERNAME])),"")</f>
        <v>Kevin Plawecki</v>
      </c>
      <c r="C345" t="str">
        <f>IFERROR(INDEX(PLAYERIDMAP[],MATCH(Table6[[#This Row],[PLAYERID]],PLAYERIDMAP[IDPLAYER],0),COLUMN(PLAYERIDMAP[POS])),"")</f>
        <v>C</v>
      </c>
      <c r="D345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-2.6186956863076913</v>
      </c>
      <c r="E345">
        <f>RANK(Table6[[#This Row],[$ VALUE]],$D:$D)</f>
        <v>344</v>
      </c>
      <c r="F345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45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46" spans="1:7" x14ac:dyDescent="0.3">
      <c r="A346" t="s">
        <v>8217</v>
      </c>
      <c r="B346" t="str">
        <f>IFERROR(INDEX(PLAYERIDMAP[],MATCH(Table6[[#This Row],[PLAYERID]],PLAYERIDMAP[IDPLAYER],0),COLUMN(PLAYERIDMAP[PLAYERNAME])),"")</f>
        <v>Blake Swihart</v>
      </c>
      <c r="C346" t="str">
        <f>IFERROR(INDEX(PLAYERIDMAP[],MATCH(Table6[[#This Row],[PLAYERID]],PLAYERIDMAP[IDPLAYER],0),COLUMN(PLAYERIDMAP[POS])),"")</f>
        <v>C</v>
      </c>
      <c r="D346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-2.6451469264652108</v>
      </c>
      <c r="E346">
        <f>RANK(Table6[[#This Row],[$ VALUE]],$D:$D)</f>
        <v>345</v>
      </c>
      <c r="F346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46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47" spans="1:7" x14ac:dyDescent="0.3">
      <c r="A347" t="s">
        <v>13900</v>
      </c>
      <c r="B347" t="str">
        <f>IFERROR(INDEX(PLAYERIDMAP[],MATCH(Table6[[#This Row],[PLAYERID]],PLAYERIDMAP[IDPLAYER],0),COLUMN(PLAYERIDMAP[PLAYERNAME])),"")</f>
        <v>Kevan Smith</v>
      </c>
      <c r="C347" t="str">
        <f>IFERROR(INDEX(PLAYERIDMAP[],MATCH(Table6[[#This Row],[PLAYERID]],PLAYERIDMAP[IDPLAYER],0),COLUMN(PLAYERIDMAP[POS])),"")</f>
        <v>C</v>
      </c>
      <c r="D347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-2.6565526761378475</v>
      </c>
      <c r="E347">
        <f>RANK(Table6[[#This Row],[$ VALUE]],$D:$D)</f>
        <v>346</v>
      </c>
      <c r="F347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47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48" spans="1:7" x14ac:dyDescent="0.3">
      <c r="A348" t="s">
        <v>2439</v>
      </c>
      <c r="B348" t="str">
        <f>IFERROR(INDEX(PLAYERIDMAP[],MATCH(Table6[[#This Row],[PLAYERID]],PLAYERIDMAP[IDPLAYER],0),COLUMN(PLAYERIDMAP[PLAYERNAME])),"")</f>
        <v>Mike Leake</v>
      </c>
      <c r="C348" t="str">
        <f>IFERROR(INDEX(PLAYERIDMAP[],MATCH(Table6[[#This Row],[PLAYERID]],PLAYERIDMAP[IDPLAYER],0),COLUMN(PLAYERIDMAP[POS])),"")</f>
        <v>P</v>
      </c>
      <c r="D348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-2.6913005346870218</v>
      </c>
      <c r="E348">
        <f>RANK(Table6[[#This Row],[$ VALUE]],$D:$D)</f>
        <v>347</v>
      </c>
      <c r="F348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48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49" spans="1:7" x14ac:dyDescent="0.3">
      <c r="A349" t="s">
        <v>1932</v>
      </c>
      <c r="B349" t="str">
        <f>IFERROR(INDEX(PLAYERIDMAP[],MATCH(Table6[[#This Row],[PLAYERID]],PLAYERIDMAP[IDPLAYER],0),COLUMN(PLAYERIDMAP[PLAYERNAME])),"")</f>
        <v>Sam Dyson</v>
      </c>
      <c r="C349" t="str">
        <f>IFERROR(INDEX(PLAYERIDMAP[],MATCH(Table6[[#This Row],[PLAYERID]],PLAYERIDMAP[IDPLAYER],0),COLUMN(PLAYERIDMAP[POS])),"")</f>
        <v>P</v>
      </c>
      <c r="D349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-2.7042509567191955</v>
      </c>
      <c r="E349">
        <f>RANK(Table6[[#This Row],[$ VALUE]],$D:$D)</f>
        <v>348</v>
      </c>
      <c r="F349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49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50" spans="1:7" x14ac:dyDescent="0.3">
      <c r="A350" t="s">
        <v>10885</v>
      </c>
      <c r="B350" t="str">
        <f>IFERROR(INDEX(PLAYERIDMAP[],MATCH(Table6[[#This Row],[PLAYERID]],PLAYERIDMAP[IDPLAYER],0),COLUMN(PLAYERIDMAP[PLAYERNAME])),"")</f>
        <v>Albert Almora</v>
      </c>
      <c r="C350" t="str">
        <f>IFERROR(INDEX(PLAYERIDMAP[],MATCH(Table6[[#This Row],[PLAYERID]],PLAYERIDMAP[IDPLAYER],0),COLUMN(PLAYERIDMAP[POS])),"")</f>
        <v>OF</v>
      </c>
      <c r="D350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-2.7269443092818517</v>
      </c>
      <c r="E350">
        <f>RANK(Table6[[#This Row],[$ VALUE]],$D:$D)</f>
        <v>349</v>
      </c>
      <c r="F350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50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51" spans="1:7" x14ac:dyDescent="0.3">
      <c r="A351" t="s">
        <v>2094</v>
      </c>
      <c r="B351" t="str">
        <f>IFERROR(INDEX(PLAYERIDMAP[],MATCH(Table6[[#This Row],[PLAYERID]],PLAYERIDMAP[IDPLAYER],0),COLUMN(PLAYERIDMAP[PLAYERNAME])),"")</f>
        <v>Gio Gonzalez</v>
      </c>
      <c r="C351" t="str">
        <f>IFERROR(INDEX(PLAYERIDMAP[],MATCH(Table6[[#This Row],[PLAYERID]],PLAYERIDMAP[IDPLAYER],0),COLUMN(PLAYERIDMAP[POS])),"")</f>
        <v>P</v>
      </c>
      <c r="D351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-2.730297732991966</v>
      </c>
      <c r="E351">
        <f>RANK(Table6[[#This Row],[$ VALUE]],$D:$D)</f>
        <v>350</v>
      </c>
      <c r="F351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51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52" spans="1:7" x14ac:dyDescent="0.3">
      <c r="A352" t="s">
        <v>2810</v>
      </c>
      <c r="B352" t="str">
        <f>IFERROR(INDEX(PLAYERIDMAP[],MATCH(Table6[[#This Row],[PLAYERID]],PLAYERIDMAP[IDPLAYER],0),COLUMN(PLAYERIDMAP[PLAYERNAME])),"")</f>
        <v>Brad Peacock</v>
      </c>
      <c r="C352" t="str">
        <f>IFERROR(INDEX(PLAYERIDMAP[],MATCH(Table6[[#This Row],[PLAYERID]],PLAYERIDMAP[IDPLAYER],0),COLUMN(PLAYERIDMAP[POS])),"")</f>
        <v>P</v>
      </c>
      <c r="D352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-2.7899260354951085</v>
      </c>
      <c r="E352">
        <f>RANK(Table6[[#This Row],[$ VALUE]],$D:$D)</f>
        <v>351</v>
      </c>
      <c r="F352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52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53" spans="1:7" x14ac:dyDescent="0.3">
      <c r="A353" t="s">
        <v>3545</v>
      </c>
      <c r="B353" t="str">
        <f>IFERROR(INDEX(PLAYERIDMAP[],MATCH(Table6[[#This Row],[PLAYERID]],PLAYERIDMAP[IDPLAYER],0),COLUMN(PLAYERIDMAP[PLAYERNAME])),"")</f>
        <v>Jose Alvarez</v>
      </c>
      <c r="C353" t="str">
        <f>IFERROR(INDEX(PLAYERIDMAP[],MATCH(Table6[[#This Row],[PLAYERID]],PLAYERIDMAP[IDPLAYER],0),COLUMN(PLAYERIDMAP[POS])),"")</f>
        <v>P</v>
      </c>
      <c r="D353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-2.7925838430988197</v>
      </c>
      <c r="E353">
        <f>RANK(Table6[[#This Row],[$ VALUE]],$D:$D)</f>
        <v>352</v>
      </c>
      <c r="F353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53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54" spans="1:7" x14ac:dyDescent="0.3">
      <c r="A354" t="s">
        <v>12284</v>
      </c>
      <c r="B354" t="str">
        <f>IFERROR(INDEX(PLAYERIDMAP[],MATCH(Table6[[#This Row],[PLAYERID]],PLAYERIDMAP[IDPLAYER],0),COLUMN(PLAYERIDMAP[PLAYERNAME])),"")</f>
        <v>Joe Musgrove</v>
      </c>
      <c r="C354" t="str">
        <f>IFERROR(INDEX(PLAYERIDMAP[],MATCH(Table6[[#This Row],[PLAYERID]],PLAYERIDMAP[IDPLAYER],0),COLUMN(PLAYERIDMAP[POS])),"")</f>
        <v>P</v>
      </c>
      <c r="D354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-2.7944484408689974</v>
      </c>
      <c r="E354">
        <f>RANK(Table6[[#This Row],[$ VALUE]],$D:$D)</f>
        <v>353</v>
      </c>
      <c r="F354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54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55" spans="1:7" x14ac:dyDescent="0.3">
      <c r="A355" t="s">
        <v>2751</v>
      </c>
      <c r="B355" t="str">
        <f>IFERROR(INDEX(PLAYERIDMAP[],MATCH(Table6[[#This Row],[PLAYERID]],PLAYERIDMAP[IDPLAYER],0),COLUMN(PLAYERIDMAP[PLAYERNAME])),"")</f>
        <v>Jake Odorizzi</v>
      </c>
      <c r="C355" t="str">
        <f>IFERROR(INDEX(PLAYERIDMAP[],MATCH(Table6[[#This Row],[PLAYERID]],PLAYERIDMAP[IDPLAYER],0),COLUMN(PLAYERIDMAP[POS])),"")</f>
        <v>P</v>
      </c>
      <c r="D355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-2.8161172879571756</v>
      </c>
      <c r="E355">
        <f>RANK(Table6[[#This Row],[$ VALUE]],$D:$D)</f>
        <v>354</v>
      </c>
      <c r="F355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55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56" spans="1:7" x14ac:dyDescent="0.3">
      <c r="A356" t="s">
        <v>2212</v>
      </c>
      <c r="B356" t="str">
        <f>IFERROR(INDEX(PLAYERIDMAP[],MATCH(Table6[[#This Row],[PLAYERID]],PLAYERIDMAP[IDPLAYER],0),COLUMN(PLAYERIDMAP[PLAYERNAME])),"")</f>
        <v>Gorkys Hernandez</v>
      </c>
      <c r="C356" t="str">
        <f>IFERROR(INDEX(PLAYERIDMAP[],MATCH(Table6[[#This Row],[PLAYERID]],PLAYERIDMAP[IDPLAYER],0),COLUMN(PLAYERIDMAP[POS])),"")</f>
        <v>OF</v>
      </c>
      <c r="D356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-2.818028617088058</v>
      </c>
      <c r="E356">
        <f>RANK(Table6[[#This Row],[$ VALUE]],$D:$D)</f>
        <v>355</v>
      </c>
      <c r="F356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56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57" spans="1:7" x14ac:dyDescent="0.3">
      <c r="A357" t="s">
        <v>12143</v>
      </c>
      <c r="B357" t="str">
        <f>IFERROR(INDEX(PLAYERIDMAP[],MATCH(Table6[[#This Row],[PLAYERID]],PLAYERIDMAP[IDPLAYER],0),COLUMN(PLAYERIDMAP[PLAYERNAME])),"")</f>
        <v>Taylor Rogers</v>
      </c>
      <c r="C357" t="str">
        <f>IFERROR(INDEX(PLAYERIDMAP[],MATCH(Table6[[#This Row],[PLAYERID]],PLAYERIDMAP[IDPLAYER],0),COLUMN(PLAYERIDMAP[POS])),"")</f>
        <v>P</v>
      </c>
      <c r="D357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-2.8418573007668644</v>
      </c>
      <c r="E357">
        <f>RANK(Table6[[#This Row],[$ VALUE]],$D:$D)</f>
        <v>356</v>
      </c>
      <c r="F357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57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58" spans="1:7" x14ac:dyDescent="0.3">
      <c r="A358" t="s">
        <v>11173</v>
      </c>
      <c r="B358" t="str">
        <f>IFERROR(INDEX(PLAYERIDMAP[],MATCH(Table6[[#This Row],[PLAYERID]],PLAYERIDMAP[IDPLAYER],0),COLUMN(PLAYERIDMAP[PLAYERNAME])),"")</f>
        <v>Justin Miller</v>
      </c>
      <c r="C358" t="str">
        <f>IFERROR(INDEX(PLAYERIDMAP[],MATCH(Table6[[#This Row],[PLAYERID]],PLAYERIDMAP[IDPLAYER],0),COLUMN(PLAYERIDMAP[POS])),"")</f>
        <v>P</v>
      </c>
      <c r="D358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-2.8795674679216492</v>
      </c>
      <c r="E358">
        <f>RANK(Table6[[#This Row],[$ VALUE]],$D:$D)</f>
        <v>357</v>
      </c>
      <c r="F358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58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59" spans="1:7" x14ac:dyDescent="0.3">
      <c r="A359" t="s">
        <v>1436</v>
      </c>
      <c r="B359" t="str">
        <f>IFERROR(INDEX(PLAYERIDMAP[],MATCH(Table6[[#This Row],[PLAYERID]],PLAYERIDMAP[IDPLAYER],0),COLUMN(PLAYERIDMAP[PLAYERNAME])),"")</f>
        <v>Chris Archer</v>
      </c>
      <c r="C359" t="str">
        <f>IFERROR(INDEX(PLAYERIDMAP[],MATCH(Table6[[#This Row],[PLAYERID]],PLAYERIDMAP[IDPLAYER],0),COLUMN(PLAYERIDMAP[POS])),"")</f>
        <v>P</v>
      </c>
      <c r="D359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-3.0405970272417502</v>
      </c>
      <c r="E359">
        <f>RANK(Table6[[#This Row],[$ VALUE]],$D:$D)</f>
        <v>358</v>
      </c>
      <c r="F359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59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60" spans="1:7" x14ac:dyDescent="0.3">
      <c r="A360" t="s">
        <v>2029</v>
      </c>
      <c r="B360" t="str">
        <f>IFERROR(INDEX(PLAYERIDMAP[],MATCH(Table6[[#This Row],[PLAYERID]],PLAYERIDMAP[IDPLAYER],0),COLUMN(PLAYERIDMAP[PLAYERNAME])),"")</f>
        <v>David Freese</v>
      </c>
      <c r="C360" t="str">
        <f>IFERROR(INDEX(PLAYERIDMAP[],MATCH(Table6[[#This Row],[PLAYERID]],PLAYERIDMAP[IDPLAYER],0),COLUMN(PLAYERIDMAP[POS])),"")</f>
        <v>3B</v>
      </c>
      <c r="D360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-3.0619011678663064</v>
      </c>
      <c r="E360">
        <f>RANK(Table6[[#This Row],[$ VALUE]],$D:$D)</f>
        <v>359</v>
      </c>
      <c r="F360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60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61" spans="1:7" x14ac:dyDescent="0.3">
      <c r="A361" t="s">
        <v>11956</v>
      </c>
      <c r="B361" t="str">
        <f>IFERROR(INDEX(PLAYERIDMAP[],MATCH(Table6[[#This Row],[PLAYERID]],PLAYERIDMAP[IDPLAYER],0),COLUMN(PLAYERIDMAP[PLAYERNAME])),"")</f>
        <v>Matt Barnes</v>
      </c>
      <c r="C361" t="str">
        <f>IFERROR(INDEX(PLAYERIDMAP[],MATCH(Table6[[#This Row],[PLAYERID]],PLAYERIDMAP[IDPLAYER],0),COLUMN(PLAYERIDMAP[POS])),"")</f>
        <v>P</v>
      </c>
      <c r="D361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-3.0663057878093722</v>
      </c>
      <c r="E361">
        <f>RANK(Table6[[#This Row],[$ VALUE]],$D:$D)</f>
        <v>360</v>
      </c>
      <c r="F361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61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62" spans="1:7" x14ac:dyDescent="0.3">
      <c r="A362" t="s">
        <v>8149</v>
      </c>
      <c r="B362" t="str">
        <f>IFERROR(INDEX(PLAYERIDMAP[],MATCH(Table6[[#This Row],[PLAYERID]],PLAYERIDMAP[IDPLAYER],0),COLUMN(PLAYERIDMAP[PLAYERNAME])),"")</f>
        <v>Charlie Culberson</v>
      </c>
      <c r="C362" t="str">
        <f>IFERROR(INDEX(PLAYERIDMAP[],MATCH(Table6[[#This Row],[PLAYERID]],PLAYERIDMAP[IDPLAYER],0),COLUMN(PLAYERIDMAP[POS])),"")</f>
        <v>SS</v>
      </c>
      <c r="D362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-3.1128407311037076</v>
      </c>
      <c r="E362">
        <f>RANK(Table6[[#This Row],[$ VALUE]],$D:$D)</f>
        <v>361</v>
      </c>
      <c r="F362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62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63" spans="1:7" x14ac:dyDescent="0.3">
      <c r="A363" t="s">
        <v>12232</v>
      </c>
      <c r="B363" t="str">
        <f>IFERROR(INDEX(PLAYERIDMAP[],MATCH(Table6[[#This Row],[PLAYERID]],PLAYERIDMAP[IDPLAYER],0),COLUMN(PLAYERIDMAP[PLAYERNAME])),"")</f>
        <v>Daniel Mengden</v>
      </c>
      <c r="C363" t="str">
        <f>IFERROR(INDEX(PLAYERIDMAP[],MATCH(Table6[[#This Row],[PLAYERID]],PLAYERIDMAP[IDPLAYER],0),COLUMN(PLAYERIDMAP[POS])),"")</f>
        <v>P</v>
      </c>
      <c r="D363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-3.1162577281390131</v>
      </c>
      <c r="E363">
        <f>RANK(Table6[[#This Row],[$ VALUE]],$D:$D)</f>
        <v>362</v>
      </c>
      <c r="F363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63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64" spans="1:7" x14ac:dyDescent="0.3">
      <c r="A364" t="s">
        <v>12893</v>
      </c>
      <c r="B364" t="str">
        <f>IFERROR(INDEX(PLAYERIDMAP[],MATCH(Table6[[#This Row],[PLAYERID]],PLAYERIDMAP[IDPLAYER],0),COLUMN(PLAYERIDMAP[PLAYERNAME])),"")</f>
        <v>Luke Maile</v>
      </c>
      <c r="C364" t="str">
        <f>IFERROR(INDEX(PLAYERIDMAP[],MATCH(Table6[[#This Row],[PLAYERID]],PLAYERIDMAP[IDPLAYER],0),COLUMN(PLAYERIDMAP[POS])),"")</f>
        <v>C</v>
      </c>
      <c r="D364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-3.1297309104952289</v>
      </c>
      <c r="E364">
        <f>RANK(Table6[[#This Row],[$ VALUE]],$D:$D)</f>
        <v>363</v>
      </c>
      <c r="F364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64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65" spans="1:7" x14ac:dyDescent="0.3">
      <c r="A365" t="s">
        <v>2246</v>
      </c>
      <c r="B365" t="str">
        <f>IFERROR(INDEX(PLAYERIDMAP[],MATCH(Table6[[#This Row],[PLAYERID]],PLAYERIDMAP[IDPLAYER],0),COLUMN(PLAYERIDMAP[PLAYERNAME])),"")</f>
        <v>Brock Holt</v>
      </c>
      <c r="C365" t="str">
        <f>IFERROR(INDEX(PLAYERIDMAP[],MATCH(Table6[[#This Row],[PLAYERID]],PLAYERIDMAP[IDPLAYER],0),COLUMN(PLAYERIDMAP[POS])),"")</f>
        <v>2B</v>
      </c>
      <c r="D365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-3.2109964981276322</v>
      </c>
      <c r="E365">
        <f>RANK(Table6[[#This Row],[$ VALUE]],$D:$D)</f>
        <v>364</v>
      </c>
      <c r="F365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65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66" spans="1:7" x14ac:dyDescent="0.3">
      <c r="A366" t="s">
        <v>2561</v>
      </c>
      <c r="B366" t="str">
        <f>IFERROR(INDEX(PLAYERIDMAP[],MATCH(Table6[[#This Row],[PLAYERID]],PLAYERIDMAP[IDPLAYER],0),COLUMN(PLAYERIDMAP[PLAYERNAME])),"")</f>
        <v>Russell Martin</v>
      </c>
      <c r="C366" t="str">
        <f>IFERROR(INDEX(PLAYERIDMAP[],MATCH(Table6[[#This Row],[PLAYERID]],PLAYERIDMAP[IDPLAYER],0),COLUMN(PLAYERIDMAP[POS])),"")</f>
        <v>C</v>
      </c>
      <c r="D366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-3.353067421139591</v>
      </c>
      <c r="E366">
        <f>RANK(Table6[[#This Row],[$ VALUE]],$D:$D)</f>
        <v>365</v>
      </c>
      <c r="F366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66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67" spans="1:7" x14ac:dyDescent="0.3">
      <c r="A367" t="s">
        <v>2202</v>
      </c>
      <c r="B367" t="str">
        <f>IFERROR(INDEX(PLAYERIDMAP[],MATCH(Table6[[#This Row],[PLAYERID]],PLAYERIDMAP[IDPLAYER],0),COLUMN(PLAYERIDMAP[PLAYERNAME])),"")</f>
        <v>Jeremy Hellickson</v>
      </c>
      <c r="C367" t="str">
        <f>IFERROR(INDEX(PLAYERIDMAP[],MATCH(Table6[[#This Row],[PLAYERID]],PLAYERIDMAP[IDPLAYER],0),COLUMN(PLAYERIDMAP[POS])),"")</f>
        <v>P</v>
      </c>
      <c r="D367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-3.3618749918916535</v>
      </c>
      <c r="E367">
        <f>RANK(Table6[[#This Row],[$ VALUE]],$D:$D)</f>
        <v>366</v>
      </c>
      <c r="F367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67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68" spans="1:7" x14ac:dyDescent="0.3">
      <c r="A368" t="s">
        <v>2143</v>
      </c>
      <c r="B368" t="str">
        <f>IFERROR(INDEX(PLAYERIDMAP[],MATCH(Table6[[#This Row],[PLAYERID]],PLAYERIDMAP[IDPLAYER],0),COLUMN(PLAYERIDMAP[PLAYERNAME])),"")</f>
        <v>Jedd Gyorko</v>
      </c>
      <c r="C368" t="str">
        <f>IFERROR(INDEX(PLAYERIDMAP[],MATCH(Table6[[#This Row],[PLAYERID]],PLAYERIDMAP[IDPLAYER],0),COLUMN(PLAYERIDMAP[POS])),"")</f>
        <v>3B</v>
      </c>
      <c r="D368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-3.3790266920907257</v>
      </c>
      <c r="E368">
        <f>RANK(Table6[[#This Row],[$ VALUE]],$D:$D)</f>
        <v>367</v>
      </c>
      <c r="F368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68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69" spans="1:7" x14ac:dyDescent="0.3">
      <c r="A369" t="s">
        <v>12291</v>
      </c>
      <c r="B369" t="str">
        <f>IFERROR(INDEX(PLAYERIDMAP[],MATCH(Table6[[#This Row],[PLAYERID]],PLAYERIDMAP[IDPLAYER],0),COLUMN(PLAYERIDMAP[PLAYERNAME])),"")</f>
        <v>Miguel Rojas</v>
      </c>
      <c r="C369" t="str">
        <f>IFERROR(INDEX(PLAYERIDMAP[],MATCH(Table6[[#This Row],[PLAYERID]],PLAYERIDMAP[IDPLAYER],0),COLUMN(PLAYERIDMAP[POS])),"")</f>
        <v>SS</v>
      </c>
      <c r="D369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-3.4919275727673789</v>
      </c>
      <c r="E369">
        <f>RANK(Table6[[#This Row],[$ VALUE]],$D:$D)</f>
        <v>368</v>
      </c>
      <c r="F369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69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70" spans="1:7" x14ac:dyDescent="0.3">
      <c r="A370" t="s">
        <v>1870</v>
      </c>
      <c r="B370" t="str">
        <f>IFERROR(INDEX(PLAYERIDMAP[],MATCH(Table6[[#This Row],[PLAYERID]],PLAYERIDMAP[IDPLAYER],0),COLUMN(PLAYERIDMAP[PLAYERNAME])),"")</f>
        <v>Daniel Descalso</v>
      </c>
      <c r="C370" t="str">
        <f>IFERROR(INDEX(PLAYERIDMAP[],MATCH(Table6[[#This Row],[PLAYERID]],PLAYERIDMAP[IDPLAYER],0),COLUMN(PLAYERIDMAP[POS])),"")</f>
        <v>2B</v>
      </c>
      <c r="D370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-3.5344255415051302</v>
      </c>
      <c r="E370">
        <f>RANK(Table6[[#This Row],[$ VALUE]],$D:$D)</f>
        <v>369</v>
      </c>
      <c r="F370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70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71" spans="1:7" x14ac:dyDescent="0.3">
      <c r="A371" t="s">
        <v>13914</v>
      </c>
      <c r="B371" t="str">
        <f>IFERROR(INDEX(PLAYERIDMAP[],MATCH(Table6[[#This Row],[PLAYERID]],PLAYERIDMAP[IDPLAYER],0),COLUMN(PLAYERIDMAP[PLAYERNAME])),"")</f>
        <v>Brent Suter</v>
      </c>
      <c r="C371" t="str">
        <f>IFERROR(INDEX(PLAYERIDMAP[],MATCH(Table6[[#This Row],[PLAYERID]],PLAYERIDMAP[IDPLAYER],0),COLUMN(PLAYERIDMAP[POS])),"")</f>
        <v>P</v>
      </c>
      <c r="D371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-3.5460903741400225</v>
      </c>
      <c r="E371">
        <f>RANK(Table6[[#This Row],[$ VALUE]],$D:$D)</f>
        <v>370</v>
      </c>
      <c r="F371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71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72" spans="1:7" x14ac:dyDescent="0.3">
      <c r="A372" t="s">
        <v>9934</v>
      </c>
      <c r="B372" t="str">
        <f>IFERROR(INDEX(PLAYERIDMAP[],MATCH(Table6[[#This Row],[PLAYERID]],PLAYERIDMAP[IDPLAYER],0),COLUMN(PLAYERIDMAP[PLAYERNAME])),"")</f>
        <v>Kyle Crick</v>
      </c>
      <c r="C372" t="str">
        <f>IFERROR(INDEX(PLAYERIDMAP[],MATCH(Table6[[#This Row],[PLAYERID]],PLAYERIDMAP[IDPLAYER],0),COLUMN(PLAYERIDMAP[POS])),"")</f>
        <v>P</v>
      </c>
      <c r="D372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-3.6300095618536714</v>
      </c>
      <c r="E372">
        <f>RANK(Table6[[#This Row],[$ VALUE]],$D:$D)</f>
        <v>371</v>
      </c>
      <c r="F372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72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73" spans="1:7" x14ac:dyDescent="0.3">
      <c r="A373" t="s">
        <v>3456</v>
      </c>
      <c r="B373" t="str">
        <f>IFERROR(INDEX(PLAYERIDMAP[],MATCH(Table6[[#This Row],[PLAYERID]],PLAYERIDMAP[IDPLAYER],0),COLUMN(PLAYERIDMAP[PLAYERNAME])),"")</f>
        <v>Archie Bradley</v>
      </c>
      <c r="C373" t="str">
        <f>IFERROR(INDEX(PLAYERIDMAP[],MATCH(Table6[[#This Row],[PLAYERID]],PLAYERIDMAP[IDPLAYER],0),COLUMN(PLAYERIDMAP[POS])),"")</f>
        <v>P</v>
      </c>
      <c r="D373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-3.6913487695286591</v>
      </c>
      <c r="E373">
        <f>RANK(Table6[[#This Row],[$ VALUE]],$D:$D)</f>
        <v>372</v>
      </c>
      <c r="F373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73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74" spans="1:7" x14ac:dyDescent="0.3">
      <c r="A374" t="s">
        <v>2301</v>
      </c>
      <c r="B374" t="str">
        <f>IFERROR(INDEX(PLAYERIDMAP[],MATCH(Table6[[#This Row],[PLAYERID]],PLAYERIDMAP[IDPLAYER],0),COLUMN(PLAYERIDMAP[PLAYERNAME])),"")</f>
        <v>Edwin Jackson</v>
      </c>
      <c r="C374" t="str">
        <f>IFERROR(INDEX(PLAYERIDMAP[],MATCH(Table6[[#This Row],[PLAYERID]],PLAYERIDMAP[IDPLAYER],0),COLUMN(PLAYERIDMAP[POS])),"")</f>
        <v>P</v>
      </c>
      <c r="D374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-3.83042493621784</v>
      </c>
      <c r="E374">
        <f>RANK(Table6[[#This Row],[$ VALUE]],$D:$D)</f>
        <v>373</v>
      </c>
      <c r="F374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74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75" spans="1:7" x14ac:dyDescent="0.3">
      <c r="A375" t="s">
        <v>3104</v>
      </c>
      <c r="B375" t="str">
        <f>IFERROR(INDEX(PLAYERIDMAP[],MATCH(Table6[[#This Row],[PLAYERID]],PLAYERIDMAP[IDPLAYER],0),COLUMN(PLAYERIDMAP[PLAYERNAME])),"")</f>
        <v>James Shields</v>
      </c>
      <c r="C375" t="str">
        <f>IFERROR(INDEX(PLAYERIDMAP[],MATCH(Table6[[#This Row],[PLAYERID]],PLAYERIDMAP[IDPLAYER],0),COLUMN(PLAYERIDMAP[POS])),"")</f>
        <v>P</v>
      </c>
      <c r="D375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-3.9598851326055451</v>
      </c>
      <c r="E375">
        <f>RANK(Table6[[#This Row],[$ VALUE]],$D:$D)</f>
        <v>374</v>
      </c>
      <c r="F375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75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76" spans="1:7" x14ac:dyDescent="0.3">
      <c r="A376" t="s">
        <v>3233</v>
      </c>
      <c r="B376" t="str">
        <f>IFERROR(INDEX(PLAYERIDMAP[],MATCH(Table6[[#This Row],[PLAYERID]],PLAYERIDMAP[IDPLAYER],0),COLUMN(PLAYERIDMAP[PLAYERNAME])),"")</f>
        <v>Mark Trumbo</v>
      </c>
      <c r="C376" t="str">
        <f>IFERROR(INDEX(PLAYERIDMAP[],MATCH(Table6[[#This Row],[PLAYERID]],PLAYERIDMAP[IDPLAYER],0),COLUMN(PLAYERIDMAP[POS])),"")</f>
        <v>OF</v>
      </c>
      <c r="D376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-4.0985639008086041</v>
      </c>
      <c r="E376">
        <f>RANK(Table6[[#This Row],[$ VALUE]],$D:$D)</f>
        <v>375</v>
      </c>
      <c r="F376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76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77" spans="1:7" x14ac:dyDescent="0.3">
      <c r="A377" t="s">
        <v>1996</v>
      </c>
      <c r="B377" t="str">
        <f>IFERROR(INDEX(PLAYERIDMAP[],MATCH(Table6[[#This Row],[PLAYERID]],PLAYERIDMAP[IDPLAYER],0),COLUMN(PLAYERIDMAP[PLAYERNAME])),"")</f>
        <v>Wilmer Flores</v>
      </c>
      <c r="C377" t="str">
        <f>IFERROR(INDEX(PLAYERIDMAP[],MATCH(Table6[[#This Row],[PLAYERID]],PLAYERIDMAP[IDPLAYER],0),COLUMN(PLAYERIDMAP[POS])),"")</f>
        <v>3B</v>
      </c>
      <c r="D377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-4.1212735599964008</v>
      </c>
      <c r="E377">
        <f>RANK(Table6[[#This Row],[$ VALUE]],$D:$D)</f>
        <v>376</v>
      </c>
      <c r="F377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77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78" spans="1:7" x14ac:dyDescent="0.3">
      <c r="A378" t="s">
        <v>2407</v>
      </c>
      <c r="B378" t="str">
        <f>IFERROR(INDEX(PLAYERIDMAP[],MATCH(Table6[[#This Row],[PLAYERID]],PLAYERIDMAP[IDPLAYER],0),COLUMN(PLAYERIDMAP[PLAYERNAME])),"")</f>
        <v>Erik Kratz</v>
      </c>
      <c r="C378" t="str">
        <f>IFERROR(INDEX(PLAYERIDMAP[],MATCH(Table6[[#This Row],[PLAYERID]],PLAYERIDMAP[IDPLAYER],0),COLUMN(PLAYERIDMAP[POS])),"")</f>
        <v>C</v>
      </c>
      <c r="D378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-4.2078934619153543</v>
      </c>
      <c r="E378">
        <f>RANK(Table6[[#This Row],[$ VALUE]],$D:$D)</f>
        <v>377</v>
      </c>
      <c r="F378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78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79" spans="1:7" x14ac:dyDescent="0.3">
      <c r="A379" t="s">
        <v>3393</v>
      </c>
      <c r="B379" t="str">
        <f>IFERROR(INDEX(PLAYERIDMAP[],MATCH(Table6[[#This Row],[PLAYERID]],PLAYERIDMAP[IDPLAYER],0),COLUMN(PLAYERIDMAP[PLAYERNAME])),"")</f>
        <v>Jordan Zimmermann</v>
      </c>
      <c r="C379" t="str">
        <f>IFERROR(INDEX(PLAYERIDMAP[],MATCH(Table6[[#This Row],[PLAYERID]],PLAYERIDMAP[IDPLAYER],0),COLUMN(PLAYERIDMAP[POS])),"")</f>
        <v>P</v>
      </c>
      <c r="D379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-4.236284751730234</v>
      </c>
      <c r="E379">
        <f>RANK(Table6[[#This Row],[$ VALUE]],$D:$D)</f>
        <v>378</v>
      </c>
      <c r="F379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79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80" spans="1:7" x14ac:dyDescent="0.3">
      <c r="A380" t="s">
        <v>2108</v>
      </c>
      <c r="B380" t="str">
        <f>IFERROR(INDEX(PLAYERIDMAP[],MATCH(Table6[[#This Row],[PLAYERID]],PLAYERIDMAP[IDPLAYER],0),COLUMN(PLAYERIDMAP[PLAYERNAME])),"")</f>
        <v>Curtis Granderson</v>
      </c>
      <c r="C380" t="str">
        <f>IFERROR(INDEX(PLAYERIDMAP[],MATCH(Table6[[#This Row],[PLAYERID]],PLAYERIDMAP[IDPLAYER],0),COLUMN(PLAYERIDMAP[POS])),"")</f>
        <v>OF</v>
      </c>
      <c r="D380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-4.2453357518658645</v>
      </c>
      <c r="E380">
        <f>RANK(Table6[[#This Row],[$ VALUE]],$D:$D)</f>
        <v>379</v>
      </c>
      <c r="F380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80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81" spans="1:7" x14ac:dyDescent="0.3">
      <c r="A381" t="s">
        <v>12891</v>
      </c>
      <c r="B381" t="str">
        <f>IFERROR(INDEX(PLAYERIDMAP[],MATCH(Table6[[#This Row],[PLAYERID]],PLAYERIDMAP[IDPLAYER],0),COLUMN(PLAYERIDMAP[PLAYERNAME])),"")</f>
        <v>Joe Jimenez</v>
      </c>
      <c r="C381" t="str">
        <f>IFERROR(INDEX(PLAYERIDMAP[],MATCH(Table6[[#This Row],[PLAYERID]],PLAYERIDMAP[IDPLAYER],0),COLUMN(PLAYERIDMAP[POS])),"")</f>
        <v>P</v>
      </c>
      <c r="D381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-4.329513476948617</v>
      </c>
      <c r="E381">
        <f>RANK(Table6[[#This Row],[$ VALUE]],$D:$D)</f>
        <v>380</v>
      </c>
      <c r="F381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81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82" spans="1:7" x14ac:dyDescent="0.3">
      <c r="A382" t="s">
        <v>2555</v>
      </c>
      <c r="B382" t="str">
        <f>IFERROR(INDEX(PLAYERIDMAP[],MATCH(Table6[[#This Row],[PLAYERID]],PLAYERIDMAP[IDPLAYER],0),COLUMN(PLAYERIDMAP[PLAYERNAME])),"")</f>
        <v>Leonys Martin</v>
      </c>
      <c r="C382" t="str">
        <f>IFERROR(INDEX(PLAYERIDMAP[],MATCH(Table6[[#This Row],[PLAYERID]],PLAYERIDMAP[IDPLAYER],0),COLUMN(PLAYERIDMAP[POS])),"")</f>
        <v>OF</v>
      </c>
      <c r="D382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-4.3337434409573481</v>
      </c>
      <c r="E382">
        <f>RANK(Table6[[#This Row],[$ VALUE]],$D:$D)</f>
        <v>381</v>
      </c>
      <c r="F382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82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83" spans="1:7" x14ac:dyDescent="0.3">
      <c r="A383" t="s">
        <v>12897</v>
      </c>
      <c r="B383" t="str">
        <f>IFERROR(INDEX(PLAYERIDMAP[],MATCH(Table6[[#This Row],[PLAYERID]],PLAYERIDMAP[IDPLAYER],0),COLUMN(PLAYERIDMAP[PLAYERNAME])),"")</f>
        <v>Austin Barnes</v>
      </c>
      <c r="C383" t="str">
        <f>IFERROR(INDEX(PLAYERIDMAP[],MATCH(Table6[[#This Row],[PLAYERID]],PLAYERIDMAP[IDPLAYER],0),COLUMN(PLAYERIDMAP[POS])),"")</f>
        <v>C</v>
      </c>
      <c r="D383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-4.3762585077342306</v>
      </c>
      <c r="E383">
        <f>RANK(Table6[[#This Row],[$ VALUE]],$D:$D)</f>
        <v>382</v>
      </c>
      <c r="F383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83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84" spans="1:7" x14ac:dyDescent="0.3">
      <c r="A384" t="s">
        <v>1711</v>
      </c>
      <c r="B384" t="str">
        <f>IFERROR(INDEX(PLAYERIDMAP[],MATCH(Table6[[#This Row],[PLAYERID]],PLAYERIDMAP[IDPLAYER],0),COLUMN(PLAYERIDMAP[PLAYERNAME])),"")</f>
        <v>Welington Castillo</v>
      </c>
      <c r="C384" t="str">
        <f>IFERROR(INDEX(PLAYERIDMAP[],MATCH(Table6[[#This Row],[PLAYERID]],PLAYERIDMAP[IDPLAYER],0),COLUMN(PLAYERIDMAP[POS])),"")</f>
        <v>C</v>
      </c>
      <c r="D384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-4.4559874410109721</v>
      </c>
      <c r="E384">
        <f>RANK(Table6[[#This Row],[$ VALUE]],$D:$D)</f>
        <v>383</v>
      </c>
      <c r="F384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84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85" spans="1:7" x14ac:dyDescent="0.3">
      <c r="A385" t="s">
        <v>12091</v>
      </c>
      <c r="B385" t="str">
        <f>IFERROR(INDEX(PLAYERIDMAP[],MATCH(Table6[[#This Row],[PLAYERID]],PLAYERIDMAP[IDPLAYER],0),COLUMN(PLAYERIDMAP[PLAYERNAME])),"")</f>
        <v>Junior Guerra</v>
      </c>
      <c r="C385" t="str">
        <f>IFERROR(INDEX(PLAYERIDMAP[],MATCH(Table6[[#This Row],[PLAYERID]],PLAYERIDMAP[IDPLAYER],0),COLUMN(PLAYERIDMAP[POS])),"")</f>
        <v>P</v>
      </c>
      <c r="D385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-4.4705752426871213</v>
      </c>
      <c r="E385">
        <f>RANK(Table6[[#This Row],[$ VALUE]],$D:$D)</f>
        <v>384</v>
      </c>
      <c r="F385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85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86" spans="1:7" x14ac:dyDescent="0.3">
      <c r="A386" t="s">
        <v>11865</v>
      </c>
      <c r="B386" t="str">
        <f>IFERROR(INDEX(PLAYERIDMAP[],MATCH(Table6[[#This Row],[PLAYERID]],PLAYERIDMAP[IDPLAYER],0),COLUMN(PLAYERIDMAP[PLAYERNAME])),"")</f>
        <v>Jorge Polanco</v>
      </c>
      <c r="C386" t="str">
        <f>IFERROR(INDEX(PLAYERIDMAP[],MATCH(Table6[[#This Row],[PLAYERID]],PLAYERIDMAP[IDPLAYER],0),COLUMN(PLAYERIDMAP[POS])),"")</f>
        <v>SS</v>
      </c>
      <c r="D386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-4.5931346971447615</v>
      </c>
      <c r="E386">
        <f>RANK(Table6[[#This Row],[$ VALUE]],$D:$D)</f>
        <v>385</v>
      </c>
      <c r="F386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86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87" spans="1:7" x14ac:dyDescent="0.3">
      <c r="A387" t="s">
        <v>2637</v>
      </c>
      <c r="B387" t="str">
        <f>IFERROR(INDEX(PLAYERIDMAP[],MATCH(Table6[[#This Row],[PLAYERID]],PLAYERIDMAP[IDPLAYER],0),COLUMN(PLAYERIDMAP[PLAYERNAME])),"")</f>
        <v>Wade Miley</v>
      </c>
      <c r="C387" t="str">
        <f>IFERROR(INDEX(PLAYERIDMAP[],MATCH(Table6[[#This Row],[PLAYERID]],PLAYERIDMAP[IDPLAYER],0),COLUMN(PLAYERIDMAP[POS])),"")</f>
        <v>P</v>
      </c>
      <c r="D387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-4.5953698444124482</v>
      </c>
      <c r="E387">
        <f>RANK(Table6[[#This Row],[$ VALUE]],$D:$D)</f>
        <v>386</v>
      </c>
      <c r="F387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87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88" spans="1:7" x14ac:dyDescent="0.3">
      <c r="A388" t="s">
        <v>8272</v>
      </c>
      <c r="B388" t="str">
        <f>IFERROR(INDEX(PLAYERIDMAP[],MATCH(Table6[[#This Row],[PLAYERID]],PLAYERIDMAP[IDPLAYER],0),COLUMN(PLAYERIDMAP[PLAYERNAME])),"")</f>
        <v>Will Harris</v>
      </c>
      <c r="C388" t="str">
        <f>IFERROR(INDEX(PLAYERIDMAP[],MATCH(Table6[[#This Row],[PLAYERID]],PLAYERIDMAP[IDPLAYER],0),COLUMN(PLAYERIDMAP[POS])),"")</f>
        <v>P</v>
      </c>
      <c r="D388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-4.6117228821662364</v>
      </c>
      <c r="E388">
        <f>RANK(Table6[[#This Row],[$ VALUE]],$D:$D)</f>
        <v>387</v>
      </c>
      <c r="F388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88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89" spans="1:7" x14ac:dyDescent="0.3">
      <c r="A389" t="s">
        <v>10826</v>
      </c>
      <c r="B389" t="str">
        <f>IFERROR(INDEX(PLAYERIDMAP[],MATCH(Table6[[#This Row],[PLAYERID]],PLAYERIDMAP[IDPLAYER],0),COLUMN(PLAYERIDMAP[PLAYERNAME])),"")</f>
        <v>Curt Casali</v>
      </c>
      <c r="C389" t="str">
        <f>IFERROR(INDEX(PLAYERIDMAP[],MATCH(Table6[[#This Row],[PLAYERID]],PLAYERIDMAP[IDPLAYER],0),COLUMN(PLAYERIDMAP[POS])),"")</f>
        <v>C</v>
      </c>
      <c r="D389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-4.6271907405573494</v>
      </c>
      <c r="E389">
        <f>RANK(Table6[[#This Row],[$ VALUE]],$D:$D)</f>
        <v>388</v>
      </c>
      <c r="F389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89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90" spans="1:7" x14ac:dyDescent="0.3">
      <c r="A390" t="s">
        <v>2590</v>
      </c>
      <c r="B390" t="str">
        <f>IFERROR(INDEX(PLAYERIDMAP[],MATCH(Table6[[#This Row],[PLAYERID]],PLAYERIDMAP[IDPLAYER],0),COLUMN(PLAYERIDMAP[PLAYERNAME])),"")</f>
        <v>Brian McCann</v>
      </c>
      <c r="C390" t="str">
        <f>IFERROR(INDEX(PLAYERIDMAP[],MATCH(Table6[[#This Row],[PLAYERID]],PLAYERIDMAP[IDPLAYER],0),COLUMN(PLAYERIDMAP[POS])),"")</f>
        <v>C</v>
      </c>
      <c r="D390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-4.725382425299685</v>
      </c>
      <c r="E390">
        <f>RANK(Table6[[#This Row],[$ VALUE]],$D:$D)</f>
        <v>389</v>
      </c>
      <c r="F390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90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91" spans="1:7" x14ac:dyDescent="0.3">
      <c r="A391" t="s">
        <v>12148</v>
      </c>
      <c r="B391" t="str">
        <f>IFERROR(INDEX(PLAYERIDMAP[],MATCH(Table6[[#This Row],[PLAYERID]],PLAYERIDMAP[IDPLAYER],0),COLUMN(PLAYERIDMAP[PLAYERNAME])),"")</f>
        <v>Adam Frazier</v>
      </c>
      <c r="C391" t="str">
        <f>IFERROR(INDEX(PLAYERIDMAP[],MATCH(Table6[[#This Row],[PLAYERID]],PLAYERIDMAP[IDPLAYER],0),COLUMN(PLAYERIDMAP[POS])),"")</f>
        <v>2B</v>
      </c>
      <c r="D391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-4.7372023659477902</v>
      </c>
      <c r="E391">
        <f>RANK(Table6[[#This Row],[$ VALUE]],$D:$D)</f>
        <v>390</v>
      </c>
      <c r="F391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91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92" spans="1:7" x14ac:dyDescent="0.3">
      <c r="A392" t="s">
        <v>2957</v>
      </c>
      <c r="B392" t="str">
        <f>IFERROR(INDEX(PLAYERIDMAP[],MATCH(Table6[[#This Row],[PLAYERID]],PLAYERIDMAP[IDPLAYER],0),COLUMN(PLAYERIDMAP[PLAYERNAME])),"")</f>
        <v>Garrett Richards</v>
      </c>
      <c r="C392" t="str">
        <f>IFERROR(INDEX(PLAYERIDMAP[],MATCH(Table6[[#This Row],[PLAYERID]],PLAYERIDMAP[IDPLAYER],0),COLUMN(PLAYERIDMAP[POS])),"")</f>
        <v>P</v>
      </c>
      <c r="D392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-4.7569358629948395</v>
      </c>
      <c r="E392">
        <f>RANK(Table6[[#This Row],[$ VALUE]],$D:$D)</f>
        <v>391</v>
      </c>
      <c r="F392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92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93" spans="1:7" x14ac:dyDescent="0.3">
      <c r="A393" t="s">
        <v>12733</v>
      </c>
      <c r="B393" t="str">
        <f>IFERROR(INDEX(PLAYERIDMAP[],MATCH(Table6[[#This Row],[PLAYERID]],PLAYERIDMAP[IDPLAYER],0),COLUMN(PLAYERIDMAP[PLAYERNAME])),"")</f>
        <v>Willy Adames</v>
      </c>
      <c r="C393" t="str">
        <f>IFERROR(INDEX(PLAYERIDMAP[],MATCH(Table6[[#This Row],[PLAYERID]],PLAYERIDMAP[IDPLAYER],0),COLUMN(PLAYERIDMAP[POS])),"")</f>
        <v>SS</v>
      </c>
      <c r="D393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-4.7692277933609279</v>
      </c>
      <c r="E393">
        <f>RANK(Table6[[#This Row],[$ VALUE]],$D:$D)</f>
        <v>392</v>
      </c>
      <c r="F393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93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94" spans="1:7" x14ac:dyDescent="0.3">
      <c r="A394" t="s">
        <v>8298</v>
      </c>
      <c r="B394" t="str">
        <f>IFERROR(INDEX(PLAYERIDMAP[],MATCH(Table6[[#This Row],[PLAYERID]],PLAYERIDMAP[IDPLAYER],0),COLUMN(PLAYERIDMAP[PLAYERNAME])),"")</f>
        <v>Hunter Strickland</v>
      </c>
      <c r="C394" t="str">
        <f>IFERROR(INDEX(PLAYERIDMAP[],MATCH(Table6[[#This Row],[PLAYERID]],PLAYERIDMAP[IDPLAYER],0),COLUMN(PLAYERIDMAP[POS])),"")</f>
        <v>P</v>
      </c>
      <c r="D394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-4.7814810040075466</v>
      </c>
      <c r="E394">
        <f>RANK(Table6[[#This Row],[$ VALUE]],$D:$D)</f>
        <v>393</v>
      </c>
      <c r="F394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94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95" spans="1:7" x14ac:dyDescent="0.3">
      <c r="A395" t="s">
        <v>3395</v>
      </c>
      <c r="B395" t="str">
        <f>IFERROR(INDEX(PLAYERIDMAP[],MATCH(Table6[[#This Row],[PLAYERID]],PLAYERIDMAP[IDPLAYER],0),COLUMN(PLAYERIDMAP[PLAYERNAME])),"")</f>
        <v>Ryan Zimmerman</v>
      </c>
      <c r="C395" t="str">
        <f>IFERROR(INDEX(PLAYERIDMAP[],MATCH(Table6[[#This Row],[PLAYERID]],PLAYERIDMAP[IDPLAYER],0),COLUMN(PLAYERIDMAP[POS])),"")</f>
        <v>1B</v>
      </c>
      <c r="D395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-4.78329011875016</v>
      </c>
      <c r="E395">
        <f>RANK(Table6[[#This Row],[$ VALUE]],$D:$D)</f>
        <v>394</v>
      </c>
      <c r="F395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95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96" spans="1:7" x14ac:dyDescent="0.3">
      <c r="A396" t="s">
        <v>13459</v>
      </c>
      <c r="B396" t="str">
        <f>IFERROR(INDEX(PLAYERIDMAP[],MATCH(Table6[[#This Row],[PLAYERID]],PLAYERIDMAP[IDPLAYER],0),COLUMN(PLAYERIDMAP[PLAYERNAME])),"")</f>
        <v>Adam Engel</v>
      </c>
      <c r="C396" t="str">
        <f>IFERROR(INDEX(PLAYERIDMAP[],MATCH(Table6[[#This Row],[PLAYERID]],PLAYERIDMAP[IDPLAYER],0),COLUMN(PLAYERIDMAP[POS])),"")</f>
        <v>OF</v>
      </c>
      <c r="D396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-4.8051906097713362</v>
      </c>
      <c r="E396">
        <f>RANK(Table6[[#This Row],[$ VALUE]],$D:$D)</f>
        <v>395</v>
      </c>
      <c r="F396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96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97" spans="1:7" x14ac:dyDescent="0.3">
      <c r="A397" t="s">
        <v>12657</v>
      </c>
      <c r="B397" t="str">
        <f>IFERROR(INDEX(PLAYERIDMAP[],MATCH(Table6[[#This Row],[PLAYERID]],PLAYERIDMAP[IDPLAYER],0),COLUMN(PLAYERIDMAP[PLAYERNAME])),"")</f>
        <v>Mychal Givens</v>
      </c>
      <c r="C397" t="str">
        <f>IFERROR(INDEX(PLAYERIDMAP[],MATCH(Table6[[#This Row],[PLAYERID]],PLAYERIDMAP[IDPLAYER],0),COLUMN(PLAYERIDMAP[POS])),"")</f>
        <v>P</v>
      </c>
      <c r="D397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-4.9605806653350175</v>
      </c>
      <c r="E397">
        <f>RANK(Table6[[#This Row],[$ VALUE]],$D:$D)</f>
        <v>396</v>
      </c>
      <c r="F397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97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98" spans="1:7" x14ac:dyDescent="0.3">
      <c r="A398" t="s">
        <v>3466</v>
      </c>
      <c r="B398" t="str">
        <f>IFERROR(INDEX(PLAYERIDMAP[],MATCH(Table6[[#This Row],[PLAYERID]],PLAYERIDMAP[IDPLAYER],0),COLUMN(PLAYERIDMAP[PLAYERNAME])),"")</f>
        <v>Robbie Erlin</v>
      </c>
      <c r="C398" t="str">
        <f>IFERROR(INDEX(PLAYERIDMAP[],MATCH(Table6[[#This Row],[PLAYERID]],PLAYERIDMAP[IDPLAYER],0),COLUMN(PLAYERIDMAP[POS])),"")</f>
        <v>P</v>
      </c>
      <c r="D398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-4.9843240642930535</v>
      </c>
      <c r="E398">
        <f>RANK(Table6[[#This Row],[$ VALUE]],$D:$D)</f>
        <v>397</v>
      </c>
      <c r="F398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98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399" spans="1:7" x14ac:dyDescent="0.3">
      <c r="A399" t="s">
        <v>9565</v>
      </c>
      <c r="B399" t="str">
        <f>IFERROR(INDEX(PLAYERIDMAP[],MATCH(Table6[[#This Row],[PLAYERID]],PLAYERIDMAP[IDPLAYER],0),COLUMN(PLAYERIDMAP[PLAYERNAME])),"")</f>
        <v>John Ryan Murphy</v>
      </c>
      <c r="C399" t="str">
        <f>IFERROR(INDEX(PLAYERIDMAP[],MATCH(Table6[[#This Row],[PLAYERID]],PLAYERIDMAP[IDPLAYER],0),COLUMN(PLAYERIDMAP[POS])),"")</f>
        <v>C</v>
      </c>
      <c r="D399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-4.9896848801850187</v>
      </c>
      <c r="E399">
        <f>RANK(Table6[[#This Row],[$ VALUE]],$D:$D)</f>
        <v>398</v>
      </c>
      <c r="F399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399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00" spans="1:7" x14ac:dyDescent="0.3">
      <c r="A400" t="s">
        <v>3204</v>
      </c>
      <c r="B400" t="str">
        <f>IFERROR(INDEX(PLAYERIDMAP[],MATCH(Table6[[#This Row],[PLAYERID]],PLAYERIDMAP[IDPLAYER],0),COLUMN(PLAYERIDMAP[PLAYERNAME])),"")</f>
        <v>Eric Thames</v>
      </c>
      <c r="C400" t="str">
        <f>IFERROR(INDEX(PLAYERIDMAP[],MATCH(Table6[[#This Row],[PLAYERID]],PLAYERIDMAP[IDPLAYER],0),COLUMN(PLAYERIDMAP[POS])),"")</f>
        <v>OF</v>
      </c>
      <c r="D400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-4.999732052216749</v>
      </c>
      <c r="E400">
        <f>RANK(Table6[[#This Row],[$ VALUE]],$D:$D)</f>
        <v>399</v>
      </c>
      <c r="F400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00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01" spans="1:7" x14ac:dyDescent="0.3">
      <c r="A401" t="s">
        <v>4844</v>
      </c>
      <c r="B401" t="str">
        <f>IFERROR(INDEX(PLAYERIDMAP[],MATCH(Table6[[#This Row],[PLAYERID]],PLAYERIDMAP[IDPLAYER],0),COLUMN(PLAYERIDMAP[PLAYERNAME])),"")</f>
        <v>Yangervis Solarte</v>
      </c>
      <c r="C401" t="str">
        <f>IFERROR(INDEX(PLAYERIDMAP[],MATCH(Table6[[#This Row],[PLAYERID]],PLAYERIDMAP[IDPLAYER],0),COLUMN(PLAYERIDMAP[POS])),"")</f>
        <v>SS</v>
      </c>
      <c r="D401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-5.1283121148379633</v>
      </c>
      <c r="E401">
        <f>RANK(Table6[[#This Row],[$ VALUE]],$D:$D)</f>
        <v>400</v>
      </c>
      <c r="F401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01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02" spans="1:7" x14ac:dyDescent="0.3">
      <c r="A402" t="s">
        <v>2514</v>
      </c>
      <c r="B402" t="str">
        <f>IFERROR(INDEX(PLAYERIDMAP[],MATCH(Table6[[#This Row],[PLAYERID]],PLAYERIDMAP[IDPLAYER],0),COLUMN(PLAYERIDMAP[PLAYERNAME])),"")</f>
        <v>Lance Lynn</v>
      </c>
      <c r="C402" t="str">
        <f>IFERROR(INDEX(PLAYERIDMAP[],MATCH(Table6[[#This Row],[PLAYERID]],PLAYERIDMAP[IDPLAYER],0),COLUMN(PLAYERIDMAP[POS])),"")</f>
        <v>P</v>
      </c>
      <c r="D402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-5.131971093731635</v>
      </c>
      <c r="E402">
        <f>RANK(Table6[[#This Row],[$ VALUE]],$D:$D)</f>
        <v>401</v>
      </c>
      <c r="F402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02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03" spans="1:7" x14ac:dyDescent="0.3">
      <c r="A403" t="s">
        <v>12387</v>
      </c>
      <c r="B403" t="str">
        <f>IFERROR(INDEX(PLAYERIDMAP[],MATCH(Table6[[#This Row],[PLAYERID]],PLAYERIDMAP[IDPLAYER],0),COLUMN(PLAYERIDMAP[PLAYERNAME])),"")</f>
        <v>Wilmer Difo</v>
      </c>
      <c r="C403" t="str">
        <f>IFERROR(INDEX(PLAYERIDMAP[],MATCH(Table6[[#This Row],[PLAYERID]],PLAYERIDMAP[IDPLAYER],0),COLUMN(PLAYERIDMAP[POS])),"")</f>
        <v>SS</v>
      </c>
      <c r="D403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-5.1849762935990649</v>
      </c>
      <c r="E403">
        <f>RANK(Table6[[#This Row],[$ VALUE]],$D:$D)</f>
        <v>402</v>
      </c>
      <c r="F403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03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04" spans="1:7" x14ac:dyDescent="0.3">
      <c r="A404" t="s">
        <v>12923</v>
      </c>
      <c r="B404" t="str">
        <f>IFERROR(INDEX(PLAYERIDMAP[],MATCH(Table6[[#This Row],[PLAYERID]],PLAYERIDMAP[IDPLAYER],0),COLUMN(PLAYERIDMAP[PLAYERNAME])),"")</f>
        <v>Greg Allen</v>
      </c>
      <c r="C404" t="str">
        <f>IFERROR(INDEX(PLAYERIDMAP[],MATCH(Table6[[#This Row],[PLAYERID]],PLAYERIDMAP[IDPLAYER],0),COLUMN(PLAYERIDMAP[POS])),"")</f>
        <v>OF</v>
      </c>
      <c r="D404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-5.2210152294480858</v>
      </c>
      <c r="E404">
        <f>RANK(Table6[[#This Row],[$ VALUE]],$D:$D)</f>
        <v>403</v>
      </c>
      <c r="F404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04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05" spans="1:7" x14ac:dyDescent="0.3">
      <c r="A405" t="s">
        <v>8226</v>
      </c>
      <c r="B405" t="str">
        <f>IFERROR(INDEX(PLAYERIDMAP[],MATCH(Table6[[#This Row],[PLAYERID]],PLAYERIDMAP[IDPLAYER],0),COLUMN(PLAYERIDMAP[PLAYERNAME])),"")</f>
        <v>Carlos Rodon</v>
      </c>
      <c r="C405" t="str">
        <f>IFERROR(INDEX(PLAYERIDMAP[],MATCH(Table6[[#This Row],[PLAYERID]],PLAYERIDMAP[IDPLAYER],0),COLUMN(PLAYERIDMAP[POS])),"")</f>
        <v>P</v>
      </c>
      <c r="D405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-5.2953919194853256</v>
      </c>
      <c r="E405">
        <f>RANK(Table6[[#This Row],[$ VALUE]],$D:$D)</f>
        <v>404</v>
      </c>
      <c r="F405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05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06" spans="1:7" x14ac:dyDescent="0.3">
      <c r="A406" t="s">
        <v>13937</v>
      </c>
      <c r="B406" t="str">
        <f>IFERROR(INDEX(PLAYERIDMAP[],MATCH(Table6[[#This Row],[PLAYERID]],PLAYERIDMAP[IDPLAYER],0),COLUMN(PLAYERIDMAP[PLAYERNAME])),"")</f>
        <v>Luke Voit</v>
      </c>
      <c r="C406" t="str">
        <f>IFERROR(INDEX(PLAYERIDMAP[],MATCH(Table6[[#This Row],[PLAYERID]],PLAYERIDMAP[IDPLAYER],0),COLUMN(PLAYERIDMAP[POS])),"")</f>
        <v>1B</v>
      </c>
      <c r="D406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-5.3063479862261458</v>
      </c>
      <c r="E406">
        <f>RANK(Table6[[#This Row],[$ VALUE]],$D:$D)</f>
        <v>405</v>
      </c>
      <c r="F406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06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07" spans="1:7" x14ac:dyDescent="0.3">
      <c r="A407" t="s">
        <v>9802</v>
      </c>
      <c r="B407" t="str">
        <f>IFERROR(INDEX(PLAYERIDMAP[],MATCH(Table6[[#This Row],[PLAYERID]],PLAYERIDMAP[IDPLAYER],0),COLUMN(PLAYERIDMAP[PLAYERNAME])),"")</f>
        <v>Tyler Glasnow</v>
      </c>
      <c r="C407" t="str">
        <f>IFERROR(INDEX(PLAYERIDMAP[],MATCH(Table6[[#This Row],[PLAYERID]],PLAYERIDMAP[IDPLAYER],0),COLUMN(PLAYERIDMAP[POS])),"")</f>
        <v>P</v>
      </c>
      <c r="D407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-5.3192092336363244</v>
      </c>
      <c r="E407">
        <f>RANK(Table6[[#This Row],[$ VALUE]],$D:$D)</f>
        <v>406</v>
      </c>
      <c r="F407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07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08" spans="1:7" x14ac:dyDescent="0.3">
      <c r="A408" t="s">
        <v>2275</v>
      </c>
      <c r="B408" t="str">
        <f>IFERROR(INDEX(PLAYERIDMAP[],MATCH(Table6[[#This Row],[PLAYERID]],PLAYERIDMAP[IDPLAYER],0),COLUMN(PLAYERIDMAP[PLAYERNAME])),"")</f>
        <v>Tommy Hunter</v>
      </c>
      <c r="C408" t="str">
        <f>IFERROR(INDEX(PLAYERIDMAP[],MATCH(Table6[[#This Row],[PLAYERID]],PLAYERIDMAP[IDPLAYER],0),COLUMN(PLAYERIDMAP[POS])),"")</f>
        <v>P</v>
      </c>
      <c r="D408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-5.427807012559354</v>
      </c>
      <c r="E408">
        <f>RANK(Table6[[#This Row],[$ VALUE]],$D:$D)</f>
        <v>407</v>
      </c>
      <c r="F408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08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09" spans="1:7" x14ac:dyDescent="0.3">
      <c r="A409" t="s">
        <v>2111</v>
      </c>
      <c r="B409" t="str">
        <f>IFERROR(INDEX(PLAYERIDMAP[],MATCH(Table6[[#This Row],[PLAYERID]],PLAYERIDMAP[IDPLAYER],0),COLUMN(PLAYERIDMAP[PLAYERNAME])),"")</f>
        <v>Sonny Gray</v>
      </c>
      <c r="C409" t="str">
        <f>IFERROR(INDEX(PLAYERIDMAP[],MATCH(Table6[[#This Row],[PLAYERID]],PLAYERIDMAP[IDPLAYER],0),COLUMN(PLAYERIDMAP[POS])),"")</f>
        <v>P</v>
      </c>
      <c r="D409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-5.4571507620463748</v>
      </c>
      <c r="E409">
        <f>RANK(Table6[[#This Row],[$ VALUE]],$D:$D)</f>
        <v>408</v>
      </c>
      <c r="F409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09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10" spans="1:7" x14ac:dyDescent="0.3">
      <c r="A410" t="s">
        <v>2128</v>
      </c>
      <c r="B410" t="str">
        <f>IFERROR(INDEX(PLAYERIDMAP[],MATCH(Table6[[#This Row],[PLAYERID]],PLAYERIDMAP[IDPLAYER],0),COLUMN(PLAYERIDMAP[PLAYERNAME])),"")</f>
        <v>Robbie Grossman</v>
      </c>
      <c r="C410" t="str">
        <f>IFERROR(INDEX(PLAYERIDMAP[],MATCH(Table6[[#This Row],[PLAYERID]],PLAYERIDMAP[IDPLAYER],0),COLUMN(PLAYERIDMAP[POS])),"")</f>
        <v>OF</v>
      </c>
      <c r="D410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-5.4919503139744172</v>
      </c>
      <c r="E410">
        <f>RANK(Table6[[#This Row],[$ VALUE]],$D:$D)</f>
        <v>409</v>
      </c>
      <c r="F410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10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11" spans="1:7" x14ac:dyDescent="0.3">
      <c r="A411" t="s">
        <v>5379</v>
      </c>
      <c r="B411" t="str">
        <f>IFERROR(INDEX(PLAYERIDMAP[],MATCH(Table6[[#This Row],[PLAYERID]],PLAYERIDMAP[IDPLAYER],0),COLUMN(PLAYERIDMAP[PLAYERNAME])),"")</f>
        <v>Anthony DeSclafani</v>
      </c>
      <c r="C411" t="str">
        <f>IFERROR(INDEX(PLAYERIDMAP[],MATCH(Table6[[#This Row],[PLAYERID]],PLAYERIDMAP[IDPLAYER],0),COLUMN(PLAYERIDMAP[POS])),"")</f>
        <v>P</v>
      </c>
      <c r="D411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-5.5307515392071709</v>
      </c>
      <c r="E411">
        <f>RANK(Table6[[#This Row],[$ VALUE]],$D:$D)</f>
        <v>410</v>
      </c>
      <c r="F411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11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12" spans="1:7" x14ac:dyDescent="0.3">
      <c r="A412" t="s">
        <v>12432</v>
      </c>
      <c r="B412" t="str">
        <f>IFERROR(INDEX(PLAYERIDMAP[],MATCH(Table6[[#This Row],[PLAYERID]],PLAYERIDMAP[IDPLAYER],0),COLUMN(PLAYERIDMAP[PLAYERNAME])),"")</f>
        <v>JaCoby Jones</v>
      </c>
      <c r="C412" t="str">
        <f>IFERROR(INDEX(PLAYERIDMAP[],MATCH(Table6[[#This Row],[PLAYERID]],PLAYERIDMAP[IDPLAYER],0),COLUMN(PLAYERIDMAP[POS])),"")</f>
        <v>OF</v>
      </c>
      <c r="D412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-5.5475996558531602</v>
      </c>
      <c r="E412">
        <f>RANK(Table6[[#This Row],[$ VALUE]],$D:$D)</f>
        <v>411</v>
      </c>
      <c r="F412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12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13" spans="1:7" x14ac:dyDescent="0.3">
      <c r="A413" t="s">
        <v>12507</v>
      </c>
      <c r="B413" t="str">
        <f>IFERROR(INDEX(PLAYERIDMAP[],MATCH(Table6[[#This Row],[PLAYERID]],PLAYERIDMAP[IDPLAYER],0),COLUMN(PLAYERIDMAP[PLAYERNAME])),"")</f>
        <v>Hector Neris</v>
      </c>
      <c r="C413" t="str">
        <f>IFERROR(INDEX(PLAYERIDMAP[],MATCH(Table6[[#This Row],[PLAYERID]],PLAYERIDMAP[IDPLAYER],0),COLUMN(PLAYERIDMAP[POS])),"")</f>
        <v>P</v>
      </c>
      <c r="D413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-5.5759323464556187</v>
      </c>
      <c r="E413">
        <f>RANK(Table6[[#This Row],[$ VALUE]],$D:$D)</f>
        <v>412</v>
      </c>
      <c r="F413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13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14" spans="1:7" x14ac:dyDescent="0.3">
      <c r="A414" t="s">
        <v>2190</v>
      </c>
      <c r="B414" t="str">
        <f>IFERROR(INDEX(PLAYERIDMAP[],MATCH(Table6[[#This Row],[PLAYERID]],PLAYERIDMAP[IDPLAYER],0),COLUMN(PLAYERIDMAP[PLAYERNAME])),"")</f>
        <v>Matt Harvey</v>
      </c>
      <c r="C414" t="str">
        <f>IFERROR(INDEX(PLAYERIDMAP[],MATCH(Table6[[#This Row],[PLAYERID]],PLAYERIDMAP[IDPLAYER],0),COLUMN(PLAYERIDMAP[POS])),"")</f>
        <v>P</v>
      </c>
      <c r="D414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-5.5862228631601214</v>
      </c>
      <c r="E414">
        <f>RANK(Table6[[#This Row],[$ VALUE]],$D:$D)</f>
        <v>413</v>
      </c>
      <c r="F414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14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15" spans="1:7" x14ac:dyDescent="0.3">
      <c r="A415" t="s">
        <v>2843</v>
      </c>
      <c r="B415" t="str">
        <f>IFERROR(INDEX(PLAYERIDMAP[],MATCH(Table6[[#This Row],[PLAYERID]],PLAYERIDMAP[IDPLAYER],0),COLUMN(PLAYERIDMAP[PLAYERNAME])),"")</f>
        <v>Hernan Perez</v>
      </c>
      <c r="C415" t="str">
        <f>IFERROR(INDEX(PLAYERIDMAP[],MATCH(Table6[[#This Row],[PLAYERID]],PLAYERIDMAP[IDPLAYER],0),COLUMN(PLAYERIDMAP[POS])),"")</f>
        <v>3B</v>
      </c>
      <c r="D415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-5.6071097850999028</v>
      </c>
      <c r="E415">
        <f>RANK(Table6[[#This Row],[$ VALUE]],$D:$D)</f>
        <v>414</v>
      </c>
      <c r="F415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15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16" spans="1:7" x14ac:dyDescent="0.3">
      <c r="A416" t="s">
        <v>8269</v>
      </c>
      <c r="B416" t="str">
        <f>IFERROR(INDEX(PLAYERIDMAP[],MATCH(Table6[[#This Row],[PLAYERID]],PLAYERIDMAP[IDPLAYER],0),COLUMN(PLAYERIDMAP[PLAYERNAME])),"")</f>
        <v>Pedro Baez</v>
      </c>
      <c r="C416" t="str">
        <f>IFERROR(INDEX(PLAYERIDMAP[],MATCH(Table6[[#This Row],[PLAYERID]],PLAYERIDMAP[IDPLAYER],0),COLUMN(PLAYERIDMAP[POS])),"")</f>
        <v>P</v>
      </c>
      <c r="D416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-5.6415144288244496</v>
      </c>
      <c r="E416">
        <f>RANK(Table6[[#This Row],[$ VALUE]],$D:$D)</f>
        <v>415</v>
      </c>
      <c r="F416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16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17" spans="1:7" x14ac:dyDescent="0.3">
      <c r="A417" t="s">
        <v>12024</v>
      </c>
      <c r="B417" t="str">
        <f>IFERROR(INDEX(PLAYERIDMAP[],MATCH(Table6[[#This Row],[PLAYERID]],PLAYERIDMAP[IDPLAYER],0),COLUMN(PLAYERIDMAP[PLAYERNAME])),"")</f>
        <v>Ryan Buchter</v>
      </c>
      <c r="C417" t="str">
        <f>IFERROR(INDEX(PLAYERIDMAP[],MATCH(Table6[[#This Row],[PLAYERID]],PLAYERIDMAP[IDPLAYER],0),COLUMN(PLAYERIDMAP[POS])),"")</f>
        <v>P</v>
      </c>
      <c r="D417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-5.6614673156215369</v>
      </c>
      <c r="E417">
        <f>RANK(Table6[[#This Row],[$ VALUE]],$D:$D)</f>
        <v>416</v>
      </c>
      <c r="F417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17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18" spans="1:7" x14ac:dyDescent="0.3">
      <c r="A418" t="s">
        <v>5725</v>
      </c>
      <c r="B418" t="str">
        <f>IFERROR(INDEX(PLAYERIDMAP[],MATCH(Table6[[#This Row],[PLAYERID]],PLAYERIDMAP[IDPLAYER],0),COLUMN(PLAYERIDMAP[PLAYERNAME])),"")</f>
        <v>Caleb Joseph</v>
      </c>
      <c r="C418" t="str">
        <f>IFERROR(INDEX(PLAYERIDMAP[],MATCH(Table6[[#This Row],[PLAYERID]],PLAYERIDMAP[IDPLAYER],0),COLUMN(PLAYERIDMAP[POS])),"")</f>
        <v>C</v>
      </c>
      <c r="D418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-5.740480929387954</v>
      </c>
      <c r="E418">
        <f>RANK(Table6[[#This Row],[$ VALUE]],$D:$D)</f>
        <v>417</v>
      </c>
      <c r="F418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18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19" spans="1:7" x14ac:dyDescent="0.3">
      <c r="A419" t="s">
        <v>1505</v>
      </c>
      <c r="B419" t="str">
        <f>IFERROR(INDEX(PLAYERIDMAP[],MATCH(Table6[[#This Row],[PLAYERID]],PLAYERIDMAP[IDPLAYER],0),COLUMN(PLAYERIDMAP[PLAYERNAME])),"")</f>
        <v>Jose Bautista</v>
      </c>
      <c r="C419" t="str">
        <f>IFERROR(INDEX(PLAYERIDMAP[],MATCH(Table6[[#This Row],[PLAYERID]],PLAYERIDMAP[IDPLAYER],0),COLUMN(PLAYERIDMAP[POS])),"")</f>
        <v>3B</v>
      </c>
      <c r="D419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-5.756608465135435</v>
      </c>
      <c r="E419">
        <f>RANK(Table6[[#This Row],[$ VALUE]],$D:$D)</f>
        <v>418</v>
      </c>
      <c r="F419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19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20" spans="1:7" x14ac:dyDescent="0.3">
      <c r="A420" t="s">
        <v>12874</v>
      </c>
      <c r="B420" t="str">
        <f>IFERROR(INDEX(PLAYERIDMAP[],MATCH(Table6[[#This Row],[PLAYERID]],PLAYERIDMAP[IDPLAYER],0),COLUMN(PLAYERIDMAP[PLAYERNAME])),"")</f>
        <v>Tyler Austin</v>
      </c>
      <c r="C420" t="str">
        <f>IFERROR(INDEX(PLAYERIDMAP[],MATCH(Table6[[#This Row],[PLAYERID]],PLAYERIDMAP[IDPLAYER],0),COLUMN(PLAYERIDMAP[POS])),"")</f>
        <v>1B</v>
      </c>
      <c r="D420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-5.8048138910259057</v>
      </c>
      <c r="E420">
        <f>RANK(Table6[[#This Row],[$ VALUE]],$D:$D)</f>
        <v>419</v>
      </c>
      <c r="F420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20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21" spans="1:7" x14ac:dyDescent="0.3">
      <c r="A421" t="s">
        <v>3159</v>
      </c>
      <c r="B421" t="str">
        <f>IFERROR(INDEX(PLAYERIDMAP[],MATCH(Table6[[#This Row],[PLAYERID]],PLAYERIDMAP[IDPLAYER],0),COLUMN(PLAYERIDMAP[PLAYERNAME])),"")</f>
        <v>Dan Straily</v>
      </c>
      <c r="C421" t="str">
        <f>IFERROR(INDEX(PLAYERIDMAP[],MATCH(Table6[[#This Row],[PLAYERID]],PLAYERIDMAP[IDPLAYER],0),COLUMN(PLAYERIDMAP[POS])),"")</f>
        <v>P</v>
      </c>
      <c r="D421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-5.8718904888869563</v>
      </c>
      <c r="E421">
        <f>RANK(Table6[[#This Row],[$ VALUE]],$D:$D)</f>
        <v>420</v>
      </c>
      <c r="F421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21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22" spans="1:7" x14ac:dyDescent="0.3">
      <c r="A422" t="s">
        <v>9384</v>
      </c>
      <c r="B422" t="str">
        <f>IFERROR(INDEX(PLAYERIDMAP[],MATCH(Table6[[#This Row],[PLAYERID]],PLAYERIDMAP[IDPLAYER],0),COLUMN(PLAYERIDMAP[PLAYERNAME])),"")</f>
        <v>Jesse Winker</v>
      </c>
      <c r="C422" t="str">
        <f>IFERROR(INDEX(PLAYERIDMAP[],MATCH(Table6[[#This Row],[PLAYERID]],PLAYERIDMAP[IDPLAYER],0),COLUMN(PLAYERIDMAP[POS])),"")</f>
        <v>OF</v>
      </c>
      <c r="D422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-5.9028215413956078</v>
      </c>
      <c r="E422">
        <f>RANK(Table6[[#This Row],[$ VALUE]],$D:$D)</f>
        <v>421</v>
      </c>
      <c r="F422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22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23" spans="1:7" x14ac:dyDescent="0.3">
      <c r="A423" t="s">
        <v>3508</v>
      </c>
      <c r="B423" t="str">
        <f>IFERROR(INDEX(PLAYERIDMAP[],MATCH(Table6[[#This Row],[PLAYERID]],PLAYERIDMAP[IDPLAYER],0),COLUMN(PLAYERIDMAP[PLAYERNAME])),"")</f>
        <v>Joe Smith</v>
      </c>
      <c r="C423" t="str">
        <f>IFERROR(INDEX(PLAYERIDMAP[],MATCH(Table6[[#This Row],[PLAYERID]],PLAYERIDMAP[IDPLAYER],0),COLUMN(PLAYERIDMAP[POS])),"")</f>
        <v>P</v>
      </c>
      <c r="D423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-5.9295116609101841</v>
      </c>
      <c r="E423">
        <f>RANK(Table6[[#This Row],[$ VALUE]],$D:$D)</f>
        <v>422</v>
      </c>
      <c r="F423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23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24" spans="1:7" x14ac:dyDescent="0.3">
      <c r="A424" t="s">
        <v>2360</v>
      </c>
      <c r="B424" t="str">
        <f>IFERROR(INDEX(PLAYERIDMAP[],MATCH(Table6[[#This Row],[PLAYERID]],PLAYERIDMAP[IDPLAYER],0),COLUMN(PLAYERIDMAP[PLAYERNAME])),"")</f>
        <v>Shawn Kelley</v>
      </c>
      <c r="C424" t="str">
        <f>IFERROR(INDEX(PLAYERIDMAP[],MATCH(Table6[[#This Row],[PLAYERID]],PLAYERIDMAP[IDPLAYER],0),COLUMN(PLAYERIDMAP[POS])),"")</f>
        <v>P</v>
      </c>
      <c r="D424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-5.9771620019359313</v>
      </c>
      <c r="E424">
        <f>RANK(Table6[[#This Row],[$ VALUE]],$D:$D)</f>
        <v>423</v>
      </c>
      <c r="F424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24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25" spans="1:7" x14ac:dyDescent="0.3">
      <c r="A425" t="s">
        <v>1937</v>
      </c>
      <c r="B425" t="str">
        <f>IFERROR(INDEX(PLAYERIDMAP[],MATCH(Table6[[#This Row],[PLAYERID]],PLAYERIDMAP[IDPLAYER],0),COLUMN(PLAYERIDMAP[PLAYERNAME])),"")</f>
        <v>A.J. Ellis</v>
      </c>
      <c r="C425" t="str">
        <f>IFERROR(INDEX(PLAYERIDMAP[],MATCH(Table6[[#This Row],[PLAYERID]],PLAYERIDMAP[IDPLAYER],0),COLUMN(PLAYERIDMAP[POS])),"")</f>
        <v>C</v>
      </c>
      <c r="D425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-6.0038746658298265</v>
      </c>
      <c r="E425">
        <f>RANK(Table6[[#This Row],[$ VALUE]],$D:$D)</f>
        <v>424</v>
      </c>
      <c r="F425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25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26" spans="1:7" x14ac:dyDescent="0.3">
      <c r="A426" t="s">
        <v>1916</v>
      </c>
      <c r="B426" t="str">
        <f>IFERROR(INDEX(PLAYERIDMAP[],MATCH(Table6[[#This Row],[PLAYERID]],PLAYERIDMAP[IDPLAYER],0),COLUMN(PLAYERIDMAP[PLAYERNAME])),"")</f>
        <v>Lucas Duda</v>
      </c>
      <c r="C426" t="str">
        <f>IFERROR(INDEX(PLAYERIDMAP[],MATCH(Table6[[#This Row],[PLAYERID]],PLAYERIDMAP[IDPLAYER],0),COLUMN(PLAYERIDMAP[POS])),"")</f>
        <v>1B</v>
      </c>
      <c r="D426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-6.0244645593730306</v>
      </c>
      <c r="E426">
        <f>RANK(Table6[[#This Row],[$ VALUE]],$D:$D)</f>
        <v>425</v>
      </c>
      <c r="F426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26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27" spans="1:7" x14ac:dyDescent="0.3">
      <c r="A427" t="s">
        <v>1629</v>
      </c>
      <c r="B427" t="str">
        <f>IFERROR(INDEX(PLAYERIDMAP[],MATCH(Table6[[#This Row],[PLAYERID]],PLAYERIDMAP[IDPLAYER],0),COLUMN(PLAYERIDMAP[PLAYERNAME])),"")</f>
        <v>Dylan Bundy</v>
      </c>
      <c r="C427" t="str">
        <f>IFERROR(INDEX(PLAYERIDMAP[],MATCH(Table6[[#This Row],[PLAYERID]],PLAYERIDMAP[IDPLAYER],0),COLUMN(PLAYERIDMAP[POS])),"")</f>
        <v>P</v>
      </c>
      <c r="D427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-6.0619074473420653</v>
      </c>
      <c r="E427">
        <f>RANK(Table6[[#This Row],[$ VALUE]],$D:$D)</f>
        <v>426</v>
      </c>
      <c r="F427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27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28" spans="1:7" x14ac:dyDescent="0.3">
      <c r="A428" t="s">
        <v>2811</v>
      </c>
      <c r="B428" t="str">
        <f>IFERROR(INDEX(PLAYERIDMAP[],MATCH(Table6[[#This Row],[PLAYERID]],PLAYERIDMAP[IDPLAYER],0),COLUMN(PLAYERIDMAP[PLAYERNAME])),"")</f>
        <v>Steve Pearce</v>
      </c>
      <c r="C428" t="str">
        <f>IFERROR(INDEX(PLAYERIDMAP[],MATCH(Table6[[#This Row],[PLAYERID]],PLAYERIDMAP[IDPLAYER],0),COLUMN(PLAYERIDMAP[POS])),"")</f>
        <v>1B</v>
      </c>
      <c r="D428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-6.0663606092497986</v>
      </c>
      <c r="E428">
        <f>RANK(Table6[[#This Row],[$ VALUE]],$D:$D)</f>
        <v>427</v>
      </c>
      <c r="F428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28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29" spans="1:7" x14ac:dyDescent="0.3">
      <c r="A429" t="s">
        <v>3391</v>
      </c>
      <c r="B429" t="str">
        <f>IFERROR(INDEX(PLAYERIDMAP[],MATCH(Table6[[#This Row],[PLAYERID]],PLAYERIDMAP[IDPLAYER],0),COLUMN(PLAYERIDMAP[PLAYERNAME])),"")</f>
        <v>Brad Ziegler</v>
      </c>
      <c r="C429" t="str">
        <f>IFERROR(INDEX(PLAYERIDMAP[],MATCH(Table6[[#This Row],[PLAYERID]],PLAYERIDMAP[IDPLAYER],0),COLUMN(PLAYERIDMAP[POS])),"")</f>
        <v>P</v>
      </c>
      <c r="D429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-6.144813168570562</v>
      </c>
      <c r="E429">
        <f>RANK(Table6[[#This Row],[$ VALUE]],$D:$D)</f>
        <v>428</v>
      </c>
      <c r="F429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29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30" spans="1:7" x14ac:dyDescent="0.3">
      <c r="A430" t="s">
        <v>8225</v>
      </c>
      <c r="B430" t="str">
        <f>IFERROR(INDEX(PLAYERIDMAP[],MATCH(Table6[[#This Row],[PLAYERID]],PLAYERIDMAP[IDPLAYER],0),COLUMN(PLAYERIDMAP[PLAYERNAME])),"")</f>
        <v>Christian Vazquez</v>
      </c>
      <c r="C430" t="str">
        <f>IFERROR(INDEX(PLAYERIDMAP[],MATCH(Table6[[#This Row],[PLAYERID]],PLAYERIDMAP[IDPLAYER],0),COLUMN(PLAYERIDMAP[POS])),"")</f>
        <v>C</v>
      </c>
      <c r="D430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-6.2085226928213144</v>
      </c>
      <c r="E430">
        <f>RANK(Table6[[#This Row],[$ VALUE]],$D:$D)</f>
        <v>429</v>
      </c>
      <c r="F430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30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31" spans="1:7" x14ac:dyDescent="0.3">
      <c r="A431" t="s">
        <v>2836</v>
      </c>
      <c r="B431" t="str">
        <f>IFERROR(INDEX(PLAYERIDMAP[],MATCH(Table6[[#This Row],[PLAYERID]],PLAYERIDMAP[IDPLAYER],0),COLUMN(PLAYERIDMAP[PLAYERNAME])),"")</f>
        <v>Wily Peralta</v>
      </c>
      <c r="C431" t="str">
        <f>IFERROR(INDEX(PLAYERIDMAP[],MATCH(Table6[[#This Row],[PLAYERID]],PLAYERIDMAP[IDPLAYER],0),COLUMN(PLAYERIDMAP[POS])),"")</f>
        <v>P</v>
      </c>
      <c r="D431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-6.2292699284461026</v>
      </c>
      <c r="E431">
        <f>RANK(Table6[[#This Row],[$ VALUE]],$D:$D)</f>
        <v>430</v>
      </c>
      <c r="F431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31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32" spans="1:7" x14ac:dyDescent="0.3">
      <c r="A432" t="s">
        <v>8490</v>
      </c>
      <c r="B432" t="str">
        <f>IFERROR(INDEX(PLAYERIDMAP[],MATCH(Table6[[#This Row],[PLAYERID]],PLAYERIDMAP[IDPLAYER],0),COLUMN(PLAYERIDMAP[PLAYERNAME])),"")</f>
        <v>Delino Deshields Jr.</v>
      </c>
      <c r="C432" t="str">
        <f>IFERROR(INDEX(PLAYERIDMAP[],MATCH(Table6[[#This Row],[PLAYERID]],PLAYERIDMAP[IDPLAYER],0),COLUMN(PLAYERIDMAP[POS])),"")</f>
        <v>OF</v>
      </c>
      <c r="D432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-6.2330090506510967</v>
      </c>
      <c r="E432">
        <f>RANK(Table6[[#This Row],[$ VALUE]],$D:$D)</f>
        <v>431</v>
      </c>
      <c r="F432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32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33" spans="1:7" x14ac:dyDescent="0.3">
      <c r="A433" t="s">
        <v>3113</v>
      </c>
      <c r="B433" t="str">
        <f>IFERROR(INDEX(PLAYERIDMAP[],MATCH(Table6[[#This Row],[PLAYERID]],PLAYERIDMAP[IDPLAYER],0),COLUMN(PLAYERIDMAP[PLAYERNAME])),"")</f>
        <v>Tony Sipp</v>
      </c>
      <c r="C433" t="str">
        <f>IFERROR(INDEX(PLAYERIDMAP[],MATCH(Table6[[#This Row],[PLAYERID]],PLAYERIDMAP[IDPLAYER],0),COLUMN(PLAYERIDMAP[POS])),"")</f>
        <v>P</v>
      </c>
      <c r="D433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-6.2370101295499465</v>
      </c>
      <c r="E433">
        <f>RANK(Table6[[#This Row],[$ VALUE]],$D:$D)</f>
        <v>432</v>
      </c>
      <c r="F433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33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34" spans="1:7" x14ac:dyDescent="0.3">
      <c r="A434" t="s">
        <v>10494</v>
      </c>
      <c r="B434" t="str">
        <f>IFERROR(INDEX(PLAYERIDMAP[],MATCH(Table6[[#This Row],[PLAYERID]],PLAYERIDMAP[IDPLAYER],0),COLUMN(PLAYERIDMAP[PLAYERNAME])),"")</f>
        <v>Adam Duvall</v>
      </c>
      <c r="C434" t="str">
        <f>IFERROR(INDEX(PLAYERIDMAP[],MATCH(Table6[[#This Row],[PLAYERID]],PLAYERIDMAP[IDPLAYER],0),COLUMN(PLAYERIDMAP[POS])),"")</f>
        <v>OF</v>
      </c>
      <c r="D434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-6.2905066333374977</v>
      </c>
      <c r="E434">
        <f>RANK(Table6[[#This Row],[$ VALUE]],$D:$D)</f>
        <v>433</v>
      </c>
      <c r="F434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34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35" spans="1:7" x14ac:dyDescent="0.3">
      <c r="A435" t="s">
        <v>10798</v>
      </c>
      <c r="B435" t="str">
        <f>IFERROR(INDEX(PLAYERIDMAP[],MATCH(Table6[[#This Row],[PLAYERID]],PLAYERIDMAP[IDPLAYER],0),COLUMN(PLAYERIDMAP[PLAYERNAME])),"")</f>
        <v>Carl Edwards</v>
      </c>
      <c r="C435" t="str">
        <f>IFERROR(INDEX(PLAYERIDMAP[],MATCH(Table6[[#This Row],[PLAYERID]],PLAYERIDMAP[IDPLAYER],0),COLUMN(PLAYERIDMAP[POS])),"")</f>
        <v>P</v>
      </c>
      <c r="D435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-6.3171809688926857</v>
      </c>
      <c r="E435">
        <f>RANK(Table6[[#This Row],[$ VALUE]],$D:$D)</f>
        <v>434</v>
      </c>
      <c r="F435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35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36" spans="1:7" x14ac:dyDescent="0.3">
      <c r="A436" t="s">
        <v>13516</v>
      </c>
      <c r="B436" t="str">
        <f>IFERROR(INDEX(PLAYERIDMAP[],MATCH(Table6[[#This Row],[PLAYERID]],PLAYERIDMAP[IDPLAYER],0),COLUMN(PLAYERIDMAP[PLAYERNAME])),"")</f>
        <v>Jake Bauers</v>
      </c>
      <c r="C436" t="str">
        <f>IFERROR(INDEX(PLAYERIDMAP[],MATCH(Table6[[#This Row],[PLAYERID]],PLAYERIDMAP[IDPLAYER],0),COLUMN(PLAYERIDMAP[POS])),"")</f>
        <v>1B</v>
      </c>
      <c r="D436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-6.3189407165630262</v>
      </c>
      <c r="E436">
        <f>RANK(Table6[[#This Row],[$ VALUE]],$D:$D)</f>
        <v>435</v>
      </c>
      <c r="F436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36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37" spans="1:7" x14ac:dyDescent="0.3">
      <c r="A437" t="s">
        <v>3363</v>
      </c>
      <c r="B437" t="str">
        <f>IFERROR(INDEX(PLAYERIDMAP[],MATCH(Table6[[#This Row],[PLAYERID]],PLAYERIDMAP[IDPLAYER],0),COLUMN(PLAYERIDMAP[PLAYERNAME])),"")</f>
        <v>Kolten Wong</v>
      </c>
      <c r="C437" t="str">
        <f>IFERROR(INDEX(PLAYERIDMAP[],MATCH(Table6[[#This Row],[PLAYERID]],PLAYERIDMAP[IDPLAYER],0),COLUMN(PLAYERIDMAP[POS])),"")</f>
        <v>2B</v>
      </c>
      <c r="D437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-6.3396588655843447</v>
      </c>
      <c r="E437">
        <f>RANK(Table6[[#This Row],[$ VALUE]],$D:$D)</f>
        <v>436</v>
      </c>
      <c r="F437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37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38" spans="1:7" x14ac:dyDescent="0.3">
      <c r="A438" t="s">
        <v>4408</v>
      </c>
      <c r="B438" t="str">
        <f>IFERROR(INDEX(PLAYERIDMAP[],MATCH(Table6[[#This Row],[PLAYERID]],PLAYERIDMAP[IDPLAYER],0),COLUMN(PLAYERIDMAP[PLAYERNAME])),"")</f>
        <v>Trevor May</v>
      </c>
      <c r="C438" t="str">
        <f>IFERROR(INDEX(PLAYERIDMAP[],MATCH(Table6[[#This Row],[PLAYERID]],PLAYERIDMAP[IDPLAYER],0),COLUMN(PLAYERIDMAP[POS])),"")</f>
        <v>P</v>
      </c>
      <c r="D438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-6.3425617688183404</v>
      </c>
      <c r="E438">
        <f>RANK(Table6[[#This Row],[$ VALUE]],$D:$D)</f>
        <v>437</v>
      </c>
      <c r="F438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38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39" spans="1:7" x14ac:dyDescent="0.3">
      <c r="A439" t="s">
        <v>2847</v>
      </c>
      <c r="B439" t="str">
        <f>IFERROR(INDEX(PLAYERIDMAP[],MATCH(Table6[[#This Row],[PLAYERID]],PLAYERIDMAP[IDPLAYER],0),COLUMN(PLAYERIDMAP[PLAYERNAME])),"")</f>
        <v>Oliver Perez</v>
      </c>
      <c r="C439" t="str">
        <f>IFERROR(INDEX(PLAYERIDMAP[],MATCH(Table6[[#This Row],[PLAYERID]],PLAYERIDMAP[IDPLAYER],0),COLUMN(PLAYERIDMAP[POS])),"")</f>
        <v>P</v>
      </c>
      <c r="D439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-6.3611604525303909</v>
      </c>
      <c r="E439">
        <f>RANK(Table6[[#This Row],[$ VALUE]],$D:$D)</f>
        <v>438</v>
      </c>
      <c r="F439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39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40" spans="1:7" x14ac:dyDescent="0.3">
      <c r="A440" t="s">
        <v>3958</v>
      </c>
      <c r="B440" t="str">
        <f>IFERROR(INDEX(PLAYERIDMAP[],MATCH(Table6[[#This Row],[PLAYERID]],PLAYERIDMAP[IDPLAYER],0),COLUMN(PLAYERIDMAP[PLAYERNAME])),"")</f>
        <v>Josh Fields</v>
      </c>
      <c r="C440" t="str">
        <f>IFERROR(INDEX(PLAYERIDMAP[],MATCH(Table6[[#This Row],[PLAYERID]],PLAYERIDMAP[IDPLAYER],0),COLUMN(PLAYERIDMAP[POS])),"")</f>
        <v>P</v>
      </c>
      <c r="D440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-6.375323048600845</v>
      </c>
      <c r="E440">
        <f>RANK(Table6[[#This Row],[$ VALUE]],$D:$D)</f>
        <v>439</v>
      </c>
      <c r="F440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40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41" spans="1:7" x14ac:dyDescent="0.3">
      <c r="A441" t="s">
        <v>1597</v>
      </c>
      <c r="B441" t="str">
        <f>IFERROR(INDEX(PLAYERIDMAP[],MATCH(Table6[[#This Row],[PLAYERID]],PLAYERIDMAP[IDPLAYER],0),COLUMN(PLAYERIDMAP[PLAYERNAME])),"")</f>
        <v>Brad Brach</v>
      </c>
      <c r="C441" t="str">
        <f>IFERROR(INDEX(PLAYERIDMAP[],MATCH(Table6[[#This Row],[PLAYERID]],PLAYERIDMAP[IDPLAYER],0),COLUMN(PLAYERIDMAP[POS])),"")</f>
        <v>P</v>
      </c>
      <c r="D441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-6.4107708398149166</v>
      </c>
      <c r="E441">
        <f>RANK(Table6[[#This Row],[$ VALUE]],$D:$D)</f>
        <v>440</v>
      </c>
      <c r="F441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41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42" spans="1:7" x14ac:dyDescent="0.3">
      <c r="A442" t="s">
        <v>12685</v>
      </c>
      <c r="B442" t="str">
        <f>IFERROR(INDEX(PLAYERIDMAP[],MATCH(Table6[[#This Row],[PLAYERID]],PLAYERIDMAP[IDPLAYER],0),COLUMN(PLAYERIDMAP[PLAYERNAME])),"")</f>
        <v>Kyle Barraclough</v>
      </c>
      <c r="C442" t="str">
        <f>IFERROR(INDEX(PLAYERIDMAP[],MATCH(Table6[[#This Row],[PLAYERID]],PLAYERIDMAP[IDPLAYER],0),COLUMN(PLAYERIDMAP[POS])),"")</f>
        <v>P</v>
      </c>
      <c r="D442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-6.5219943096974857</v>
      </c>
      <c r="E442">
        <f>RANK(Table6[[#This Row],[$ VALUE]],$D:$D)</f>
        <v>441</v>
      </c>
      <c r="F442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42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43" spans="1:7" x14ac:dyDescent="0.3">
      <c r="A443" t="s">
        <v>5016</v>
      </c>
      <c r="B443" t="str">
        <f>IFERROR(INDEX(PLAYERIDMAP[],MATCH(Table6[[#This Row],[PLAYERID]],PLAYERIDMAP[IDPLAYER],0),COLUMN(PLAYERIDMAP[PLAYERNAME])),"")</f>
        <v>Brandon Workman</v>
      </c>
      <c r="C443" t="str">
        <f>IFERROR(INDEX(PLAYERIDMAP[],MATCH(Table6[[#This Row],[PLAYERID]],PLAYERIDMAP[IDPLAYER],0),COLUMN(PLAYERIDMAP[POS])),"")</f>
        <v>P</v>
      </c>
      <c r="D443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-6.5600504726669318</v>
      </c>
      <c r="E443">
        <f>RANK(Table6[[#This Row],[$ VALUE]],$D:$D)</f>
        <v>442</v>
      </c>
      <c r="F443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43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44" spans="1:7" x14ac:dyDescent="0.3">
      <c r="A444" t="s">
        <v>10991</v>
      </c>
      <c r="B444" t="str">
        <f>IFERROR(INDEX(PLAYERIDMAP[],MATCH(Table6[[#This Row],[PLAYERID]],PLAYERIDMAP[IDPLAYER],0),COLUMN(PLAYERIDMAP[PLAYERNAME])),"")</f>
        <v>Alen Hanson</v>
      </c>
      <c r="C444" t="str">
        <f>IFERROR(INDEX(PLAYERIDMAP[],MATCH(Table6[[#This Row],[PLAYERID]],PLAYERIDMAP[IDPLAYER],0),COLUMN(PLAYERIDMAP[POS])),"")</f>
        <v>2B</v>
      </c>
      <c r="D444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-6.5862645229100467</v>
      </c>
      <c r="E444">
        <f>RANK(Table6[[#This Row],[$ VALUE]],$D:$D)</f>
        <v>443</v>
      </c>
      <c r="F444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44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45" spans="1:7" x14ac:dyDescent="0.3">
      <c r="A445" t="s">
        <v>13125</v>
      </c>
      <c r="B445" t="str">
        <f>IFERROR(INDEX(PLAYERIDMAP[],MATCH(Table6[[#This Row],[PLAYERID]],PLAYERIDMAP[IDPLAYER],0),COLUMN(PLAYERIDMAP[PLAYERNAME])),"")</f>
        <v>Edubray Ramos</v>
      </c>
      <c r="C445" t="str">
        <f>IFERROR(INDEX(PLAYERIDMAP[],MATCH(Table6[[#This Row],[PLAYERID]],PLAYERIDMAP[IDPLAYER],0),COLUMN(PLAYERIDMAP[POS])),"")</f>
        <v>P</v>
      </c>
      <c r="D445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-6.7169038154208138</v>
      </c>
      <c r="E445">
        <f>RANK(Table6[[#This Row],[$ VALUE]],$D:$D)</f>
        <v>444</v>
      </c>
      <c r="F445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45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46" spans="1:7" x14ac:dyDescent="0.3">
      <c r="A446" t="s">
        <v>12220</v>
      </c>
      <c r="B446" t="str">
        <f>IFERROR(INDEX(PLAYERIDMAP[],MATCH(Table6[[#This Row],[PLAYERID]],PLAYERIDMAP[IDPLAYER],0),COLUMN(PLAYERIDMAP[PLAYERNAME])),"")</f>
        <v>Adam Conley</v>
      </c>
      <c r="C446" t="str">
        <f>IFERROR(INDEX(PLAYERIDMAP[],MATCH(Table6[[#This Row],[PLAYERID]],PLAYERIDMAP[IDPLAYER],0),COLUMN(PLAYERIDMAP[POS])),"")</f>
        <v>P</v>
      </c>
      <c r="D446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-6.7497039311845741</v>
      </c>
      <c r="E446">
        <f>RANK(Table6[[#This Row],[$ VALUE]],$D:$D)</f>
        <v>445</v>
      </c>
      <c r="F446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46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47" spans="1:7" x14ac:dyDescent="0.3">
      <c r="A447" t="s">
        <v>1609</v>
      </c>
      <c r="B447" t="str">
        <f>IFERROR(INDEX(PLAYERIDMAP[],MATCH(Table6[[#This Row],[PLAYERID]],PLAYERIDMAP[IDPLAYER],0),COLUMN(PLAYERIDMAP[PLAYERNAME])),"")</f>
        <v>Zach Britton</v>
      </c>
      <c r="C447" t="str">
        <f>IFERROR(INDEX(PLAYERIDMAP[],MATCH(Table6[[#This Row],[PLAYERID]],PLAYERIDMAP[IDPLAYER],0),COLUMN(PLAYERIDMAP[POS])),"")</f>
        <v>P</v>
      </c>
      <c r="D447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-6.8228478651163984</v>
      </c>
      <c r="E447">
        <f>RANK(Table6[[#This Row],[$ VALUE]],$D:$D)</f>
        <v>446</v>
      </c>
      <c r="F447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47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48" spans="1:7" x14ac:dyDescent="0.3">
      <c r="A448" t="s">
        <v>1427</v>
      </c>
      <c r="B448" t="str">
        <f>IFERROR(INDEX(PLAYERIDMAP[],MATCH(Table6[[#This Row],[PLAYERID]],PLAYERIDMAP[IDPLAYER],0),COLUMN(PLAYERIDMAP[PLAYERNAME])),"")</f>
        <v>Elvis Andrus</v>
      </c>
      <c r="C448" t="str">
        <f>IFERROR(INDEX(PLAYERIDMAP[],MATCH(Table6[[#This Row],[PLAYERID]],PLAYERIDMAP[IDPLAYER],0),COLUMN(PLAYERIDMAP[POS])),"")</f>
        <v>SS</v>
      </c>
      <c r="D448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-6.9671278599003772</v>
      </c>
      <c r="E448">
        <f>RANK(Table6[[#This Row],[$ VALUE]],$D:$D)</f>
        <v>447</v>
      </c>
      <c r="F448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48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49" spans="1:7" x14ac:dyDescent="0.3">
      <c r="A449" t="s">
        <v>12094</v>
      </c>
      <c r="B449" t="str">
        <f>IFERROR(INDEX(PLAYERIDMAP[],MATCH(Table6[[#This Row],[PLAYERID]],PLAYERIDMAP[IDPLAYER],0),COLUMN(PLAYERIDMAP[PLAYERNAME])),"")</f>
        <v>Tony Wolters</v>
      </c>
      <c r="C449" t="str">
        <f>IFERROR(INDEX(PLAYERIDMAP[],MATCH(Table6[[#This Row],[PLAYERID]],PLAYERIDMAP[IDPLAYER],0),COLUMN(PLAYERIDMAP[POS])),"")</f>
        <v>C</v>
      </c>
      <c r="D449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-6.9811322594248111</v>
      </c>
      <c r="E449">
        <f>RANK(Table6[[#This Row],[$ VALUE]],$D:$D)</f>
        <v>448</v>
      </c>
      <c r="F449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49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50" spans="1:7" x14ac:dyDescent="0.3">
      <c r="A450" t="s">
        <v>8200</v>
      </c>
      <c r="B450" t="str">
        <f>IFERROR(INDEX(PLAYERIDMAP[],MATCH(Table6[[#This Row],[PLAYERID]],PLAYERIDMAP[IDPLAYER],0),COLUMN(PLAYERIDMAP[PLAYERNAME])),"")</f>
        <v>Jose Pirela</v>
      </c>
      <c r="C450" t="str">
        <f>IFERROR(INDEX(PLAYERIDMAP[],MATCH(Table6[[#This Row],[PLAYERID]],PLAYERIDMAP[IDPLAYER],0),COLUMN(PLAYERIDMAP[POS])),"")</f>
        <v>OF</v>
      </c>
      <c r="D450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-7.0119379370482324</v>
      </c>
      <c r="E450">
        <f>RANK(Table6[[#This Row],[$ VALUE]],$D:$D)</f>
        <v>449</v>
      </c>
      <c r="F450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50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51" spans="1:7" x14ac:dyDescent="0.3">
      <c r="A451" t="s">
        <v>2450</v>
      </c>
      <c r="B451" t="str">
        <f>IFERROR(INDEX(PLAYERIDMAP[],MATCH(Table6[[#This Row],[PLAYERID]],PLAYERIDMAP[IDPLAYER],0),COLUMN(PLAYERIDMAP[PLAYERNAME])),"")</f>
        <v>Sandy Leon</v>
      </c>
      <c r="C451" t="str">
        <f>IFERROR(INDEX(PLAYERIDMAP[],MATCH(Table6[[#This Row],[PLAYERID]],PLAYERIDMAP[IDPLAYER],0),COLUMN(PLAYERIDMAP[POS])),"")</f>
        <v>C</v>
      </c>
      <c r="D451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-7.0251091355001023</v>
      </c>
      <c r="E451">
        <f>RANK(Table6[[#This Row],[$ VALUE]],$D:$D)</f>
        <v>450</v>
      </c>
      <c r="F451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51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52" spans="1:7" x14ac:dyDescent="0.3">
      <c r="A452" t="s">
        <v>3291</v>
      </c>
      <c r="B452" t="str">
        <f>IFERROR(INDEX(PLAYERIDMAP[],MATCH(Table6[[#This Row],[PLAYERID]],PLAYERIDMAP[IDPLAYER],0),COLUMN(PLAYERIDMAP[PLAYERNAME])),"")</f>
        <v>Nick Vincent</v>
      </c>
      <c r="C452" t="str">
        <f>IFERROR(INDEX(PLAYERIDMAP[],MATCH(Table6[[#This Row],[PLAYERID]],PLAYERIDMAP[IDPLAYER],0),COLUMN(PLAYERIDMAP[POS])),"")</f>
        <v>P</v>
      </c>
      <c r="D452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-7.157384796302491</v>
      </c>
      <c r="E452">
        <f>RANK(Table6[[#This Row],[$ VALUE]],$D:$D)</f>
        <v>451</v>
      </c>
      <c r="F452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52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53" spans="1:7" x14ac:dyDescent="0.3">
      <c r="A453" t="s">
        <v>13905</v>
      </c>
      <c r="B453" t="str">
        <f>IFERROR(INDEX(PLAYERIDMAP[],MATCH(Table6[[#This Row],[PLAYERID]],PLAYERIDMAP[IDPLAYER],0),COLUMN(PLAYERIDMAP[PLAYERNAME])),"")</f>
        <v>Chris Stratton</v>
      </c>
      <c r="C453" t="str">
        <f>IFERROR(INDEX(PLAYERIDMAP[],MATCH(Table6[[#This Row],[PLAYERID]],PLAYERIDMAP[IDPLAYER],0),COLUMN(PLAYERIDMAP[POS])),"")</f>
        <v>P</v>
      </c>
      <c r="D453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-7.2187490181206471</v>
      </c>
      <c r="E453">
        <f>RANK(Table6[[#This Row],[$ VALUE]],$D:$D)</f>
        <v>452</v>
      </c>
      <c r="F453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53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54" spans="1:7" x14ac:dyDescent="0.3">
      <c r="A454" t="s">
        <v>1740</v>
      </c>
      <c r="B454" t="str">
        <f>IFERROR(INDEX(PLAYERIDMAP[],MATCH(Table6[[#This Row],[PLAYERID]],PLAYERIDMAP[IDPLAYER],0),COLUMN(PLAYERIDMAP[PLAYERNAME])),"")</f>
        <v>Wei-Yin Chen</v>
      </c>
      <c r="C454" t="str">
        <f>IFERROR(INDEX(PLAYERIDMAP[],MATCH(Table6[[#This Row],[PLAYERID]],PLAYERIDMAP[IDPLAYER],0),COLUMN(PLAYERIDMAP[POS])),"")</f>
        <v>P</v>
      </c>
      <c r="D454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-7.2303439328330406</v>
      </c>
      <c r="E454">
        <f>RANK(Table6[[#This Row],[$ VALUE]],$D:$D)</f>
        <v>453</v>
      </c>
      <c r="F454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54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55" spans="1:7" x14ac:dyDescent="0.3">
      <c r="A455" t="s">
        <v>3277</v>
      </c>
      <c r="B455" t="str">
        <f>IFERROR(INDEX(PLAYERIDMAP[],MATCH(Table6[[#This Row],[PLAYERID]],PLAYERIDMAP[IDPLAYER],0),COLUMN(PLAYERIDMAP[PLAYERNAME])),"")</f>
        <v>Jonny Venters</v>
      </c>
      <c r="C455" t="str">
        <f>IFERROR(INDEX(PLAYERIDMAP[],MATCH(Table6[[#This Row],[PLAYERID]],PLAYERIDMAP[IDPLAYER],0),COLUMN(PLAYERIDMAP[POS])),"")</f>
        <v>P</v>
      </c>
      <c r="D455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-7.2765085215501664</v>
      </c>
      <c r="E455">
        <f>RANK(Table6[[#This Row],[$ VALUE]],$D:$D)</f>
        <v>454</v>
      </c>
      <c r="F455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55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56" spans="1:7" x14ac:dyDescent="0.3">
      <c r="A456" t="s">
        <v>4521</v>
      </c>
      <c r="B456" t="str">
        <f>IFERROR(INDEX(PLAYERIDMAP[],MATCH(Table6[[#This Row],[PLAYERID]],PLAYERIDMAP[IDPLAYER],0),COLUMN(PLAYERIDMAP[PLAYERNAME])),"")</f>
        <v>Vidal Nuno</v>
      </c>
      <c r="C456" t="str">
        <f>IFERROR(INDEX(PLAYERIDMAP[],MATCH(Table6[[#This Row],[PLAYERID]],PLAYERIDMAP[IDPLAYER],0),COLUMN(PLAYERIDMAP[POS])),"")</f>
        <v>P</v>
      </c>
      <c r="D456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-7.2775709479637971</v>
      </c>
      <c r="E456">
        <f>RANK(Table6[[#This Row],[$ VALUE]],$D:$D)</f>
        <v>455</v>
      </c>
      <c r="F456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56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57" spans="1:7" x14ac:dyDescent="0.3">
      <c r="A457" t="s">
        <v>12709</v>
      </c>
      <c r="B457" t="str">
        <f>IFERROR(INDEX(PLAYERIDMAP[],MATCH(Table6[[#This Row],[PLAYERID]],PLAYERIDMAP[IDPLAYER],0),COLUMN(PLAYERIDMAP[PLAYERNAME])),"")</f>
        <v>Tyler White</v>
      </c>
      <c r="C457" t="str">
        <f>IFERROR(INDEX(PLAYERIDMAP[],MATCH(Table6[[#This Row],[PLAYERID]],PLAYERIDMAP[IDPLAYER],0),COLUMN(PLAYERIDMAP[POS])),"")</f>
        <v>1B</v>
      </c>
      <c r="D457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-7.3345796443499793</v>
      </c>
      <c r="E457">
        <f>RANK(Table6[[#This Row],[$ VALUE]],$D:$D)</f>
        <v>456</v>
      </c>
      <c r="F457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57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58" spans="1:7" x14ac:dyDescent="0.3">
      <c r="A458" t="s">
        <v>8220</v>
      </c>
      <c r="B458" t="str">
        <f>IFERROR(INDEX(PLAYERIDMAP[],MATCH(Table6[[#This Row],[PLAYERID]],PLAYERIDMAP[IDPLAYER],0),COLUMN(PLAYERIDMAP[PLAYERNAME])),"")</f>
        <v>Devon Travis</v>
      </c>
      <c r="C458" t="str">
        <f>IFERROR(INDEX(PLAYERIDMAP[],MATCH(Table6[[#This Row],[PLAYERID]],PLAYERIDMAP[IDPLAYER],0),COLUMN(PLAYERIDMAP[POS])),"")</f>
        <v>2B</v>
      </c>
      <c r="D458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-7.4375474543371141</v>
      </c>
      <c r="E458">
        <f>RANK(Table6[[#This Row],[$ VALUE]],$D:$D)</f>
        <v>457</v>
      </c>
      <c r="F458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58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59" spans="1:7" x14ac:dyDescent="0.3">
      <c r="A459" t="s">
        <v>12304</v>
      </c>
      <c r="B459" t="str">
        <f>IFERROR(INDEX(PLAYERIDMAP[],MATCH(Table6[[#This Row],[PLAYERID]],PLAYERIDMAP[IDPLAYER],0),COLUMN(PLAYERIDMAP[PLAYERNAME])),"")</f>
        <v>Heath Hembree</v>
      </c>
      <c r="C459" t="str">
        <f>IFERROR(INDEX(PLAYERIDMAP[],MATCH(Table6[[#This Row],[PLAYERID]],PLAYERIDMAP[IDPLAYER],0),COLUMN(PLAYERIDMAP[POS])),"")</f>
        <v>P</v>
      </c>
      <c r="D459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-7.4493092468858197</v>
      </c>
      <c r="E459">
        <f>RANK(Table6[[#This Row],[$ VALUE]],$D:$D)</f>
        <v>458</v>
      </c>
      <c r="F459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59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60" spans="1:7" x14ac:dyDescent="0.3">
      <c r="A460" t="s">
        <v>12029</v>
      </c>
      <c r="B460" t="str">
        <f>IFERROR(INDEX(PLAYERIDMAP[],MATCH(Table6[[#This Row],[PLAYERID]],PLAYERIDMAP[IDPLAYER],0),COLUMN(PLAYERIDMAP[PLAYERNAME])),"")</f>
        <v>Lourdes Gourriel</v>
      </c>
      <c r="C460" t="str">
        <f>IFERROR(INDEX(PLAYERIDMAP[],MATCH(Table6[[#This Row],[PLAYERID]],PLAYERIDMAP[IDPLAYER],0),COLUMN(PLAYERIDMAP[POS])),"")</f>
        <v>3B</v>
      </c>
      <c r="D460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-7.4688180988298125</v>
      </c>
      <c r="E460">
        <f>RANK(Table6[[#This Row],[$ VALUE]],$D:$D)</f>
        <v>459</v>
      </c>
      <c r="F460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60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61" spans="1:7" x14ac:dyDescent="0.3">
      <c r="A461" t="s">
        <v>2512</v>
      </c>
      <c r="B461" t="str">
        <f>IFERROR(INDEX(PLAYERIDMAP[],MATCH(Table6[[#This Row],[PLAYERID]],PLAYERIDMAP[IDPLAYER],0),COLUMN(PLAYERIDMAP[PLAYERNAME])),"")</f>
        <v>Jordan Lyles</v>
      </c>
      <c r="C461" t="str">
        <f>IFERROR(INDEX(PLAYERIDMAP[],MATCH(Table6[[#This Row],[PLAYERID]],PLAYERIDMAP[IDPLAYER],0),COLUMN(PLAYERIDMAP[POS])),"")</f>
        <v>P</v>
      </c>
      <c r="D461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-7.4974729040354031</v>
      </c>
      <c r="E461">
        <f>RANK(Table6[[#This Row],[$ VALUE]],$D:$D)</f>
        <v>460</v>
      </c>
      <c r="F461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61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62" spans="1:7" x14ac:dyDescent="0.3">
      <c r="A462" t="s">
        <v>3373</v>
      </c>
      <c r="B462" t="str">
        <f>IFERROR(INDEX(PLAYERIDMAP[],MATCH(Table6[[#This Row],[PLAYERID]],PLAYERIDMAP[IDPLAYER],0),COLUMN(PLAYERIDMAP[PLAYERNAME])),"")</f>
        <v>Steven Wright</v>
      </c>
      <c r="C462" t="str">
        <f>IFERROR(INDEX(PLAYERIDMAP[],MATCH(Table6[[#This Row],[PLAYERID]],PLAYERIDMAP[IDPLAYER],0),COLUMN(PLAYERIDMAP[POS])),"")</f>
        <v>P</v>
      </c>
      <c r="D462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-7.5059330399911346</v>
      </c>
      <c r="E462">
        <f>RANK(Table6[[#This Row],[$ VALUE]],$D:$D)</f>
        <v>461</v>
      </c>
      <c r="F462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62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63" spans="1:7" x14ac:dyDescent="0.3">
      <c r="A463" t="s">
        <v>13880</v>
      </c>
      <c r="B463" t="str">
        <f>IFERROR(INDEX(PLAYERIDMAP[],MATCH(Table6[[#This Row],[PLAYERID]],PLAYERIDMAP[IDPLAYER],0),COLUMN(PLAYERIDMAP[PLAYERNAME])),"")</f>
        <v>Daniel Robertson</v>
      </c>
      <c r="C463" t="str">
        <f>IFERROR(INDEX(PLAYERIDMAP[],MATCH(Table6[[#This Row],[PLAYERID]],PLAYERIDMAP[IDPLAYER],0),COLUMN(PLAYERIDMAP[POS])),"")</f>
        <v>SS</v>
      </c>
      <c r="D463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-7.5174107556011656</v>
      </c>
      <c r="E463">
        <f>RANK(Table6[[#This Row],[$ VALUE]],$D:$D)</f>
        <v>462</v>
      </c>
      <c r="F463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63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64" spans="1:7" x14ac:dyDescent="0.3">
      <c r="A464" t="s">
        <v>8242</v>
      </c>
      <c r="B464" t="str">
        <f>IFERROR(INDEX(PLAYERIDMAP[],MATCH(Table6[[#This Row],[PLAYERID]],PLAYERIDMAP[IDPLAYER],0),COLUMN(PLAYERIDMAP[PLAYERNAME])),"")</f>
        <v>Michael Lorenzen</v>
      </c>
      <c r="C464" t="str">
        <f>IFERROR(INDEX(PLAYERIDMAP[],MATCH(Table6[[#This Row],[PLAYERID]],PLAYERIDMAP[IDPLAYER],0),COLUMN(PLAYERIDMAP[POS])),"")</f>
        <v>P</v>
      </c>
      <c r="D464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-7.5381487106001597</v>
      </c>
      <c r="E464">
        <f>RANK(Table6[[#This Row],[$ VALUE]],$D:$D)</f>
        <v>463</v>
      </c>
      <c r="F464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64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65" spans="1:7" x14ac:dyDescent="0.3">
      <c r="A465" t="s">
        <v>8287</v>
      </c>
      <c r="B465" t="str">
        <f>IFERROR(INDEX(PLAYERIDMAP[],MATCH(Table6[[#This Row],[PLAYERID]],PLAYERIDMAP[IDPLAYER],0),COLUMN(PLAYERIDMAP[PLAYERNAME])),"")</f>
        <v>Cam Bedrosian</v>
      </c>
      <c r="C465" t="str">
        <f>IFERROR(INDEX(PLAYERIDMAP[],MATCH(Table6[[#This Row],[PLAYERID]],PLAYERIDMAP[IDPLAYER],0),COLUMN(PLAYERIDMAP[POS])),"")</f>
        <v>P</v>
      </c>
      <c r="D465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-7.5984114301477419</v>
      </c>
      <c r="E465">
        <f>RANK(Table6[[#This Row],[$ VALUE]],$D:$D)</f>
        <v>464</v>
      </c>
      <c r="F465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65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66" spans="1:7" x14ac:dyDescent="0.3">
      <c r="A466" t="s">
        <v>8267</v>
      </c>
      <c r="B466" t="str">
        <f>IFERROR(INDEX(PLAYERIDMAP[],MATCH(Table6[[#This Row],[PLAYERID]],PLAYERIDMAP[IDPLAYER],0),COLUMN(PLAYERIDMAP[PLAYERNAME])),"")</f>
        <v>Michael Montgomery</v>
      </c>
      <c r="C466" t="str">
        <f>IFERROR(INDEX(PLAYERIDMAP[],MATCH(Table6[[#This Row],[PLAYERID]],PLAYERIDMAP[IDPLAYER],0),COLUMN(PLAYERIDMAP[POS])),"")</f>
        <v>P</v>
      </c>
      <c r="D466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-7.6216911940074574</v>
      </c>
      <c r="E466">
        <f>RANK(Table6[[#This Row],[$ VALUE]],$D:$D)</f>
        <v>465</v>
      </c>
      <c r="F466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66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67" spans="1:7" x14ac:dyDescent="0.3">
      <c r="A467" t="s">
        <v>3359</v>
      </c>
      <c r="B467" t="str">
        <f>IFERROR(INDEX(PLAYERIDMAP[],MATCH(Table6[[#This Row],[PLAYERID]],PLAYERIDMAP[IDPLAYER],0),COLUMN(PLAYERIDMAP[PLAYERNAME])),"")</f>
        <v>Justin Wilson</v>
      </c>
      <c r="C467" t="str">
        <f>IFERROR(INDEX(PLAYERIDMAP[],MATCH(Table6[[#This Row],[PLAYERID]],PLAYERIDMAP[IDPLAYER],0),COLUMN(PLAYERIDMAP[POS])),"")</f>
        <v>P</v>
      </c>
      <c r="D467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-7.6222345691038846</v>
      </c>
      <c r="E467">
        <f>RANK(Table6[[#This Row],[$ VALUE]],$D:$D)</f>
        <v>466</v>
      </c>
      <c r="F467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67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68" spans="1:7" x14ac:dyDescent="0.3">
      <c r="A468" t="s">
        <v>3465</v>
      </c>
      <c r="B468" t="str">
        <f>IFERROR(INDEX(PLAYERIDMAP[],MATCH(Table6[[#This Row],[PLAYERID]],PLAYERIDMAP[IDPLAYER],0),COLUMN(PLAYERIDMAP[PLAYERNAME])),"")</f>
        <v>Danny Duffy</v>
      </c>
      <c r="C468" t="str">
        <f>IFERROR(INDEX(PLAYERIDMAP[],MATCH(Table6[[#This Row],[PLAYERID]],PLAYERIDMAP[IDPLAYER],0),COLUMN(PLAYERIDMAP[POS])),"")</f>
        <v>P</v>
      </c>
      <c r="D468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-7.6734267015250079</v>
      </c>
      <c r="E468">
        <f>RANK(Table6[[#This Row],[$ VALUE]],$D:$D)</f>
        <v>467</v>
      </c>
      <c r="F468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68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69" spans="1:7" x14ac:dyDescent="0.3">
      <c r="A469" t="s">
        <v>13193</v>
      </c>
      <c r="B469" t="str">
        <f>IFERROR(INDEX(PLAYERIDMAP[],MATCH(Table6[[#This Row],[PLAYERID]],PLAYERIDMAP[IDPLAYER],0),COLUMN(PLAYERIDMAP[PLAYERNAME])),"")</f>
        <v>Leury Garcia</v>
      </c>
      <c r="C469" t="str">
        <f>IFERROR(INDEX(PLAYERIDMAP[],MATCH(Table6[[#This Row],[PLAYERID]],PLAYERIDMAP[IDPLAYER],0),COLUMN(PLAYERIDMAP[POS])),"")</f>
        <v>OF</v>
      </c>
      <c r="D469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-7.6784551527252685</v>
      </c>
      <c r="E469">
        <f>RANK(Table6[[#This Row],[$ VALUE]],$D:$D)</f>
        <v>468</v>
      </c>
      <c r="F469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69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70" spans="1:7" x14ac:dyDescent="0.3">
      <c r="A470" t="s">
        <v>13800</v>
      </c>
      <c r="B470" t="str">
        <f>IFERROR(INDEX(PLAYERIDMAP[],MATCH(Table6[[#This Row],[PLAYERID]],PLAYERIDMAP[IDPLAYER],0),COLUMN(PLAYERIDMAP[PLAYERNAME])),"")</f>
        <v>Andrew Knapp</v>
      </c>
      <c r="C470" t="str">
        <f>IFERROR(INDEX(PLAYERIDMAP[],MATCH(Table6[[#This Row],[PLAYERID]],PLAYERIDMAP[IDPLAYER],0),COLUMN(PLAYERIDMAP[POS])),"")</f>
        <v>C</v>
      </c>
      <c r="D470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-7.7033047770352141</v>
      </c>
      <c r="E470">
        <f>RANK(Table6[[#This Row],[$ VALUE]],$D:$D)</f>
        <v>469</v>
      </c>
      <c r="F470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70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71" spans="1:7" x14ac:dyDescent="0.3">
      <c r="A471" t="s">
        <v>8937</v>
      </c>
      <c r="B471" t="str">
        <f>IFERROR(INDEX(PLAYERIDMAP[],MATCH(Table6[[#This Row],[PLAYERID]],PLAYERIDMAP[IDPLAYER],0),COLUMN(PLAYERIDMAP[PLAYERNAME])),"")</f>
        <v>Addison Russell</v>
      </c>
      <c r="C471" t="str">
        <f>IFERROR(INDEX(PLAYERIDMAP[],MATCH(Table6[[#This Row],[PLAYERID]],PLAYERIDMAP[IDPLAYER],0),COLUMN(PLAYERIDMAP[POS])),"")</f>
        <v>SS</v>
      </c>
      <c r="D471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-7.7716326891679177</v>
      </c>
      <c r="E471">
        <f>RANK(Table6[[#This Row],[$ VALUE]],$D:$D)</f>
        <v>470</v>
      </c>
      <c r="F471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71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72" spans="1:7" x14ac:dyDescent="0.3">
      <c r="A472" t="s">
        <v>1824</v>
      </c>
      <c r="B472" t="str">
        <f>IFERROR(INDEX(PLAYERIDMAP[],MATCH(Table6[[#This Row],[PLAYERID]],PLAYERIDMAP[IDPLAYER],0),COLUMN(PLAYERIDMAP[PLAYERNAME])),"")</f>
        <v>Johnny Cueto</v>
      </c>
      <c r="C472" t="str">
        <f>IFERROR(INDEX(PLAYERIDMAP[],MATCH(Table6[[#This Row],[PLAYERID]],PLAYERIDMAP[IDPLAYER],0),COLUMN(PLAYERIDMAP[POS])),"")</f>
        <v>P</v>
      </c>
      <c r="D472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-7.8641159065121418</v>
      </c>
      <c r="E472">
        <f>RANK(Table6[[#This Row],[$ VALUE]],$D:$D)</f>
        <v>471</v>
      </c>
      <c r="F472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72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73" spans="1:7" x14ac:dyDescent="0.3">
      <c r="A473" t="s">
        <v>2331</v>
      </c>
      <c r="B473" t="str">
        <f>IFERROR(INDEX(PLAYERIDMAP[],MATCH(Table6[[#This Row],[PLAYERID]],PLAYERIDMAP[IDPLAYER],0),COLUMN(PLAYERIDMAP[PLAYERNAME])),"")</f>
        <v>Jim Johnson</v>
      </c>
      <c r="C473" t="str">
        <f>IFERROR(INDEX(PLAYERIDMAP[],MATCH(Table6[[#This Row],[PLAYERID]],PLAYERIDMAP[IDPLAYER],0),COLUMN(PLAYERIDMAP[POS])),"")</f>
        <v>P</v>
      </c>
      <c r="D473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-7.8649835458980224</v>
      </c>
      <c r="E473">
        <f>RANK(Table6[[#This Row],[$ VALUE]],$D:$D)</f>
        <v>472</v>
      </c>
      <c r="F473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73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74" spans="1:7" x14ac:dyDescent="0.3">
      <c r="A474" t="s">
        <v>8290</v>
      </c>
      <c r="B474" t="str">
        <f>IFERROR(INDEX(PLAYERIDMAP[],MATCH(Table6[[#This Row],[PLAYERID]],PLAYERIDMAP[IDPLAYER],0),COLUMN(PLAYERIDMAP[PLAYERNAME])),"")</f>
        <v>Alex Wilson</v>
      </c>
      <c r="C474" t="str">
        <f>IFERROR(INDEX(PLAYERIDMAP[],MATCH(Table6[[#This Row],[PLAYERID]],PLAYERIDMAP[IDPLAYER],0),COLUMN(PLAYERIDMAP[POS])),"")</f>
        <v>P</v>
      </c>
      <c r="D474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-7.8699014574223654</v>
      </c>
      <c r="E474">
        <f>RANK(Table6[[#This Row],[$ VALUE]],$D:$D)</f>
        <v>473</v>
      </c>
      <c r="F474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74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75" spans="1:7" x14ac:dyDescent="0.3">
      <c r="A475" t="s">
        <v>2718</v>
      </c>
      <c r="B475" t="str">
        <f>IFERROR(INDEX(PLAYERIDMAP[],MATCH(Table6[[#This Row],[PLAYERID]],PLAYERIDMAP[IDPLAYER],0),COLUMN(PLAYERIDMAP[PLAYERNAME])),"")</f>
        <v>Pat Neshek</v>
      </c>
      <c r="C475" t="str">
        <f>IFERROR(INDEX(PLAYERIDMAP[],MATCH(Table6[[#This Row],[PLAYERID]],PLAYERIDMAP[IDPLAYER],0),COLUMN(PLAYERIDMAP[POS])),"")</f>
        <v>P</v>
      </c>
      <c r="D475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-7.8968943553085378</v>
      </c>
      <c r="E475">
        <f>RANK(Table6[[#This Row],[$ VALUE]],$D:$D)</f>
        <v>474</v>
      </c>
      <c r="F475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75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76" spans="1:7" x14ac:dyDescent="0.3">
      <c r="A476" t="s">
        <v>13662</v>
      </c>
      <c r="B476" t="str">
        <f>IFERROR(INDEX(PLAYERIDMAP[],MATCH(Table6[[#This Row],[PLAYERID]],PLAYERIDMAP[IDPLAYER],0),COLUMN(PLAYERIDMAP[PLAYERNAME])),"")</f>
        <v>Scott Alexander</v>
      </c>
      <c r="C476" t="str">
        <f>IFERROR(INDEX(PLAYERIDMAP[],MATCH(Table6[[#This Row],[PLAYERID]],PLAYERIDMAP[IDPLAYER],0),COLUMN(PLAYERIDMAP[POS])),"")</f>
        <v>P</v>
      </c>
      <c r="D476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-7.9006183412181237</v>
      </c>
      <c r="E476">
        <f>RANK(Table6[[#This Row],[$ VALUE]],$D:$D)</f>
        <v>475</v>
      </c>
      <c r="F476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76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77" spans="1:7" x14ac:dyDescent="0.3">
      <c r="A477" t="s">
        <v>12906</v>
      </c>
      <c r="B477" t="str">
        <f>IFERROR(INDEX(PLAYERIDMAP[],MATCH(Table6[[#This Row],[PLAYERID]],PLAYERIDMAP[IDPLAYER],0),COLUMN(PLAYERIDMAP[PLAYERNAME])),"")</f>
        <v>Brandon Woodruff</v>
      </c>
      <c r="C477" t="str">
        <f>IFERROR(INDEX(PLAYERIDMAP[],MATCH(Table6[[#This Row],[PLAYERID]],PLAYERIDMAP[IDPLAYER],0),COLUMN(PLAYERIDMAP[POS])),"")</f>
        <v>P</v>
      </c>
      <c r="D477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-7.9355802749182107</v>
      </c>
      <c r="E477">
        <f>RANK(Table6[[#This Row],[$ VALUE]],$D:$D)</f>
        <v>476</v>
      </c>
      <c r="F477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77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78" spans="1:7" x14ac:dyDescent="0.3">
      <c r="A478" t="s">
        <v>2363</v>
      </c>
      <c r="B478" t="str">
        <f>IFERROR(INDEX(PLAYERIDMAP[],MATCH(Table6[[#This Row],[PLAYERID]],PLAYERIDMAP[IDPLAYER],0),COLUMN(PLAYERIDMAP[PLAYERNAME])),"")</f>
        <v>Joe Kelly</v>
      </c>
      <c r="C478" t="str">
        <f>IFERROR(INDEX(PLAYERIDMAP[],MATCH(Table6[[#This Row],[PLAYERID]],PLAYERIDMAP[IDPLAYER],0),COLUMN(PLAYERIDMAP[POS])),"")</f>
        <v>P</v>
      </c>
      <c r="D478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-7.9578017860008288</v>
      </c>
      <c r="E478">
        <f>RANK(Table6[[#This Row],[$ VALUE]],$D:$D)</f>
        <v>477</v>
      </c>
      <c r="F478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78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79" spans="1:7" x14ac:dyDescent="0.3">
      <c r="A479" t="s">
        <v>2085</v>
      </c>
      <c r="B479" t="str">
        <f>IFERROR(INDEX(PLAYERIDMAP[],MATCH(Table6[[#This Row],[PLAYERID]],PLAYERIDMAP[IDPLAYER],0),COLUMN(PLAYERIDMAP[PLAYERNAME])),"")</f>
        <v>Carlos Gomez</v>
      </c>
      <c r="C479" t="str">
        <f>IFERROR(INDEX(PLAYERIDMAP[],MATCH(Table6[[#This Row],[PLAYERID]],PLAYERIDMAP[IDPLAYER],0),COLUMN(PLAYERIDMAP[POS])),"")</f>
        <v>OF</v>
      </c>
      <c r="D479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-8.0097374386911806</v>
      </c>
      <c r="E479">
        <f>RANK(Table6[[#This Row],[$ VALUE]],$D:$D)</f>
        <v>478</v>
      </c>
      <c r="F479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79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80" spans="1:7" x14ac:dyDescent="0.3">
      <c r="A480" t="s">
        <v>3068</v>
      </c>
      <c r="B480" t="str">
        <f>IFERROR(INDEX(PLAYERIDMAP[],MATCH(Table6[[#This Row],[PLAYERID]],PLAYERIDMAP[IDPLAYER],0),COLUMN(PLAYERIDMAP[PLAYERNAME])),"")</f>
        <v>Hector Santiago</v>
      </c>
      <c r="C480" t="str">
        <f>IFERROR(INDEX(PLAYERIDMAP[],MATCH(Table6[[#This Row],[PLAYERID]],PLAYERIDMAP[IDPLAYER],0),COLUMN(PLAYERIDMAP[POS])),"")</f>
        <v>P</v>
      </c>
      <c r="D480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-8.0899294912219215</v>
      </c>
      <c r="E480">
        <f>RANK(Table6[[#This Row],[$ VALUE]],$D:$D)</f>
        <v>479</v>
      </c>
      <c r="F480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80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81" spans="1:7" x14ac:dyDescent="0.3">
      <c r="A481" t="s">
        <v>12334</v>
      </c>
      <c r="B481" t="str">
        <f>IFERROR(INDEX(PLAYERIDMAP[],MATCH(Table6[[#This Row],[PLAYERID]],PLAYERIDMAP[IDPLAYER],0),COLUMN(PLAYERIDMAP[PLAYERNAME])),"")</f>
        <v>Ehire Adrianza</v>
      </c>
      <c r="C481" t="str">
        <f>IFERROR(INDEX(PLAYERIDMAP[],MATCH(Table6[[#This Row],[PLAYERID]],PLAYERIDMAP[IDPLAYER],0),COLUMN(PLAYERIDMAP[POS])),"")</f>
        <v>SS</v>
      </c>
      <c r="D481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-8.0971013327173598</v>
      </c>
      <c r="E481">
        <f>RANK(Table6[[#This Row],[$ VALUE]],$D:$D)</f>
        <v>480</v>
      </c>
      <c r="F481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81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82" spans="1:7" x14ac:dyDescent="0.3">
      <c r="A482" t="s">
        <v>2184</v>
      </c>
      <c r="B482" t="str">
        <f>IFERROR(INDEX(PLAYERIDMAP[],MATCH(Table6[[#This Row],[PLAYERID]],PLAYERIDMAP[IDPLAYER],0),COLUMN(PLAYERIDMAP[PLAYERNAME])),"")</f>
        <v>Josh Harrison</v>
      </c>
      <c r="C482" t="str">
        <f>IFERROR(INDEX(PLAYERIDMAP[],MATCH(Table6[[#This Row],[PLAYERID]],PLAYERIDMAP[IDPLAYER],0),COLUMN(PLAYERIDMAP[POS])),"")</f>
        <v>2B</v>
      </c>
      <c r="D482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-8.1086231891458702</v>
      </c>
      <c r="E482">
        <f>RANK(Table6[[#This Row],[$ VALUE]],$D:$D)</f>
        <v>481</v>
      </c>
      <c r="F482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82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83" spans="1:7" x14ac:dyDescent="0.3">
      <c r="A483" t="s">
        <v>4698</v>
      </c>
      <c r="B483" t="str">
        <f>IFERROR(INDEX(PLAYERIDMAP[],MATCH(Table6[[#This Row],[PLAYERID]],PLAYERIDMAP[IDPLAYER],0),COLUMN(PLAYERIDMAP[PLAYERNAME])),"")</f>
        <v>Rene Rivera</v>
      </c>
      <c r="C483" t="str">
        <f>IFERROR(INDEX(PLAYERIDMAP[],MATCH(Table6[[#This Row],[PLAYERID]],PLAYERIDMAP[IDPLAYER],0),COLUMN(PLAYERIDMAP[POS])),"")</f>
        <v>C</v>
      </c>
      <c r="D483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-8.1896756249930984</v>
      </c>
      <c r="E483">
        <f>RANK(Table6[[#This Row],[$ VALUE]],$D:$D)</f>
        <v>482</v>
      </c>
      <c r="F483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83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84" spans="1:7" x14ac:dyDescent="0.3">
      <c r="A484" t="s">
        <v>3930</v>
      </c>
      <c r="B484" t="str">
        <f>IFERROR(INDEX(PLAYERIDMAP[],MATCH(Table6[[#This Row],[PLAYERID]],PLAYERIDMAP[IDPLAYER],0),COLUMN(PLAYERIDMAP[PLAYERNAME])),"")</f>
        <v>Roenis Elias</v>
      </c>
      <c r="C484" t="str">
        <f>IFERROR(INDEX(PLAYERIDMAP[],MATCH(Table6[[#This Row],[PLAYERID]],PLAYERIDMAP[IDPLAYER],0),COLUMN(PLAYERIDMAP[POS])),"")</f>
        <v>P</v>
      </c>
      <c r="D484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-8.1932988687070978</v>
      </c>
      <c r="E484">
        <f>RANK(Table6[[#This Row],[$ VALUE]],$D:$D)</f>
        <v>483</v>
      </c>
      <c r="F484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84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85" spans="1:7" x14ac:dyDescent="0.3">
      <c r="A485" t="s">
        <v>13341</v>
      </c>
      <c r="B485" t="str">
        <f>IFERROR(INDEX(PLAYERIDMAP[],MATCH(Table6[[#This Row],[PLAYERID]],PLAYERIDMAP[IDPLAYER],0),COLUMN(PLAYERIDMAP[PLAYERNAME])),"")</f>
        <v>Antonio Senzatela</v>
      </c>
      <c r="C485" t="str">
        <f>IFERROR(INDEX(PLAYERIDMAP[],MATCH(Table6[[#This Row],[PLAYERID]],PLAYERIDMAP[IDPLAYER],0),COLUMN(PLAYERIDMAP[POS])),"")</f>
        <v>P</v>
      </c>
      <c r="D485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-8.2033993604982882</v>
      </c>
      <c r="E485">
        <f>RANK(Table6[[#This Row],[$ VALUE]],$D:$D)</f>
        <v>484</v>
      </c>
      <c r="F485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85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86" spans="1:7" x14ac:dyDescent="0.3">
      <c r="A486" t="s">
        <v>3491</v>
      </c>
      <c r="B486" t="str">
        <f>IFERROR(INDEX(PLAYERIDMAP[],MATCH(Table6[[#This Row],[PLAYERID]],PLAYERIDMAP[IDPLAYER],0),COLUMN(PLAYERIDMAP[PLAYERNAME])),"")</f>
        <v>Josh Phegley</v>
      </c>
      <c r="C486" t="str">
        <f>IFERROR(INDEX(PLAYERIDMAP[],MATCH(Table6[[#This Row],[PLAYERID]],PLAYERIDMAP[IDPLAYER],0),COLUMN(PLAYERIDMAP[POS])),"")</f>
        <v>C</v>
      </c>
      <c r="D486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-8.2708697223268253</v>
      </c>
      <c r="E486">
        <f>RANK(Table6[[#This Row],[$ VALUE]],$D:$D)</f>
        <v>485</v>
      </c>
      <c r="F486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86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87" spans="1:7" x14ac:dyDescent="0.3">
      <c r="A487" t="s">
        <v>14017</v>
      </c>
      <c r="B487" t="str">
        <f>IFERROR(INDEX(PLAYERIDMAP[],MATCH(Table6[[#This Row],[PLAYERID]],PLAYERIDMAP[IDPLAYER],0),COLUMN(PLAYERIDMAP[PLAYERNAME])),"")</f>
        <v>Emilio Pagan</v>
      </c>
      <c r="C487" t="str">
        <f>IFERROR(INDEX(PLAYERIDMAP[],MATCH(Table6[[#This Row],[PLAYERID]],PLAYERIDMAP[IDPLAYER],0),COLUMN(PLAYERIDMAP[POS])),"")</f>
        <v>P</v>
      </c>
      <c r="D487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-8.2828113448623562</v>
      </c>
      <c r="E487">
        <f>RANK(Table6[[#This Row],[$ VALUE]],$D:$D)</f>
        <v>486</v>
      </c>
      <c r="F487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87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88" spans="1:7" x14ac:dyDescent="0.3">
      <c r="A488" t="s">
        <v>2316</v>
      </c>
      <c r="B488" t="str">
        <f>IFERROR(INDEX(PLAYERIDMAP[],MATCH(Table6[[#This Row],[PLAYERID]],PLAYERIDMAP[IDPLAYER],0),COLUMN(PLAYERIDMAP[PLAYERNAME])),"")</f>
        <v>Dan Jennings</v>
      </c>
      <c r="C488" t="str">
        <f>IFERROR(INDEX(PLAYERIDMAP[],MATCH(Table6[[#This Row],[PLAYERID]],PLAYERIDMAP[IDPLAYER],0),COLUMN(PLAYERIDMAP[POS])),"")</f>
        <v>P</v>
      </c>
      <c r="D488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-8.3273741121844775</v>
      </c>
      <c r="E488">
        <f>RANK(Table6[[#This Row],[$ VALUE]],$D:$D)</f>
        <v>487</v>
      </c>
      <c r="F488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88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89" spans="1:7" x14ac:dyDescent="0.3">
      <c r="A489" t="s">
        <v>3318</v>
      </c>
      <c r="B489" t="str">
        <f>IFERROR(INDEX(PLAYERIDMAP[],MATCH(Table6[[#This Row],[PLAYERID]],PLAYERIDMAP[IDPLAYER],0),COLUMN(PLAYERIDMAP[PLAYERNAME])),"")</f>
        <v>Adam Warren</v>
      </c>
      <c r="C489" t="str">
        <f>IFERROR(INDEX(PLAYERIDMAP[],MATCH(Table6[[#This Row],[PLAYERID]],PLAYERIDMAP[IDPLAYER],0),COLUMN(PLAYERIDMAP[POS])),"")</f>
        <v>P</v>
      </c>
      <c r="D489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-8.3598774770702757</v>
      </c>
      <c r="E489">
        <f>RANK(Table6[[#This Row],[$ VALUE]],$D:$D)</f>
        <v>488</v>
      </c>
      <c r="F489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89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90" spans="1:7" x14ac:dyDescent="0.3">
      <c r="A490" t="s">
        <v>3311</v>
      </c>
      <c r="B490" t="str">
        <f>IFERROR(INDEX(PLAYERIDMAP[],MATCH(Table6[[#This Row],[PLAYERID]],PLAYERIDMAP[IDPLAYER],0),COLUMN(PLAYERIDMAP[PLAYERNAME])),"")</f>
        <v>Neil Walker</v>
      </c>
      <c r="C490" t="str">
        <f>IFERROR(INDEX(PLAYERIDMAP[],MATCH(Table6[[#This Row],[PLAYERID]],PLAYERIDMAP[IDPLAYER],0),COLUMN(PLAYERIDMAP[POS])),"")</f>
        <v>2B</v>
      </c>
      <c r="D490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-8.4343088308233369</v>
      </c>
      <c r="E490">
        <f>RANK(Table6[[#This Row],[$ VALUE]],$D:$D)</f>
        <v>489</v>
      </c>
      <c r="F490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90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91" spans="1:7" x14ac:dyDescent="0.3">
      <c r="A491" t="s">
        <v>1639</v>
      </c>
      <c r="B491" t="str">
        <f>IFERROR(INDEX(PLAYERIDMAP[],MATCH(Table6[[#This Row],[PLAYERID]],PLAYERIDMAP[IDPLAYER],0),COLUMN(PLAYERIDMAP[PLAYERNAME])),"")</f>
        <v>Drew Butera</v>
      </c>
      <c r="C491" t="str">
        <f>IFERROR(INDEX(PLAYERIDMAP[],MATCH(Table6[[#This Row],[PLAYERID]],PLAYERIDMAP[IDPLAYER],0),COLUMN(PLAYERIDMAP[POS])),"")</f>
        <v>C</v>
      </c>
      <c r="D491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-8.4897903603080476</v>
      </c>
      <c r="E491">
        <f>RANK(Table6[[#This Row],[$ VALUE]],$D:$D)</f>
        <v>490</v>
      </c>
      <c r="F491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91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92" spans="1:7" x14ac:dyDescent="0.3">
      <c r="A492" t="s">
        <v>12254</v>
      </c>
      <c r="B492" t="str">
        <f>IFERROR(INDEX(PLAYERIDMAP[],MATCH(Table6[[#This Row],[PLAYERID]],PLAYERIDMAP[IDPLAYER],0),COLUMN(PLAYERIDMAP[PLAYERNAME])),"")</f>
        <v>Chris Devenski</v>
      </c>
      <c r="C492" t="str">
        <f>IFERROR(INDEX(PLAYERIDMAP[],MATCH(Table6[[#This Row],[PLAYERID]],PLAYERIDMAP[IDPLAYER],0),COLUMN(PLAYERIDMAP[POS])),"")</f>
        <v>P</v>
      </c>
      <c r="D492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-8.5186101621399004</v>
      </c>
      <c r="E492">
        <f>RANK(Table6[[#This Row],[$ VALUE]],$D:$D)</f>
        <v>491</v>
      </c>
      <c r="F492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92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93" spans="1:7" x14ac:dyDescent="0.3">
      <c r="A493" t="s">
        <v>12836</v>
      </c>
      <c r="B493" t="str">
        <f>IFERROR(INDEX(PLAYERIDMAP[],MATCH(Table6[[#This Row],[PLAYERID]],PLAYERIDMAP[IDPLAYER],0),COLUMN(PLAYERIDMAP[PLAYERNAME])),"")</f>
        <v>Chad Pinder</v>
      </c>
      <c r="C493" t="str">
        <f>IFERROR(INDEX(PLAYERIDMAP[],MATCH(Table6[[#This Row],[PLAYERID]],PLAYERIDMAP[IDPLAYER],0),COLUMN(PLAYERIDMAP[POS])),"")</f>
        <v>SS</v>
      </c>
      <c r="D493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-8.6830877234065476</v>
      </c>
      <c r="E493">
        <f>RANK(Table6[[#This Row],[$ VALUE]],$D:$D)</f>
        <v>492</v>
      </c>
      <c r="F493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93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94" spans="1:7" x14ac:dyDescent="0.3">
      <c r="A494" t="s">
        <v>2345</v>
      </c>
      <c r="B494" t="str">
        <f>IFERROR(INDEX(PLAYERIDMAP[],MATCH(Table6[[#This Row],[PLAYERID]],PLAYERIDMAP[IDPLAYER],0),COLUMN(PLAYERIDMAP[PLAYERNAME])),"")</f>
        <v>Nate Jones</v>
      </c>
      <c r="C494" t="str">
        <f>IFERROR(INDEX(PLAYERIDMAP[],MATCH(Table6[[#This Row],[PLAYERID]],PLAYERIDMAP[IDPLAYER],0),COLUMN(PLAYERIDMAP[POS])),"")</f>
        <v>P</v>
      </c>
      <c r="D494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-8.698814015028006</v>
      </c>
      <c r="E494">
        <f>RANK(Table6[[#This Row],[$ VALUE]],$D:$D)</f>
        <v>493</v>
      </c>
      <c r="F494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94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95" spans="1:7" x14ac:dyDescent="0.3">
      <c r="A495" t="s">
        <v>2560</v>
      </c>
      <c r="B495" t="str">
        <f>IFERROR(INDEX(PLAYERIDMAP[],MATCH(Table6[[#This Row],[PLAYERID]],PLAYERIDMAP[IDPLAYER],0),COLUMN(PLAYERIDMAP[PLAYERNAME])),"")</f>
        <v>Victor Martinez</v>
      </c>
      <c r="C495" t="str">
        <f>IFERROR(INDEX(PLAYERIDMAP[],MATCH(Table6[[#This Row],[PLAYERID]],PLAYERIDMAP[IDPLAYER],0),COLUMN(PLAYERIDMAP[POS])),"")</f>
        <v>DH</v>
      </c>
      <c r="D495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-8.7141079176492244</v>
      </c>
      <c r="E495">
        <f>RANK(Table6[[#This Row],[$ VALUE]],$D:$D)</f>
        <v>494</v>
      </c>
      <c r="F495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95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96" spans="1:7" x14ac:dyDescent="0.3">
      <c r="A496" t="s">
        <v>4916</v>
      </c>
      <c r="B496" t="str">
        <f>IFERROR(INDEX(PLAYERIDMAP[],MATCH(Table6[[#This Row],[PLAYERID]],PLAYERIDMAP[IDPLAYER],0),COLUMN(PLAYERIDMAP[PLAYERNAME])),"")</f>
        <v>Nicholas Tropeano</v>
      </c>
      <c r="C496" t="str">
        <f>IFERROR(INDEX(PLAYERIDMAP[],MATCH(Table6[[#This Row],[PLAYERID]],PLAYERIDMAP[IDPLAYER],0),COLUMN(PLAYERIDMAP[POS])),"")</f>
        <v>P</v>
      </c>
      <c r="D496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-8.7176493483229027</v>
      </c>
      <c r="E496">
        <f>RANK(Table6[[#This Row],[$ VALUE]],$D:$D)</f>
        <v>495</v>
      </c>
      <c r="F496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96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97" spans="1:7" x14ac:dyDescent="0.3">
      <c r="A497" t="s">
        <v>1772</v>
      </c>
      <c r="B497" t="str">
        <f>IFERROR(INDEX(PLAYERIDMAP[],MATCH(Table6[[#This Row],[PLAYERID]],PLAYERIDMAP[IDPLAYER],0),COLUMN(PLAYERIDMAP[PLAYERNAME])),"")</f>
        <v>Louis Coleman</v>
      </c>
      <c r="C497" t="str">
        <f>IFERROR(INDEX(PLAYERIDMAP[],MATCH(Table6[[#This Row],[PLAYERID]],PLAYERIDMAP[IDPLAYER],0),COLUMN(PLAYERIDMAP[POS])),"")</f>
        <v>P</v>
      </c>
      <c r="D497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-8.7460919075419596</v>
      </c>
      <c r="E497">
        <f>RANK(Table6[[#This Row],[$ VALUE]],$D:$D)</f>
        <v>496</v>
      </c>
      <c r="F497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97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98" spans="1:7" x14ac:dyDescent="0.3">
      <c r="A498" t="s">
        <v>4266</v>
      </c>
      <c r="B498" t="str">
        <f>IFERROR(INDEX(PLAYERIDMAP[],MATCH(Table6[[#This Row],[PLAYERID]],PLAYERIDMAP[IDPLAYER],0),COLUMN(PLAYERIDMAP[PLAYERNAME])),"")</f>
        <v>Kevin Kiermaier</v>
      </c>
      <c r="C498" t="str">
        <f>IFERROR(INDEX(PLAYERIDMAP[],MATCH(Table6[[#This Row],[PLAYERID]],PLAYERIDMAP[IDPLAYER],0),COLUMN(PLAYERIDMAP[POS])),"")</f>
        <v>OF</v>
      </c>
      <c r="D498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-8.7842194725841196</v>
      </c>
      <c r="E498">
        <f>RANK(Table6[[#This Row],[$ VALUE]],$D:$D)</f>
        <v>497</v>
      </c>
      <c r="F498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98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499" spans="1:7" x14ac:dyDescent="0.3">
      <c r="A499" t="s">
        <v>1455</v>
      </c>
      <c r="B499" t="str">
        <f>IFERROR(INDEX(PLAYERIDMAP[],MATCH(Table6[[#This Row],[PLAYERID]],PLAYERIDMAP[IDPLAYER],0),COLUMN(PLAYERIDMAP[PLAYERNAME])),"")</f>
        <v>Alex Avila</v>
      </c>
      <c r="C499" t="str">
        <f>IFERROR(INDEX(PLAYERIDMAP[],MATCH(Table6[[#This Row],[PLAYERID]],PLAYERIDMAP[IDPLAYER],0),COLUMN(PLAYERIDMAP[POS])),"")</f>
        <v>C</v>
      </c>
      <c r="D499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-8.8410707256766994</v>
      </c>
      <c r="E499">
        <f>RANK(Table6[[#This Row],[$ VALUE]],$D:$D)</f>
        <v>498</v>
      </c>
      <c r="F499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499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00" spans="1:7" x14ac:dyDescent="0.3">
      <c r="A500" t="s">
        <v>2950</v>
      </c>
      <c r="B500" t="str">
        <f>IFERROR(INDEX(PLAYERIDMAP[],MATCH(Table6[[#This Row],[PLAYERID]],PLAYERIDMAP[IDPLAYER],0),COLUMN(PLAYERIDMAP[PLAYERNAME])),"")</f>
        <v>Mark Reynolds</v>
      </c>
      <c r="C500" t="str">
        <f>IFERROR(INDEX(PLAYERIDMAP[],MATCH(Table6[[#This Row],[PLAYERID]],PLAYERIDMAP[IDPLAYER],0),COLUMN(PLAYERIDMAP[POS])),"")</f>
        <v>1B</v>
      </c>
      <c r="D500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-8.8700090002709224</v>
      </c>
      <c r="E500">
        <f>RANK(Table6[[#This Row],[$ VALUE]],$D:$D)</f>
        <v>499</v>
      </c>
      <c r="F500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00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01" spans="1:7" x14ac:dyDescent="0.3">
      <c r="A501" t="s">
        <v>12342</v>
      </c>
      <c r="B501" t="str">
        <f>IFERROR(INDEX(PLAYERIDMAP[],MATCH(Table6[[#This Row],[PLAYERID]],PLAYERIDMAP[IDPLAYER],0),COLUMN(PLAYERIDMAP[PLAYERNAME])),"")</f>
        <v>Chad Kuhl</v>
      </c>
      <c r="C501" t="str">
        <f>IFERROR(INDEX(PLAYERIDMAP[],MATCH(Table6[[#This Row],[PLAYERID]],PLAYERIDMAP[IDPLAYER],0),COLUMN(PLAYERIDMAP[POS])),"")</f>
        <v>P</v>
      </c>
      <c r="D501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-8.9490579291427483</v>
      </c>
      <c r="E501">
        <f>RANK(Table6[[#This Row],[$ VALUE]],$D:$D)</f>
        <v>500</v>
      </c>
      <c r="F501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01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02" spans="1:7" x14ac:dyDescent="0.3">
      <c r="A502" t="s">
        <v>12512</v>
      </c>
      <c r="B502" t="str">
        <f>IFERROR(INDEX(PLAYERIDMAP[],MATCH(Table6[[#This Row],[PLAYERID]],PLAYERIDMAP[IDPLAYER],0),COLUMN(PLAYERIDMAP[PLAYERNAME])),"")</f>
        <v>Michael Fulmer</v>
      </c>
      <c r="C502" t="str">
        <f>IFERROR(INDEX(PLAYERIDMAP[],MATCH(Table6[[#This Row],[PLAYERID]],PLAYERIDMAP[IDPLAYER],0),COLUMN(PLAYERIDMAP[POS])),"")</f>
        <v>P</v>
      </c>
      <c r="D502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-8.9528144889491053</v>
      </c>
      <c r="E502">
        <f>RANK(Table6[[#This Row],[$ VALUE]],$D:$D)</f>
        <v>501</v>
      </c>
      <c r="F502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02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03" spans="1:7" x14ac:dyDescent="0.3">
      <c r="A503" t="s">
        <v>12236</v>
      </c>
      <c r="B503" t="str">
        <f>IFERROR(INDEX(PLAYERIDMAP[],MATCH(Table6[[#This Row],[PLAYERID]],PLAYERIDMAP[IDPLAYER],0),COLUMN(PLAYERIDMAP[PLAYERNAME])),"")</f>
        <v>Brian Johnson</v>
      </c>
      <c r="C503" t="str">
        <f>IFERROR(INDEX(PLAYERIDMAP[],MATCH(Table6[[#This Row],[PLAYERID]],PLAYERIDMAP[IDPLAYER],0),COLUMN(PLAYERIDMAP[POS])),"")</f>
        <v>P</v>
      </c>
      <c r="D503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-9.0015391763653021</v>
      </c>
      <c r="E503">
        <f>RANK(Table6[[#This Row],[$ VALUE]],$D:$D)</f>
        <v>502</v>
      </c>
      <c r="F503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03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04" spans="1:7" x14ac:dyDescent="0.3">
      <c r="A504" t="s">
        <v>1954</v>
      </c>
      <c r="B504" t="str">
        <f>IFERROR(INDEX(PLAYERIDMAP[],MATCH(Table6[[#This Row],[PLAYERID]],PLAYERIDMAP[IDPLAYER],0),COLUMN(PLAYERIDMAP[PLAYERNAME])),"")</f>
        <v>Alcides Escobar</v>
      </c>
      <c r="C504" t="str">
        <f>IFERROR(INDEX(PLAYERIDMAP[],MATCH(Table6[[#This Row],[PLAYERID]],PLAYERIDMAP[IDPLAYER],0),COLUMN(PLAYERIDMAP[POS])),"")</f>
        <v>SS</v>
      </c>
      <c r="D504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-9.0025582783999383</v>
      </c>
      <c r="E504">
        <f>RANK(Table6[[#This Row],[$ VALUE]],$D:$D)</f>
        <v>503</v>
      </c>
      <c r="F504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04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05" spans="1:7" x14ac:dyDescent="0.3">
      <c r="A505" t="s">
        <v>12518</v>
      </c>
      <c r="B505" t="str">
        <f>IFERROR(INDEX(PLAYERIDMAP[],MATCH(Table6[[#This Row],[PLAYERID]],PLAYERIDMAP[IDPLAYER],0),COLUMN(PLAYERIDMAP[PLAYERNAME])),"")</f>
        <v>Hansel Robles</v>
      </c>
      <c r="C505" t="str">
        <f>IFERROR(INDEX(PLAYERIDMAP[],MATCH(Table6[[#This Row],[PLAYERID]],PLAYERIDMAP[IDPLAYER],0),COLUMN(PLAYERIDMAP[POS])),"")</f>
        <v>P</v>
      </c>
      <c r="D505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-9.0350160954829288</v>
      </c>
      <c r="E505">
        <f>RANK(Table6[[#This Row],[$ VALUE]],$D:$D)</f>
        <v>504</v>
      </c>
      <c r="F505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05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06" spans="1:7" x14ac:dyDescent="0.3">
      <c r="A506" t="s">
        <v>1721</v>
      </c>
      <c r="B506" t="str">
        <f>IFERROR(INDEX(PLAYERIDMAP[],MATCH(Table6[[#This Row],[PLAYERID]],PLAYERIDMAP[IDPLAYER],0),COLUMN(PLAYERIDMAP[PLAYERNAME])),"")</f>
        <v>Xavier Cedeno</v>
      </c>
      <c r="C506" t="str">
        <f>IFERROR(INDEX(PLAYERIDMAP[],MATCH(Table6[[#This Row],[PLAYERID]],PLAYERIDMAP[IDPLAYER],0),COLUMN(PLAYERIDMAP[POS])),"")</f>
        <v>P</v>
      </c>
      <c r="D506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-9.0992723774395543</v>
      </c>
      <c r="E506">
        <f>RANK(Table6[[#This Row],[$ VALUE]],$D:$D)</f>
        <v>505</v>
      </c>
      <c r="F506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06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07" spans="1:7" x14ac:dyDescent="0.3">
      <c r="A507" t="s">
        <v>2570</v>
      </c>
      <c r="B507" t="str">
        <f>IFERROR(INDEX(PLAYERIDMAP[],MATCH(Table6[[#This Row],[PLAYERID]],PLAYERIDMAP[IDPLAYER],0),COLUMN(PLAYERIDMAP[PLAYERNAME])),"")</f>
        <v>Jeff Mathis</v>
      </c>
      <c r="C507" t="str">
        <f>IFERROR(INDEX(PLAYERIDMAP[],MATCH(Table6[[#This Row],[PLAYERID]],PLAYERIDMAP[IDPLAYER],0),COLUMN(PLAYERIDMAP[POS])),"")</f>
        <v>C</v>
      </c>
      <c r="D507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-9.1528004812177617</v>
      </c>
      <c r="E507">
        <f>RANK(Table6[[#This Row],[$ VALUE]],$D:$D)</f>
        <v>506</v>
      </c>
      <c r="F507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07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08" spans="1:7" x14ac:dyDescent="0.3">
      <c r="A508" t="s">
        <v>12151</v>
      </c>
      <c r="B508" t="str">
        <f>IFERROR(INDEX(PLAYERIDMAP[],MATCH(Table6[[#This Row],[PLAYERID]],PLAYERIDMAP[IDPLAYER],0),COLUMN(PLAYERIDMAP[PLAYERNAME])),"")</f>
        <v>Luke Weaver</v>
      </c>
      <c r="C508" t="str">
        <f>IFERROR(INDEX(PLAYERIDMAP[],MATCH(Table6[[#This Row],[PLAYERID]],PLAYERIDMAP[IDPLAYER],0),COLUMN(PLAYERIDMAP[POS])),"")</f>
        <v>P</v>
      </c>
      <c r="D508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-9.2915901835446562</v>
      </c>
      <c r="E508">
        <f>RANK(Table6[[#This Row],[$ VALUE]],$D:$D)</f>
        <v>507</v>
      </c>
      <c r="F508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08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09" spans="1:7" x14ac:dyDescent="0.3">
      <c r="A509" t="s">
        <v>10473</v>
      </c>
      <c r="B509" t="str">
        <f>IFERROR(INDEX(PLAYERIDMAP[],MATCH(Table6[[#This Row],[PLAYERID]],PLAYERIDMAP[IDPLAYER],0),COLUMN(PLAYERIDMAP[PLAYERNAME])),"")</f>
        <v>Chris Bassitt</v>
      </c>
      <c r="C509" t="str">
        <f>IFERROR(INDEX(PLAYERIDMAP[],MATCH(Table6[[#This Row],[PLAYERID]],PLAYERIDMAP[IDPLAYER],0),COLUMN(PLAYERIDMAP[POS])),"")</f>
        <v>P</v>
      </c>
      <c r="D509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-9.2935533455863819</v>
      </c>
      <c r="E509">
        <f>RANK(Table6[[#This Row],[$ VALUE]],$D:$D)</f>
        <v>508</v>
      </c>
      <c r="F509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09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10" spans="1:7" x14ac:dyDescent="0.3">
      <c r="A510" t="s">
        <v>2629</v>
      </c>
      <c r="B510" t="str">
        <f>IFERROR(INDEX(PLAYERIDMAP[],MATCH(Table6[[#This Row],[PLAYERID]],PLAYERIDMAP[IDPLAYER],0),COLUMN(PLAYERIDMAP[PLAYERNAME])),"")</f>
        <v>Jordy Mercer</v>
      </c>
      <c r="C510" t="str">
        <f>IFERROR(INDEX(PLAYERIDMAP[],MATCH(Table6[[#This Row],[PLAYERID]],PLAYERIDMAP[IDPLAYER],0),COLUMN(PLAYERIDMAP[POS])),"")</f>
        <v>SS</v>
      </c>
      <c r="D510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-9.3314450448515309</v>
      </c>
      <c r="E510">
        <f>RANK(Table6[[#This Row],[$ VALUE]],$D:$D)</f>
        <v>509</v>
      </c>
      <c r="F510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10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11" spans="1:7" x14ac:dyDescent="0.3">
      <c r="A511" t="s">
        <v>2256</v>
      </c>
      <c r="B511" t="str">
        <f>IFERROR(INDEX(PLAYERIDMAP[],MATCH(Table6[[#This Row],[PLAYERID]],PLAYERIDMAP[IDPLAYER],0),COLUMN(PLAYERIDMAP[PLAYERNAME])),"")</f>
        <v>Daniel Hudson</v>
      </c>
      <c r="C511" t="str">
        <f>IFERROR(INDEX(PLAYERIDMAP[],MATCH(Table6[[#This Row],[PLAYERID]],PLAYERIDMAP[IDPLAYER],0),COLUMN(PLAYERIDMAP[POS])),"")</f>
        <v>P</v>
      </c>
      <c r="D511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-9.353920488577268</v>
      </c>
      <c r="E511">
        <f>RANK(Table6[[#This Row],[$ VALUE]],$D:$D)</f>
        <v>510</v>
      </c>
      <c r="F511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11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12" spans="1:7" x14ac:dyDescent="0.3">
      <c r="A512" t="s">
        <v>1457</v>
      </c>
      <c r="B512" t="str">
        <f>IFERROR(INDEX(PLAYERIDMAP[],MATCH(Table6[[#This Row],[PLAYERID]],PLAYERIDMAP[IDPLAYER],0),COLUMN(PLAYERIDMAP[PLAYERNAME])),"")</f>
        <v>Luis Avilan</v>
      </c>
      <c r="C512" t="str">
        <f>IFERROR(INDEX(PLAYERIDMAP[],MATCH(Table6[[#This Row],[PLAYERID]],PLAYERIDMAP[IDPLAYER],0),COLUMN(PLAYERIDMAP[POS])),"")</f>
        <v>P</v>
      </c>
      <c r="D512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-9.3645869009467155</v>
      </c>
      <c r="E512">
        <f>RANK(Table6[[#This Row],[$ VALUE]],$D:$D)</f>
        <v>511</v>
      </c>
      <c r="F512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12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13" spans="1:7" x14ac:dyDescent="0.3">
      <c r="A513" t="s">
        <v>13832</v>
      </c>
      <c r="B513" t="str">
        <f>IFERROR(INDEX(PLAYERIDMAP[],MATCH(Table6[[#This Row],[PLAYERID]],PLAYERIDMAP[IDPLAYER],0),COLUMN(PLAYERIDMAP[PLAYERNAME])),"")</f>
        <v>Juan Minaya</v>
      </c>
      <c r="C513" t="str">
        <f>IFERROR(INDEX(PLAYERIDMAP[],MATCH(Table6[[#This Row],[PLAYERID]],PLAYERIDMAP[IDPLAYER],0),COLUMN(PLAYERIDMAP[POS])),"")</f>
        <v>P</v>
      </c>
      <c r="D513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-9.3800556465531226</v>
      </c>
      <c r="E513">
        <f>RANK(Table6[[#This Row],[$ VALUE]],$D:$D)</f>
        <v>512</v>
      </c>
      <c r="F513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13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14" spans="1:7" x14ac:dyDescent="0.3">
      <c r="A514" t="s">
        <v>10457</v>
      </c>
      <c r="B514" t="str">
        <f>IFERROR(INDEX(PLAYERIDMAP[],MATCH(Table6[[#This Row],[PLAYERID]],PLAYERIDMAP[IDPLAYER],0),COLUMN(PLAYERIDMAP[PLAYERNAME])),"")</f>
        <v>Chris Gimenez</v>
      </c>
      <c r="C514" t="str">
        <f>IFERROR(INDEX(PLAYERIDMAP[],MATCH(Table6[[#This Row],[PLAYERID]],PLAYERIDMAP[IDPLAYER],0),COLUMN(PLAYERIDMAP[POS])),"")</f>
        <v>C</v>
      </c>
      <c r="D514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-9.386876736044508</v>
      </c>
      <c r="E514">
        <f>RANK(Table6[[#This Row],[$ VALUE]],$D:$D)</f>
        <v>513</v>
      </c>
      <c r="F514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14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15" spans="1:7" x14ac:dyDescent="0.3">
      <c r="A515" t="s">
        <v>2583</v>
      </c>
      <c r="B515" t="str">
        <f>IFERROR(INDEX(PLAYERIDMAP[],MATCH(Table6[[#This Row],[PLAYERID]],PLAYERIDMAP[IDPLAYER],0),COLUMN(PLAYERIDMAP[PLAYERNAME])),"")</f>
        <v>Cameron Maybin</v>
      </c>
      <c r="C515" t="str">
        <f>IFERROR(INDEX(PLAYERIDMAP[],MATCH(Table6[[#This Row],[PLAYERID]],PLAYERIDMAP[IDPLAYER],0),COLUMN(PLAYERIDMAP[POS])),"")</f>
        <v>OF</v>
      </c>
      <c r="D515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-9.4187927843355954</v>
      </c>
      <c r="E515">
        <f>RANK(Table6[[#This Row],[$ VALUE]],$D:$D)</f>
        <v>514</v>
      </c>
      <c r="F515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15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16" spans="1:7" x14ac:dyDescent="0.3">
      <c r="A516" t="s">
        <v>1651</v>
      </c>
      <c r="B516" t="str">
        <f>IFERROR(INDEX(PLAYERIDMAP[],MATCH(Table6[[#This Row],[PLAYERID]],PLAYERIDMAP[IDPLAYER],0),COLUMN(PLAYERIDMAP[PLAYERNAME])),"")</f>
        <v>Melky Cabrera</v>
      </c>
      <c r="C516" t="str">
        <f>IFERROR(INDEX(PLAYERIDMAP[],MATCH(Table6[[#This Row],[PLAYERID]],PLAYERIDMAP[IDPLAYER],0),COLUMN(PLAYERIDMAP[POS])),"")</f>
        <v>OF</v>
      </c>
      <c r="D516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-9.421383506990809</v>
      </c>
      <c r="E516">
        <f>RANK(Table6[[#This Row],[$ VALUE]],$D:$D)</f>
        <v>515</v>
      </c>
      <c r="F516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16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17" spans="1:7" x14ac:dyDescent="0.3">
      <c r="A517" t="s">
        <v>1920</v>
      </c>
      <c r="B517" t="str">
        <f>IFERROR(INDEX(PLAYERIDMAP[],MATCH(Table6[[#This Row],[PLAYERID]],PLAYERIDMAP[IDPLAYER],0),COLUMN(PLAYERIDMAP[PLAYERNAME])),"")</f>
        <v>Zach Duke</v>
      </c>
      <c r="C517" t="str">
        <f>IFERROR(INDEX(PLAYERIDMAP[],MATCH(Table6[[#This Row],[PLAYERID]],PLAYERIDMAP[IDPLAYER],0),COLUMN(PLAYERIDMAP[POS])),"")</f>
        <v>P</v>
      </c>
      <c r="D517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-9.4813009370627945</v>
      </c>
      <c r="E517">
        <f>RANK(Table6[[#This Row],[$ VALUE]],$D:$D)</f>
        <v>516</v>
      </c>
      <c r="F517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17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18" spans="1:7" x14ac:dyDescent="0.3">
      <c r="A518" t="s">
        <v>12900</v>
      </c>
      <c r="B518" t="str">
        <f>IFERROR(INDEX(PLAYERIDMAP[],MATCH(Table6[[#This Row],[PLAYERID]],PLAYERIDMAP[IDPLAYER],0),COLUMN(PLAYERIDMAP[PLAYERNAME])),"")</f>
        <v>Chance Sisco</v>
      </c>
      <c r="C518" t="str">
        <f>IFERROR(INDEX(PLAYERIDMAP[],MATCH(Table6[[#This Row],[PLAYERID]],PLAYERIDMAP[IDPLAYER],0),COLUMN(PLAYERIDMAP[POS])),"")</f>
        <v>C</v>
      </c>
      <c r="D518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-9.4875180770560767</v>
      </c>
      <c r="E518">
        <f>RANK(Table6[[#This Row],[$ VALUE]],$D:$D)</f>
        <v>517</v>
      </c>
      <c r="F518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18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19" spans="1:7" x14ac:dyDescent="0.3">
      <c r="A519" t="s">
        <v>13909</v>
      </c>
      <c r="B519" t="str">
        <f>IFERROR(INDEX(PLAYERIDMAP[],MATCH(Table6[[#This Row],[PLAYERID]],PLAYERIDMAP[IDPLAYER],0),COLUMN(PLAYERIDMAP[PLAYERNAME])),"")</f>
        <v>Jesus Sucre</v>
      </c>
      <c r="C519" t="str">
        <f>IFERROR(INDEX(PLAYERIDMAP[],MATCH(Table6[[#This Row],[PLAYERID]],PLAYERIDMAP[IDPLAYER],0),COLUMN(PLAYERIDMAP[POS])),"")</f>
        <v>C</v>
      </c>
      <c r="D519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-9.5138637645364241</v>
      </c>
      <c r="E519">
        <f>RANK(Table6[[#This Row],[$ VALUE]],$D:$D)</f>
        <v>518</v>
      </c>
      <c r="F519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19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20" spans="1:7" x14ac:dyDescent="0.3">
      <c r="A520" t="s">
        <v>8194</v>
      </c>
      <c r="B520" t="str">
        <f>IFERROR(INDEX(PLAYERIDMAP[],MATCH(Table6[[#This Row],[PLAYERID]],PLAYERIDMAP[IDPLAYER],0),COLUMN(PLAYERIDMAP[PLAYERNAME])),"")</f>
        <v>Roberto Perez</v>
      </c>
      <c r="C520" t="str">
        <f>IFERROR(INDEX(PLAYERIDMAP[],MATCH(Table6[[#This Row],[PLAYERID]],PLAYERIDMAP[IDPLAYER],0),COLUMN(PLAYERIDMAP[POS])),"")</f>
        <v>C</v>
      </c>
      <c r="D520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-9.5282898805993224</v>
      </c>
      <c r="E520">
        <f>RANK(Table6[[#This Row],[$ VALUE]],$D:$D)</f>
        <v>519</v>
      </c>
      <c r="F520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20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21" spans="1:7" x14ac:dyDescent="0.3">
      <c r="A521" t="s">
        <v>13775</v>
      </c>
      <c r="B521" t="str">
        <f>IFERROR(INDEX(PLAYERIDMAP[],MATCH(Table6[[#This Row],[PLAYERID]],PLAYERIDMAP[IDPLAYER],0),COLUMN(PLAYERIDMAP[PLAYERNAME])),"")</f>
        <v>John Hicks</v>
      </c>
      <c r="C521" t="str">
        <f>IFERROR(INDEX(PLAYERIDMAP[],MATCH(Table6[[#This Row],[PLAYERID]],PLAYERIDMAP[IDPLAYER],0),COLUMN(PLAYERIDMAP[POS])),"")</f>
        <v>1B</v>
      </c>
      <c r="D521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-9.547175596784049</v>
      </c>
      <c r="E521">
        <f>RANK(Table6[[#This Row],[$ VALUE]],$D:$D)</f>
        <v>520</v>
      </c>
      <c r="F521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21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22" spans="1:7" x14ac:dyDescent="0.3">
      <c r="A522" t="s">
        <v>8142</v>
      </c>
      <c r="B522" t="str">
        <f>IFERROR(INDEX(PLAYERIDMAP[],MATCH(Table6[[#This Row],[PLAYERID]],PLAYERIDMAP[IDPLAYER],0),COLUMN(PLAYERIDMAP[PLAYERNAME])),"")</f>
        <v>Tim Beckham</v>
      </c>
      <c r="C522" t="str">
        <f>IFERROR(INDEX(PLAYERIDMAP[],MATCH(Table6[[#This Row],[PLAYERID]],PLAYERIDMAP[IDPLAYER],0),COLUMN(PLAYERIDMAP[POS])),"")</f>
        <v>SS</v>
      </c>
      <c r="D522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-9.5945931387841075</v>
      </c>
      <c r="E522">
        <f>RANK(Table6[[#This Row],[$ VALUE]],$D:$D)</f>
        <v>521</v>
      </c>
      <c r="F522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22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23" spans="1:7" x14ac:dyDescent="0.3">
      <c r="A523" t="s">
        <v>12065</v>
      </c>
      <c r="B523" t="str">
        <f>IFERROR(INDEX(PLAYERIDMAP[],MATCH(Table6[[#This Row],[PLAYERID]],PLAYERIDMAP[IDPLAYER],0),COLUMN(PLAYERIDMAP[PLAYERNAME])),"")</f>
        <v>Tom Murphy</v>
      </c>
      <c r="C523" t="str">
        <f>IFERROR(INDEX(PLAYERIDMAP[],MATCH(Table6[[#This Row],[PLAYERID]],PLAYERIDMAP[IDPLAYER],0),COLUMN(PLAYERIDMAP[POS])),"")</f>
        <v>C</v>
      </c>
      <c r="D523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-9.6111183703078815</v>
      </c>
      <c r="E523">
        <f>RANK(Table6[[#This Row],[$ VALUE]],$D:$D)</f>
        <v>522</v>
      </c>
      <c r="F523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23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24" spans="1:7" x14ac:dyDescent="0.3">
      <c r="A524" t="s">
        <v>13685</v>
      </c>
      <c r="B524" t="str">
        <f>IFERROR(INDEX(PLAYERIDMAP[],MATCH(Table6[[#This Row],[PLAYERID]],PLAYERIDMAP[IDPLAYER],0),COLUMN(PLAYERIDMAP[PLAYERNAME])),"")</f>
        <v>Richard Bleier</v>
      </c>
      <c r="C524" t="str">
        <f>IFERROR(INDEX(PLAYERIDMAP[],MATCH(Table6[[#This Row],[PLAYERID]],PLAYERIDMAP[IDPLAYER],0),COLUMN(PLAYERIDMAP[POS])),"")</f>
        <v>P</v>
      </c>
      <c r="D524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-9.6551226315942511</v>
      </c>
      <c r="E524">
        <f>RANK(Table6[[#This Row],[$ VALUE]],$D:$D)</f>
        <v>523</v>
      </c>
      <c r="F524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24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25" spans="1:7" x14ac:dyDescent="0.3">
      <c r="A525" t="s">
        <v>1838</v>
      </c>
      <c r="B525" t="str">
        <f>IFERROR(INDEX(PLAYERIDMAP[],MATCH(Table6[[#This Row],[PLAYERID]],PLAYERIDMAP[IDPLAYER],0),COLUMN(PLAYERIDMAP[PLAYERNAME])),"")</f>
        <v>Rajai Davis</v>
      </c>
      <c r="C525" t="str">
        <f>IFERROR(INDEX(PLAYERIDMAP[],MATCH(Table6[[#This Row],[PLAYERID]],PLAYERIDMAP[IDPLAYER],0),COLUMN(PLAYERIDMAP[POS])),"")</f>
        <v>OF</v>
      </c>
      <c r="D525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-9.6732907718390297</v>
      </c>
      <c r="E525">
        <f>RANK(Table6[[#This Row],[$ VALUE]],$D:$D)</f>
        <v>524</v>
      </c>
      <c r="F525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25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26" spans="1:7" x14ac:dyDescent="0.3">
      <c r="A526" t="s">
        <v>2210</v>
      </c>
      <c r="B526" t="str">
        <f>IFERROR(INDEX(PLAYERIDMAP[],MATCH(Table6[[#This Row],[PLAYERID]],PLAYERIDMAP[IDPLAYER],0),COLUMN(PLAYERIDMAP[PLAYERNAME])),"")</f>
        <v>Felix Hernandez</v>
      </c>
      <c r="C526" t="str">
        <f>IFERROR(INDEX(PLAYERIDMAP[],MATCH(Table6[[#This Row],[PLAYERID]],PLAYERIDMAP[IDPLAYER],0),COLUMN(PLAYERIDMAP[POS])),"")</f>
        <v>P</v>
      </c>
      <c r="D526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-9.7001970520593535</v>
      </c>
      <c r="E526">
        <f>RANK(Table6[[#This Row],[$ VALUE]],$D:$D)</f>
        <v>525</v>
      </c>
      <c r="F526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26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27" spans="1:7" x14ac:dyDescent="0.3">
      <c r="A527" t="s">
        <v>2221</v>
      </c>
      <c r="B527" t="str">
        <f>IFERROR(INDEX(PLAYERIDMAP[],MATCH(Table6[[#This Row],[PLAYERID]],PLAYERIDMAP[IDPLAYER],0),COLUMN(PLAYERIDMAP[PLAYERNAME])),"")</f>
        <v>Chris Herrmann</v>
      </c>
      <c r="C527" t="str">
        <f>IFERROR(INDEX(PLAYERIDMAP[],MATCH(Table6[[#This Row],[PLAYERID]],PLAYERIDMAP[IDPLAYER],0),COLUMN(PLAYERIDMAP[POS])),"")</f>
        <v>C</v>
      </c>
      <c r="D527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-9.712519287917651</v>
      </c>
      <c r="E527">
        <f>RANK(Table6[[#This Row],[$ VALUE]],$D:$D)</f>
        <v>526</v>
      </c>
      <c r="F527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27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28" spans="1:7" x14ac:dyDescent="0.3">
      <c r="A528" t="s">
        <v>11411</v>
      </c>
      <c r="B528" t="str">
        <f>IFERROR(INDEX(PLAYERIDMAP[],MATCH(Table6[[#This Row],[PLAYERID]],PLAYERIDMAP[IDPLAYER],0),COLUMN(PLAYERIDMAP[PLAYERNAME])),"")</f>
        <v>Ji-Man Choi</v>
      </c>
      <c r="C528" t="str">
        <f>IFERROR(INDEX(PLAYERIDMAP[],MATCH(Table6[[#This Row],[PLAYERID]],PLAYERIDMAP[IDPLAYER],0),COLUMN(PLAYERIDMAP[POS])),"")</f>
        <v>1B</v>
      </c>
      <c r="D528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-9.720056436819787</v>
      </c>
      <c r="E528">
        <f>RANK(Table6[[#This Row],[$ VALUE]],$D:$D)</f>
        <v>527</v>
      </c>
      <c r="F528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28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29" spans="1:7" x14ac:dyDescent="0.3">
      <c r="A529" t="s">
        <v>2060</v>
      </c>
      <c r="B529" t="str">
        <f>IFERROR(INDEX(PLAYERIDMAP[],MATCH(Table6[[#This Row],[PLAYERID]],PLAYERIDMAP[IDPLAYER],0),COLUMN(PLAYERIDMAP[PLAYERNAME])),"")</f>
        <v>Cory Gearrin</v>
      </c>
      <c r="C529" t="str">
        <f>IFERROR(INDEX(PLAYERIDMAP[],MATCH(Table6[[#This Row],[PLAYERID]],PLAYERIDMAP[IDPLAYER],0),COLUMN(PLAYERIDMAP[POS])),"")</f>
        <v>P</v>
      </c>
      <c r="D529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-9.7234848761571531</v>
      </c>
      <c r="E529">
        <f>RANK(Table6[[#This Row],[$ VALUE]],$D:$D)</f>
        <v>528</v>
      </c>
      <c r="F529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29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30" spans="1:7" x14ac:dyDescent="0.3">
      <c r="A530" t="s">
        <v>3354</v>
      </c>
      <c r="B530" t="str">
        <f>IFERROR(INDEX(PLAYERIDMAP[],MATCH(Table6[[#This Row],[PLAYERID]],PLAYERIDMAP[IDPLAYER],0),COLUMN(PLAYERIDMAP[PLAYERNAME])),"")</f>
        <v>Bobby Wilson</v>
      </c>
      <c r="C530" t="str">
        <f>IFERROR(INDEX(PLAYERIDMAP[],MATCH(Table6[[#This Row],[PLAYERID]],PLAYERIDMAP[IDPLAYER],0),COLUMN(PLAYERIDMAP[POS])),"")</f>
        <v>C</v>
      </c>
      <c r="D530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-9.7240576243737227</v>
      </c>
      <c r="E530">
        <f>RANK(Table6[[#This Row],[$ VALUE]],$D:$D)</f>
        <v>529</v>
      </c>
      <c r="F530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30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31" spans="1:7" x14ac:dyDescent="0.3">
      <c r="A531" t="s">
        <v>9467</v>
      </c>
      <c r="B531" t="str">
        <f>IFERROR(INDEX(PLAYERIDMAP[],MATCH(Table6[[#This Row],[PLAYERID]],PLAYERIDMAP[IDPLAYER],0),COLUMN(PLAYERIDMAP[PLAYERNAME])),"")</f>
        <v>Chasen Shreve</v>
      </c>
      <c r="C531" t="str">
        <f>IFERROR(INDEX(PLAYERIDMAP[],MATCH(Table6[[#This Row],[PLAYERID]],PLAYERIDMAP[IDPLAYER],0),COLUMN(PLAYERIDMAP[POS])),"")</f>
        <v>P</v>
      </c>
      <c r="D531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-9.7887929977003871</v>
      </c>
      <c r="E531">
        <f>RANK(Table6[[#This Row],[$ VALUE]],$D:$D)</f>
        <v>530</v>
      </c>
      <c r="F531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31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32" spans="1:7" x14ac:dyDescent="0.3">
      <c r="A532" t="s">
        <v>12105</v>
      </c>
      <c r="B532" t="str">
        <f>IFERROR(INDEX(PLAYERIDMAP[],MATCH(Table6[[#This Row],[PLAYERID]],PLAYERIDMAP[IDPLAYER],0),COLUMN(PLAYERIDMAP[PLAYERNAME])),"")</f>
        <v>Silvino Bracho</v>
      </c>
      <c r="C532" t="str">
        <f>IFERROR(INDEX(PLAYERIDMAP[],MATCH(Table6[[#This Row],[PLAYERID]],PLAYERIDMAP[IDPLAYER],0),COLUMN(PLAYERIDMAP[POS])),"")</f>
        <v>P</v>
      </c>
      <c r="D532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-9.8725468584664249</v>
      </c>
      <c r="E532">
        <f>RANK(Table6[[#This Row],[$ VALUE]],$D:$D)</f>
        <v>531</v>
      </c>
      <c r="F532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32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33" spans="1:7" x14ac:dyDescent="0.3">
      <c r="A533" t="s">
        <v>10508</v>
      </c>
      <c r="B533" t="str">
        <f>IFERROR(INDEX(PLAYERIDMAP[],MATCH(Table6[[#This Row],[PLAYERID]],PLAYERIDMAP[IDPLAYER],0),COLUMN(PLAYERIDMAP[PLAYERNAME])),"")</f>
        <v>Frankie Montas</v>
      </c>
      <c r="C533" t="str">
        <f>IFERROR(INDEX(PLAYERIDMAP[],MATCH(Table6[[#This Row],[PLAYERID]],PLAYERIDMAP[IDPLAYER],0),COLUMN(PLAYERIDMAP[POS])),"")</f>
        <v>P</v>
      </c>
      <c r="D533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-9.9059448311669698</v>
      </c>
      <c r="E533">
        <f>RANK(Table6[[#This Row],[$ VALUE]],$D:$D)</f>
        <v>532</v>
      </c>
      <c r="F533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33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34" spans="1:7" x14ac:dyDescent="0.3">
      <c r="A534" t="s">
        <v>2371</v>
      </c>
      <c r="B534" t="str">
        <f>IFERROR(INDEX(PLAYERIDMAP[],MATCH(Table6[[#This Row],[PLAYERID]],PLAYERIDMAP[IDPLAYER],0),COLUMN(PLAYERIDMAP[PLAYERNAME])),"")</f>
        <v>Ian Kennedy</v>
      </c>
      <c r="C534" t="str">
        <f>IFERROR(INDEX(PLAYERIDMAP[],MATCH(Table6[[#This Row],[PLAYERID]],PLAYERIDMAP[IDPLAYER],0),COLUMN(PLAYERIDMAP[POS])),"")</f>
        <v>P</v>
      </c>
      <c r="D534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-9.9088395470996371</v>
      </c>
      <c r="E534">
        <f>RANK(Table6[[#This Row],[$ VALUE]],$D:$D)</f>
        <v>533</v>
      </c>
      <c r="F534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34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35" spans="1:7" x14ac:dyDescent="0.3">
      <c r="A535" t="s">
        <v>11010</v>
      </c>
      <c r="B535" t="str">
        <f>IFERROR(INDEX(PLAYERIDMAP[],MATCH(Table6[[#This Row],[PLAYERID]],PLAYERIDMAP[IDPLAYER],0),COLUMN(PLAYERIDMAP[PLAYERNAME])),"")</f>
        <v>Andrew Chafin</v>
      </c>
      <c r="C535" t="str">
        <f>IFERROR(INDEX(PLAYERIDMAP[],MATCH(Table6[[#This Row],[PLAYERID]],PLAYERIDMAP[IDPLAYER],0),COLUMN(PLAYERIDMAP[POS])),"")</f>
        <v>P</v>
      </c>
      <c r="D535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-9.9124357631506221</v>
      </c>
      <c r="E535">
        <f>RANK(Table6[[#This Row],[$ VALUE]],$D:$D)</f>
        <v>534</v>
      </c>
      <c r="F535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35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36" spans="1:7" x14ac:dyDescent="0.3">
      <c r="A536" t="s">
        <v>12950</v>
      </c>
      <c r="B536" t="str">
        <f>IFERROR(INDEX(PLAYERIDMAP[],MATCH(Table6[[#This Row],[PLAYERID]],PLAYERIDMAP[IDPLAYER],0),COLUMN(PLAYERIDMAP[PLAYERNAME])),"")</f>
        <v>Ty Blach</v>
      </c>
      <c r="C536" t="str">
        <f>IFERROR(INDEX(PLAYERIDMAP[],MATCH(Table6[[#This Row],[PLAYERID]],PLAYERIDMAP[IDPLAYER],0),COLUMN(PLAYERIDMAP[POS])),"")</f>
        <v>P</v>
      </c>
      <c r="D536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-9.9302198725836703</v>
      </c>
      <c r="E536">
        <f>RANK(Table6[[#This Row],[$ VALUE]],$D:$D)</f>
        <v>535</v>
      </c>
      <c r="F536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36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37" spans="1:7" x14ac:dyDescent="0.3">
      <c r="A537" t="s">
        <v>13560</v>
      </c>
      <c r="B537" t="str">
        <f>IFERROR(INDEX(PLAYERIDMAP[],MATCH(Table6[[#This Row],[PLAYERID]],PLAYERIDMAP[IDPLAYER],0),COLUMN(PLAYERIDMAP[PLAYERNAME])),"")</f>
        <v>J.T. Chargois</v>
      </c>
      <c r="C537" t="str">
        <f>IFERROR(INDEX(PLAYERIDMAP[],MATCH(Table6[[#This Row],[PLAYERID]],PLAYERIDMAP[IDPLAYER],0),COLUMN(PLAYERIDMAP[POS])),"")</f>
        <v>P</v>
      </c>
      <c r="D537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-9.9430274387114697</v>
      </c>
      <c r="E537">
        <f>RANK(Table6[[#This Row],[$ VALUE]],$D:$D)</f>
        <v>536</v>
      </c>
      <c r="F537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37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38" spans="1:7" x14ac:dyDescent="0.3">
      <c r="A538" t="s">
        <v>2639</v>
      </c>
      <c r="B538" t="str">
        <f>IFERROR(INDEX(PLAYERIDMAP[],MATCH(Table6[[#This Row],[PLAYERID]],PLAYERIDMAP[IDPLAYER],0),COLUMN(PLAYERIDMAP[PLAYERNAME])),"")</f>
        <v>Andrew Miller</v>
      </c>
      <c r="C538" t="str">
        <f>IFERROR(INDEX(PLAYERIDMAP[],MATCH(Table6[[#This Row],[PLAYERID]],PLAYERIDMAP[IDPLAYER],0),COLUMN(PLAYERIDMAP[POS])),"")</f>
        <v>P</v>
      </c>
      <c r="D538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-9.9788658355837452</v>
      </c>
      <c r="E538">
        <f>RANK(Table6[[#This Row],[$ VALUE]],$D:$D)</f>
        <v>537</v>
      </c>
      <c r="F538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38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39" spans="1:7" x14ac:dyDescent="0.3">
      <c r="A539" t="s">
        <v>12487</v>
      </c>
      <c r="B539" t="str">
        <f>IFERROR(INDEX(PLAYERIDMAP[],MATCH(Table6[[#This Row],[PLAYERID]],PLAYERIDMAP[IDPLAYER],0),COLUMN(PLAYERIDMAP[PLAYERNAME])),"")</f>
        <v>Steven Brault</v>
      </c>
      <c r="C539" t="str">
        <f>IFERROR(INDEX(PLAYERIDMAP[],MATCH(Table6[[#This Row],[PLAYERID]],PLAYERIDMAP[IDPLAYER],0),COLUMN(PLAYERIDMAP[POS])),"")</f>
        <v>P</v>
      </c>
      <c r="D539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-9.9861013190420067</v>
      </c>
      <c r="E539">
        <f>RANK(Table6[[#This Row],[$ VALUE]],$D:$D)</f>
        <v>538</v>
      </c>
      <c r="F539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39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40" spans="1:7" x14ac:dyDescent="0.3">
      <c r="A540" t="s">
        <v>12818</v>
      </c>
      <c r="B540" t="str">
        <f>IFERROR(INDEX(PLAYERIDMAP[],MATCH(Table6[[#This Row],[PLAYERID]],PLAYERIDMAP[IDPLAYER],0),COLUMN(PLAYERIDMAP[PLAYERNAME])),"")</f>
        <v>Amir Garrett</v>
      </c>
      <c r="C540" t="str">
        <f>IFERROR(INDEX(PLAYERIDMAP[],MATCH(Table6[[#This Row],[PLAYERID]],PLAYERIDMAP[IDPLAYER],0),COLUMN(PLAYERIDMAP[POS])),"")</f>
        <v>P</v>
      </c>
      <c r="D540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-9.989795499807407</v>
      </c>
      <c r="E540">
        <f>RANK(Table6[[#This Row],[$ VALUE]],$D:$D)</f>
        <v>539</v>
      </c>
      <c r="F540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40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41" spans="1:7" x14ac:dyDescent="0.3">
      <c r="A541" t="s">
        <v>3267</v>
      </c>
      <c r="B541" t="str">
        <f>IFERROR(INDEX(PLAYERIDMAP[],MATCH(Table6[[#This Row],[PLAYERID]],PLAYERIDMAP[IDPLAYER],0),COLUMN(PLAYERIDMAP[PLAYERNAME])),"")</f>
        <v>Jason Vargas</v>
      </c>
      <c r="C541" t="str">
        <f>IFERROR(INDEX(PLAYERIDMAP[],MATCH(Table6[[#This Row],[PLAYERID]],PLAYERIDMAP[IDPLAYER],0),COLUMN(PLAYERIDMAP[POS])),"")</f>
        <v>P</v>
      </c>
      <c r="D541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-10.036377976073002</v>
      </c>
      <c r="E541">
        <f>RANK(Table6[[#This Row],[$ VALUE]],$D:$D)</f>
        <v>540</v>
      </c>
      <c r="F541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41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42" spans="1:7" x14ac:dyDescent="0.3">
      <c r="A542" t="s">
        <v>14014</v>
      </c>
      <c r="B542" t="str">
        <f>IFERROR(INDEX(PLAYERIDMAP[],MATCH(Table6[[#This Row],[PLAYERID]],PLAYERIDMAP[IDPLAYER],0),COLUMN(PLAYERIDMAP[PLAYERNAME])),"")</f>
        <v>Tyler Mahle</v>
      </c>
      <c r="C542" t="str">
        <f>IFERROR(INDEX(PLAYERIDMAP[],MATCH(Table6[[#This Row],[PLAYERID]],PLAYERIDMAP[IDPLAYER],0),COLUMN(PLAYERIDMAP[POS])),"")</f>
        <v>P</v>
      </c>
      <c r="D542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-10.047661355351872</v>
      </c>
      <c r="E542">
        <f>RANK(Table6[[#This Row],[$ VALUE]],$D:$D)</f>
        <v>541</v>
      </c>
      <c r="F542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42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43" spans="1:7" x14ac:dyDescent="0.3">
      <c r="A543" t="s">
        <v>13494</v>
      </c>
      <c r="B543" t="str">
        <f>IFERROR(INDEX(PLAYERIDMAP[],MATCH(Table6[[#This Row],[PLAYERID]],PLAYERIDMAP[IDPLAYER],0),COLUMN(PLAYERIDMAP[PLAYERNAME])),"")</f>
        <v>Dan Altavilla</v>
      </c>
      <c r="C543" t="str">
        <f>IFERROR(INDEX(PLAYERIDMAP[],MATCH(Table6[[#This Row],[PLAYERID]],PLAYERIDMAP[IDPLAYER],0),COLUMN(PLAYERIDMAP[POS])),"")</f>
        <v>P</v>
      </c>
      <c r="D543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-10.080600995488084</v>
      </c>
      <c r="E543">
        <f>RANK(Table6[[#This Row],[$ VALUE]],$D:$D)</f>
        <v>542</v>
      </c>
      <c r="F543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43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44" spans="1:7" x14ac:dyDescent="0.3">
      <c r="A544" t="s">
        <v>2239</v>
      </c>
      <c r="B544" t="str">
        <f>IFERROR(INDEX(PLAYERIDMAP[],MATCH(Table6[[#This Row],[PLAYERID]],PLAYERIDMAP[IDPLAYER],0),COLUMN(PLAYERIDMAP[PLAYERNAME])),"")</f>
        <v>Bryan Holaday</v>
      </c>
      <c r="C544" t="str">
        <f>IFERROR(INDEX(PLAYERIDMAP[],MATCH(Table6[[#This Row],[PLAYERID]],PLAYERIDMAP[IDPLAYER],0),COLUMN(PLAYERIDMAP[POS])),"")</f>
        <v>C</v>
      </c>
      <c r="D544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-10.164621515777275</v>
      </c>
      <c r="E544">
        <f>RANK(Table6[[#This Row],[$ VALUE]],$D:$D)</f>
        <v>543</v>
      </c>
      <c r="F544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44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45" spans="1:7" x14ac:dyDescent="0.3">
      <c r="A545" t="s">
        <v>4845</v>
      </c>
      <c r="B545" t="str">
        <f>IFERROR(INDEX(PLAYERIDMAP[],MATCH(Table6[[#This Row],[PLAYERID]],PLAYERIDMAP[IDPLAYER],0),COLUMN(PLAYERIDMAP[PLAYERNAME])),"")</f>
        <v>Jorge Soler</v>
      </c>
      <c r="C545" t="str">
        <f>IFERROR(INDEX(PLAYERIDMAP[],MATCH(Table6[[#This Row],[PLAYERID]],PLAYERIDMAP[IDPLAYER],0),COLUMN(PLAYERIDMAP[POS])),"")</f>
        <v>OF</v>
      </c>
      <c r="D545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-10.194675807831588</v>
      </c>
      <c r="E545">
        <f>RANK(Table6[[#This Row],[$ VALUE]],$D:$D)</f>
        <v>544</v>
      </c>
      <c r="F545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45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46" spans="1:7" x14ac:dyDescent="0.3">
      <c r="A546" t="s">
        <v>13829</v>
      </c>
      <c r="B546" t="str">
        <f>IFERROR(INDEX(PLAYERIDMAP[],MATCH(Table6[[#This Row],[PLAYERID]],PLAYERIDMAP[IDPLAYER],0),COLUMN(PLAYERIDMAP[PLAYERNAME])),"")</f>
        <v>Keynan Middleton</v>
      </c>
      <c r="C546" t="str">
        <f>IFERROR(INDEX(PLAYERIDMAP[],MATCH(Table6[[#This Row],[PLAYERID]],PLAYERIDMAP[IDPLAYER],0),COLUMN(PLAYERIDMAP[POS])),"")</f>
        <v>P</v>
      </c>
      <c r="D546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-10.200736265549692</v>
      </c>
      <c r="E546">
        <f>RANK(Table6[[#This Row],[$ VALUE]],$D:$D)</f>
        <v>545</v>
      </c>
      <c r="F546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46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47" spans="1:7" x14ac:dyDescent="0.3">
      <c r="A547" t="s">
        <v>2592</v>
      </c>
      <c r="B547" t="str">
        <f>IFERROR(INDEX(PLAYERIDMAP[],MATCH(Table6[[#This Row],[PLAYERID]],PLAYERIDMAP[IDPLAYER],0),COLUMN(PLAYERIDMAP[PLAYERNAME])),"")</f>
        <v>Brandon McCarthy</v>
      </c>
      <c r="C547" t="str">
        <f>IFERROR(INDEX(PLAYERIDMAP[],MATCH(Table6[[#This Row],[PLAYERID]],PLAYERIDMAP[IDPLAYER],0),COLUMN(PLAYERIDMAP[POS])),"")</f>
        <v>P</v>
      </c>
      <c r="D547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-10.201072272230929</v>
      </c>
      <c r="E547">
        <f>RANK(Table6[[#This Row],[$ VALUE]],$D:$D)</f>
        <v>546</v>
      </c>
      <c r="F547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47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48" spans="1:7" x14ac:dyDescent="0.3">
      <c r="A548" t="s">
        <v>2532</v>
      </c>
      <c r="B548" t="str">
        <f>IFERROR(INDEX(PLAYERIDMAP[],MATCH(Table6[[#This Row],[PLAYERID]],PLAYERIDMAP[IDPLAYER],0),COLUMN(PLAYERIDMAP[PLAYERNAME])),"")</f>
        <v>Jake Marisnick</v>
      </c>
      <c r="C548" t="str">
        <f>IFERROR(INDEX(PLAYERIDMAP[],MATCH(Table6[[#This Row],[PLAYERID]],PLAYERIDMAP[IDPLAYER],0),COLUMN(PLAYERIDMAP[POS])),"")</f>
        <v>OF</v>
      </c>
      <c r="D548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-10.204925530086511</v>
      </c>
      <c r="E548">
        <f>RANK(Table6[[#This Row],[$ VALUE]],$D:$D)</f>
        <v>547</v>
      </c>
      <c r="F548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48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49" spans="1:7" x14ac:dyDescent="0.3">
      <c r="A549" t="s">
        <v>1419</v>
      </c>
      <c r="B549" t="str">
        <f>IFERROR(INDEX(PLAYERIDMAP[],MATCH(Table6[[#This Row],[PLAYERID]],PLAYERIDMAP[IDPLAYER],0),COLUMN(PLAYERIDMAP[PLAYERNAME])),"")</f>
        <v>Brett Anderson</v>
      </c>
      <c r="C549" t="str">
        <f>IFERROR(INDEX(PLAYERIDMAP[],MATCH(Table6[[#This Row],[PLAYERID]],PLAYERIDMAP[IDPLAYER],0),COLUMN(PLAYERIDMAP[POS])),"")</f>
        <v>P</v>
      </c>
      <c r="D549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-10.242519199365683</v>
      </c>
      <c r="E549">
        <f>RANK(Table6[[#This Row],[$ VALUE]],$D:$D)</f>
        <v>548</v>
      </c>
      <c r="F549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49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50" spans="1:7" x14ac:dyDescent="0.3">
      <c r="A550" t="s">
        <v>13884</v>
      </c>
      <c r="B550" t="str">
        <f>IFERROR(INDEX(PLAYERIDMAP[],MATCH(Table6[[#This Row],[PLAYERID]],PLAYERIDMAP[IDPLAYER],0),COLUMN(PLAYERIDMAP[PLAYERNAME])),"")</f>
        <v>Sal Romano</v>
      </c>
      <c r="C550" t="str">
        <f>IFERROR(INDEX(PLAYERIDMAP[],MATCH(Table6[[#This Row],[PLAYERID]],PLAYERIDMAP[IDPLAYER],0),COLUMN(PLAYERIDMAP[POS])),"")</f>
        <v>P</v>
      </c>
      <c r="D550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-10.277561690700731</v>
      </c>
      <c r="E550">
        <f>RANK(Table6[[#This Row],[$ VALUE]],$D:$D)</f>
        <v>549</v>
      </c>
      <c r="F550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50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51" spans="1:7" x14ac:dyDescent="0.3">
      <c r="A551" t="s">
        <v>13867</v>
      </c>
      <c r="B551" t="str">
        <f>IFERROR(INDEX(PLAYERIDMAP[],MATCH(Table6[[#This Row],[PLAYERID]],PLAYERIDMAP[IDPLAYER],0),COLUMN(PLAYERIDMAP[PLAYERNAME])),"")</f>
        <v>Austin Pruitt</v>
      </c>
      <c r="C551" t="str">
        <f>IFERROR(INDEX(PLAYERIDMAP[],MATCH(Table6[[#This Row],[PLAYERID]],PLAYERIDMAP[IDPLAYER],0),COLUMN(PLAYERIDMAP[POS])),"")</f>
        <v>P</v>
      </c>
      <c r="D551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-10.29433211361092</v>
      </c>
      <c r="E551">
        <f>RANK(Table6[[#This Row],[$ VALUE]],$D:$D)</f>
        <v>550</v>
      </c>
      <c r="F551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51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52" spans="1:7" x14ac:dyDescent="0.3">
      <c r="A552" t="s">
        <v>2028</v>
      </c>
      <c r="B552" t="str">
        <f>IFERROR(INDEX(PLAYERIDMAP[],MATCH(Table6[[#This Row],[PLAYERID]],PLAYERIDMAP[IDPLAYER],0),COLUMN(PLAYERIDMAP[PLAYERNAME])),"")</f>
        <v>Sam Freeman</v>
      </c>
      <c r="C552" t="str">
        <f>IFERROR(INDEX(PLAYERIDMAP[],MATCH(Table6[[#This Row],[PLAYERID]],PLAYERIDMAP[IDPLAYER],0),COLUMN(PLAYERIDMAP[POS])),"")</f>
        <v>P</v>
      </c>
      <c r="D552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-10.339615761032855</v>
      </c>
      <c r="E552">
        <f>RANK(Table6[[#This Row],[$ VALUE]],$D:$D)</f>
        <v>551</v>
      </c>
      <c r="F552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52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53" spans="1:7" x14ac:dyDescent="0.3">
      <c r="A553" t="s">
        <v>2472</v>
      </c>
      <c r="B553" t="str">
        <f>IFERROR(INDEX(PLAYERIDMAP[],MATCH(Table6[[#This Row],[PLAYERID]],PLAYERIDMAP[IDPLAYER],0),COLUMN(PLAYERIDMAP[PLAYERNAME])),"")</f>
        <v>Francisco Liriano</v>
      </c>
      <c r="C553" t="str">
        <f>IFERROR(INDEX(PLAYERIDMAP[],MATCH(Table6[[#This Row],[PLAYERID]],PLAYERIDMAP[IDPLAYER],0),COLUMN(PLAYERIDMAP[POS])),"")</f>
        <v>P</v>
      </c>
      <c r="D553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-10.368918106059128</v>
      </c>
      <c r="E553">
        <f>RANK(Table6[[#This Row],[$ VALUE]],$D:$D)</f>
        <v>552</v>
      </c>
      <c r="F553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53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54" spans="1:7" x14ac:dyDescent="0.3">
      <c r="A554" t="s">
        <v>12802</v>
      </c>
      <c r="B554" t="str">
        <f>IFERROR(INDEX(PLAYERIDMAP[],MATCH(Table6[[#This Row],[PLAYERID]],PLAYERIDMAP[IDPLAYER],0),COLUMN(PLAYERIDMAP[PLAYERNAME])),"")</f>
        <v>Hunter Dozier</v>
      </c>
      <c r="C554" t="str">
        <f>IFERROR(INDEX(PLAYERIDMAP[],MATCH(Table6[[#This Row],[PLAYERID]],PLAYERIDMAP[IDPLAYER],0),COLUMN(PLAYERIDMAP[POS])),"")</f>
        <v>OF</v>
      </c>
      <c r="D554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-10.478929444636668</v>
      </c>
      <c r="E554">
        <f>RANK(Table6[[#This Row],[$ VALUE]],$D:$D)</f>
        <v>553</v>
      </c>
      <c r="F554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54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55" spans="1:7" x14ac:dyDescent="0.3">
      <c r="A555" t="s">
        <v>2677</v>
      </c>
      <c r="B555" t="str">
        <f>IFERROR(INDEX(PLAYERIDMAP[],MATCH(Table6[[#This Row],[PLAYERID]],PLAYERIDMAP[IDPLAYER],0),COLUMN(PLAYERIDMAP[PLAYERNAME])),"")</f>
        <v>Logan Morrison</v>
      </c>
      <c r="C555" t="str">
        <f>IFERROR(INDEX(PLAYERIDMAP[],MATCH(Table6[[#This Row],[PLAYERID]],PLAYERIDMAP[IDPLAYER],0),COLUMN(PLAYERIDMAP[POS])),"")</f>
        <v>1B</v>
      </c>
      <c r="D555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-10.57772370774639</v>
      </c>
      <c r="E555">
        <f>RANK(Table6[[#This Row],[$ VALUE]],$D:$D)</f>
        <v>554</v>
      </c>
      <c r="F555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55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56" spans="1:7" x14ac:dyDescent="0.3">
      <c r="A556" t="s">
        <v>3040</v>
      </c>
      <c r="B556" t="str">
        <f>IFERROR(INDEX(PLAYERIDMAP[],MATCH(Table6[[#This Row],[PLAYERID]],PLAYERIDMAP[IDPLAYER],0),COLUMN(PLAYERIDMAP[PLAYERNAME])),"")</f>
        <v>Fernando Salas</v>
      </c>
      <c r="C556" t="str">
        <f>IFERROR(INDEX(PLAYERIDMAP[],MATCH(Table6[[#This Row],[PLAYERID]],PLAYERIDMAP[IDPLAYER],0),COLUMN(PLAYERIDMAP[POS])),"")</f>
        <v>P</v>
      </c>
      <c r="D556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-10.58346413558613</v>
      </c>
      <c r="E556">
        <f>RANK(Table6[[#This Row],[$ VALUE]],$D:$D)</f>
        <v>555</v>
      </c>
      <c r="F556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56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57" spans="1:7" x14ac:dyDescent="0.3">
      <c r="A557" t="s">
        <v>8213</v>
      </c>
      <c r="B557" t="str">
        <f>IFERROR(INDEX(PLAYERIDMAP[],MATCH(Table6[[#This Row],[PLAYERID]],PLAYERIDMAP[IDPLAYER],0),COLUMN(PLAYERIDMAP[PLAYERNAME])),"")</f>
        <v>Cory Spangenberg</v>
      </c>
      <c r="C557" t="str">
        <f>IFERROR(INDEX(PLAYERIDMAP[],MATCH(Table6[[#This Row],[PLAYERID]],PLAYERIDMAP[IDPLAYER],0),COLUMN(PLAYERIDMAP[POS])),"")</f>
        <v>3B</v>
      </c>
      <c r="D557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-10.608177648637122</v>
      </c>
      <c r="E557">
        <f>RANK(Table6[[#This Row],[$ VALUE]],$D:$D)</f>
        <v>556</v>
      </c>
      <c r="F557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57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58" spans="1:7" x14ac:dyDescent="0.3">
      <c r="A558" t="s">
        <v>1972</v>
      </c>
      <c r="B558" t="str">
        <f>IFERROR(INDEX(PLAYERIDMAP[],MATCH(Table6[[#This Row],[PLAYERID]],PLAYERIDMAP[IDPLAYER],0),COLUMN(PLAYERIDMAP[PLAYERNAME])),"")</f>
        <v>Tim Federowicz</v>
      </c>
      <c r="C558" t="str">
        <f>IFERROR(INDEX(PLAYERIDMAP[],MATCH(Table6[[#This Row],[PLAYERID]],PLAYERIDMAP[IDPLAYER],0),COLUMN(PLAYERIDMAP[POS])),"")</f>
        <v>C</v>
      </c>
      <c r="D558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-10.614765449170218</v>
      </c>
      <c r="E558">
        <f>RANK(Table6[[#This Row],[$ VALUE]],$D:$D)</f>
        <v>557</v>
      </c>
      <c r="F558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58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59" spans="1:7" x14ac:dyDescent="0.3">
      <c r="A559" t="s">
        <v>14006</v>
      </c>
      <c r="B559" t="str">
        <f>IFERROR(INDEX(PLAYERIDMAP[],MATCH(Table6[[#This Row],[PLAYERID]],PLAYERIDMAP[IDPLAYER],0),COLUMN(PLAYERIDMAP[PLAYERNAME])),"")</f>
        <v>Max Fried</v>
      </c>
      <c r="C559" t="str">
        <f>IFERROR(INDEX(PLAYERIDMAP[],MATCH(Table6[[#This Row],[PLAYERID]],PLAYERIDMAP[IDPLAYER],0),COLUMN(PLAYERIDMAP[POS])),"")</f>
        <v>P</v>
      </c>
      <c r="D559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-10.620352971204428</v>
      </c>
      <c r="E559">
        <f>RANK(Table6[[#This Row],[$ VALUE]],$D:$D)</f>
        <v>558</v>
      </c>
      <c r="F559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59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60" spans="1:7" x14ac:dyDescent="0.3">
      <c r="A560" t="s">
        <v>12469</v>
      </c>
      <c r="B560" t="str">
        <f>IFERROR(INDEX(PLAYERIDMAP[],MATCH(Table6[[#This Row],[PLAYERID]],PLAYERIDMAP[IDPLAYER],0),COLUMN(PLAYERIDMAP[PLAYERNAME])),"")</f>
        <v>Pedro Severino</v>
      </c>
      <c r="C560" t="str">
        <f>IFERROR(INDEX(PLAYERIDMAP[],MATCH(Table6[[#This Row],[PLAYERID]],PLAYERIDMAP[IDPLAYER],0),COLUMN(PLAYERIDMAP[POS])),"")</f>
        <v>C</v>
      </c>
      <c r="D560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-10.645149262875448</v>
      </c>
      <c r="E560">
        <f>RANK(Table6[[#This Row],[$ VALUE]],$D:$D)</f>
        <v>559</v>
      </c>
      <c r="F560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60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61" spans="1:7" x14ac:dyDescent="0.3">
      <c r="A561" t="s">
        <v>2955</v>
      </c>
      <c r="B561" t="str">
        <f>IFERROR(INDEX(PLAYERIDMAP[],MATCH(Table6[[#This Row],[PLAYERID]],PLAYERIDMAP[IDPLAYER],0),COLUMN(PLAYERIDMAP[PLAYERNAME])),"")</f>
        <v>Clayton Richard</v>
      </c>
      <c r="C561" t="str">
        <f>IFERROR(INDEX(PLAYERIDMAP[],MATCH(Table6[[#This Row],[PLAYERID]],PLAYERIDMAP[IDPLAYER],0),COLUMN(PLAYERIDMAP[POS])),"")</f>
        <v>P</v>
      </c>
      <c r="D561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-10.686055259955262</v>
      </c>
      <c r="E561">
        <f>RANK(Table6[[#This Row],[$ VALUE]],$D:$D)</f>
        <v>560</v>
      </c>
      <c r="F561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61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62" spans="1:7" x14ac:dyDescent="0.3">
      <c r="A562" t="s">
        <v>3261</v>
      </c>
      <c r="B562" t="str">
        <f>IFERROR(INDEX(PLAYERIDMAP[],MATCH(Table6[[#This Row],[PLAYERID]],PLAYERIDMAP[IDPLAYER],0),COLUMN(PLAYERIDMAP[PLAYERNAME])),"")</f>
        <v>Danny Valencia</v>
      </c>
      <c r="C562" t="str">
        <f>IFERROR(INDEX(PLAYERIDMAP[],MATCH(Table6[[#This Row],[PLAYERID]],PLAYERIDMAP[IDPLAYER],0),COLUMN(PLAYERIDMAP[POS])),"")</f>
        <v>3B</v>
      </c>
      <c r="D562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-10.701279765779459</v>
      </c>
      <c r="E562">
        <f>RANK(Table6[[#This Row],[$ VALUE]],$D:$D)</f>
        <v>561</v>
      </c>
      <c r="F562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62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63" spans="1:7" x14ac:dyDescent="0.3">
      <c r="A563" t="s">
        <v>1463</v>
      </c>
      <c r="B563" t="str">
        <f>IFERROR(INDEX(PLAYERIDMAP[],MATCH(Table6[[#This Row],[PLAYERID]],PLAYERIDMAP[IDPLAYER],0),COLUMN(PLAYERIDMAP[PLAYERNAME])),"")</f>
        <v>John Axford</v>
      </c>
      <c r="C563" t="str">
        <f>IFERROR(INDEX(PLAYERIDMAP[],MATCH(Table6[[#This Row],[PLAYERID]],PLAYERIDMAP[IDPLAYER],0),COLUMN(PLAYERIDMAP[POS])),"")</f>
        <v>P</v>
      </c>
      <c r="D563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-10.750357630445436</v>
      </c>
      <c r="E563">
        <f>RANK(Table6[[#This Row],[$ VALUE]],$D:$D)</f>
        <v>562</v>
      </c>
      <c r="F563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63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64" spans="1:7" x14ac:dyDescent="0.3">
      <c r="A564" t="s">
        <v>12618</v>
      </c>
      <c r="B564" t="str">
        <f>IFERROR(INDEX(PLAYERIDMAP[],MATCH(Table6[[#This Row],[PLAYERID]],PLAYERIDMAP[IDPLAYER],0),COLUMN(PLAYERIDMAP[PLAYERNAME])),"")</f>
        <v>Ben Gamel</v>
      </c>
      <c r="C564" t="str">
        <f>IFERROR(INDEX(PLAYERIDMAP[],MATCH(Table6[[#This Row],[PLAYERID]],PLAYERIDMAP[IDPLAYER],0),COLUMN(PLAYERIDMAP[POS])),"")</f>
        <v>OF</v>
      </c>
      <c r="D564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-10.761253523747428</v>
      </c>
      <c r="E564">
        <f>RANK(Table6[[#This Row],[$ VALUE]],$D:$D)</f>
        <v>563</v>
      </c>
      <c r="F564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64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65" spans="1:7" x14ac:dyDescent="0.3">
      <c r="A565" t="s">
        <v>12051</v>
      </c>
      <c r="B565" t="str">
        <f>IFERROR(INDEX(PLAYERIDMAP[],MATCH(Table6[[#This Row],[PLAYERID]],PLAYERIDMAP[IDPLAYER],0),COLUMN(PLAYERIDMAP[PLAYERNAME])),"")</f>
        <v>Adalberto Mejia</v>
      </c>
      <c r="C565" t="str">
        <f>IFERROR(INDEX(PLAYERIDMAP[],MATCH(Table6[[#This Row],[PLAYERID]],PLAYERIDMAP[IDPLAYER],0),COLUMN(PLAYERIDMAP[POS])),"")</f>
        <v>P</v>
      </c>
      <c r="D565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-10.850026397643711</v>
      </c>
      <c r="E565">
        <f>RANK(Table6[[#This Row],[$ VALUE]],$D:$D)</f>
        <v>564</v>
      </c>
      <c r="F565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65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66" spans="1:7" x14ac:dyDescent="0.3">
      <c r="A566" t="s">
        <v>1574</v>
      </c>
      <c r="B566" t="str">
        <f>IFERROR(INDEX(PLAYERIDMAP[],MATCH(Table6[[#This Row],[PLAYERID]],PLAYERIDMAP[IDPLAYER],0),COLUMN(PLAYERIDMAP[PLAYERNAME])),"")</f>
        <v>Jerry Blevins</v>
      </c>
      <c r="C566" t="str">
        <f>IFERROR(INDEX(PLAYERIDMAP[],MATCH(Table6[[#This Row],[PLAYERID]],PLAYERIDMAP[IDPLAYER],0),COLUMN(PLAYERIDMAP[POS])),"")</f>
        <v>P</v>
      </c>
      <c r="D566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-10.933207693902155</v>
      </c>
      <c r="E566">
        <f>RANK(Table6[[#This Row],[$ VALUE]],$D:$D)</f>
        <v>565</v>
      </c>
      <c r="F566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66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67" spans="1:7" x14ac:dyDescent="0.3">
      <c r="A567" t="s">
        <v>12747</v>
      </c>
      <c r="B567" t="str">
        <f>IFERROR(INDEX(PLAYERIDMAP[],MATCH(Table6[[#This Row],[PLAYERID]],PLAYERIDMAP[IDPLAYER],0),COLUMN(PLAYERIDMAP[PLAYERNAME])),"")</f>
        <v>Bruce Maxwell</v>
      </c>
      <c r="C567" t="str">
        <f>IFERROR(INDEX(PLAYERIDMAP[],MATCH(Table6[[#This Row],[PLAYERID]],PLAYERIDMAP[IDPLAYER],0),COLUMN(PLAYERIDMAP[POS])),"")</f>
        <v>C</v>
      </c>
      <c r="D567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-11.034547888139109</v>
      </c>
      <c r="E567">
        <f>RANK(Table6[[#This Row],[$ VALUE]],$D:$D)</f>
        <v>566</v>
      </c>
      <c r="F567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67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68" spans="1:7" x14ac:dyDescent="0.3">
      <c r="A568" t="s">
        <v>2519</v>
      </c>
      <c r="B568" t="str">
        <f>IFERROR(INDEX(PLAYERIDMAP[],MATCH(Table6[[#This Row],[PLAYERID]],PLAYERIDMAP[IDPLAYER],0),COLUMN(PLAYERIDMAP[PLAYERNAME])),"")</f>
        <v>Ryan Madson</v>
      </c>
      <c r="C568" t="str">
        <f>IFERROR(INDEX(PLAYERIDMAP[],MATCH(Table6[[#This Row],[PLAYERID]],PLAYERIDMAP[IDPLAYER],0),COLUMN(PLAYERIDMAP[POS])),"")</f>
        <v>P</v>
      </c>
      <c r="D568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-11.08921524449994</v>
      </c>
      <c r="E568">
        <f>RANK(Table6[[#This Row],[$ VALUE]],$D:$D)</f>
        <v>567</v>
      </c>
      <c r="F568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68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69" spans="1:7" x14ac:dyDescent="0.3">
      <c r="A569" t="s">
        <v>2433</v>
      </c>
      <c r="B569" t="str">
        <f>IFERROR(INDEX(PLAYERIDMAP[],MATCH(Table6[[#This Row],[PLAYERID]],PLAYERIDMAP[IDPLAYER],0),COLUMN(PLAYERIDMAP[PLAYERNAME])),"")</f>
        <v>Ryan Lavarnway</v>
      </c>
      <c r="C569" t="str">
        <f>IFERROR(INDEX(PLAYERIDMAP[],MATCH(Table6[[#This Row],[PLAYERID]],PLAYERIDMAP[IDPLAYER],0),COLUMN(PLAYERIDMAP[POS])),"")</f>
        <v>C</v>
      </c>
      <c r="D569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-11.101696461419527</v>
      </c>
      <c r="E569">
        <f>RANK(Table6[[#This Row],[$ VALUE]],$D:$D)</f>
        <v>568</v>
      </c>
      <c r="F569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69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70" spans="1:7" x14ac:dyDescent="0.3">
      <c r="A570" t="s">
        <v>3058</v>
      </c>
      <c r="B570" t="str">
        <f>IFERROR(INDEX(PLAYERIDMAP[],MATCH(Table6[[#This Row],[PLAYERID]],PLAYERIDMAP[IDPLAYER],0),COLUMN(PLAYERIDMAP[PLAYERNAME])),"")</f>
        <v>Pablo Sandoval</v>
      </c>
      <c r="C570" t="str">
        <f>IFERROR(INDEX(PLAYERIDMAP[],MATCH(Table6[[#This Row],[PLAYERID]],PLAYERIDMAP[IDPLAYER],0),COLUMN(PLAYERIDMAP[POS])),"")</f>
        <v>3B</v>
      </c>
      <c r="D570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-11.102318467179598</v>
      </c>
      <c r="E570">
        <f>RANK(Table6[[#This Row],[$ VALUE]],$D:$D)</f>
        <v>569</v>
      </c>
      <c r="F570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70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71" spans="1:7" x14ac:dyDescent="0.3">
      <c r="A571" t="s">
        <v>3502</v>
      </c>
      <c r="B571" t="str">
        <f>IFERROR(INDEX(PLAYERIDMAP[],MATCH(Table6[[#This Row],[PLAYERID]],PLAYERIDMAP[IDPLAYER],0),COLUMN(PLAYERIDMAP[PLAYERNAME])),"")</f>
        <v>Miguel Sano</v>
      </c>
      <c r="C571" t="str">
        <f>IFERROR(INDEX(PLAYERIDMAP[],MATCH(Table6[[#This Row],[PLAYERID]],PLAYERIDMAP[IDPLAYER],0),COLUMN(PLAYERIDMAP[POS])),"")</f>
        <v>3B</v>
      </c>
      <c r="D571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-11.129260132005145</v>
      </c>
      <c r="E571">
        <f>RANK(Table6[[#This Row],[$ VALUE]],$D:$D)</f>
        <v>570</v>
      </c>
      <c r="F571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71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72" spans="1:7" x14ac:dyDescent="0.3">
      <c r="A572" t="s">
        <v>2659</v>
      </c>
      <c r="B572" t="str">
        <f>IFERROR(INDEX(PLAYERIDMAP[],MATCH(Table6[[#This Row],[PLAYERID]],PLAYERIDMAP[IDPLAYER],0),COLUMN(PLAYERIDMAP[PLAYERNAME])),"")</f>
        <v>Adam Moore</v>
      </c>
      <c r="C572" t="str">
        <f>IFERROR(INDEX(PLAYERIDMAP[],MATCH(Table6[[#This Row],[PLAYERID]],PLAYERIDMAP[IDPLAYER],0),COLUMN(PLAYERIDMAP[POS])),"")</f>
        <v>C</v>
      </c>
      <c r="D572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-11.201786892128858</v>
      </c>
      <c r="E572">
        <f>RANK(Table6[[#This Row],[$ VALUE]],$D:$D)</f>
        <v>571</v>
      </c>
      <c r="F572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72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73" spans="1:7" x14ac:dyDescent="0.3">
      <c r="A573" t="s">
        <v>2749</v>
      </c>
      <c r="B573" t="str">
        <f>IFERROR(INDEX(PLAYERIDMAP[],MATCH(Table6[[#This Row],[PLAYERID]],PLAYERIDMAP[IDPLAYER],0),COLUMN(PLAYERIDMAP[PLAYERNAME])),"")</f>
        <v>Darren O'Day</v>
      </c>
      <c r="C573" t="str">
        <f>IFERROR(INDEX(PLAYERIDMAP[],MATCH(Table6[[#This Row],[PLAYERID]],PLAYERIDMAP[IDPLAYER],0),COLUMN(PLAYERIDMAP[POS])),"")</f>
        <v>P</v>
      </c>
      <c r="D573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-11.206051401723332</v>
      </c>
      <c r="E573">
        <f>RANK(Table6[[#This Row],[$ VALUE]],$D:$D)</f>
        <v>572</v>
      </c>
      <c r="F573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73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74" spans="1:7" x14ac:dyDescent="0.3">
      <c r="A574" t="s">
        <v>2920</v>
      </c>
      <c r="B574" t="str">
        <f>IFERROR(INDEX(PLAYERIDMAP[],MATCH(Table6[[#This Row],[PLAYERID]],PLAYERIDMAP[IDPLAYER],0),COLUMN(PLAYERIDMAP[PLAYERNAME])),"")</f>
        <v>Hanley Ramirez</v>
      </c>
      <c r="C574" t="str">
        <f>IFERROR(INDEX(PLAYERIDMAP[],MATCH(Table6[[#This Row],[PLAYERID]],PLAYERIDMAP[IDPLAYER],0),COLUMN(PLAYERIDMAP[POS])),"")</f>
        <v>1B</v>
      </c>
      <c r="D574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-11.20784031511605</v>
      </c>
      <c r="E574">
        <f>RANK(Table6[[#This Row],[$ VALUE]],$D:$D)</f>
        <v>573</v>
      </c>
      <c r="F574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74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75" spans="1:7" x14ac:dyDescent="0.3">
      <c r="A575" t="s">
        <v>1830</v>
      </c>
      <c r="B575" t="str">
        <f>IFERROR(INDEX(PLAYERIDMAP[],MATCH(Table6[[#This Row],[PLAYERID]],PLAYERIDMAP[IDPLAYER],0),COLUMN(PLAYERIDMAP[PLAYERNAME])),"")</f>
        <v>Travis D'Arnaud</v>
      </c>
      <c r="C575" t="str">
        <f>IFERROR(INDEX(PLAYERIDMAP[],MATCH(Table6[[#This Row],[PLAYERID]],PLAYERIDMAP[IDPLAYER],0),COLUMN(PLAYERIDMAP[POS])),"")</f>
        <v>C</v>
      </c>
      <c r="D575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-11.260026516534127</v>
      </c>
      <c r="E575">
        <f>RANK(Table6[[#This Row],[$ VALUE]],$D:$D)</f>
        <v>574</v>
      </c>
      <c r="F575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75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76" spans="1:7" x14ac:dyDescent="0.3">
      <c r="A576" t="s">
        <v>4555</v>
      </c>
      <c r="B576" t="str">
        <f>IFERROR(INDEX(PLAYERIDMAP[],MATCH(Table6[[#This Row],[PLAYERID]],PLAYERIDMAP[IDPLAYER],0),COLUMN(PLAYERIDMAP[PLAYERNAME])),"")</f>
        <v>Joe Panik</v>
      </c>
      <c r="C576" t="str">
        <f>IFERROR(INDEX(PLAYERIDMAP[],MATCH(Table6[[#This Row],[PLAYERID]],PLAYERIDMAP[IDPLAYER],0),COLUMN(PLAYERIDMAP[POS])),"")</f>
        <v>2B</v>
      </c>
      <c r="D576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-11.284896856444403</v>
      </c>
      <c r="E576">
        <f>RANK(Table6[[#This Row],[$ VALUE]],$D:$D)</f>
        <v>575</v>
      </c>
      <c r="F576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76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77" spans="1:7" x14ac:dyDescent="0.3">
      <c r="A577" t="s">
        <v>1725</v>
      </c>
      <c r="B577" t="str">
        <f>IFERROR(INDEX(PLAYERIDMAP[],MATCH(Table6[[#This Row],[PLAYERID]],PLAYERIDMAP[IDPLAYER],0),COLUMN(PLAYERIDMAP[PLAYERNAME])),"")</f>
        <v>Yoenis Cespedes</v>
      </c>
      <c r="C577" t="str">
        <f>IFERROR(INDEX(PLAYERIDMAP[],MATCH(Table6[[#This Row],[PLAYERID]],PLAYERIDMAP[IDPLAYER],0),COLUMN(PLAYERIDMAP[POS])),"")</f>
        <v>OF</v>
      </c>
      <c r="D577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-11.293451129040134</v>
      </c>
      <c r="E577">
        <f>RANK(Table6[[#This Row],[$ VALUE]],$D:$D)</f>
        <v>576</v>
      </c>
      <c r="F577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77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78" spans="1:7" x14ac:dyDescent="0.3">
      <c r="A578" t="s">
        <v>3150</v>
      </c>
      <c r="B578" t="str">
        <f>IFERROR(INDEX(PLAYERIDMAP[],MATCH(Table6[[#This Row],[PLAYERID]],PLAYERIDMAP[IDPLAYER],0),COLUMN(PLAYERIDMAP[PLAYERNAME])),"")</f>
        <v>Chris Stewart</v>
      </c>
      <c r="C578" t="str">
        <f>IFERROR(INDEX(PLAYERIDMAP[],MATCH(Table6[[#This Row],[PLAYERID]],PLAYERIDMAP[IDPLAYER],0),COLUMN(PLAYERIDMAP[POS])),"")</f>
        <v>C</v>
      </c>
      <c r="D578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-11.330594387097134</v>
      </c>
      <c r="E578">
        <f>RANK(Table6[[#This Row],[$ VALUE]],$D:$D)</f>
        <v>577</v>
      </c>
      <c r="F578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78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79" spans="1:7" x14ac:dyDescent="0.3">
      <c r="A579" t="s">
        <v>12623</v>
      </c>
      <c r="B579" t="str">
        <f>IFERROR(INDEX(PLAYERIDMAP[],MATCH(Table6[[#This Row],[PLAYERID]],PLAYERIDMAP[IDPLAYER],0),COLUMN(PLAYERIDMAP[PLAYERNAME])),"")</f>
        <v>Andrew Triggs</v>
      </c>
      <c r="C579" t="str">
        <f>IFERROR(INDEX(PLAYERIDMAP[],MATCH(Table6[[#This Row],[PLAYERID]],PLAYERIDMAP[IDPLAYER],0),COLUMN(PLAYERIDMAP[POS])),"")</f>
        <v>P</v>
      </c>
      <c r="D579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-11.336667506113205</v>
      </c>
      <c r="E579">
        <f>RANK(Table6[[#This Row],[$ VALUE]],$D:$D)</f>
        <v>578</v>
      </c>
      <c r="F579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79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80" spans="1:7" x14ac:dyDescent="0.3">
      <c r="A580" t="s">
        <v>1763</v>
      </c>
      <c r="B580" t="str">
        <f>IFERROR(INDEX(PLAYERIDMAP[],MATCH(Table6[[#This Row],[PLAYERID]],PLAYERIDMAP[IDPLAYER],0),COLUMN(PLAYERIDMAP[PLAYERNAME])),"")</f>
        <v>Alex Cobb</v>
      </c>
      <c r="C580" t="str">
        <f>IFERROR(INDEX(PLAYERIDMAP[],MATCH(Table6[[#This Row],[PLAYERID]],PLAYERIDMAP[IDPLAYER],0),COLUMN(PLAYERIDMAP[POS])),"")</f>
        <v>P</v>
      </c>
      <c r="D580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-11.365267518766887</v>
      </c>
      <c r="E580">
        <f>RANK(Table6[[#This Row],[$ VALUE]],$D:$D)</f>
        <v>579</v>
      </c>
      <c r="F580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80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81" spans="1:7" x14ac:dyDescent="0.3">
      <c r="A581" t="s">
        <v>13325</v>
      </c>
      <c r="B581" t="str">
        <f>IFERROR(INDEX(PLAYERIDMAP[],MATCH(Table6[[#This Row],[PLAYERID]],PLAYERIDMAP[IDPLAYER],0),COLUMN(PLAYERIDMAP[PLAYERNAME])),"")</f>
        <v>Sandy Alcantara</v>
      </c>
      <c r="C581" t="str">
        <f>IFERROR(INDEX(PLAYERIDMAP[],MATCH(Table6[[#This Row],[PLAYERID]],PLAYERIDMAP[IDPLAYER],0),COLUMN(PLAYERIDMAP[POS])),"")</f>
        <v>P</v>
      </c>
      <c r="D581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-11.424414938999375</v>
      </c>
      <c r="E581">
        <f>RANK(Table6[[#This Row],[$ VALUE]],$D:$D)</f>
        <v>580</v>
      </c>
      <c r="F581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81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82" spans="1:7" x14ac:dyDescent="0.3">
      <c r="A582" t="s">
        <v>1749</v>
      </c>
      <c r="B582" t="str">
        <f>IFERROR(INDEX(PLAYERIDMAP[],MATCH(Table6[[#This Row],[PLAYERID]],PLAYERIDMAP[IDPLAYER],0),COLUMN(PLAYERIDMAP[PLAYERNAME])),"")</f>
        <v>Tony Cingrani</v>
      </c>
      <c r="C582" t="str">
        <f>IFERROR(INDEX(PLAYERIDMAP[],MATCH(Table6[[#This Row],[PLAYERID]],PLAYERIDMAP[IDPLAYER],0),COLUMN(PLAYERIDMAP[POS])),"")</f>
        <v>P</v>
      </c>
      <c r="D582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-11.430719257581421</v>
      </c>
      <c r="E582">
        <f>RANK(Table6[[#This Row],[$ VALUE]],$D:$D)</f>
        <v>581</v>
      </c>
      <c r="F582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82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83" spans="1:7" x14ac:dyDescent="0.3">
      <c r="A583" t="s">
        <v>8253</v>
      </c>
      <c r="B583" t="str">
        <f>IFERROR(INDEX(PLAYERIDMAP[],MATCH(Table6[[#This Row],[PLAYERID]],PLAYERIDMAP[IDPLAYER],0),COLUMN(PLAYERIDMAP[PLAYERNAME])),"")</f>
        <v>Matt Andriese</v>
      </c>
      <c r="C583" t="str">
        <f>IFERROR(INDEX(PLAYERIDMAP[],MATCH(Table6[[#This Row],[PLAYERID]],PLAYERIDMAP[IDPLAYER],0),COLUMN(PLAYERIDMAP[POS])),"")</f>
        <v>P</v>
      </c>
      <c r="D583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-11.4464409899534</v>
      </c>
      <c r="E583">
        <f>RANK(Table6[[#This Row],[$ VALUE]],$D:$D)</f>
        <v>582</v>
      </c>
      <c r="F583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83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84" spans="1:7" x14ac:dyDescent="0.3">
      <c r="A584" t="s">
        <v>8232</v>
      </c>
      <c r="B584" t="str">
        <f>IFERROR(INDEX(PLAYERIDMAP[],MATCH(Table6[[#This Row],[PLAYERID]],PLAYERIDMAP[IDPLAYER],0),COLUMN(PLAYERIDMAP[PLAYERNAME])),"")</f>
        <v>Chad Bettis</v>
      </c>
      <c r="C584" t="str">
        <f>IFERROR(INDEX(PLAYERIDMAP[],MATCH(Table6[[#This Row],[PLAYERID]],PLAYERIDMAP[IDPLAYER],0),COLUMN(PLAYERIDMAP[POS])),"")</f>
        <v>P</v>
      </c>
      <c r="D584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-11.48450050513199</v>
      </c>
      <c r="E584">
        <f>RANK(Table6[[#This Row],[$ VALUE]],$D:$D)</f>
        <v>583</v>
      </c>
      <c r="F584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84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85" spans="1:7" x14ac:dyDescent="0.3">
      <c r="A585" t="s">
        <v>3009</v>
      </c>
      <c r="B585" t="str">
        <f>IFERROR(INDEX(PLAYERIDMAP[],MATCH(Table6[[#This Row],[PLAYERID]],PLAYERIDMAP[IDPLAYER],0),COLUMN(PLAYERIDMAP[PLAYERNAME])),"")</f>
        <v>Jorge de la Rosa</v>
      </c>
      <c r="C585" t="str">
        <f>IFERROR(INDEX(PLAYERIDMAP[],MATCH(Table6[[#This Row],[PLAYERID]],PLAYERIDMAP[IDPLAYER],0),COLUMN(PLAYERIDMAP[POS])),"")</f>
        <v>P</v>
      </c>
      <c r="D585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-11.490034672929143</v>
      </c>
      <c r="E585">
        <f>RANK(Table6[[#This Row],[$ VALUE]],$D:$D)</f>
        <v>584</v>
      </c>
      <c r="F585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85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86" spans="1:7" x14ac:dyDescent="0.3">
      <c r="A586" t="s">
        <v>12739</v>
      </c>
      <c r="B586" t="str">
        <f>IFERROR(INDEX(PLAYERIDMAP[],MATCH(Table6[[#This Row],[PLAYERID]],PLAYERIDMAP[IDPLAYER],0),COLUMN(PLAYERIDMAP[PLAYERNAME])),"")</f>
        <v>Tyler O'Neill</v>
      </c>
      <c r="C586" t="str">
        <f>IFERROR(INDEX(PLAYERIDMAP[],MATCH(Table6[[#This Row],[PLAYERID]],PLAYERIDMAP[IDPLAYER],0),COLUMN(PLAYERIDMAP[POS])),"")</f>
        <v>OF</v>
      </c>
      <c r="D586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-11.538410336215742</v>
      </c>
      <c r="E586">
        <f>RANK(Table6[[#This Row],[$ VALUE]],$D:$D)</f>
        <v>585</v>
      </c>
      <c r="F586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86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87" spans="1:7" x14ac:dyDescent="0.3">
      <c r="A587" t="s">
        <v>8251</v>
      </c>
      <c r="B587" t="str">
        <f>IFERROR(INDEX(PLAYERIDMAP[],MATCH(Table6[[#This Row],[PLAYERID]],PLAYERIDMAP[IDPLAYER],0),COLUMN(PLAYERIDMAP[PLAYERNAME])),"")</f>
        <v>Jake Diekman</v>
      </c>
      <c r="C587" t="str">
        <f>IFERROR(INDEX(PLAYERIDMAP[],MATCH(Table6[[#This Row],[PLAYERID]],PLAYERIDMAP[IDPLAYER],0),COLUMN(PLAYERIDMAP[POS])),"")</f>
        <v>P</v>
      </c>
      <c r="D587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-11.550131874331489</v>
      </c>
      <c r="E587">
        <f>RANK(Table6[[#This Row],[$ VALUE]],$D:$D)</f>
        <v>586</v>
      </c>
      <c r="F587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87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88" spans="1:7" x14ac:dyDescent="0.3">
      <c r="A588" t="s">
        <v>4809</v>
      </c>
      <c r="B588" t="str">
        <f>IFERROR(INDEX(PLAYERIDMAP[],MATCH(Table6[[#This Row],[PLAYERID]],PLAYERIDMAP[IDPLAYER],0),COLUMN(PLAYERIDMAP[PLAYERNAME])),"")</f>
        <v>Matt Shoemaker</v>
      </c>
      <c r="C588" t="str">
        <f>IFERROR(INDEX(PLAYERIDMAP[],MATCH(Table6[[#This Row],[PLAYERID]],PLAYERIDMAP[IDPLAYER],0),COLUMN(PLAYERIDMAP[POS])),"")</f>
        <v>P</v>
      </c>
      <c r="D588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-11.672398330737893</v>
      </c>
      <c r="E588">
        <f>RANK(Table6[[#This Row],[$ VALUE]],$D:$D)</f>
        <v>587</v>
      </c>
      <c r="F588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88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89" spans="1:7" x14ac:dyDescent="0.3">
      <c r="A589" t="s">
        <v>2625</v>
      </c>
      <c r="B589" t="str">
        <f>IFERROR(INDEX(PLAYERIDMAP[],MATCH(Table6[[#This Row],[PLAYERID]],PLAYERIDMAP[IDPLAYER],0),COLUMN(PLAYERIDMAP[PLAYERNAME])),"")</f>
        <v>Mark Melancon</v>
      </c>
      <c r="C589" t="str">
        <f>IFERROR(INDEX(PLAYERIDMAP[],MATCH(Table6[[#This Row],[PLAYERID]],PLAYERIDMAP[IDPLAYER],0),COLUMN(PLAYERIDMAP[POS])),"")</f>
        <v>P</v>
      </c>
      <c r="D589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-11.69145035183592</v>
      </c>
      <c r="E589">
        <f>RANK(Table6[[#This Row],[$ VALUE]],$D:$D)</f>
        <v>588</v>
      </c>
      <c r="F589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89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90" spans="1:7" x14ac:dyDescent="0.3">
      <c r="A590" t="s">
        <v>1820</v>
      </c>
      <c r="B590" t="str">
        <f>IFERROR(INDEX(PLAYERIDMAP[],MATCH(Table6[[#This Row],[PLAYERID]],PLAYERIDMAP[IDPLAYER],0),COLUMN(PLAYERIDMAP[PLAYERNAME])),"")</f>
        <v>Tony Cruz</v>
      </c>
      <c r="C590" t="str">
        <f>IFERROR(INDEX(PLAYERIDMAP[],MATCH(Table6[[#This Row],[PLAYERID]],PLAYERIDMAP[IDPLAYER],0),COLUMN(PLAYERIDMAP[POS])),"")</f>
        <v>C</v>
      </c>
      <c r="D590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-11.722884715808798</v>
      </c>
      <c r="E590">
        <f>RANK(Table6[[#This Row],[$ VALUE]],$D:$D)</f>
        <v>589</v>
      </c>
      <c r="F590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90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91" spans="1:7" x14ac:dyDescent="0.3">
      <c r="A591" t="s">
        <v>2384</v>
      </c>
      <c r="B591" t="str">
        <f>IFERROR(INDEX(PLAYERIDMAP[],MATCH(Table6[[#This Row],[PLAYERID]],PLAYERIDMAP[IDPLAYER],0),COLUMN(PLAYERIDMAP[PLAYERNAME])),"")</f>
        <v>Brandon Kintzler</v>
      </c>
      <c r="C591" t="str">
        <f>IFERROR(INDEX(PLAYERIDMAP[],MATCH(Table6[[#This Row],[PLAYERID]],PLAYERIDMAP[IDPLAYER],0),COLUMN(PLAYERIDMAP[POS])),"")</f>
        <v>P</v>
      </c>
      <c r="D591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-11.739203057538415</v>
      </c>
      <c r="E591">
        <f>RANK(Table6[[#This Row],[$ VALUE]],$D:$D)</f>
        <v>590</v>
      </c>
      <c r="F591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91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92" spans="1:7" x14ac:dyDescent="0.3">
      <c r="A592" t="s">
        <v>11085</v>
      </c>
      <c r="B592" t="str">
        <f>IFERROR(INDEX(PLAYERIDMAP[],MATCH(Table6[[#This Row],[PLAYERID]],PLAYERIDMAP[IDPLAYER],0),COLUMN(PLAYERIDMAP[PLAYERNAME])),"")</f>
        <v>Dustin Garneau</v>
      </c>
      <c r="C592" t="str">
        <f>IFERROR(INDEX(PLAYERIDMAP[],MATCH(Table6[[#This Row],[PLAYERID]],PLAYERIDMAP[IDPLAYER],0),COLUMN(PLAYERIDMAP[POS])),"")</f>
        <v>C</v>
      </c>
      <c r="D592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-11.749382720046615</v>
      </c>
      <c r="E592">
        <f>RANK(Table6[[#This Row],[$ VALUE]],$D:$D)</f>
        <v>591</v>
      </c>
      <c r="F592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92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93" spans="1:7" x14ac:dyDescent="0.3">
      <c r="A593" t="s">
        <v>1619</v>
      </c>
      <c r="B593" t="str">
        <f>IFERROR(INDEX(PLAYERIDMAP[],MATCH(Table6[[#This Row],[PLAYERID]],PLAYERIDMAP[IDPLAYER],0),COLUMN(PLAYERIDMAP[PLAYERNAME])),"")</f>
        <v>Jay Bruce</v>
      </c>
      <c r="C593" t="str">
        <f>IFERROR(INDEX(PLAYERIDMAP[],MATCH(Table6[[#This Row],[PLAYERID]],PLAYERIDMAP[IDPLAYER],0),COLUMN(PLAYERIDMAP[POS])),"")</f>
        <v>OF</v>
      </c>
      <c r="D593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-11.768789147365229</v>
      </c>
      <c r="E593">
        <f>RANK(Table6[[#This Row],[$ VALUE]],$D:$D)</f>
        <v>592</v>
      </c>
      <c r="F593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93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94" spans="1:7" x14ac:dyDescent="0.3">
      <c r="A594" t="s">
        <v>13133</v>
      </c>
      <c r="B594" t="str">
        <f>IFERROR(INDEX(PLAYERIDMAP[],MATCH(Table6[[#This Row],[PLAYERID]],PLAYERIDMAP[IDPLAYER],0),COLUMN(PLAYERIDMAP[PLAYERNAME])),"")</f>
        <v>Jordan Montgomery</v>
      </c>
      <c r="C594" t="str">
        <f>IFERROR(INDEX(PLAYERIDMAP[],MATCH(Table6[[#This Row],[PLAYERID]],PLAYERIDMAP[IDPLAYER],0),COLUMN(PLAYERIDMAP[POS])),"")</f>
        <v>P</v>
      </c>
      <c r="D594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-11.771502006840963</v>
      </c>
      <c r="E594">
        <f>RANK(Table6[[#This Row],[$ VALUE]],$D:$D)</f>
        <v>593</v>
      </c>
      <c r="F594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94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95" spans="1:7" x14ac:dyDescent="0.3">
      <c r="A595" t="s">
        <v>8306</v>
      </c>
      <c r="B595" t="str">
        <f>IFERROR(INDEX(PLAYERIDMAP[],MATCH(Table6[[#This Row],[PLAYERID]],PLAYERIDMAP[IDPLAYER],0),COLUMN(PLAYERIDMAP[PLAYERNAME])),"")</f>
        <v>Matt Wisler</v>
      </c>
      <c r="C595" t="str">
        <f>IFERROR(INDEX(PLAYERIDMAP[],MATCH(Table6[[#This Row],[PLAYERID]],PLAYERIDMAP[IDPLAYER],0),COLUMN(PLAYERIDMAP[POS])),"")</f>
        <v>P</v>
      </c>
      <c r="D595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-11.842274609693638</v>
      </c>
      <c r="E595">
        <f>RANK(Table6[[#This Row],[$ VALUE]],$D:$D)</f>
        <v>594</v>
      </c>
      <c r="F595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95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96" spans="1:7" x14ac:dyDescent="0.3">
      <c r="A596" t="s">
        <v>12547</v>
      </c>
      <c r="B596" t="str">
        <f>IFERROR(INDEX(PLAYERIDMAP[],MATCH(Table6[[#This Row],[PLAYERID]],PLAYERIDMAP[IDPLAYER],0),COLUMN(PLAYERIDMAP[PLAYERNAME])),"")</f>
        <v>Jett Bandy</v>
      </c>
      <c r="C596" t="str">
        <f>IFERROR(INDEX(PLAYERIDMAP[],MATCH(Table6[[#This Row],[PLAYERID]],PLAYERIDMAP[IDPLAYER],0),COLUMN(PLAYERIDMAP[POS])),"")</f>
        <v>C</v>
      </c>
      <c r="D596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-11.874137360634432</v>
      </c>
      <c r="E596">
        <f>RANK(Table6[[#This Row],[$ VALUE]],$D:$D)</f>
        <v>595</v>
      </c>
      <c r="F596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96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97" spans="1:7" x14ac:dyDescent="0.3">
      <c r="A597" t="s">
        <v>11909</v>
      </c>
      <c r="B597" t="str">
        <f>IFERROR(INDEX(PLAYERIDMAP[],MATCH(Table6[[#This Row],[PLAYERID]],PLAYERIDMAP[IDPLAYER],0),COLUMN(PLAYERIDMAP[PLAYERNAME])),"")</f>
        <v>Jacob Barnes</v>
      </c>
      <c r="C597" t="str">
        <f>IFERROR(INDEX(PLAYERIDMAP[],MATCH(Table6[[#This Row],[PLAYERID]],PLAYERIDMAP[IDPLAYER],0),COLUMN(PLAYERIDMAP[POS])),"")</f>
        <v>P</v>
      </c>
      <c r="D597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-11.887327722263649</v>
      </c>
      <c r="E597">
        <f>RANK(Table6[[#This Row],[$ VALUE]],$D:$D)</f>
        <v>596</v>
      </c>
      <c r="F597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97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98" spans="1:7" x14ac:dyDescent="0.3">
      <c r="A598" t="s">
        <v>1897</v>
      </c>
      <c r="B598" t="str">
        <f>IFERROR(INDEX(PLAYERIDMAP[],MATCH(Table6[[#This Row],[PLAYERID]],PLAYERIDMAP[IDPLAYER],0),COLUMN(PLAYERIDMAP[PLAYERNAME])),"")</f>
        <v>Josh Donaldson</v>
      </c>
      <c r="C598" t="str">
        <f>IFERROR(INDEX(PLAYERIDMAP[],MATCH(Table6[[#This Row],[PLAYERID]],PLAYERIDMAP[IDPLAYER],0),COLUMN(PLAYERIDMAP[POS])),"")</f>
        <v>3B</v>
      </c>
      <c r="D598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-11.907806256210185</v>
      </c>
      <c r="E598">
        <f>RANK(Table6[[#This Row],[$ VALUE]],$D:$D)</f>
        <v>597</v>
      </c>
      <c r="F598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98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599" spans="1:7" x14ac:dyDescent="0.3">
      <c r="A599" t="s">
        <v>12266</v>
      </c>
      <c r="B599" t="str">
        <f>IFERROR(INDEX(PLAYERIDMAP[],MATCH(Table6[[#This Row],[PLAYERID]],PLAYERIDMAP[IDPLAYER],0),COLUMN(PLAYERIDMAP[PLAYERNAME])),"")</f>
        <v>Joey Rickard</v>
      </c>
      <c r="C599" t="str">
        <f>IFERROR(INDEX(PLAYERIDMAP[],MATCH(Table6[[#This Row],[PLAYERID]],PLAYERIDMAP[IDPLAYER],0),COLUMN(PLAYERIDMAP[POS])),"")</f>
        <v>OF</v>
      </c>
      <c r="D599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-11.965941744752856</v>
      </c>
      <c r="E599">
        <f>RANK(Table6[[#This Row],[$ VALUE]],$D:$D)</f>
        <v>598</v>
      </c>
      <c r="F599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599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00" spans="1:7" x14ac:dyDescent="0.3">
      <c r="A600" t="s">
        <v>2242</v>
      </c>
      <c r="B600" t="str">
        <f>IFERROR(INDEX(PLAYERIDMAP[],MATCH(Table6[[#This Row],[PLAYERID]],PLAYERIDMAP[IDPLAYER],0),COLUMN(PLAYERIDMAP[PLAYERNAME])),"")</f>
        <v>Greg Holland</v>
      </c>
      <c r="C600" t="str">
        <f>IFERROR(INDEX(PLAYERIDMAP[],MATCH(Table6[[#This Row],[PLAYERID]],PLAYERIDMAP[IDPLAYER],0),COLUMN(PLAYERIDMAP[POS])),"")</f>
        <v>P</v>
      </c>
      <c r="D600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-11.995885521189756</v>
      </c>
      <c r="E600">
        <f>RANK(Table6[[#This Row],[$ VALUE]],$D:$D)</f>
        <v>599</v>
      </c>
      <c r="F600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00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01" spans="1:7" x14ac:dyDescent="0.3">
      <c r="A601" t="s">
        <v>12072</v>
      </c>
      <c r="B601" t="str">
        <f>IFERROR(INDEX(PLAYERIDMAP[],MATCH(Table6[[#This Row],[PLAYERID]],PLAYERIDMAP[IDPLAYER],0),COLUMN(PLAYERIDMAP[PLAYERNAME])),"")</f>
        <v>Cody Reed</v>
      </c>
      <c r="C601" t="str">
        <f>IFERROR(INDEX(PLAYERIDMAP[],MATCH(Table6[[#This Row],[PLAYERID]],PLAYERIDMAP[IDPLAYER],0),COLUMN(PLAYERIDMAP[POS])),"")</f>
        <v>P</v>
      </c>
      <c r="D601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-12.007424115470601</v>
      </c>
      <c r="E601">
        <f>RANK(Table6[[#This Row],[$ VALUE]],$D:$D)</f>
        <v>600</v>
      </c>
      <c r="F601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01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02" spans="1:7" x14ac:dyDescent="0.3">
      <c r="A602" t="s">
        <v>12200</v>
      </c>
      <c r="B602" t="str">
        <f>IFERROR(INDEX(PLAYERIDMAP[],MATCH(Table6[[#This Row],[PLAYERID]],PLAYERIDMAP[IDPLAYER],0),COLUMN(PLAYERIDMAP[PLAYERNAME])),"")</f>
        <v>Jacob Nottingham</v>
      </c>
      <c r="C602" t="str">
        <f>IFERROR(INDEX(PLAYERIDMAP[],MATCH(Table6[[#This Row],[PLAYERID]],PLAYERIDMAP[IDPLAYER],0),COLUMN(PLAYERIDMAP[POS])),"")</f>
        <v>C</v>
      </c>
      <c r="D602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-12.013477349159032</v>
      </c>
      <c r="E602">
        <f>RANK(Table6[[#This Row],[$ VALUE]],$D:$D)</f>
        <v>601</v>
      </c>
      <c r="F602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02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03" spans="1:7" x14ac:dyDescent="0.3">
      <c r="A603" t="s">
        <v>11863</v>
      </c>
      <c r="B603" t="str">
        <f>IFERROR(INDEX(PLAYERIDMAP[],MATCH(Table6[[#This Row],[PLAYERID]],PLAYERIDMAP[IDPLAYER],0),COLUMN(PLAYERIDMAP[PLAYERNAME])),"")</f>
        <v>Santiago Casilla</v>
      </c>
      <c r="C603" t="str">
        <f>IFERROR(INDEX(PLAYERIDMAP[],MATCH(Table6[[#This Row],[PLAYERID]],PLAYERIDMAP[IDPLAYER],0),COLUMN(PLAYERIDMAP[POS])),"")</f>
        <v>P</v>
      </c>
      <c r="D603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-12.02012277734344</v>
      </c>
      <c r="E603">
        <f>RANK(Table6[[#This Row],[$ VALUE]],$D:$D)</f>
        <v>602</v>
      </c>
      <c r="F603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03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04" spans="1:7" x14ac:dyDescent="0.3">
      <c r="A604" t="s">
        <v>2198</v>
      </c>
      <c r="B604" t="str">
        <f>IFERROR(INDEX(PLAYERIDMAP[],MATCH(Table6[[#This Row],[PLAYERID]],PLAYERIDMAP[IDPLAYER],0),COLUMN(PLAYERIDMAP[PLAYERNAME])),"")</f>
        <v>Adeiny Hechavarria</v>
      </c>
      <c r="C604" t="str">
        <f>IFERROR(INDEX(PLAYERIDMAP[],MATCH(Table6[[#This Row],[PLAYERID]],PLAYERIDMAP[IDPLAYER],0),COLUMN(PLAYERIDMAP[POS])),"")</f>
        <v>SS</v>
      </c>
      <c r="D604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-12.073838361022869</v>
      </c>
      <c r="E604">
        <f>RANK(Table6[[#This Row],[$ VALUE]],$D:$D)</f>
        <v>603</v>
      </c>
      <c r="F604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04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05" spans="1:7" x14ac:dyDescent="0.3">
      <c r="A605" t="s">
        <v>8303</v>
      </c>
      <c r="B605" t="str">
        <f>IFERROR(INDEX(PLAYERIDMAP[],MATCH(Table6[[#This Row],[PLAYERID]],PLAYERIDMAP[IDPLAYER],0),COLUMN(PLAYERIDMAP[PLAYERNAME])),"")</f>
        <v>Dan Otero</v>
      </c>
      <c r="C605" t="str">
        <f>IFERROR(INDEX(PLAYERIDMAP[],MATCH(Table6[[#This Row],[PLAYERID]],PLAYERIDMAP[IDPLAYER],0),COLUMN(PLAYERIDMAP[POS])),"")</f>
        <v>P</v>
      </c>
      <c r="D605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-12.082718523193259</v>
      </c>
      <c r="E605">
        <f>RANK(Table6[[#This Row],[$ VALUE]],$D:$D)</f>
        <v>604</v>
      </c>
      <c r="F605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05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06" spans="1:7" x14ac:dyDescent="0.3">
      <c r="A606" t="s">
        <v>8265</v>
      </c>
      <c r="B606" t="str">
        <f>IFERROR(INDEX(PLAYERIDMAP[],MATCH(Table6[[#This Row],[PLAYERID]],PLAYERIDMAP[IDPLAYER],0),COLUMN(PLAYERIDMAP[PLAYERNAME])),"")</f>
        <v>Miguel Castro</v>
      </c>
      <c r="C606" t="str">
        <f>IFERROR(INDEX(PLAYERIDMAP[],MATCH(Table6[[#This Row],[PLAYERID]],PLAYERIDMAP[IDPLAYER],0),COLUMN(PLAYERIDMAP[POS])),"")</f>
        <v>P</v>
      </c>
      <c r="D606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-12.093206106199649</v>
      </c>
      <c r="E606">
        <f>RANK(Table6[[#This Row],[$ VALUE]],$D:$D)</f>
        <v>605</v>
      </c>
      <c r="F606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06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07" spans="1:7" x14ac:dyDescent="0.3">
      <c r="A607" t="s">
        <v>8270</v>
      </c>
      <c r="B607" t="str">
        <f>IFERROR(INDEX(PLAYERIDMAP[],MATCH(Table6[[#This Row],[PLAYERID]],PLAYERIDMAP[IDPLAYER],0),COLUMN(PLAYERIDMAP[PLAYERNAME])),"")</f>
        <v>Buck Farmer</v>
      </c>
      <c r="C607" t="str">
        <f>IFERROR(INDEX(PLAYERIDMAP[],MATCH(Table6[[#This Row],[PLAYERID]],PLAYERIDMAP[IDPLAYER],0),COLUMN(PLAYERIDMAP[POS])),"")</f>
        <v>P</v>
      </c>
      <c r="D607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-12.100077240093768</v>
      </c>
      <c r="E607">
        <f>RANK(Table6[[#This Row],[$ VALUE]],$D:$D)</f>
        <v>606</v>
      </c>
      <c r="F607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07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08" spans="1:7" x14ac:dyDescent="0.3">
      <c r="A608" t="s">
        <v>1788</v>
      </c>
      <c r="B608" t="str">
        <f>IFERROR(INDEX(PLAYERIDMAP[],MATCH(Table6[[#This Row],[PLAYERID]],PLAYERIDMAP[IDPLAYER],0),COLUMN(PLAYERIDMAP[PLAYERNAME])),"")</f>
        <v>Ryan Cook</v>
      </c>
      <c r="C608" t="str">
        <f>IFERROR(INDEX(PLAYERIDMAP[],MATCH(Table6[[#This Row],[PLAYERID]],PLAYERIDMAP[IDPLAYER],0),COLUMN(PLAYERIDMAP[POS])),"")</f>
        <v>P</v>
      </c>
      <c r="D608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-12.138424605262498</v>
      </c>
      <c r="E608">
        <f>RANK(Table6[[#This Row],[$ VALUE]],$D:$D)</f>
        <v>607</v>
      </c>
      <c r="F608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08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09" spans="1:7" x14ac:dyDescent="0.3">
      <c r="A609" t="s">
        <v>11095</v>
      </c>
      <c r="B609" t="str">
        <f>IFERROR(INDEX(PLAYERIDMAP[],MATCH(Table6[[#This Row],[PLAYERID]],PLAYERIDMAP[IDPLAYER],0),COLUMN(PLAYERIDMAP[PLAYERNAME])),"")</f>
        <v>Adam Morgan</v>
      </c>
      <c r="C609" t="str">
        <f>IFERROR(INDEX(PLAYERIDMAP[],MATCH(Table6[[#This Row],[PLAYERID]],PLAYERIDMAP[IDPLAYER],0),COLUMN(PLAYERIDMAP[POS])),"")</f>
        <v>P</v>
      </c>
      <c r="D609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-12.139643066922151</v>
      </c>
      <c r="E609">
        <f>RANK(Table6[[#This Row],[$ VALUE]],$D:$D)</f>
        <v>608</v>
      </c>
      <c r="F609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09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10" spans="1:7" x14ac:dyDescent="0.3">
      <c r="A610" t="s">
        <v>11399</v>
      </c>
      <c r="B610" t="str">
        <f>IFERROR(INDEX(PLAYERIDMAP[],MATCH(Table6[[#This Row],[PLAYERID]],PLAYERIDMAP[IDPLAYER],0),COLUMN(PLAYERIDMAP[PLAYERNAME])),"")</f>
        <v>Zach Davies</v>
      </c>
      <c r="C610" t="str">
        <f>IFERROR(INDEX(PLAYERIDMAP[],MATCH(Table6[[#This Row],[PLAYERID]],PLAYERIDMAP[IDPLAYER],0),COLUMN(PLAYERIDMAP[POS])),"")</f>
        <v>P</v>
      </c>
      <c r="D610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-12.190433188632554</v>
      </c>
      <c r="E610">
        <f>RANK(Table6[[#This Row],[$ VALUE]],$D:$D)</f>
        <v>609</v>
      </c>
      <c r="F610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10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11" spans="1:7" x14ac:dyDescent="0.3">
      <c r="A611" t="s">
        <v>13089</v>
      </c>
      <c r="B611" t="str">
        <f>IFERROR(INDEX(PLAYERIDMAP[],MATCH(Table6[[#This Row],[PLAYERID]],PLAYERIDMAP[IDPLAYER],0),COLUMN(PLAYERIDMAP[PLAYERNAME])),"")</f>
        <v>Mike Soroka</v>
      </c>
      <c r="C611" t="str">
        <f>IFERROR(INDEX(PLAYERIDMAP[],MATCH(Table6[[#This Row],[PLAYERID]],PLAYERIDMAP[IDPLAYER],0),COLUMN(PLAYERIDMAP[POS])),"")</f>
        <v>P</v>
      </c>
      <c r="D611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-12.208025407090622</v>
      </c>
      <c r="E611">
        <f>RANK(Table6[[#This Row],[$ VALUE]],$D:$D)</f>
        <v>610</v>
      </c>
      <c r="F611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11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12" spans="1:7" x14ac:dyDescent="0.3">
      <c r="A612" t="s">
        <v>1962</v>
      </c>
      <c r="B612" t="str">
        <f>IFERROR(INDEX(PLAYERIDMAP[],MATCH(Table6[[#This Row],[PLAYERID]],PLAYERIDMAP[IDPLAYER],0),COLUMN(PLAYERIDMAP[PLAYERNAME])),"")</f>
        <v>Marco Estrada</v>
      </c>
      <c r="C612" t="str">
        <f>IFERROR(INDEX(PLAYERIDMAP[],MATCH(Table6[[#This Row],[PLAYERID]],PLAYERIDMAP[IDPLAYER],0),COLUMN(PLAYERIDMAP[POS])),"")</f>
        <v>P</v>
      </c>
      <c r="D612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-12.211789300728942</v>
      </c>
      <c r="E612">
        <f>RANK(Table6[[#This Row],[$ VALUE]],$D:$D)</f>
        <v>611</v>
      </c>
      <c r="F612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12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13" spans="1:7" x14ac:dyDescent="0.3">
      <c r="A613" t="s">
        <v>2395</v>
      </c>
      <c r="B613" t="str">
        <f>IFERROR(INDEX(PLAYERIDMAP[],MATCH(Table6[[#This Row],[PLAYERID]],PLAYERIDMAP[IDPLAYER],0),COLUMN(PLAYERIDMAP[PLAYERNAME])),"")</f>
        <v>George Kontos</v>
      </c>
      <c r="C613" t="str">
        <f>IFERROR(INDEX(PLAYERIDMAP[],MATCH(Table6[[#This Row],[PLAYERID]],PLAYERIDMAP[IDPLAYER],0),COLUMN(PLAYERIDMAP[POS])),"")</f>
        <v>P</v>
      </c>
      <c r="D613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-12.212442879448824</v>
      </c>
      <c r="E613">
        <f>RANK(Table6[[#This Row],[$ VALUE]],$D:$D)</f>
        <v>612</v>
      </c>
      <c r="F613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13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14" spans="1:7" x14ac:dyDescent="0.3">
      <c r="A614" t="s">
        <v>8286</v>
      </c>
      <c r="B614" t="str">
        <f>IFERROR(INDEX(PLAYERIDMAP[],MATCH(Table6[[#This Row],[PLAYERID]],PLAYERIDMAP[IDPLAYER],0),COLUMN(PLAYERIDMAP[PLAYERNAME])),"")</f>
        <v>Neil Ramirez</v>
      </c>
      <c r="C614" t="str">
        <f>IFERROR(INDEX(PLAYERIDMAP[],MATCH(Table6[[#This Row],[PLAYERID]],PLAYERIDMAP[IDPLAYER],0),COLUMN(PLAYERIDMAP[POS])),"")</f>
        <v>P</v>
      </c>
      <c r="D614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-12.224959967710443</v>
      </c>
      <c r="E614">
        <f>RANK(Table6[[#This Row],[$ VALUE]],$D:$D)</f>
        <v>613</v>
      </c>
      <c r="F614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14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15" spans="1:7" x14ac:dyDescent="0.3">
      <c r="A615" t="s">
        <v>13709</v>
      </c>
      <c r="B615" t="str">
        <f>IFERROR(INDEX(PLAYERIDMAP[],MATCH(Table6[[#This Row],[PLAYERID]],PLAYERIDMAP[IDPLAYER],0),COLUMN(PLAYERIDMAP[PLAYERNAME])),"")</f>
        <v>Alex Claudio</v>
      </c>
      <c r="C615" t="str">
        <f>IFERROR(INDEX(PLAYERIDMAP[],MATCH(Table6[[#This Row],[PLAYERID]],PLAYERIDMAP[IDPLAYER],0),COLUMN(PLAYERIDMAP[POS])),"")</f>
        <v>P</v>
      </c>
      <c r="D615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-12.227757104561455</v>
      </c>
      <c r="E615">
        <f>RANK(Table6[[#This Row],[$ VALUE]],$D:$D)</f>
        <v>614</v>
      </c>
      <c r="F615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15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16" spans="1:7" x14ac:dyDescent="0.3">
      <c r="A616" t="s">
        <v>12494</v>
      </c>
      <c r="B616" t="str">
        <f>IFERROR(INDEX(PLAYERIDMAP[],MATCH(Table6[[#This Row],[PLAYERID]],PLAYERIDMAP[IDPLAYER],0),COLUMN(PLAYERIDMAP[PLAYERNAME])),"")</f>
        <v>Warwick Saupold</v>
      </c>
      <c r="C616" t="str">
        <f>IFERROR(INDEX(PLAYERIDMAP[],MATCH(Table6[[#This Row],[PLAYERID]],PLAYERIDMAP[IDPLAYER],0),COLUMN(PLAYERIDMAP[POS])),"")</f>
        <v>P</v>
      </c>
      <c r="D616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-12.242604386985507</v>
      </c>
      <c r="E616">
        <f>RANK(Table6[[#This Row],[$ VALUE]],$D:$D)</f>
        <v>615</v>
      </c>
      <c r="F616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16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17" spans="1:7" x14ac:dyDescent="0.3">
      <c r="A617" t="s">
        <v>3305</v>
      </c>
      <c r="B617" t="str">
        <f>IFERROR(INDEX(PLAYERIDMAP[],MATCH(Table6[[#This Row],[PLAYERID]],PLAYERIDMAP[IDPLAYER],0),COLUMN(PLAYERIDMAP[PLAYERNAME])),"")</f>
        <v>Adam Wainwright</v>
      </c>
      <c r="C617" t="str">
        <f>IFERROR(INDEX(PLAYERIDMAP[],MATCH(Table6[[#This Row],[PLAYERID]],PLAYERIDMAP[IDPLAYER],0),COLUMN(PLAYERIDMAP[POS])),"")</f>
        <v>P</v>
      </c>
      <c r="D617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-12.256471266178828</v>
      </c>
      <c r="E617">
        <f>RANK(Table6[[#This Row],[$ VALUE]],$D:$D)</f>
        <v>616</v>
      </c>
      <c r="F617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17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18" spans="1:7" x14ac:dyDescent="0.3">
      <c r="A618" t="s">
        <v>8195</v>
      </c>
      <c r="B618" t="str">
        <f>IFERROR(INDEX(PLAYERIDMAP[],MATCH(Table6[[#This Row],[PLAYERID]],PLAYERIDMAP[IDPLAYER],0),COLUMN(PLAYERIDMAP[PLAYERNAME])),"")</f>
        <v>Jace Peterson</v>
      </c>
      <c r="C618" t="str">
        <f>IFERROR(INDEX(PLAYERIDMAP[],MATCH(Table6[[#This Row],[PLAYERID]],PLAYERIDMAP[IDPLAYER],0),COLUMN(PLAYERIDMAP[POS])),"")</f>
        <v>OF</v>
      </c>
      <c r="D618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-12.32301157936249</v>
      </c>
      <c r="E618">
        <f>RANK(Table6[[#This Row],[$ VALUE]],$D:$D)</f>
        <v>617</v>
      </c>
      <c r="F618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18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19" spans="1:7" x14ac:dyDescent="0.3">
      <c r="A619" t="s">
        <v>10189</v>
      </c>
      <c r="B619" t="str">
        <f>IFERROR(INDEX(PLAYERIDMAP[],MATCH(Table6[[#This Row],[PLAYERID]],PLAYERIDMAP[IDPLAYER],0),COLUMN(PLAYERIDMAP[PLAYERNAME])),"")</f>
        <v>Kohl Stewart</v>
      </c>
      <c r="C619" t="str">
        <f>IFERROR(INDEX(PLAYERIDMAP[],MATCH(Table6[[#This Row],[PLAYERID]],PLAYERIDMAP[IDPLAYER],0),COLUMN(PLAYERIDMAP[POS])),"")</f>
        <v>P</v>
      </c>
      <c r="D619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-12.324227976436593</v>
      </c>
      <c r="E619">
        <f>RANK(Table6[[#This Row],[$ VALUE]],$D:$D)</f>
        <v>618</v>
      </c>
      <c r="F619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19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20" spans="1:7" x14ac:dyDescent="0.3">
      <c r="A620" t="s">
        <v>13742</v>
      </c>
      <c r="B620" t="str">
        <f>IFERROR(INDEX(PLAYERIDMAP[],MATCH(Table6[[#This Row],[PLAYERID]],PLAYERIDMAP[IDPLAYER],0),COLUMN(PLAYERIDMAP[PLAYERNAME])),"")</f>
        <v>Luis Garcia</v>
      </c>
      <c r="C620" t="str">
        <f>IFERROR(INDEX(PLAYERIDMAP[],MATCH(Table6[[#This Row],[PLAYERID]],PLAYERIDMAP[IDPLAYER],0),COLUMN(PLAYERIDMAP[POS])),"")</f>
        <v>P</v>
      </c>
      <c r="D620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-12.328684635451335</v>
      </c>
      <c r="E620">
        <f>RANK(Table6[[#This Row],[$ VALUE]],$D:$D)</f>
        <v>619</v>
      </c>
      <c r="F620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20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21" spans="1:7" x14ac:dyDescent="0.3">
      <c r="A621" t="s">
        <v>11930</v>
      </c>
      <c r="B621" t="str">
        <f>IFERROR(INDEX(PLAYERIDMAP[],MATCH(Table6[[#This Row],[PLAYERID]],PLAYERIDMAP[IDPLAYER],0),COLUMN(PLAYERIDMAP[PLAYERNAME])),"")</f>
        <v>Alec Mills</v>
      </c>
      <c r="C621" t="str">
        <f>IFERROR(INDEX(PLAYERIDMAP[],MATCH(Table6[[#This Row],[PLAYERID]],PLAYERIDMAP[IDPLAYER],0),COLUMN(PLAYERIDMAP[POS])),"")</f>
        <v>P</v>
      </c>
      <c r="D621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-12.36615467732061</v>
      </c>
      <c r="E621">
        <f>RANK(Table6[[#This Row],[$ VALUE]],$D:$D)</f>
        <v>620</v>
      </c>
      <c r="F621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21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22" spans="1:7" x14ac:dyDescent="0.3">
      <c r="A622" t="s">
        <v>2474</v>
      </c>
      <c r="B622" t="str">
        <f>IFERROR(INDEX(PLAYERIDMAP[],MATCH(Table6[[#This Row],[PLAYERID]],PLAYERIDMAP[IDPLAYER],0),COLUMN(PLAYERIDMAP[PLAYERNAME])),"")</f>
        <v>Jose Lobaton</v>
      </c>
      <c r="C622" t="str">
        <f>IFERROR(INDEX(PLAYERIDMAP[],MATCH(Table6[[#This Row],[PLAYERID]],PLAYERIDMAP[IDPLAYER],0),COLUMN(PLAYERIDMAP[POS])),"")</f>
        <v>C</v>
      </c>
      <c r="D622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-12.385512593003627</v>
      </c>
      <c r="E622">
        <f>RANK(Table6[[#This Row],[$ VALUE]],$D:$D)</f>
        <v>621</v>
      </c>
      <c r="F622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22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23" spans="1:7" x14ac:dyDescent="0.3">
      <c r="A623" t="s">
        <v>1713</v>
      </c>
      <c r="B623" t="str">
        <f>IFERROR(INDEX(PLAYERIDMAP[],MATCH(Table6[[#This Row],[PLAYERID]],PLAYERIDMAP[IDPLAYER],0),COLUMN(PLAYERIDMAP[PLAYERNAME])),"")</f>
        <v>Jason Castro</v>
      </c>
      <c r="C623" t="str">
        <f>IFERROR(INDEX(PLAYERIDMAP[],MATCH(Table6[[#This Row],[PLAYERID]],PLAYERIDMAP[IDPLAYER],0),COLUMN(PLAYERIDMAP[POS])),"")</f>
        <v>C</v>
      </c>
      <c r="D623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-12.409564917820273</v>
      </c>
      <c r="E623">
        <f>RANK(Table6[[#This Row],[$ VALUE]],$D:$D)</f>
        <v>622</v>
      </c>
      <c r="F623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23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24" spans="1:7" x14ac:dyDescent="0.3">
      <c r="A624" t="s">
        <v>9190</v>
      </c>
      <c r="B624" t="str">
        <f>IFERROR(INDEX(PLAYERIDMAP[],MATCH(Table6[[#This Row],[PLAYERID]],PLAYERIDMAP[IDPLAYER],0),COLUMN(PLAYERIDMAP[PLAYERNAME])),"")</f>
        <v>Austin Meadows</v>
      </c>
      <c r="C624" t="str">
        <f>IFERROR(INDEX(PLAYERIDMAP[],MATCH(Table6[[#This Row],[PLAYERID]],PLAYERIDMAP[IDPLAYER],0),COLUMN(PLAYERIDMAP[POS])),"")</f>
        <v>OF</v>
      </c>
      <c r="D624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-12.442375274854369</v>
      </c>
      <c r="E624">
        <f>RANK(Table6[[#This Row],[$ VALUE]],$D:$D)</f>
        <v>623</v>
      </c>
      <c r="F624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24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25" spans="1:7" x14ac:dyDescent="0.3">
      <c r="A625" t="s">
        <v>12860</v>
      </c>
      <c r="B625" t="str">
        <f>IFERROR(INDEX(PLAYERIDMAP[],MATCH(Table6[[#This Row],[PLAYERID]],PLAYERIDMAP[IDPLAYER],0),COLUMN(PLAYERIDMAP[PLAYERNAME])),"")</f>
        <v>Jacob Faria</v>
      </c>
      <c r="C625" t="str">
        <f>IFERROR(INDEX(PLAYERIDMAP[],MATCH(Table6[[#This Row],[PLAYERID]],PLAYERIDMAP[IDPLAYER],0),COLUMN(PLAYERIDMAP[POS])),"")</f>
        <v>P</v>
      </c>
      <c r="D625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-12.446196884096452</v>
      </c>
      <c r="E625">
        <f>RANK(Table6[[#This Row],[$ VALUE]],$D:$D)</f>
        <v>624</v>
      </c>
      <c r="F625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25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26" spans="1:7" x14ac:dyDescent="0.3">
      <c r="A626" t="s">
        <v>3044</v>
      </c>
      <c r="B626" t="str">
        <f>IFERROR(INDEX(PLAYERIDMAP[],MATCH(Table6[[#This Row],[PLAYERID]],PLAYERIDMAP[IDPLAYER],0),COLUMN(PLAYERIDMAP[PLAYERNAME])),"")</f>
        <v>Jarrod Saltalamacchia</v>
      </c>
      <c r="C626" t="str">
        <f>IFERROR(INDEX(PLAYERIDMAP[],MATCH(Table6[[#This Row],[PLAYERID]],PLAYERIDMAP[IDPLAYER],0),COLUMN(PLAYERIDMAP[POS])),"")</f>
        <v>C</v>
      </c>
      <c r="D626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-12.47929759954584</v>
      </c>
      <c r="E626">
        <f>RANK(Table6[[#This Row],[$ VALUE]],$D:$D)</f>
        <v>625</v>
      </c>
      <c r="F626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26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27" spans="1:7" x14ac:dyDescent="0.3">
      <c r="A627" t="s">
        <v>11444</v>
      </c>
      <c r="B627" t="str">
        <f>IFERROR(INDEX(PLAYERIDMAP[],MATCH(Table6[[#This Row],[PLAYERID]],PLAYERIDMAP[IDPLAYER],0),COLUMN(PLAYERIDMAP[PLAYERNAME])),"")</f>
        <v>Orlando Arcia</v>
      </c>
      <c r="C627" t="str">
        <f>IFERROR(INDEX(PLAYERIDMAP[],MATCH(Table6[[#This Row],[PLAYERID]],PLAYERIDMAP[IDPLAYER],0),COLUMN(PLAYERIDMAP[POS])),"")</f>
        <v>SS</v>
      </c>
      <c r="D627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-12.542446697220434</v>
      </c>
      <c r="E627">
        <f>RANK(Table6[[#This Row],[$ VALUE]],$D:$D)</f>
        <v>626</v>
      </c>
      <c r="F627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27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28" spans="1:7" x14ac:dyDescent="0.3">
      <c r="A628" t="s">
        <v>8173</v>
      </c>
      <c r="B628" t="str">
        <f>IFERROR(INDEX(PLAYERIDMAP[],MATCH(Table6[[#This Row],[PLAYERID]],PLAYERIDMAP[IDPLAYER],0),COLUMN(PLAYERIDMAP[PLAYERNAME])),"")</f>
        <v>Jacob Lamb</v>
      </c>
      <c r="C628" t="str">
        <f>IFERROR(INDEX(PLAYERIDMAP[],MATCH(Table6[[#This Row],[PLAYERID]],PLAYERIDMAP[IDPLAYER],0),COLUMN(PLAYERIDMAP[POS])),"")</f>
        <v>3B</v>
      </c>
      <c r="D628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-12.544881465426508</v>
      </c>
      <c r="E628">
        <f>RANK(Table6[[#This Row],[$ VALUE]],$D:$D)</f>
        <v>627</v>
      </c>
      <c r="F628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28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29" spans="1:7" x14ac:dyDescent="0.3">
      <c r="A629" t="s">
        <v>1834</v>
      </c>
      <c r="B629" t="str">
        <f>IFERROR(INDEX(PLAYERIDMAP[],MATCH(Table6[[#This Row],[PLAYERID]],PLAYERIDMAP[IDPLAYER],0),COLUMN(PLAYERIDMAP[PLAYERNAME])),"")</f>
        <v>Yu Darvish</v>
      </c>
      <c r="C629" t="str">
        <f>IFERROR(INDEX(PLAYERIDMAP[],MATCH(Table6[[#This Row],[PLAYERID]],PLAYERIDMAP[IDPLAYER],0),COLUMN(PLAYERIDMAP[POS])),"")</f>
        <v>P</v>
      </c>
      <c r="D629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-12.585988687314783</v>
      </c>
      <c r="E629">
        <f>RANK(Table6[[#This Row],[$ VALUE]],$D:$D)</f>
        <v>628</v>
      </c>
      <c r="F629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29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30" spans="1:7" x14ac:dyDescent="0.3">
      <c r="A630" t="s">
        <v>10888</v>
      </c>
      <c r="B630" t="str">
        <f>IFERROR(INDEX(PLAYERIDMAP[],MATCH(Table6[[#This Row],[PLAYERID]],PLAYERIDMAP[IDPLAYER],0),COLUMN(PLAYERIDMAP[PLAYERNAME])),"")</f>
        <v>Carlos Perez</v>
      </c>
      <c r="C630" t="str">
        <f>IFERROR(INDEX(PLAYERIDMAP[],MATCH(Table6[[#This Row],[PLAYERID]],PLAYERIDMAP[IDPLAYER],0),COLUMN(PLAYERIDMAP[POS])),"")</f>
        <v>C</v>
      </c>
      <c r="D630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-12.633851468692839</v>
      </c>
      <c r="E630">
        <f>RANK(Table6[[#This Row],[$ VALUE]],$D:$D)</f>
        <v>629</v>
      </c>
      <c r="F630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30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31" spans="1:7" x14ac:dyDescent="0.3">
      <c r="A631" t="s">
        <v>12773</v>
      </c>
      <c r="B631" t="str">
        <f>IFERROR(INDEX(PLAYERIDMAP[],MATCH(Table6[[#This Row],[PLAYERID]],PLAYERIDMAP[IDPLAYER],0),COLUMN(PLAYERIDMAP[PLAYERNAME])),"")</f>
        <v>Anthony Banda</v>
      </c>
      <c r="C631" t="str">
        <f>IFERROR(INDEX(PLAYERIDMAP[],MATCH(Table6[[#This Row],[PLAYERID]],PLAYERIDMAP[IDPLAYER],0),COLUMN(PLAYERIDMAP[POS])),"")</f>
        <v>P</v>
      </c>
      <c r="D631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-12.68076628719149</v>
      </c>
      <c r="E631">
        <f>RANK(Table6[[#This Row],[$ VALUE]],$D:$D)</f>
        <v>630</v>
      </c>
      <c r="F631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31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32" spans="1:7" x14ac:dyDescent="0.3">
      <c r="A632" t="s">
        <v>12815</v>
      </c>
      <c r="B632" t="str">
        <f>IFERROR(INDEX(PLAYERIDMAP[],MATCH(Table6[[#This Row],[PLAYERID]],PLAYERIDMAP[IDPLAYER],0),COLUMN(PLAYERIDMAP[PLAYERNAME])),"")</f>
        <v>Carson Kelly</v>
      </c>
      <c r="C632" t="str">
        <f>IFERROR(INDEX(PLAYERIDMAP[],MATCH(Table6[[#This Row],[PLAYERID]],PLAYERIDMAP[IDPLAYER],0),COLUMN(PLAYERIDMAP[POS])),"")</f>
        <v>C</v>
      </c>
      <c r="D632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-12.688719602428945</v>
      </c>
      <c r="E632">
        <f>RANK(Table6[[#This Row],[$ VALUE]],$D:$D)</f>
        <v>631</v>
      </c>
      <c r="F632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32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33" spans="1:7" x14ac:dyDescent="0.3">
      <c r="A633" t="s">
        <v>8241</v>
      </c>
      <c r="B633" t="str">
        <f>IFERROR(INDEX(PLAYERIDMAP[],MATCH(Table6[[#This Row],[PLAYERID]],PLAYERIDMAP[IDPLAYER],0),COLUMN(PLAYERIDMAP[PLAYERNAME])),"")</f>
        <v>A.J. Cole</v>
      </c>
      <c r="C633" t="str">
        <f>IFERROR(INDEX(PLAYERIDMAP[],MATCH(Table6[[#This Row],[PLAYERID]],PLAYERIDMAP[IDPLAYER],0),COLUMN(PLAYERIDMAP[POS])),"")</f>
        <v>P</v>
      </c>
      <c r="D633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-12.718987879540471</v>
      </c>
      <c r="E633">
        <f>RANK(Table6[[#This Row],[$ VALUE]],$D:$D)</f>
        <v>632</v>
      </c>
      <c r="F633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33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34" spans="1:7" x14ac:dyDescent="0.3">
      <c r="A634" t="s">
        <v>2657</v>
      </c>
      <c r="B634" t="str">
        <f>IFERROR(INDEX(PLAYERIDMAP[],MATCH(Table6[[#This Row],[PLAYERID]],PLAYERIDMAP[IDPLAYER],0),COLUMN(PLAYERIDMAP[PLAYERNAME])),"")</f>
        <v>Miguel Montero</v>
      </c>
      <c r="C634" t="str">
        <f>IFERROR(INDEX(PLAYERIDMAP[],MATCH(Table6[[#This Row],[PLAYERID]],PLAYERIDMAP[IDPLAYER],0),COLUMN(PLAYERIDMAP[POS])),"")</f>
        <v>C</v>
      </c>
      <c r="D634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-12.740253411962986</v>
      </c>
      <c r="E634">
        <f>RANK(Table6[[#This Row],[$ VALUE]],$D:$D)</f>
        <v>633</v>
      </c>
      <c r="F634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34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35" spans="1:7" x14ac:dyDescent="0.3">
      <c r="A635" t="s">
        <v>11898</v>
      </c>
      <c r="B635" t="str">
        <f>IFERROR(INDEX(PLAYERIDMAP[],MATCH(Table6[[#This Row],[PLAYERID]],PLAYERIDMAP[IDPLAYER],0),COLUMN(PLAYERIDMAP[PLAYERNAME])),"")</f>
        <v>Steven Okert</v>
      </c>
      <c r="C635" t="str">
        <f>IFERROR(INDEX(PLAYERIDMAP[],MATCH(Table6[[#This Row],[PLAYERID]],PLAYERIDMAP[IDPLAYER],0),COLUMN(PLAYERIDMAP[POS])),"")</f>
        <v>P</v>
      </c>
      <c r="D635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-12.760331802005444</v>
      </c>
      <c r="E635">
        <f>RANK(Table6[[#This Row],[$ VALUE]],$D:$D)</f>
        <v>634</v>
      </c>
      <c r="F635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35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36" spans="1:7" x14ac:dyDescent="0.3">
      <c r="A636" t="s">
        <v>13243</v>
      </c>
      <c r="B636" t="str">
        <f>IFERROR(INDEX(PLAYERIDMAP[],MATCH(Table6[[#This Row],[PLAYERID]],PLAYERIDMAP[IDPLAYER],0),COLUMN(PLAYERIDMAP[PLAYERNAME])),"")</f>
        <v>Sean Reid-Foley</v>
      </c>
      <c r="C636" t="str">
        <f>IFERROR(INDEX(PLAYERIDMAP[],MATCH(Table6[[#This Row],[PLAYERID]],PLAYERIDMAP[IDPLAYER],0),COLUMN(PLAYERIDMAP[POS])),"")</f>
        <v>P</v>
      </c>
      <c r="D636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-12.789049923003422</v>
      </c>
      <c r="E636">
        <f>RANK(Table6[[#This Row],[$ VALUE]],$D:$D)</f>
        <v>635</v>
      </c>
      <c r="F636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36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37" spans="1:7" x14ac:dyDescent="0.3">
      <c r="A637" t="s">
        <v>13949</v>
      </c>
      <c r="B637" t="str">
        <f>IFERROR(INDEX(PLAYERIDMAP[],MATCH(Table6[[#This Row],[PLAYERID]],PLAYERIDMAP[IDPLAYER],0),COLUMN(PLAYERIDMAP[PLAYERNAME])),"")</f>
        <v>Blake Wood</v>
      </c>
      <c r="C637" t="str">
        <f>IFERROR(INDEX(PLAYERIDMAP[],MATCH(Table6[[#This Row],[PLAYERID]],PLAYERIDMAP[IDPLAYER],0),COLUMN(PLAYERIDMAP[POS])),"")</f>
        <v>P</v>
      </c>
      <c r="D637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-12.792062335092629</v>
      </c>
      <c r="E637">
        <f>RANK(Table6[[#This Row],[$ VALUE]],$D:$D)</f>
        <v>636</v>
      </c>
      <c r="F637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37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38" spans="1:7" x14ac:dyDescent="0.3">
      <c r="A638" t="s">
        <v>13720</v>
      </c>
      <c r="B638" t="str">
        <f>IFERROR(INDEX(PLAYERIDMAP[],MATCH(Table6[[#This Row],[PLAYERID]],PLAYERIDMAP[IDPLAYER],0),COLUMN(PLAYERIDMAP[PLAYERNAME])),"")</f>
        <v>Dylan Covey</v>
      </c>
      <c r="C638" t="str">
        <f>IFERROR(INDEX(PLAYERIDMAP[],MATCH(Table6[[#This Row],[PLAYERID]],PLAYERIDMAP[IDPLAYER],0),COLUMN(PLAYERIDMAP[POS])),"")</f>
        <v>P</v>
      </c>
      <c r="D638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-12.807979900248938</v>
      </c>
      <c r="E638">
        <f>RANK(Table6[[#This Row],[$ VALUE]],$D:$D)</f>
        <v>637</v>
      </c>
      <c r="F638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38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39" spans="1:7" x14ac:dyDescent="0.3">
      <c r="A639" t="s">
        <v>8215</v>
      </c>
      <c r="B639" t="str">
        <f>IFERROR(INDEX(PLAYERIDMAP[],MATCH(Table6[[#This Row],[PLAYERID]],PLAYERIDMAP[IDPLAYER],0),COLUMN(PLAYERIDMAP[PLAYERNAME])),"")</f>
        <v>Andrew Susac</v>
      </c>
      <c r="C639" t="str">
        <f>IFERROR(INDEX(PLAYERIDMAP[],MATCH(Table6[[#This Row],[PLAYERID]],PLAYERIDMAP[IDPLAYER],0),COLUMN(PLAYERIDMAP[POS])),"")</f>
        <v>C</v>
      </c>
      <c r="D639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-12.809146650831137</v>
      </c>
      <c r="E639">
        <f>RANK(Table6[[#This Row],[$ VALUE]],$D:$D)</f>
        <v>638</v>
      </c>
      <c r="F639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39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40" spans="1:7" x14ac:dyDescent="0.3">
      <c r="A640" t="s">
        <v>8266</v>
      </c>
      <c r="B640" t="str">
        <f>IFERROR(INDEX(PLAYERIDMAP[],MATCH(Table6[[#This Row],[PLAYERID]],PLAYERIDMAP[IDPLAYER],0),COLUMN(PLAYERIDMAP[PLAYERNAME])),"")</f>
        <v>Carson Smith</v>
      </c>
      <c r="C640" t="str">
        <f>IFERROR(INDEX(PLAYERIDMAP[],MATCH(Table6[[#This Row],[PLAYERID]],PLAYERIDMAP[IDPLAYER],0),COLUMN(PLAYERIDMAP[POS])),"")</f>
        <v>P</v>
      </c>
      <c r="D640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-12.849954513429504</v>
      </c>
      <c r="E640">
        <f>RANK(Table6[[#This Row],[$ VALUE]],$D:$D)</f>
        <v>639</v>
      </c>
      <c r="F640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40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41" spans="1:7" x14ac:dyDescent="0.3">
      <c r="A641" t="s">
        <v>2720</v>
      </c>
      <c r="B641" t="str">
        <f>IFERROR(INDEX(PLAYERIDMAP[],MATCH(Table6[[#This Row],[PLAYERID]],PLAYERIDMAP[IDPLAYER],0),COLUMN(PLAYERIDMAP[PLAYERNAME])),"")</f>
        <v>Juan Nicasio</v>
      </c>
      <c r="C641" t="str">
        <f>IFERROR(INDEX(PLAYERIDMAP[],MATCH(Table6[[#This Row],[PLAYERID]],PLAYERIDMAP[IDPLAYER],0),COLUMN(PLAYERIDMAP[POS])),"")</f>
        <v>P</v>
      </c>
      <c r="D641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-12.854837734640887</v>
      </c>
      <c r="E641">
        <f>RANK(Table6[[#This Row],[$ VALUE]],$D:$D)</f>
        <v>640</v>
      </c>
      <c r="F641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41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42" spans="1:7" x14ac:dyDescent="0.3">
      <c r="A642" t="s">
        <v>1835</v>
      </c>
      <c r="B642" t="str">
        <f>IFERROR(INDEX(PLAYERIDMAP[],MATCH(Table6[[#This Row],[PLAYERID]],PLAYERIDMAP[IDPLAYER],0),COLUMN(PLAYERIDMAP[PLAYERNAME])),"")</f>
        <v>Chris Davis</v>
      </c>
      <c r="C642" t="str">
        <f>IFERROR(INDEX(PLAYERIDMAP[],MATCH(Table6[[#This Row],[PLAYERID]],PLAYERIDMAP[IDPLAYER],0),COLUMN(PLAYERIDMAP[POS])),"")</f>
        <v>1B</v>
      </c>
      <c r="D642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-12.865230131672554</v>
      </c>
      <c r="E642">
        <f>RANK(Table6[[#This Row],[$ VALUE]],$D:$D)</f>
        <v>641</v>
      </c>
      <c r="F642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42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43" spans="1:7" x14ac:dyDescent="0.3">
      <c r="A643" t="s">
        <v>1778</v>
      </c>
      <c r="B643" t="str">
        <f>IFERROR(INDEX(PLAYERIDMAP[],MATCH(Table6[[#This Row],[PLAYERID]],PLAYERIDMAP[IDPLAYER],0),COLUMN(PLAYERIDMAP[PLAYERNAME])),"")</f>
        <v>Bartolo Colon</v>
      </c>
      <c r="C643" t="str">
        <f>IFERROR(INDEX(PLAYERIDMAP[],MATCH(Table6[[#This Row],[PLAYERID]],PLAYERIDMAP[IDPLAYER],0),COLUMN(PLAYERIDMAP[POS])),"")</f>
        <v>P</v>
      </c>
      <c r="D643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-12.908694235735901</v>
      </c>
      <c r="E643">
        <f>RANK(Table6[[#This Row],[$ VALUE]],$D:$D)</f>
        <v>642</v>
      </c>
      <c r="F643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43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44" spans="1:7" x14ac:dyDescent="0.3">
      <c r="A644" t="s">
        <v>3467</v>
      </c>
      <c r="B644" t="str">
        <f>IFERROR(INDEX(PLAYERIDMAP[],MATCH(Table6[[#This Row],[PLAYERID]],PLAYERIDMAP[IDPLAYER],0),COLUMN(PLAYERIDMAP[PLAYERNAME])),"")</f>
        <v>Danny Farquhar</v>
      </c>
      <c r="C644" t="str">
        <f>IFERROR(INDEX(PLAYERIDMAP[],MATCH(Table6[[#This Row],[PLAYERID]],PLAYERIDMAP[IDPLAYER],0),COLUMN(PLAYERIDMAP[POS])),"")</f>
        <v>P</v>
      </c>
      <c r="D644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-12.914930071611924</v>
      </c>
      <c r="E644">
        <f>RANK(Table6[[#This Row],[$ VALUE]],$D:$D)</f>
        <v>643</v>
      </c>
      <c r="F644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44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45" spans="1:7" x14ac:dyDescent="0.3">
      <c r="A645" t="s">
        <v>3489</v>
      </c>
      <c r="B645" t="str">
        <f>IFERROR(INDEX(PLAYERIDMAP[],MATCH(Table6[[#This Row],[PLAYERID]],PLAYERIDMAP[IDPLAYER],0),COLUMN(PLAYERIDMAP[PLAYERNAME])),"")</f>
        <v>Chris Owings</v>
      </c>
      <c r="C645" t="str">
        <f>IFERROR(INDEX(PLAYERIDMAP[],MATCH(Table6[[#This Row],[PLAYERID]],PLAYERIDMAP[IDPLAYER],0),COLUMN(PLAYERIDMAP[POS])),"")</f>
        <v>SS</v>
      </c>
      <c r="D645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-12.926017874188284</v>
      </c>
      <c r="E645">
        <f>RANK(Table6[[#This Row],[$ VALUE]],$D:$D)</f>
        <v>644</v>
      </c>
      <c r="F645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45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46" spans="1:7" x14ac:dyDescent="0.3">
      <c r="A646" t="s">
        <v>11445</v>
      </c>
      <c r="B646" t="str">
        <f>IFERROR(INDEX(PLAYERIDMAP[],MATCH(Table6[[#This Row],[PLAYERID]],PLAYERIDMAP[IDPLAYER],0),COLUMN(PLAYERIDMAP[PLAYERNAME])),"")</f>
        <v>Lewis Brinson</v>
      </c>
      <c r="C646" t="str">
        <f>IFERROR(INDEX(PLAYERIDMAP[],MATCH(Table6[[#This Row],[PLAYERID]],PLAYERIDMAP[IDPLAYER],0),COLUMN(PLAYERIDMAP[POS])),"")</f>
        <v>OF</v>
      </c>
      <c r="D646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-12.937874253174757</v>
      </c>
      <c r="E646">
        <f>RANK(Table6[[#This Row],[$ VALUE]],$D:$D)</f>
        <v>645</v>
      </c>
      <c r="F646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46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47" spans="1:7" x14ac:dyDescent="0.3">
      <c r="A647" t="s">
        <v>12850</v>
      </c>
      <c r="B647" t="str">
        <f>IFERROR(INDEX(PLAYERIDMAP[],MATCH(Table6[[#This Row],[PLAYERID]],PLAYERIDMAP[IDPLAYER],0),COLUMN(PLAYERIDMAP[PLAYERNAME])),"")</f>
        <v>Koda Glover</v>
      </c>
      <c r="C647" t="str">
        <f>IFERROR(INDEX(PLAYERIDMAP[],MATCH(Table6[[#This Row],[PLAYERID]],PLAYERIDMAP[IDPLAYER],0),COLUMN(PLAYERIDMAP[POS])),"")</f>
        <v>P</v>
      </c>
      <c r="D647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-12.959500946964893</v>
      </c>
      <c r="E647">
        <f>RANK(Table6[[#This Row],[$ VALUE]],$D:$D)</f>
        <v>646</v>
      </c>
      <c r="F647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47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48" spans="1:7" x14ac:dyDescent="0.3">
      <c r="A648" t="s">
        <v>12867</v>
      </c>
      <c r="B648" t="str">
        <f>IFERROR(INDEX(PLAYERIDMAP[],MATCH(Table6[[#This Row],[PLAYERID]],PLAYERIDMAP[IDPLAYER],0),COLUMN(PLAYERIDMAP[PLAYERNAME])),"")</f>
        <v>David Paulino</v>
      </c>
      <c r="C648" t="str">
        <f>IFERROR(INDEX(PLAYERIDMAP[],MATCH(Table6[[#This Row],[PLAYERID]],PLAYERIDMAP[IDPLAYER],0),COLUMN(PLAYERIDMAP[POS])),"")</f>
        <v>P</v>
      </c>
      <c r="D648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-12.967615021449623</v>
      </c>
      <c r="E648">
        <f>RANK(Table6[[#This Row],[$ VALUE]],$D:$D)</f>
        <v>647</v>
      </c>
      <c r="F648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48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49" spans="1:7" x14ac:dyDescent="0.3">
      <c r="A649" t="s">
        <v>6080</v>
      </c>
      <c r="B649" t="str">
        <f>IFERROR(INDEX(PLAYERIDMAP[],MATCH(Table6[[#This Row],[PLAYERID]],PLAYERIDMAP[IDPLAYER],0),COLUMN(PLAYERIDMAP[PLAYERNAME])),"")</f>
        <v>Jake Petricka</v>
      </c>
      <c r="C649" t="str">
        <f>IFERROR(INDEX(PLAYERIDMAP[],MATCH(Table6[[#This Row],[PLAYERID]],PLAYERIDMAP[IDPLAYER],0),COLUMN(PLAYERIDMAP[POS])),"")</f>
        <v>P</v>
      </c>
      <c r="D649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-13.007539086993395</v>
      </c>
      <c r="E649">
        <f>RANK(Table6[[#This Row],[$ VALUE]],$D:$D)</f>
        <v>648</v>
      </c>
      <c r="F649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49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50" spans="1:7" x14ac:dyDescent="0.3">
      <c r="A650" t="s">
        <v>10342</v>
      </c>
      <c r="B650" t="str">
        <f>IFERROR(INDEX(PLAYERIDMAP[],MATCH(Table6[[#This Row],[PLAYERID]],PLAYERIDMAP[IDPLAYER],0),COLUMN(PLAYERIDMAP[PLAYERNAME])),"")</f>
        <v>Julio Urias</v>
      </c>
      <c r="C650" t="str">
        <f>IFERROR(INDEX(PLAYERIDMAP[],MATCH(Table6[[#This Row],[PLAYERID]],PLAYERIDMAP[IDPLAYER],0),COLUMN(PLAYERIDMAP[POS])),"")</f>
        <v>P</v>
      </c>
      <c r="D650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-13.01430718070349</v>
      </c>
      <c r="E650">
        <f>RANK(Table6[[#This Row],[$ VALUE]],$D:$D)</f>
        <v>649</v>
      </c>
      <c r="F650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50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51" spans="1:7" x14ac:dyDescent="0.3">
      <c r="A651" t="s">
        <v>4764</v>
      </c>
      <c r="B651" t="str">
        <f>IFERROR(INDEX(PLAYERIDMAP[],MATCH(Table6[[#This Row],[PLAYERID]],PLAYERIDMAP[IDPLAYER],0),COLUMN(PLAYERIDMAP[PLAYERNAME])),"")</f>
        <v>Aaron Sanchez</v>
      </c>
      <c r="C651" t="str">
        <f>IFERROR(INDEX(PLAYERIDMAP[],MATCH(Table6[[#This Row],[PLAYERID]],PLAYERIDMAP[IDPLAYER],0),COLUMN(PLAYERIDMAP[POS])),"")</f>
        <v>P</v>
      </c>
      <c r="D651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-13.028215259558715</v>
      </c>
      <c r="E651">
        <f>RANK(Table6[[#This Row],[$ VALUE]],$D:$D)</f>
        <v>650</v>
      </c>
      <c r="F651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51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52" spans="1:7" x14ac:dyDescent="0.3">
      <c r="A652" t="s">
        <v>2298</v>
      </c>
      <c r="B652" t="str">
        <f>IFERROR(INDEX(PLAYERIDMAP[],MATCH(Table6[[#This Row],[PLAYERID]],PLAYERIDMAP[IDPLAYER],0),COLUMN(PLAYERIDMAP[PLAYERNAME])),"")</f>
        <v>Austin Jackson</v>
      </c>
      <c r="C652" t="str">
        <f>IFERROR(INDEX(PLAYERIDMAP[],MATCH(Table6[[#This Row],[PLAYERID]],PLAYERIDMAP[IDPLAYER],0),COLUMN(PLAYERIDMAP[POS])),"")</f>
        <v>OF</v>
      </c>
      <c r="D652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-13.040889011570679</v>
      </c>
      <c r="E652">
        <f>RANK(Table6[[#This Row],[$ VALUE]],$D:$D)</f>
        <v>651</v>
      </c>
      <c r="F652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52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53" spans="1:7" x14ac:dyDescent="0.3">
      <c r="A653" t="s">
        <v>1930</v>
      </c>
      <c r="B653" t="str">
        <f>IFERROR(INDEX(PLAYERIDMAP[],MATCH(Table6[[#This Row],[PLAYERID]],PLAYERIDMAP[IDPLAYER],0),COLUMN(PLAYERIDMAP[PLAYERNAME])),"")</f>
        <v>Jarrod Dyson</v>
      </c>
      <c r="C653" t="str">
        <f>IFERROR(INDEX(PLAYERIDMAP[],MATCH(Table6[[#This Row],[PLAYERID]],PLAYERIDMAP[IDPLAYER],0),COLUMN(PLAYERIDMAP[POS])),"")</f>
        <v>OF</v>
      </c>
      <c r="D653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-13.054908974211216</v>
      </c>
      <c r="E653">
        <f>RANK(Table6[[#This Row],[$ VALUE]],$D:$D)</f>
        <v>652</v>
      </c>
      <c r="F653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53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54" spans="1:7" x14ac:dyDescent="0.3">
      <c r="A654" t="s">
        <v>2007</v>
      </c>
      <c r="B654" t="str">
        <f>IFERROR(INDEX(PLAYERIDMAP[],MATCH(Table6[[#This Row],[PLAYERID]],PLAYERIDMAP[IDPLAYER],0),COLUMN(PLAYERIDMAP[PLAYERNAME])),"")</f>
        <v>Dexter Fowler</v>
      </c>
      <c r="C654" t="str">
        <f>IFERROR(INDEX(PLAYERIDMAP[],MATCH(Table6[[#This Row],[PLAYERID]],PLAYERIDMAP[IDPLAYER],0),COLUMN(PLAYERIDMAP[POS])),"")</f>
        <v>OF</v>
      </c>
      <c r="D654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-13.072495612969096</v>
      </c>
      <c r="E654">
        <f>RANK(Table6[[#This Row],[$ VALUE]],$D:$D)</f>
        <v>653</v>
      </c>
      <c r="F654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54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55" spans="1:7" x14ac:dyDescent="0.3">
      <c r="A655" t="s">
        <v>13552</v>
      </c>
      <c r="B655" t="str">
        <f>IFERROR(INDEX(PLAYERIDMAP[],MATCH(Table6[[#This Row],[PLAYERID]],PLAYERIDMAP[IDPLAYER],0),COLUMN(PLAYERIDMAP[PLAYERNAME])),"")</f>
        <v>Sam Gaviglio</v>
      </c>
      <c r="C655" t="str">
        <f>IFERROR(INDEX(PLAYERIDMAP[],MATCH(Table6[[#This Row],[PLAYERID]],PLAYERIDMAP[IDPLAYER],0),COLUMN(PLAYERIDMAP[POS])),"")</f>
        <v>P</v>
      </c>
      <c r="D655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-13.074414152050796</v>
      </c>
      <c r="E655">
        <f>RANK(Table6[[#This Row],[$ VALUE]],$D:$D)</f>
        <v>654</v>
      </c>
      <c r="F655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55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56" spans="1:7" x14ac:dyDescent="0.3">
      <c r="A656" t="s">
        <v>12671</v>
      </c>
      <c r="B656" t="str">
        <f>IFERROR(INDEX(PLAYERIDMAP[],MATCH(Table6[[#This Row],[PLAYERID]],PLAYERIDMAP[IDPLAYER],0),COLUMN(PLAYERIDMAP[PLAYERNAME])),"")</f>
        <v>Ryan Dull</v>
      </c>
      <c r="C656" t="str">
        <f>IFERROR(INDEX(PLAYERIDMAP[],MATCH(Table6[[#This Row],[PLAYERID]],PLAYERIDMAP[IDPLAYER],0),COLUMN(PLAYERIDMAP[POS])),"")</f>
        <v>P</v>
      </c>
      <c r="D656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-13.1233455338987</v>
      </c>
      <c r="E656">
        <f>RANK(Table6[[#This Row],[$ VALUE]],$D:$D)</f>
        <v>655</v>
      </c>
      <c r="F656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56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57" spans="1:7" x14ac:dyDescent="0.3">
      <c r="A657" t="s">
        <v>8300</v>
      </c>
      <c r="B657" t="str">
        <f>IFERROR(INDEX(PLAYERIDMAP[],MATCH(Table6[[#This Row],[PLAYERID]],PLAYERIDMAP[IDPLAYER],0),COLUMN(PLAYERIDMAP[PLAYERNAME])),"")</f>
        <v>Dominic Leone</v>
      </c>
      <c r="C657" t="str">
        <f>IFERROR(INDEX(PLAYERIDMAP[],MATCH(Table6[[#This Row],[PLAYERID]],PLAYERIDMAP[IDPLAYER],0),COLUMN(PLAYERIDMAP[POS])),"")</f>
        <v>P</v>
      </c>
      <c r="D657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-13.144870060281148</v>
      </c>
      <c r="E657">
        <f>RANK(Table6[[#This Row],[$ VALUE]],$D:$D)</f>
        <v>656</v>
      </c>
      <c r="F657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57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58" spans="1:7" x14ac:dyDescent="0.3">
      <c r="A658" t="s">
        <v>11902</v>
      </c>
      <c r="B658" t="str">
        <f>IFERROR(INDEX(PLAYERIDMAP[],MATCH(Table6[[#This Row],[PLAYERID]],PLAYERIDMAP[IDPLAYER],0),COLUMN(PLAYERIDMAP[PLAYERNAME])),"")</f>
        <v>Jake Thompson</v>
      </c>
      <c r="C658" t="str">
        <f>IFERROR(INDEX(PLAYERIDMAP[],MATCH(Table6[[#This Row],[PLAYERID]],PLAYERIDMAP[IDPLAYER],0),COLUMN(PLAYERIDMAP[POS])),"")</f>
        <v>P</v>
      </c>
      <c r="D658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-13.159506936872422</v>
      </c>
      <c r="E658">
        <f>RANK(Table6[[#This Row],[$ VALUE]],$D:$D)</f>
        <v>657</v>
      </c>
      <c r="F658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58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59" spans="1:7" x14ac:dyDescent="0.3">
      <c r="A659" t="s">
        <v>11119</v>
      </c>
      <c r="B659" t="str">
        <f>IFERROR(INDEX(PLAYERIDMAP[],MATCH(Table6[[#This Row],[PLAYERID]],PLAYERIDMAP[IDPLAYER],0),COLUMN(PLAYERIDMAP[PLAYERNAME])),"")</f>
        <v>Brian Flynn</v>
      </c>
      <c r="C659" t="str">
        <f>IFERROR(INDEX(PLAYERIDMAP[],MATCH(Table6[[#This Row],[PLAYERID]],PLAYERIDMAP[IDPLAYER],0),COLUMN(PLAYERIDMAP[POS])),"")</f>
        <v>P</v>
      </c>
      <c r="D659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-13.188809982967921</v>
      </c>
      <c r="E659">
        <f>RANK(Table6[[#This Row],[$ VALUE]],$D:$D)</f>
        <v>658</v>
      </c>
      <c r="F659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59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60" spans="1:7" x14ac:dyDescent="0.3">
      <c r="A660" t="s">
        <v>13239</v>
      </c>
      <c r="B660" t="str">
        <f>IFERROR(INDEX(PLAYERIDMAP[],MATCH(Table6[[#This Row],[PLAYERID]],PLAYERIDMAP[IDPLAYER],0),COLUMN(PLAYERIDMAP[PLAYERNAME])),"")</f>
        <v>Chase De Jong</v>
      </c>
      <c r="C660" t="str">
        <f>IFERROR(INDEX(PLAYERIDMAP[],MATCH(Table6[[#This Row],[PLAYERID]],PLAYERIDMAP[IDPLAYER],0),COLUMN(PLAYERIDMAP[POS])),"")</f>
        <v>P</v>
      </c>
      <c r="D660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-13.189665840379146</v>
      </c>
      <c r="E660">
        <f>RANK(Table6[[#This Row],[$ VALUE]],$D:$D)</f>
        <v>659</v>
      </c>
      <c r="F660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60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61" spans="1:7" x14ac:dyDescent="0.3">
      <c r="A661" t="s">
        <v>13876</v>
      </c>
      <c r="B661" t="str">
        <f>IFERROR(INDEX(PLAYERIDMAP[],MATCH(Table6[[#This Row],[PLAYERID]],PLAYERIDMAP[IDPLAYER],0),COLUMN(PLAYERIDMAP[PLAYERNAME])),"")</f>
        <v>J.T. Riddle</v>
      </c>
      <c r="C661" t="str">
        <f>IFERROR(INDEX(PLAYERIDMAP[],MATCH(Table6[[#This Row],[PLAYERID]],PLAYERIDMAP[IDPLAYER],0),COLUMN(PLAYERIDMAP[POS])),"")</f>
        <v>SS</v>
      </c>
      <c r="D661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-13.215364485966752</v>
      </c>
      <c r="E661">
        <f>RANK(Table6[[#This Row],[$ VALUE]],$D:$D)</f>
        <v>660</v>
      </c>
      <c r="F661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61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62" spans="1:7" x14ac:dyDescent="0.3">
      <c r="A662" t="s">
        <v>10226</v>
      </c>
      <c r="B662" t="str">
        <f>IFERROR(INDEX(PLAYERIDMAP[],MATCH(Table6[[#This Row],[PLAYERID]],PLAYERIDMAP[IDPLAYER],0),COLUMN(PLAYERIDMAP[PLAYERNAME])),"")</f>
        <v>Lucas Giolito</v>
      </c>
      <c r="C662" t="str">
        <f>IFERROR(INDEX(PLAYERIDMAP[],MATCH(Table6[[#This Row],[PLAYERID]],PLAYERIDMAP[IDPLAYER],0),COLUMN(PLAYERIDMAP[POS])),"")</f>
        <v>P</v>
      </c>
      <c r="D662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-13.23506751103527</v>
      </c>
      <c r="E662">
        <f>RANK(Table6[[#This Row],[$ VALUE]],$D:$D)</f>
        <v>661</v>
      </c>
      <c r="F662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62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63" spans="1:7" x14ac:dyDescent="0.3">
      <c r="A663" t="s">
        <v>12533</v>
      </c>
      <c r="B663" t="str">
        <f>IFERROR(INDEX(PLAYERIDMAP[],MATCH(Table6[[#This Row],[PLAYERID]],PLAYERIDMAP[IDPLAYER],0),COLUMN(PLAYERIDMAP[PLAYERNAME])),"")</f>
        <v>Luis Cessa</v>
      </c>
      <c r="C663" t="str">
        <f>IFERROR(INDEX(PLAYERIDMAP[],MATCH(Table6[[#This Row],[PLAYERID]],PLAYERIDMAP[IDPLAYER],0),COLUMN(PLAYERIDMAP[POS])),"")</f>
        <v>P</v>
      </c>
      <c r="D663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-13.240655238542372</v>
      </c>
      <c r="E663">
        <f>RANK(Table6[[#This Row],[$ VALUE]],$D:$D)</f>
        <v>662</v>
      </c>
      <c r="F663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63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64" spans="1:7" x14ac:dyDescent="0.3">
      <c r="A664" t="s">
        <v>2939</v>
      </c>
      <c r="B664" t="str">
        <f>IFERROR(INDEX(PLAYERIDMAP[],MATCH(Table6[[#This Row],[PLAYERID]],PLAYERIDMAP[IDPLAYER],0),COLUMN(PLAYERIDMAP[PLAYERNAME])),"")</f>
        <v>Addison Reed</v>
      </c>
      <c r="C664" t="str">
        <f>IFERROR(INDEX(PLAYERIDMAP[],MATCH(Table6[[#This Row],[PLAYERID]],PLAYERIDMAP[IDPLAYER],0),COLUMN(PLAYERIDMAP[POS])),"")</f>
        <v>P</v>
      </c>
      <c r="D664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-13.296472650962215</v>
      </c>
      <c r="E664">
        <f>RANK(Table6[[#This Row],[$ VALUE]],$D:$D)</f>
        <v>663</v>
      </c>
      <c r="F664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64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65" spans="1:7" x14ac:dyDescent="0.3">
      <c r="A665" t="s">
        <v>1858</v>
      </c>
      <c r="B665" t="str">
        <f>IFERROR(INDEX(PLAYERIDMAP[],MATCH(Table6[[#This Row],[PLAYERID]],PLAYERIDMAP[IDPLAYER],0),COLUMN(PLAYERIDMAP[PLAYERNAME])),"")</f>
        <v>Randall Delgado</v>
      </c>
      <c r="C665" t="str">
        <f>IFERROR(INDEX(PLAYERIDMAP[],MATCH(Table6[[#This Row],[PLAYERID]],PLAYERIDMAP[IDPLAYER],0),COLUMN(PLAYERIDMAP[POS])),"")</f>
        <v>P</v>
      </c>
      <c r="D665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-13.428953121018081</v>
      </c>
      <c r="E665">
        <f>RANK(Table6[[#This Row],[$ VALUE]],$D:$D)</f>
        <v>664</v>
      </c>
      <c r="F665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65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66" spans="1:7" x14ac:dyDescent="0.3">
      <c r="A666" t="s">
        <v>2191</v>
      </c>
      <c r="B666" t="str">
        <f>IFERROR(INDEX(PLAYERIDMAP[],MATCH(Table6[[#This Row],[PLAYERID]],PLAYERIDMAP[IDPLAYER],0),COLUMN(PLAYERIDMAP[PLAYERNAME])),"")</f>
        <v>Chris Hatcher</v>
      </c>
      <c r="C666" t="str">
        <f>IFERROR(INDEX(PLAYERIDMAP[],MATCH(Table6[[#This Row],[PLAYERID]],PLAYERIDMAP[IDPLAYER],0),COLUMN(PLAYERIDMAP[POS])),"")</f>
        <v>P</v>
      </c>
      <c r="D666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-13.46489286297013</v>
      </c>
      <c r="E666">
        <f>RANK(Table6[[#This Row],[$ VALUE]],$D:$D)</f>
        <v>665</v>
      </c>
      <c r="F666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66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67" spans="1:7" x14ac:dyDescent="0.3">
      <c r="A667" t="s">
        <v>8179</v>
      </c>
      <c r="B667" t="str">
        <f>IFERROR(INDEX(PLAYERIDMAP[],MATCH(Table6[[#This Row],[PLAYERID]],PLAYERIDMAP[IDPLAYER],0),COLUMN(PLAYERIDMAP[PLAYERNAME])),"")</f>
        <v>Mikie Mahtook</v>
      </c>
      <c r="C667" t="str">
        <f>IFERROR(INDEX(PLAYERIDMAP[],MATCH(Table6[[#This Row],[PLAYERID]],PLAYERIDMAP[IDPLAYER],0),COLUMN(PLAYERIDMAP[POS])),"")</f>
        <v>OF</v>
      </c>
      <c r="D667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-13.480422238056686</v>
      </c>
      <c r="E667">
        <f>RANK(Table6[[#This Row],[$ VALUE]],$D:$D)</f>
        <v>666</v>
      </c>
      <c r="F667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67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68" spans="1:7" x14ac:dyDescent="0.3">
      <c r="A668" t="s">
        <v>13755</v>
      </c>
      <c r="B668" t="str">
        <f>IFERROR(INDEX(PLAYERIDMAP[],MATCH(Table6[[#This Row],[PLAYERID]],PLAYERIDMAP[IDPLAYER],0),COLUMN(PLAYERIDMAP[PLAYERNAME])),"")</f>
        <v>Brian Goodwin</v>
      </c>
      <c r="C668" t="str">
        <f>IFERROR(INDEX(PLAYERIDMAP[],MATCH(Table6[[#This Row],[PLAYERID]],PLAYERIDMAP[IDPLAYER],0),COLUMN(PLAYERIDMAP[POS])),"")</f>
        <v>OF</v>
      </c>
      <c r="D668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-13.499459409246493</v>
      </c>
      <c r="E668">
        <f>RANK(Table6[[#This Row],[$ VALUE]],$D:$D)</f>
        <v>667</v>
      </c>
      <c r="F668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68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69" spans="1:7" x14ac:dyDescent="0.3">
      <c r="A669" t="s">
        <v>13789</v>
      </c>
      <c r="B669" t="str">
        <f>IFERROR(INDEX(PLAYERIDMAP[],MATCH(Table6[[#This Row],[PLAYERID]],PLAYERIDMAP[IDPLAYER],0),COLUMN(PLAYERIDMAP[PLAYERNAME])),"")</f>
        <v>Tommy Kahnle</v>
      </c>
      <c r="C669" t="str">
        <f>IFERROR(INDEX(PLAYERIDMAP[],MATCH(Table6[[#This Row],[PLAYERID]],PLAYERIDMAP[IDPLAYER],0),COLUMN(PLAYERIDMAP[POS])),"")</f>
        <v>P</v>
      </c>
      <c r="D669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-13.502406635211688</v>
      </c>
      <c r="E669">
        <f>RANK(Table6[[#This Row],[$ VALUE]],$D:$D)</f>
        <v>668</v>
      </c>
      <c r="F669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69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70" spans="1:7" x14ac:dyDescent="0.3">
      <c r="A670" t="s">
        <v>1498</v>
      </c>
      <c r="B670" t="str">
        <f>IFERROR(INDEX(PLAYERIDMAP[],MATCH(Table6[[#This Row],[PLAYERID]],PLAYERIDMAP[IDPLAYER],0),COLUMN(PLAYERIDMAP[PLAYERNAME])),"")</f>
        <v>Anthony Bass</v>
      </c>
      <c r="C670" t="str">
        <f>IFERROR(INDEX(PLAYERIDMAP[],MATCH(Table6[[#This Row],[PLAYERID]],PLAYERIDMAP[IDPLAYER],0),COLUMN(PLAYERIDMAP[POS])),"")</f>
        <v>P</v>
      </c>
      <c r="D670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-13.564653492640389</v>
      </c>
      <c r="E670">
        <f>RANK(Table6[[#This Row],[$ VALUE]],$D:$D)</f>
        <v>669</v>
      </c>
      <c r="F670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70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71" spans="1:7" x14ac:dyDescent="0.3">
      <c r="A671" t="s">
        <v>4984</v>
      </c>
      <c r="B671" t="str">
        <f>IFERROR(INDEX(PLAYERIDMAP[],MATCH(Table6[[#This Row],[PLAYERID]],PLAYERIDMAP[IDPLAYER],0),COLUMN(PLAYERIDMAP[PLAYERNAME])),"")</f>
        <v>Allen Webster</v>
      </c>
      <c r="C671" t="str">
        <f>IFERROR(INDEX(PLAYERIDMAP[],MATCH(Table6[[#This Row],[PLAYERID]],PLAYERIDMAP[IDPLAYER],0),COLUMN(PLAYERIDMAP[POS])),"")</f>
        <v>P</v>
      </c>
      <c r="D671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-13.592143117393432</v>
      </c>
      <c r="E671">
        <f>RANK(Table6[[#This Row],[$ VALUE]],$D:$D)</f>
        <v>670</v>
      </c>
      <c r="F671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71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72" spans="1:7" x14ac:dyDescent="0.3">
      <c r="A672" t="s">
        <v>12793</v>
      </c>
      <c r="B672" t="str">
        <f>IFERROR(INDEX(PLAYERIDMAP[],MATCH(Table6[[#This Row],[PLAYERID]],PLAYERIDMAP[IDPLAYER],0),COLUMN(PLAYERIDMAP[PLAYERNAME])),"")</f>
        <v>Austin Brice</v>
      </c>
      <c r="C672" t="str">
        <f>IFERROR(INDEX(PLAYERIDMAP[],MATCH(Table6[[#This Row],[PLAYERID]],PLAYERIDMAP[IDPLAYER],0),COLUMN(PLAYERIDMAP[POS])),"")</f>
        <v>P</v>
      </c>
      <c r="D672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-13.618246299795695</v>
      </c>
      <c r="E672">
        <f>RANK(Table6[[#This Row],[$ VALUE]],$D:$D)</f>
        <v>671</v>
      </c>
      <c r="F672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72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73" spans="1:7" x14ac:dyDescent="0.3">
      <c r="A673" t="s">
        <v>2362</v>
      </c>
      <c r="B673" t="str">
        <f>IFERROR(INDEX(PLAYERIDMAP[],MATCH(Table6[[#This Row],[PLAYERID]],PLAYERIDMAP[IDPLAYER],0),COLUMN(PLAYERIDMAP[PLAYERNAME])),"")</f>
        <v>Casey Kelly</v>
      </c>
      <c r="C673" t="str">
        <f>IFERROR(INDEX(PLAYERIDMAP[],MATCH(Table6[[#This Row],[PLAYERID]],PLAYERIDMAP[IDPLAYER],0),COLUMN(PLAYERIDMAP[POS])),"")</f>
        <v>P</v>
      </c>
      <c r="D673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-13.649579034583176</v>
      </c>
      <c r="E673">
        <f>RANK(Table6[[#This Row],[$ VALUE]],$D:$D)</f>
        <v>672</v>
      </c>
      <c r="F673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73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74" spans="1:7" x14ac:dyDescent="0.3">
      <c r="A674" t="s">
        <v>3178</v>
      </c>
      <c r="B674" t="str">
        <f>IFERROR(INDEX(PLAYERIDMAP[],MATCH(Table6[[#This Row],[PLAYERID]],PLAYERIDMAP[IDPLAYER],0),COLUMN(PLAYERIDMAP[PLAYERNAME])),"")</f>
        <v>Anthony Swarzak</v>
      </c>
      <c r="C674" t="str">
        <f>IFERROR(INDEX(PLAYERIDMAP[],MATCH(Table6[[#This Row],[PLAYERID]],PLAYERIDMAP[IDPLAYER],0),COLUMN(PLAYERIDMAP[POS])),"")</f>
        <v>P</v>
      </c>
      <c r="D674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-13.653243418786767</v>
      </c>
      <c r="E674">
        <f>RANK(Table6[[#This Row],[$ VALUE]],$D:$D)</f>
        <v>673</v>
      </c>
      <c r="F674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74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75" spans="1:7" x14ac:dyDescent="0.3">
      <c r="A675" t="s">
        <v>13714</v>
      </c>
      <c r="B675" t="str">
        <f>IFERROR(INDEX(PLAYERIDMAP[],MATCH(Table6[[#This Row],[PLAYERID]],PLAYERIDMAP[IDPLAYER],0),COLUMN(PLAYERIDMAP[PLAYERNAME])),"")</f>
        <v>Franchy Cordero</v>
      </c>
      <c r="C675" t="str">
        <f>IFERROR(INDEX(PLAYERIDMAP[],MATCH(Table6[[#This Row],[PLAYERID]],PLAYERIDMAP[IDPLAYER],0),COLUMN(PLAYERIDMAP[POS])),"")</f>
        <v>OF</v>
      </c>
      <c r="D675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-13.698639630310661</v>
      </c>
      <c r="E675">
        <f>RANK(Table6[[#This Row],[$ VALUE]],$D:$D)</f>
        <v>674</v>
      </c>
      <c r="F675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75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76" spans="1:7" x14ac:dyDescent="0.3">
      <c r="A676" t="s">
        <v>1991</v>
      </c>
      <c r="B676" t="str">
        <f>IFERROR(INDEX(PLAYERIDMAP[],MATCH(Table6[[#This Row],[PLAYERID]],PLAYERIDMAP[IDPLAYER],0),COLUMN(PLAYERIDMAP[PLAYERNAME])),"")</f>
        <v>Doug Fister</v>
      </c>
      <c r="C676" t="str">
        <f>IFERROR(INDEX(PLAYERIDMAP[],MATCH(Table6[[#This Row],[PLAYERID]],PLAYERIDMAP[IDPLAYER],0),COLUMN(PLAYERIDMAP[POS])),"")</f>
        <v>P</v>
      </c>
      <c r="D676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-13.755277322280472</v>
      </c>
      <c r="E676">
        <f>RANK(Table6[[#This Row],[$ VALUE]],$D:$D)</f>
        <v>675</v>
      </c>
      <c r="F676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76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77" spans="1:7" x14ac:dyDescent="0.3">
      <c r="A677" t="s">
        <v>6316</v>
      </c>
      <c r="B677" t="str">
        <f>IFERROR(INDEX(PLAYERIDMAP[],MATCH(Table6[[#This Row],[PLAYERID]],PLAYERIDMAP[IDPLAYER],0),COLUMN(PLAYERIDMAP[PLAYERNAME])),"")</f>
        <v>Steven Souza</v>
      </c>
      <c r="C677" t="str">
        <f>IFERROR(INDEX(PLAYERIDMAP[],MATCH(Table6[[#This Row],[PLAYERID]],PLAYERIDMAP[IDPLAYER],0),COLUMN(PLAYERIDMAP[POS])),"")</f>
        <v>OF</v>
      </c>
      <c r="D677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-13.759741818636844</v>
      </c>
      <c r="E677">
        <f>RANK(Table6[[#This Row],[$ VALUE]],$D:$D)</f>
        <v>676</v>
      </c>
      <c r="F677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77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78" spans="1:7" x14ac:dyDescent="0.3">
      <c r="A678" t="s">
        <v>11035</v>
      </c>
      <c r="B678" t="str">
        <f>IFERROR(INDEX(PLAYERIDMAP[],MATCH(Table6[[#This Row],[PLAYERID]],PLAYERIDMAP[IDPLAYER],0),COLUMN(PLAYERIDMAP[PLAYERNAME])),"")</f>
        <v>Tyler Duffey</v>
      </c>
      <c r="C678" t="str">
        <f>IFERROR(INDEX(PLAYERIDMAP[],MATCH(Table6[[#This Row],[PLAYERID]],PLAYERIDMAP[IDPLAYER],0),COLUMN(PLAYERIDMAP[POS])),"")</f>
        <v>P</v>
      </c>
      <c r="D678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-13.788291465400508</v>
      </c>
      <c r="E678">
        <f>RANK(Table6[[#This Row],[$ VALUE]],$D:$D)</f>
        <v>677</v>
      </c>
      <c r="F678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78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79" spans="1:7" x14ac:dyDescent="0.3">
      <c r="A679" t="s">
        <v>10746</v>
      </c>
      <c r="B679" t="str">
        <f>IFERROR(INDEX(PLAYERIDMAP[],MATCH(Table6[[#This Row],[PLAYERID]],PLAYERIDMAP[IDPLAYER],0),COLUMN(PLAYERIDMAP[PLAYERNAME])),"")</f>
        <v>Greg Bird</v>
      </c>
      <c r="C679" t="str">
        <f>IFERROR(INDEX(PLAYERIDMAP[],MATCH(Table6[[#This Row],[PLAYERID]],PLAYERIDMAP[IDPLAYER],0),COLUMN(PLAYERIDMAP[POS])),"")</f>
        <v>1B</v>
      </c>
      <c r="D679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-13.809623460295709</v>
      </c>
      <c r="E679">
        <f>RANK(Table6[[#This Row],[$ VALUE]],$D:$D)</f>
        <v>678</v>
      </c>
      <c r="F679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79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80" spans="1:7" x14ac:dyDescent="0.3">
      <c r="A680" t="s">
        <v>9473</v>
      </c>
      <c r="B680" t="str">
        <f>IFERROR(INDEX(PLAYERIDMAP[],MATCH(Table6[[#This Row],[PLAYERID]],PLAYERIDMAP[IDPLAYER],0),COLUMN(PLAYERIDMAP[PLAYERNAME])),"")</f>
        <v>Aaron Altherr</v>
      </c>
      <c r="C680" t="str">
        <f>IFERROR(INDEX(PLAYERIDMAP[],MATCH(Table6[[#This Row],[PLAYERID]],PLAYERIDMAP[IDPLAYER],0),COLUMN(PLAYERIDMAP[POS])),"")</f>
        <v>OF</v>
      </c>
      <c r="D680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-13.817100168636514</v>
      </c>
      <c r="E680">
        <f>RANK(Table6[[#This Row],[$ VALUE]],$D:$D)</f>
        <v>679</v>
      </c>
      <c r="F680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80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81" spans="1:7" x14ac:dyDescent="0.3">
      <c r="A681" t="s">
        <v>13896</v>
      </c>
      <c r="B681" t="str">
        <f>IFERROR(INDEX(PLAYERIDMAP[],MATCH(Table6[[#This Row],[PLAYERID]],PLAYERIDMAP[IDPLAYER],0),COLUMN(PLAYERIDMAP[PLAYERNAME])),"")</f>
        <v>Austin Slater</v>
      </c>
      <c r="C681" t="str">
        <f>IFERROR(INDEX(PLAYERIDMAP[],MATCH(Table6[[#This Row],[PLAYERID]],PLAYERIDMAP[IDPLAYER],0),COLUMN(PLAYERIDMAP[POS])),"")</f>
        <v>OF</v>
      </c>
      <c r="D681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-13.822135553807311</v>
      </c>
      <c r="E681">
        <f>RANK(Table6[[#This Row],[$ VALUE]],$D:$D)</f>
        <v>680</v>
      </c>
      <c r="F681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81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82" spans="1:7" x14ac:dyDescent="0.3">
      <c r="A682" t="s">
        <v>13097</v>
      </c>
      <c r="B682" t="str">
        <f>IFERROR(INDEX(PLAYERIDMAP[],MATCH(Table6[[#This Row],[PLAYERID]],PLAYERIDMAP[IDPLAYER],0),COLUMN(PLAYERIDMAP[PLAYERNAME])),"")</f>
        <v>Michael Kopech</v>
      </c>
      <c r="C682" t="str">
        <f>IFERROR(INDEX(PLAYERIDMAP[],MATCH(Table6[[#This Row],[PLAYERID]],PLAYERIDMAP[IDPLAYER],0),COLUMN(PLAYERIDMAP[POS])),"")</f>
        <v>P</v>
      </c>
      <c r="D682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-13.854322605200009</v>
      </c>
      <c r="E682">
        <f>RANK(Table6[[#This Row],[$ VALUE]],$D:$D)</f>
        <v>681</v>
      </c>
      <c r="F682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82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83" spans="1:7" x14ac:dyDescent="0.3">
      <c r="A683" t="s">
        <v>3220</v>
      </c>
      <c r="B683" t="str">
        <f>IFERROR(INDEX(PLAYERIDMAP[],MATCH(Table6[[#This Row],[PLAYERID]],PLAYERIDMAP[IDPLAYER],0),COLUMN(PLAYERIDMAP[PLAYERNAME])),"")</f>
        <v>Tyler Thornburg</v>
      </c>
      <c r="C683" t="str">
        <f>IFERROR(INDEX(PLAYERIDMAP[],MATCH(Table6[[#This Row],[PLAYERID]],PLAYERIDMAP[IDPLAYER],0),COLUMN(PLAYERIDMAP[POS])),"")</f>
        <v>P</v>
      </c>
      <c r="D683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-13.889593101408014</v>
      </c>
      <c r="E683">
        <f>RANK(Table6[[#This Row],[$ VALUE]],$D:$D)</f>
        <v>682</v>
      </c>
      <c r="F683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83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84" spans="1:7" x14ac:dyDescent="0.3">
      <c r="A684" t="s">
        <v>2064</v>
      </c>
      <c r="B684" t="str">
        <f>IFERROR(INDEX(PLAYERIDMAP[],MATCH(Table6[[#This Row],[PLAYERID]],PLAYERIDMAP[IDPLAYER],0),COLUMN(PLAYERIDMAP[PLAYERNAME])),"")</f>
        <v>Craig Gentry</v>
      </c>
      <c r="C684" t="str">
        <f>IFERROR(INDEX(PLAYERIDMAP[],MATCH(Table6[[#This Row],[PLAYERID]],PLAYERIDMAP[IDPLAYER],0),COLUMN(PLAYERIDMAP[POS])),"")</f>
        <v>OF</v>
      </c>
      <c r="D684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-13.896366867235965</v>
      </c>
      <c r="E684">
        <f>RANK(Table6[[#This Row],[$ VALUE]],$D:$D)</f>
        <v>683</v>
      </c>
      <c r="F684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84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85" spans="1:7" x14ac:dyDescent="0.3">
      <c r="A685" t="s">
        <v>3252</v>
      </c>
      <c r="B685" t="str">
        <f>IFERROR(INDEX(PLAYERIDMAP[],MATCH(Table6[[#This Row],[PLAYERID]],PLAYERIDMAP[IDPLAYER],0),COLUMN(PLAYERIDMAP[PLAYERNAME])),"")</f>
        <v>Luis Valbuena</v>
      </c>
      <c r="C685" t="str">
        <f>IFERROR(INDEX(PLAYERIDMAP[],MATCH(Table6[[#This Row],[PLAYERID]],PLAYERIDMAP[IDPLAYER],0),COLUMN(PLAYERIDMAP[POS])),"")</f>
        <v>3B</v>
      </c>
      <c r="D685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-13.921512812159214</v>
      </c>
      <c r="E685">
        <f>RANK(Table6[[#This Row],[$ VALUE]],$D:$D)</f>
        <v>684</v>
      </c>
      <c r="F685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85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86" spans="1:7" x14ac:dyDescent="0.3">
      <c r="A686" t="s">
        <v>14005</v>
      </c>
      <c r="B686" t="str">
        <f>IFERROR(INDEX(PLAYERIDMAP[],MATCH(Table6[[#This Row],[PLAYERID]],PLAYERIDMAP[IDPLAYER],0),COLUMN(PLAYERIDMAP[PLAYERNAME])),"")</f>
        <v>Dustin Fowler</v>
      </c>
      <c r="C686" t="str">
        <f>IFERROR(INDEX(PLAYERIDMAP[],MATCH(Table6[[#This Row],[PLAYERID]],PLAYERIDMAP[IDPLAYER],0),COLUMN(PLAYERIDMAP[POS])),"")</f>
        <v>OF</v>
      </c>
      <c r="D686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-13.94729329742057</v>
      </c>
      <c r="E686">
        <f>RANK(Table6[[#This Row],[$ VALUE]],$D:$D)</f>
        <v>685</v>
      </c>
      <c r="F686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86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87" spans="1:7" x14ac:dyDescent="0.3">
      <c r="A687" t="s">
        <v>3484</v>
      </c>
      <c r="B687" t="str">
        <f>IFERROR(INDEX(PLAYERIDMAP[],MATCH(Table6[[#This Row],[PLAYERID]],PLAYERIDMAP[IDPLAYER],0),COLUMN(PLAYERIDMAP[PLAYERNAME])),"")</f>
        <v>Brad Miller</v>
      </c>
      <c r="C687" t="str">
        <f>IFERROR(INDEX(PLAYERIDMAP[],MATCH(Table6[[#This Row],[PLAYERID]],PLAYERIDMAP[IDPLAYER],0),COLUMN(PLAYERIDMAP[POS])),"")</f>
        <v>2B</v>
      </c>
      <c r="D687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-13.96396585632246</v>
      </c>
      <c r="E687">
        <f>RANK(Table6[[#This Row],[$ VALUE]],$D:$D)</f>
        <v>686</v>
      </c>
      <c r="F687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87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88" spans="1:7" x14ac:dyDescent="0.3">
      <c r="A688" t="s">
        <v>12270</v>
      </c>
      <c r="B688" t="str">
        <f>IFERROR(INDEX(PLAYERIDMAP[],MATCH(Table6[[#This Row],[PLAYERID]],PLAYERIDMAP[IDPLAYER],0),COLUMN(PLAYERIDMAP[PLAYERNAME])),"")</f>
        <v>Alec Asher</v>
      </c>
      <c r="C688" t="str">
        <f>IFERROR(INDEX(PLAYERIDMAP[],MATCH(Table6[[#This Row],[PLAYERID]],PLAYERIDMAP[IDPLAYER],0),COLUMN(PLAYERIDMAP[POS])),"")</f>
        <v>P</v>
      </c>
      <c r="D688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-13.967657577682578</v>
      </c>
      <c r="E688">
        <f>RANK(Table6[[#This Row],[$ VALUE]],$D:$D)</f>
        <v>687</v>
      </c>
      <c r="F688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88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89" spans="1:7" x14ac:dyDescent="0.3">
      <c r="A689" t="s">
        <v>11450</v>
      </c>
      <c r="B689" t="str">
        <f>IFERROR(INDEX(PLAYERIDMAP[],MATCH(Table6[[#This Row],[PLAYERID]],PLAYERIDMAP[IDPLAYER],0),COLUMN(PLAYERIDMAP[PLAYERNAME])),"")</f>
        <v>Alex Reyes</v>
      </c>
      <c r="C689" t="str">
        <f>IFERROR(INDEX(PLAYERIDMAP[],MATCH(Table6[[#This Row],[PLAYERID]],PLAYERIDMAP[IDPLAYER],0),COLUMN(PLAYERIDMAP[POS])),"")</f>
        <v>P</v>
      </c>
      <c r="D689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-13.984292886361375</v>
      </c>
      <c r="E689">
        <f>RANK(Table6[[#This Row],[$ VALUE]],$D:$D)</f>
        <v>688</v>
      </c>
      <c r="F689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89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90" spans="1:7" x14ac:dyDescent="0.3">
      <c r="A690" t="s">
        <v>2207</v>
      </c>
      <c r="B690" t="str">
        <f>IFERROR(INDEX(PLAYERIDMAP[],MATCH(Table6[[#This Row],[PLAYERID]],PLAYERIDMAP[IDPLAYER],0),COLUMN(PLAYERIDMAP[PLAYERNAME])),"")</f>
        <v>Liam Hendriks</v>
      </c>
      <c r="C690" t="str">
        <f>IFERROR(INDEX(PLAYERIDMAP[],MATCH(Table6[[#This Row],[PLAYERID]],PLAYERIDMAP[IDPLAYER],0),COLUMN(PLAYERIDMAP[POS])),"")</f>
        <v>P</v>
      </c>
      <c r="D690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-13.993271816158611</v>
      </c>
      <c r="E690">
        <f>RANK(Table6[[#This Row],[$ VALUE]],$D:$D)</f>
        <v>689</v>
      </c>
      <c r="F690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90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91" spans="1:7" x14ac:dyDescent="0.3">
      <c r="A691" t="s">
        <v>2924</v>
      </c>
      <c r="B691" t="str">
        <f>IFERROR(INDEX(PLAYERIDMAP[],MATCH(Table6[[#This Row],[PLAYERID]],PLAYERIDMAP[IDPLAYER],0),COLUMN(PLAYERIDMAP[PLAYERNAME])),"")</f>
        <v>A.J. Ramos</v>
      </c>
      <c r="C691" t="str">
        <f>IFERROR(INDEX(PLAYERIDMAP[],MATCH(Table6[[#This Row],[PLAYERID]],PLAYERIDMAP[IDPLAYER],0),COLUMN(PLAYERIDMAP[POS])),"")</f>
        <v>P</v>
      </c>
      <c r="D691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-14.036247526349385</v>
      </c>
      <c r="E691">
        <f>RANK(Table6[[#This Row],[$ VALUE]],$D:$D)</f>
        <v>690</v>
      </c>
      <c r="F691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91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92" spans="1:7" x14ac:dyDescent="0.3">
      <c r="A692" t="s">
        <v>3165</v>
      </c>
      <c r="B692" t="str">
        <f>IFERROR(INDEX(PLAYERIDMAP[],MATCH(Table6[[#This Row],[PLAYERID]],PLAYERIDMAP[IDPLAYER],0),COLUMN(PLAYERIDMAP[PLAYERNAME])),"")</f>
        <v>Marcus Stroman</v>
      </c>
      <c r="C692" t="str">
        <f>IFERROR(INDEX(PLAYERIDMAP[],MATCH(Table6[[#This Row],[PLAYERID]],PLAYERIDMAP[IDPLAYER],0),COLUMN(PLAYERIDMAP[POS])),"")</f>
        <v>P</v>
      </c>
      <c r="D692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-14.037939698497111</v>
      </c>
      <c r="E692">
        <f>RANK(Table6[[#This Row],[$ VALUE]],$D:$D)</f>
        <v>691</v>
      </c>
      <c r="F692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92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93" spans="1:7" x14ac:dyDescent="0.3">
      <c r="A693" t="s">
        <v>2003</v>
      </c>
      <c r="B693" t="str">
        <f>IFERROR(INDEX(PLAYERIDMAP[],MATCH(Table6[[#This Row],[PLAYERID]],PLAYERIDMAP[IDPLAYER],0),COLUMN(PLAYERIDMAP[PLAYERNAME])),"")</f>
        <v>Wilmer Font</v>
      </c>
      <c r="C693" t="str">
        <f>IFERROR(INDEX(PLAYERIDMAP[],MATCH(Table6[[#This Row],[PLAYERID]],PLAYERIDMAP[IDPLAYER],0),COLUMN(PLAYERIDMAP[POS])),"")</f>
        <v>P</v>
      </c>
      <c r="D693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-14.044966193547783</v>
      </c>
      <c r="E693">
        <f>RANK(Table6[[#This Row],[$ VALUE]],$D:$D)</f>
        <v>692</v>
      </c>
      <c r="F693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93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94" spans="1:7" x14ac:dyDescent="0.3">
      <c r="A694" t="s">
        <v>14007</v>
      </c>
      <c r="B694" t="str">
        <f>IFERROR(INDEX(PLAYERIDMAP[],MATCH(Table6[[#This Row],[PLAYERID]],PLAYERIDMAP[IDPLAYER],0),COLUMN(PLAYERIDMAP[PLAYERNAME])),"")</f>
        <v>Luiz Gohara</v>
      </c>
      <c r="C694" t="str">
        <f>IFERROR(INDEX(PLAYERIDMAP[],MATCH(Table6[[#This Row],[PLAYERID]],PLAYERIDMAP[IDPLAYER],0),COLUMN(PLAYERIDMAP[POS])),"")</f>
        <v>P</v>
      </c>
      <c r="D694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-14.048695923842066</v>
      </c>
      <c r="E694">
        <f>RANK(Table6[[#This Row],[$ VALUE]],$D:$D)</f>
        <v>693</v>
      </c>
      <c r="F694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94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95" spans="1:7" x14ac:dyDescent="0.3">
      <c r="A695" t="s">
        <v>2005</v>
      </c>
      <c r="B695" t="str">
        <f>IFERROR(INDEX(PLAYERIDMAP[],MATCH(Table6[[#This Row],[PLAYERID]],PLAYERIDMAP[IDPLAYER],0),COLUMN(PLAYERIDMAP[PLAYERNAME])),"")</f>
        <v>Logan Forsythe</v>
      </c>
      <c r="C695" t="str">
        <f>IFERROR(INDEX(PLAYERIDMAP[],MATCH(Table6[[#This Row],[PLAYERID]],PLAYERIDMAP[IDPLAYER],0),COLUMN(PLAYERIDMAP[POS])),"")</f>
        <v>2B</v>
      </c>
      <c r="D695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-14.180748349288715</v>
      </c>
      <c r="E695">
        <f>RANK(Table6[[#This Row],[$ VALUE]],$D:$D)</f>
        <v>694</v>
      </c>
      <c r="F695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95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96" spans="1:7" x14ac:dyDescent="0.3">
      <c r="A696" t="s">
        <v>12114</v>
      </c>
      <c r="B696" t="str">
        <f>IFERROR(INDEX(PLAYERIDMAP[],MATCH(Table6[[#This Row],[PLAYERID]],PLAYERIDMAP[IDPLAYER],0),COLUMN(PLAYERIDMAP[PLAYERNAME])),"")</f>
        <v>Michael Feliz</v>
      </c>
      <c r="C696" t="str">
        <f>IFERROR(INDEX(PLAYERIDMAP[],MATCH(Table6[[#This Row],[PLAYERID]],PLAYERIDMAP[IDPLAYER],0),COLUMN(PLAYERIDMAP[POS])),"")</f>
        <v>P</v>
      </c>
      <c r="D696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-14.209183845402874</v>
      </c>
      <c r="E696">
        <f>RANK(Table6[[#This Row],[$ VALUE]],$D:$D)</f>
        <v>695</v>
      </c>
      <c r="F696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96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97" spans="1:7" x14ac:dyDescent="0.3">
      <c r="A697" t="s">
        <v>2496</v>
      </c>
      <c r="B697" t="str">
        <f>IFERROR(INDEX(PLAYERIDMAP[],MATCH(Table6[[#This Row],[PLAYERID]],PLAYERIDMAP[IDPLAYER],0),COLUMN(PLAYERIDMAP[PLAYERNAME])),"")</f>
        <v>Aaron Loup</v>
      </c>
      <c r="C697" t="str">
        <f>IFERROR(INDEX(PLAYERIDMAP[],MATCH(Table6[[#This Row],[PLAYERID]],PLAYERIDMAP[IDPLAYER],0),COLUMN(PLAYERIDMAP[POS])),"")</f>
        <v>P</v>
      </c>
      <c r="D697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-14.219633679023083</v>
      </c>
      <c r="E697">
        <f>RANK(Table6[[#This Row],[$ VALUE]],$D:$D)</f>
        <v>696</v>
      </c>
      <c r="F697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97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98" spans="1:7" x14ac:dyDescent="0.3">
      <c r="A698" t="s">
        <v>13668</v>
      </c>
      <c r="B698" t="str">
        <f>IFERROR(INDEX(PLAYERIDMAP[],MATCH(Table6[[#This Row],[PLAYERID]],PLAYERIDMAP[IDPLAYER],0),COLUMN(PLAYERIDMAP[PLAYERNAME])),"")</f>
        <v>Danny Barnes</v>
      </c>
      <c r="C698" t="str">
        <f>IFERROR(INDEX(PLAYERIDMAP[],MATCH(Table6[[#This Row],[PLAYERID]],PLAYERIDMAP[IDPLAYER],0),COLUMN(PLAYERIDMAP[POS])),"")</f>
        <v>P</v>
      </c>
      <c r="D698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-14.236688877749254</v>
      </c>
      <c r="E698">
        <f>RANK(Table6[[#This Row],[$ VALUE]],$D:$D)</f>
        <v>697</v>
      </c>
      <c r="F698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98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699" spans="1:7" x14ac:dyDescent="0.3">
      <c r="A699" t="s">
        <v>12943</v>
      </c>
      <c r="B699" t="str">
        <f>IFERROR(INDEX(PLAYERIDMAP[],MATCH(Table6[[#This Row],[PLAYERID]],PLAYERIDMAP[IDPLAYER],0),COLUMN(PLAYERIDMAP[PLAYERNAME])),"")</f>
        <v>Erick Fedde</v>
      </c>
      <c r="C699" t="str">
        <f>IFERROR(INDEX(PLAYERIDMAP[],MATCH(Table6[[#This Row],[PLAYERID]],PLAYERIDMAP[IDPLAYER],0),COLUMN(PLAYERIDMAP[POS])),"")</f>
        <v>P</v>
      </c>
      <c r="D699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-14.247382137978265</v>
      </c>
      <c r="E699">
        <f>RANK(Table6[[#This Row],[$ VALUE]],$D:$D)</f>
        <v>698</v>
      </c>
      <c r="F699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699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00" spans="1:7" x14ac:dyDescent="0.3">
      <c r="A700" t="s">
        <v>9677</v>
      </c>
      <c r="B700" t="str">
        <f>IFERROR(INDEX(PLAYERIDMAP[],MATCH(Table6[[#This Row],[PLAYERID]],PLAYERIDMAP[IDPLAYER],0),COLUMN(PLAYERIDMAP[PLAYERNAME])),"")</f>
        <v>Aaron Brooks</v>
      </c>
      <c r="C700" t="str">
        <f>IFERROR(INDEX(PLAYERIDMAP[],MATCH(Table6[[#This Row],[PLAYERID]],PLAYERIDMAP[IDPLAYER],0),COLUMN(PLAYERIDMAP[POS])),"")</f>
        <v>P</v>
      </c>
      <c r="D700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-14.267942664025579</v>
      </c>
      <c r="E700">
        <f>RANK(Table6[[#This Row],[$ VALUE]],$D:$D)</f>
        <v>699</v>
      </c>
      <c r="F700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00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01" spans="1:7" x14ac:dyDescent="0.3">
      <c r="A701" t="s">
        <v>1819</v>
      </c>
      <c r="B701" t="str">
        <f>IFERROR(INDEX(PLAYERIDMAP[],MATCH(Table6[[#This Row],[PLAYERID]],PLAYERIDMAP[IDPLAYER],0),COLUMN(PLAYERIDMAP[PLAYERNAME])),"")</f>
        <v>Rhiner Cruz</v>
      </c>
      <c r="C701" t="str">
        <f>IFERROR(INDEX(PLAYERIDMAP[],MATCH(Table6[[#This Row],[PLAYERID]],PLAYERIDMAP[IDPLAYER],0),COLUMN(PLAYERIDMAP[POS])),"")</f>
        <v>P</v>
      </c>
      <c r="D701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-14.332837590296576</v>
      </c>
      <c r="E701">
        <f>RANK(Table6[[#This Row],[$ VALUE]],$D:$D)</f>
        <v>700</v>
      </c>
      <c r="F701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01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02" spans="1:7" x14ac:dyDescent="0.3">
      <c r="A702" t="s">
        <v>3516</v>
      </c>
      <c r="B702" t="str">
        <f>IFERROR(INDEX(PLAYERIDMAP[],MATCH(Table6[[#This Row],[PLAYERID]],PLAYERIDMAP[IDPLAYER],0),COLUMN(PLAYERIDMAP[PLAYERNAME])),"")</f>
        <v>Taijuan Walker</v>
      </c>
      <c r="C702" t="str">
        <f>IFERROR(INDEX(PLAYERIDMAP[],MATCH(Table6[[#This Row],[PLAYERID]],PLAYERIDMAP[IDPLAYER],0),COLUMN(PLAYERIDMAP[POS])),"")</f>
        <v>P</v>
      </c>
      <c r="D702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-14.378020807988221</v>
      </c>
      <c r="E702">
        <f>RANK(Table6[[#This Row],[$ VALUE]],$D:$D)</f>
        <v>701</v>
      </c>
      <c r="F702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02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03" spans="1:7" x14ac:dyDescent="0.3">
      <c r="A703" t="s">
        <v>8259</v>
      </c>
      <c r="B703" t="str">
        <f>IFERROR(INDEX(PLAYERIDMAP[],MATCH(Table6[[#This Row],[PLAYERID]],PLAYERIDMAP[IDPLAYER],0),COLUMN(PLAYERIDMAP[PLAYERNAME])),"")</f>
        <v>Yimi Garcia</v>
      </c>
      <c r="C703" t="str">
        <f>IFERROR(INDEX(PLAYERIDMAP[],MATCH(Table6[[#This Row],[PLAYERID]],PLAYERIDMAP[IDPLAYER],0),COLUMN(PLAYERIDMAP[POS])),"")</f>
        <v>P</v>
      </c>
      <c r="D703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-14.38530892110669</v>
      </c>
      <c r="E703">
        <f>RANK(Table6[[#This Row],[$ VALUE]],$D:$D)</f>
        <v>702</v>
      </c>
      <c r="F703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03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04" spans="1:7" x14ac:dyDescent="0.3">
      <c r="A704" t="s">
        <v>11071</v>
      </c>
      <c r="B704" t="str">
        <f>IFERROR(INDEX(PLAYERIDMAP[],MATCH(Table6[[#This Row],[PLAYERID]],PLAYERIDMAP[IDPLAYER],0),COLUMN(PLAYERIDMAP[PLAYERNAME])),"")</f>
        <v>Jeanmar Gomez</v>
      </c>
      <c r="C704" t="str">
        <f>IFERROR(INDEX(PLAYERIDMAP[],MATCH(Table6[[#This Row],[PLAYERID]],PLAYERIDMAP[IDPLAYER],0),COLUMN(PLAYERIDMAP[POS])),"")</f>
        <v>P</v>
      </c>
      <c r="D704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-14.407901977098611</v>
      </c>
      <c r="E704">
        <f>RANK(Table6[[#This Row],[$ VALUE]],$D:$D)</f>
        <v>703</v>
      </c>
      <c r="F704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04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05" spans="1:7" x14ac:dyDescent="0.3">
      <c r="A705" t="s">
        <v>2646</v>
      </c>
      <c r="B705" t="str">
        <f>IFERROR(INDEX(PLAYERIDMAP[],MATCH(Table6[[#This Row],[PLAYERID]],PLAYERIDMAP[IDPLAYER],0),COLUMN(PLAYERIDMAP[PLAYERNAME])),"")</f>
        <v>Tommy Milone</v>
      </c>
      <c r="C705" t="str">
        <f>IFERROR(INDEX(PLAYERIDMAP[],MATCH(Table6[[#This Row],[PLAYERID]],PLAYERIDMAP[IDPLAYER],0),COLUMN(PLAYERIDMAP[POS])),"")</f>
        <v>P</v>
      </c>
      <c r="D705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-14.424071055633126</v>
      </c>
      <c r="E705">
        <f>RANK(Table6[[#This Row],[$ VALUE]],$D:$D)</f>
        <v>704</v>
      </c>
      <c r="F705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05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06" spans="1:7" x14ac:dyDescent="0.3">
      <c r="A706" t="s">
        <v>13327</v>
      </c>
      <c r="B706" t="str">
        <f>IFERROR(INDEX(PLAYERIDMAP[],MATCH(Table6[[#This Row],[PLAYERID]],PLAYERIDMAP[IDPLAYER],0),COLUMN(PLAYERIDMAP[PLAYERNAME])),"")</f>
        <v>Yohander Mendez</v>
      </c>
      <c r="C706" t="str">
        <f>IFERROR(INDEX(PLAYERIDMAP[],MATCH(Table6[[#This Row],[PLAYERID]],PLAYERIDMAP[IDPLAYER],0),COLUMN(PLAYERIDMAP[POS])),"")</f>
        <v>P</v>
      </c>
      <c r="D706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-14.432973300961166</v>
      </c>
      <c r="E706">
        <f>RANK(Table6[[#This Row],[$ VALUE]],$D:$D)</f>
        <v>705</v>
      </c>
      <c r="F706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06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07" spans="1:7" x14ac:dyDescent="0.3">
      <c r="A707" t="s">
        <v>2129</v>
      </c>
      <c r="B707" t="str">
        <f>IFERROR(INDEX(PLAYERIDMAP[],MATCH(Table6[[#This Row],[PLAYERID]],PLAYERIDMAP[IDPLAYER],0),COLUMN(PLAYERIDMAP[PLAYERNAME])),"")</f>
        <v>Javy Guerra</v>
      </c>
      <c r="C707" t="str">
        <f>IFERROR(INDEX(PLAYERIDMAP[],MATCH(Table6[[#This Row],[PLAYERID]],PLAYERIDMAP[IDPLAYER],0),COLUMN(PLAYERIDMAP[POS])),"")</f>
        <v>P</v>
      </c>
      <c r="D707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-14.451546918986082</v>
      </c>
      <c r="E707">
        <f>RANK(Table6[[#This Row],[$ VALUE]],$D:$D)</f>
        <v>706</v>
      </c>
      <c r="F707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07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08" spans="1:7" x14ac:dyDescent="0.3">
      <c r="A708" t="s">
        <v>11882</v>
      </c>
      <c r="B708" t="str">
        <f>IFERROR(INDEX(PLAYERIDMAP[],MATCH(Table6[[#This Row],[PLAYERID]],PLAYERIDMAP[IDPLAYER],0),COLUMN(PLAYERIDMAP[PLAYERNAME])),"")</f>
        <v>Ariel Miranda</v>
      </c>
      <c r="C708" t="str">
        <f>IFERROR(INDEX(PLAYERIDMAP[],MATCH(Table6[[#This Row],[PLAYERID]],PLAYERIDMAP[IDPLAYER],0),COLUMN(PLAYERIDMAP[POS])),"")</f>
        <v>P</v>
      </c>
      <c r="D708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-14.467608848586943</v>
      </c>
      <c r="E708">
        <f>RANK(Table6[[#This Row],[$ VALUE]],$D:$D)</f>
        <v>707</v>
      </c>
      <c r="F708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08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09" spans="1:7" x14ac:dyDescent="0.3">
      <c r="A709" t="s">
        <v>13296</v>
      </c>
      <c r="B709" t="str">
        <f>IFERROR(INDEX(PLAYERIDMAP[],MATCH(Table6[[#This Row],[PLAYERID]],PLAYERIDMAP[IDPLAYER],0),COLUMN(PLAYERIDMAP[PLAYERNAME])),"")</f>
        <v>Christian Bergman</v>
      </c>
      <c r="C709" t="str">
        <f>IFERROR(INDEX(PLAYERIDMAP[],MATCH(Table6[[#This Row],[PLAYERID]],PLAYERIDMAP[IDPLAYER],0),COLUMN(PLAYERIDMAP[POS])),"")</f>
        <v>P</v>
      </c>
      <c r="D709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-14.477358559683278</v>
      </c>
      <c r="E709">
        <f>RANK(Table6[[#This Row],[$ VALUE]],$D:$D)</f>
        <v>708</v>
      </c>
      <c r="F709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09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10" spans="1:7" x14ac:dyDescent="0.3">
      <c r="A710" t="s">
        <v>11849</v>
      </c>
      <c r="B710" t="str">
        <f>IFERROR(INDEX(PLAYERIDMAP[],MATCH(Table6[[#This Row],[PLAYERID]],PLAYERIDMAP[IDPLAYER],0),COLUMN(PLAYERIDMAP[PLAYERNAME])),"")</f>
        <v>Jake Barrett</v>
      </c>
      <c r="C710" t="str">
        <f>IFERROR(INDEX(PLAYERIDMAP[],MATCH(Table6[[#This Row],[PLAYERID]],PLAYERIDMAP[IDPLAYER],0),COLUMN(PLAYERIDMAP[POS])),"")</f>
        <v>P</v>
      </c>
      <c r="D710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-14.561050323482009</v>
      </c>
      <c r="E710">
        <f>RANK(Table6[[#This Row],[$ VALUE]],$D:$D)</f>
        <v>709</v>
      </c>
      <c r="F710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10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11" spans="1:7" x14ac:dyDescent="0.3">
      <c r="A711" t="s">
        <v>11181</v>
      </c>
      <c r="B711" t="str">
        <f>IFERROR(INDEX(PLAYERIDMAP[],MATCH(Table6[[#This Row],[PLAYERID]],PLAYERIDMAP[IDPLAYER],0),COLUMN(PLAYERIDMAP[PLAYERNAME])),"")</f>
        <v>Jefry Marte</v>
      </c>
      <c r="C711" t="str">
        <f>IFERROR(INDEX(PLAYERIDMAP[],MATCH(Table6[[#This Row],[PLAYERID]],PLAYERIDMAP[IDPLAYER],0),COLUMN(PLAYERIDMAP[POS])),"")</f>
        <v>1B</v>
      </c>
      <c r="D711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-14.56110567096407</v>
      </c>
      <c r="E711">
        <f>RANK(Table6[[#This Row],[$ VALUE]],$D:$D)</f>
        <v>710</v>
      </c>
      <c r="F711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11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12" spans="1:7" x14ac:dyDescent="0.3">
      <c r="A712" t="s">
        <v>1774</v>
      </c>
      <c r="B712" t="str">
        <f>IFERROR(INDEX(PLAYERIDMAP[],MATCH(Table6[[#This Row],[PLAYERID]],PLAYERIDMAP[IDPLAYER],0),COLUMN(PLAYERIDMAP[PLAYERNAME])),"")</f>
        <v>Tim Collins</v>
      </c>
      <c r="C712" t="str">
        <f>IFERROR(INDEX(PLAYERIDMAP[],MATCH(Table6[[#This Row],[PLAYERID]],PLAYERIDMAP[IDPLAYER],0),COLUMN(PLAYERIDMAP[POS])),"")</f>
        <v>P</v>
      </c>
      <c r="D712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-14.569425341011074</v>
      </c>
      <c r="E712">
        <f>RANK(Table6[[#This Row],[$ VALUE]],$D:$D)</f>
        <v>711</v>
      </c>
      <c r="F712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12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13" spans="1:7" x14ac:dyDescent="0.3">
      <c r="A713" t="s">
        <v>2608</v>
      </c>
      <c r="B713" t="str">
        <f>IFERROR(INDEX(PLAYERIDMAP[],MATCH(Table6[[#This Row],[PLAYERID]],PLAYERIDMAP[IDPLAYER],0),COLUMN(PLAYERIDMAP[PLAYERNAME])),"")</f>
        <v>Jake McGee</v>
      </c>
      <c r="C713" t="str">
        <f>IFERROR(INDEX(PLAYERIDMAP[],MATCH(Table6[[#This Row],[PLAYERID]],PLAYERIDMAP[IDPLAYER],0),COLUMN(PLAYERIDMAP[POS])),"")</f>
        <v>P</v>
      </c>
      <c r="D713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-14.574148186880858</v>
      </c>
      <c r="E713">
        <f>RANK(Table6[[#This Row],[$ VALUE]],$D:$D)</f>
        <v>712</v>
      </c>
      <c r="F713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13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14" spans="1:7" x14ac:dyDescent="0.3">
      <c r="A714" t="s">
        <v>12297</v>
      </c>
      <c r="B714" t="str">
        <f>IFERROR(INDEX(PLAYERIDMAP[],MATCH(Table6[[#This Row],[PLAYERID]],PLAYERIDMAP[IDPLAYER],0),COLUMN(PLAYERIDMAP[PLAYERNAME])),"")</f>
        <v>Roman Quinn</v>
      </c>
      <c r="C714" t="str">
        <f>IFERROR(INDEX(PLAYERIDMAP[],MATCH(Table6[[#This Row],[PLAYERID]],PLAYERIDMAP[IDPLAYER],0),COLUMN(PLAYERIDMAP[POS])),"")</f>
        <v>OF</v>
      </c>
      <c r="D714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-14.617356158102481</v>
      </c>
      <c r="E714">
        <f>RANK(Table6[[#This Row],[$ VALUE]],$D:$D)</f>
        <v>713</v>
      </c>
      <c r="F714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14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15" spans="1:7" x14ac:dyDescent="0.3">
      <c r="A715" t="s">
        <v>13728</v>
      </c>
      <c r="B715" t="str">
        <f>IFERROR(INDEX(PLAYERIDMAP[],MATCH(Table6[[#This Row],[PLAYERID]],PLAYERIDMAP[IDPLAYER],0),COLUMN(PLAYERIDMAP[PLAYERNAME])),"")</f>
        <v>Nick Delmonico</v>
      </c>
      <c r="C715" t="str">
        <f>IFERROR(INDEX(PLAYERIDMAP[],MATCH(Table6[[#This Row],[PLAYERID]],PLAYERIDMAP[IDPLAYER],0),COLUMN(PLAYERIDMAP[POS])),"")</f>
        <v>OF</v>
      </c>
      <c r="D715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-14.638644716091381</v>
      </c>
      <c r="E715">
        <f>RANK(Table6[[#This Row],[$ VALUE]],$D:$D)</f>
        <v>714</v>
      </c>
      <c r="F715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15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16" spans="1:7" x14ac:dyDescent="0.3">
      <c r="A716" t="s">
        <v>8284</v>
      </c>
      <c r="B716" t="str">
        <f>IFERROR(INDEX(PLAYERIDMAP[],MATCH(Table6[[#This Row],[PLAYERID]],PLAYERIDMAP[IDPLAYER],0),COLUMN(PLAYERIDMAP[PLAYERNAME])),"")</f>
        <v>Mike Wright</v>
      </c>
      <c r="C716" t="str">
        <f>IFERROR(INDEX(PLAYERIDMAP[],MATCH(Table6[[#This Row],[PLAYERID]],PLAYERIDMAP[IDPLAYER],0),COLUMN(PLAYERIDMAP[POS])),"")</f>
        <v>P</v>
      </c>
      <c r="D716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-14.660865236668608</v>
      </c>
      <c r="E716">
        <f>RANK(Table6[[#This Row],[$ VALUE]],$D:$D)</f>
        <v>715</v>
      </c>
      <c r="F716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16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17" spans="1:7" x14ac:dyDescent="0.3">
      <c r="A717" t="s">
        <v>5991</v>
      </c>
      <c r="B717" t="str">
        <f>IFERROR(INDEX(PLAYERIDMAP[],MATCH(Table6[[#This Row],[PLAYERID]],PLAYERIDMAP[IDPLAYER],0),COLUMN(PLAYERIDMAP[PLAYERNAME])),"")</f>
        <v>Daniel Norris</v>
      </c>
      <c r="C717" t="str">
        <f>IFERROR(INDEX(PLAYERIDMAP[],MATCH(Table6[[#This Row],[PLAYERID]],PLAYERIDMAP[IDPLAYER],0),COLUMN(PLAYERIDMAP[POS])),"")</f>
        <v>P</v>
      </c>
      <c r="D717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-14.672183416989114</v>
      </c>
      <c r="E717">
        <f>RANK(Table6[[#This Row],[$ VALUE]],$D:$D)</f>
        <v>716</v>
      </c>
      <c r="F717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17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18" spans="1:7" x14ac:dyDescent="0.3">
      <c r="A718" t="s">
        <v>12062</v>
      </c>
      <c r="B718" t="str">
        <f>IFERROR(INDEX(PLAYERIDMAP[],MATCH(Table6[[#This Row],[PLAYERID]],PLAYERIDMAP[IDPLAYER],0),COLUMN(PLAYERIDMAP[PLAYERNAME])),"")</f>
        <v>Josh Ravin</v>
      </c>
      <c r="C718" t="str">
        <f>IFERROR(INDEX(PLAYERIDMAP[],MATCH(Table6[[#This Row],[PLAYERID]],PLAYERIDMAP[IDPLAYER],0),COLUMN(PLAYERIDMAP[POS])),"")</f>
        <v>P</v>
      </c>
      <c r="D718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-14.68055014091447</v>
      </c>
      <c r="E718">
        <f>RANK(Table6[[#This Row],[$ VALUE]],$D:$D)</f>
        <v>717</v>
      </c>
      <c r="F718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18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19" spans="1:7" x14ac:dyDescent="0.3">
      <c r="A719" t="s">
        <v>10679</v>
      </c>
      <c r="B719" t="str">
        <f>IFERROR(INDEX(PLAYERIDMAP[],MATCH(Table6[[#This Row],[PLAYERID]],PLAYERIDMAP[IDPLAYER],0),COLUMN(PLAYERIDMAP[PLAYERNAME])),"")</f>
        <v>Domingo Santana</v>
      </c>
      <c r="C719" t="str">
        <f>IFERROR(INDEX(PLAYERIDMAP[],MATCH(Table6[[#This Row],[PLAYERID]],PLAYERIDMAP[IDPLAYER],0),COLUMN(PLAYERIDMAP[POS])),"")</f>
        <v>OF</v>
      </c>
      <c r="D719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-14.694117273618682</v>
      </c>
      <c r="E719">
        <f>RANK(Table6[[#This Row],[$ VALUE]],$D:$D)</f>
        <v>718</v>
      </c>
      <c r="F719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19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20" spans="1:7" x14ac:dyDescent="0.3">
      <c r="A720" t="s">
        <v>13162</v>
      </c>
      <c r="B720" t="str">
        <f>IFERROR(INDEX(PLAYERIDMAP[],MATCH(Table6[[#This Row],[PLAYERID]],PLAYERIDMAP[IDPLAYER],0),COLUMN(PLAYERIDMAP[PLAYERNAME])),"")</f>
        <v>Ariel Jurado</v>
      </c>
      <c r="C720" t="str">
        <f>IFERROR(INDEX(PLAYERIDMAP[],MATCH(Table6[[#This Row],[PLAYERID]],PLAYERIDMAP[IDPLAYER],0),COLUMN(PLAYERIDMAP[POS])),"")</f>
        <v>P</v>
      </c>
      <c r="D720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-14.721307434789082</v>
      </c>
      <c r="E720">
        <f>RANK(Table6[[#This Row],[$ VALUE]],$D:$D)</f>
        <v>719</v>
      </c>
      <c r="F720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20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21" spans="1:7" x14ac:dyDescent="0.3">
      <c r="A721" t="s">
        <v>11004</v>
      </c>
      <c r="B721" t="str">
        <f>IFERROR(INDEX(PLAYERIDMAP[],MATCH(Table6[[#This Row],[PLAYERID]],PLAYERIDMAP[IDPLAYER],0),COLUMN(PLAYERIDMAP[PLAYERNAME])),"")</f>
        <v>Jerad Eickhoff</v>
      </c>
      <c r="C721" t="str">
        <f>IFERROR(INDEX(PLAYERIDMAP[],MATCH(Table6[[#This Row],[PLAYERID]],PLAYERIDMAP[IDPLAYER],0),COLUMN(PLAYERIDMAP[POS])),"")</f>
        <v>P</v>
      </c>
      <c r="D721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-14.723151415063141</v>
      </c>
      <c r="E721">
        <f>RANK(Table6[[#This Row],[$ VALUE]],$D:$D)</f>
        <v>720</v>
      </c>
      <c r="F721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21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22" spans="1:7" x14ac:dyDescent="0.3">
      <c r="A722" t="s">
        <v>4908</v>
      </c>
      <c r="B722" t="str">
        <f>IFERROR(INDEX(PLAYERIDMAP[],MATCH(Table6[[#This Row],[PLAYERID]],PLAYERIDMAP[IDPLAYER],0),COLUMN(PLAYERIDMAP[PLAYERNAME])),"")</f>
        <v>Carlos Torres</v>
      </c>
      <c r="C722" t="str">
        <f>IFERROR(INDEX(PLAYERIDMAP[],MATCH(Table6[[#This Row],[PLAYERID]],PLAYERIDMAP[IDPLAYER],0),COLUMN(PLAYERIDMAP[POS])),"")</f>
        <v>P</v>
      </c>
      <c r="D722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-14.745088796179921</v>
      </c>
      <c r="E722">
        <f>RANK(Table6[[#This Row],[$ VALUE]],$D:$D)</f>
        <v>721</v>
      </c>
      <c r="F722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22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23" spans="1:7" x14ac:dyDescent="0.3">
      <c r="A723" t="s">
        <v>10738</v>
      </c>
      <c r="B723" t="str">
        <f>IFERROR(INDEX(PLAYERIDMAP[],MATCH(Table6[[#This Row],[PLAYERID]],PLAYERIDMAP[IDPLAYER],0),COLUMN(PLAYERIDMAP[PLAYERNAME])),"")</f>
        <v>Braden Shipley</v>
      </c>
      <c r="C723" t="str">
        <f>IFERROR(INDEX(PLAYERIDMAP[],MATCH(Table6[[#This Row],[PLAYERID]],PLAYERIDMAP[IDPLAYER],0),COLUMN(PLAYERIDMAP[POS])),"")</f>
        <v>P</v>
      </c>
      <c r="D723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-14.753502823879504</v>
      </c>
      <c r="E723">
        <f>RANK(Table6[[#This Row],[$ VALUE]],$D:$D)</f>
        <v>722</v>
      </c>
      <c r="F723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23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24" spans="1:7" x14ac:dyDescent="0.3">
      <c r="A724" t="s">
        <v>2052</v>
      </c>
      <c r="B724" t="str">
        <f>IFERROR(INDEX(PLAYERIDMAP[],MATCH(Table6[[#This Row],[PLAYERID]],PLAYERIDMAP[IDPLAYER],0),COLUMN(PLAYERIDMAP[PLAYERNAME])),"")</f>
        <v>Jaime Garcia</v>
      </c>
      <c r="C724" t="str">
        <f>IFERROR(INDEX(PLAYERIDMAP[],MATCH(Table6[[#This Row],[PLAYERID]],PLAYERIDMAP[IDPLAYER],0),COLUMN(PLAYERIDMAP[POS])),"")</f>
        <v>P</v>
      </c>
      <c r="D724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-14.785040127866342</v>
      </c>
      <c r="E724">
        <f>RANK(Table6[[#This Row],[$ VALUE]],$D:$D)</f>
        <v>723</v>
      </c>
      <c r="F724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24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25" spans="1:7" x14ac:dyDescent="0.3">
      <c r="A725" t="s">
        <v>12575</v>
      </c>
      <c r="B725" t="str">
        <f>IFERROR(INDEX(PLAYERIDMAP[],MATCH(Table6[[#This Row],[PLAYERID]],PLAYERIDMAP[IDPLAYER],0),COLUMN(PLAYERIDMAP[PLAYERNAME])),"")</f>
        <v>James Hoyt</v>
      </c>
      <c r="C725" t="str">
        <f>IFERROR(INDEX(PLAYERIDMAP[],MATCH(Table6[[#This Row],[PLAYERID]],PLAYERIDMAP[IDPLAYER],0),COLUMN(PLAYERIDMAP[POS])),"")</f>
        <v>P</v>
      </c>
      <c r="D725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-14.786614029619109</v>
      </c>
      <c r="E725">
        <f>RANK(Table6[[#This Row],[$ VALUE]],$D:$D)</f>
        <v>724</v>
      </c>
      <c r="F725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25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26" spans="1:7" x14ac:dyDescent="0.3">
      <c r="A726" t="s">
        <v>11177</v>
      </c>
      <c r="B726" t="str">
        <f>IFERROR(INDEX(PLAYERIDMAP[],MATCH(Table6[[#This Row],[PLAYERID]],PLAYERIDMAP[IDPLAYER],0),COLUMN(PLAYERIDMAP[PLAYERNAME])),"")</f>
        <v>Joe Ross</v>
      </c>
      <c r="C726" t="str">
        <f>IFERROR(INDEX(PLAYERIDMAP[],MATCH(Table6[[#This Row],[PLAYERID]],PLAYERIDMAP[IDPLAYER],0),COLUMN(PLAYERIDMAP[POS])),"")</f>
        <v>P</v>
      </c>
      <c r="D726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-14.804053146057582</v>
      </c>
      <c r="E726">
        <f>RANK(Table6[[#This Row],[$ VALUE]],$D:$D)</f>
        <v>725</v>
      </c>
      <c r="F726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26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27" spans="1:7" x14ac:dyDescent="0.3">
      <c r="A727" t="s">
        <v>1653</v>
      </c>
      <c r="B727" t="str">
        <f>IFERROR(INDEX(PLAYERIDMAP[],MATCH(Table6[[#This Row],[PLAYERID]],PLAYERIDMAP[IDPLAYER],0),COLUMN(PLAYERIDMAP[PLAYERNAME])),"")</f>
        <v>Miguel Cabrera</v>
      </c>
      <c r="C727" t="str">
        <f>IFERROR(INDEX(PLAYERIDMAP[],MATCH(Table6[[#This Row],[PLAYERID]],PLAYERIDMAP[IDPLAYER],0),COLUMN(PLAYERIDMAP[POS])),"")</f>
        <v>1B</v>
      </c>
      <c r="D727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-14.871763120747357</v>
      </c>
      <c r="E727">
        <f>RANK(Table6[[#This Row],[$ VALUE]],$D:$D)</f>
        <v>726</v>
      </c>
      <c r="F727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27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28" spans="1:7" x14ac:dyDescent="0.3">
      <c r="A728" t="s">
        <v>1399</v>
      </c>
      <c r="B728" t="str">
        <f>IFERROR(INDEX(PLAYERIDMAP[],MATCH(Table6[[#This Row],[PLAYERID]],PLAYERIDMAP[IDPLAYER],0),COLUMN(PLAYERIDMAP[PLAYERNAME])),"")</f>
        <v>Matt Albers</v>
      </c>
      <c r="C728" t="str">
        <f>IFERROR(INDEX(PLAYERIDMAP[],MATCH(Table6[[#This Row],[PLAYERID]],PLAYERIDMAP[IDPLAYER],0),COLUMN(PLAYERIDMAP[POS])),"")</f>
        <v>P</v>
      </c>
      <c r="D728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-14.89433179293281</v>
      </c>
      <c r="E728">
        <f>RANK(Table6[[#This Row],[$ VALUE]],$D:$D)</f>
        <v>727</v>
      </c>
      <c r="F728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28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29" spans="1:7" x14ac:dyDescent="0.3">
      <c r="A729" t="s">
        <v>1874</v>
      </c>
      <c r="B729" t="str">
        <f>IFERROR(INDEX(PLAYERIDMAP[],MATCH(Table6[[#This Row],[PLAYERID]],PLAYERIDMAP[IDPLAYER],0),COLUMN(PLAYERIDMAP[PLAYERNAME])),"")</f>
        <v>Ross Detwiler</v>
      </c>
      <c r="C729" t="str">
        <f>IFERROR(INDEX(PLAYERIDMAP[],MATCH(Table6[[#This Row],[PLAYERID]],PLAYERIDMAP[IDPLAYER],0),COLUMN(PLAYERIDMAP[POS])),"")</f>
        <v>P</v>
      </c>
      <c r="D729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-14.897917932273637</v>
      </c>
      <c r="E729">
        <f>RANK(Table6[[#This Row],[$ VALUE]],$D:$D)</f>
        <v>728</v>
      </c>
      <c r="F729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29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30" spans="1:7" x14ac:dyDescent="0.3">
      <c r="A730" t="s">
        <v>12326</v>
      </c>
      <c r="B730" t="str">
        <f>IFERROR(INDEX(PLAYERIDMAP[],MATCH(Table6[[#This Row],[PLAYERID]],PLAYERIDMAP[IDPLAYER],0),COLUMN(PLAYERIDMAP[PLAYERNAME])),"")</f>
        <v>Tyler Naquin</v>
      </c>
      <c r="C730" t="str">
        <f>IFERROR(INDEX(PLAYERIDMAP[],MATCH(Table6[[#This Row],[PLAYERID]],PLAYERIDMAP[IDPLAYER],0),COLUMN(PLAYERIDMAP[POS])),"")</f>
        <v>OF</v>
      </c>
      <c r="D730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-14.938197159576042</v>
      </c>
      <c r="E730">
        <f>RANK(Table6[[#This Row],[$ VALUE]],$D:$D)</f>
        <v>729</v>
      </c>
      <c r="F730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30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31" spans="1:7" x14ac:dyDescent="0.3">
      <c r="A731" t="s">
        <v>13682</v>
      </c>
      <c r="B731" t="str">
        <f>IFERROR(INDEX(PLAYERIDMAP[],MATCH(Table6[[#This Row],[PLAYERID]],PLAYERIDMAP[IDPLAYER],0),COLUMN(PLAYERIDMAP[PLAYERNAME])),"")</f>
        <v>Paul Blackburn</v>
      </c>
      <c r="C731" t="str">
        <f>IFERROR(INDEX(PLAYERIDMAP[],MATCH(Table6[[#This Row],[PLAYERID]],PLAYERIDMAP[IDPLAYER],0),COLUMN(PLAYERIDMAP[POS])),"")</f>
        <v>P</v>
      </c>
      <c r="D731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-14.971499730111182</v>
      </c>
      <c r="E731">
        <f>RANK(Table6[[#This Row],[$ VALUE]],$D:$D)</f>
        <v>730</v>
      </c>
      <c r="F731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31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32" spans="1:7" x14ac:dyDescent="0.3">
      <c r="A732" t="s">
        <v>5208</v>
      </c>
      <c r="B732" t="str">
        <f>IFERROR(INDEX(PLAYERIDMAP[],MATCH(Table6[[#This Row],[PLAYERID]],PLAYERIDMAP[IDPLAYER],0),COLUMN(PLAYERIDMAP[PLAYERNAME])),"")</f>
        <v>Eddie Butler</v>
      </c>
      <c r="C732" t="str">
        <f>IFERROR(INDEX(PLAYERIDMAP[],MATCH(Table6[[#This Row],[PLAYERID]],PLAYERIDMAP[IDPLAYER],0),COLUMN(PLAYERIDMAP[POS])),"")</f>
        <v>P</v>
      </c>
      <c r="D732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-15.015475216633831</v>
      </c>
      <c r="E732">
        <f>RANK(Table6[[#This Row],[$ VALUE]],$D:$D)</f>
        <v>731</v>
      </c>
      <c r="F732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32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33" spans="1:7" x14ac:dyDescent="0.3">
      <c r="A733" t="s">
        <v>3843</v>
      </c>
      <c r="B733" t="str">
        <f>IFERROR(INDEX(PLAYERIDMAP[],MATCH(Table6[[#This Row],[PLAYERID]],PLAYERIDMAP[IDPLAYER],0),COLUMN(PLAYERIDMAP[PLAYERNAME])),"")</f>
        <v>Brandon Cumpton</v>
      </c>
      <c r="C733" t="str">
        <f>IFERROR(INDEX(PLAYERIDMAP[],MATCH(Table6[[#This Row],[PLAYERID]],PLAYERIDMAP[IDPLAYER],0),COLUMN(PLAYERIDMAP[POS])),"")</f>
        <v>P</v>
      </c>
      <c r="D733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-15.019247873296301</v>
      </c>
      <c r="E733">
        <f>RANK(Table6[[#This Row],[$ VALUE]],$D:$D)</f>
        <v>732</v>
      </c>
      <c r="F733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33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34" spans="1:7" x14ac:dyDescent="0.3">
      <c r="A734" t="s">
        <v>4104</v>
      </c>
      <c r="B734" t="str">
        <f>IFERROR(INDEX(PLAYERIDMAP[],MATCH(Table6[[#This Row],[PLAYERID]],PLAYERIDMAP[IDPLAYER],0),COLUMN(PLAYERIDMAP[PLAYERNAME])),"")</f>
        <v>David Hale</v>
      </c>
      <c r="C734" t="str">
        <f>IFERROR(INDEX(PLAYERIDMAP[],MATCH(Table6[[#This Row],[PLAYERID]],PLAYERIDMAP[IDPLAYER],0),COLUMN(PLAYERIDMAP[POS])),"")</f>
        <v>P</v>
      </c>
      <c r="D734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-15.029518700752039</v>
      </c>
      <c r="E734">
        <f>RANK(Table6[[#This Row],[$ VALUE]],$D:$D)</f>
        <v>733</v>
      </c>
      <c r="F734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34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35" spans="1:7" x14ac:dyDescent="0.3">
      <c r="A735" t="s">
        <v>12034</v>
      </c>
      <c r="B735" t="str">
        <f>IFERROR(INDEX(PLAYERIDMAP[],MATCH(Table6[[#This Row],[PLAYERID]],PLAYERIDMAP[IDPLAYER],0),COLUMN(PLAYERIDMAP[PLAYERNAME])),"")</f>
        <v>Matt Bush</v>
      </c>
      <c r="C735" t="str">
        <f>IFERROR(INDEX(PLAYERIDMAP[],MATCH(Table6[[#This Row],[PLAYERID]],PLAYERIDMAP[IDPLAYER],0),COLUMN(PLAYERIDMAP[POS])),"")</f>
        <v>P</v>
      </c>
      <c r="D735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-15.029864100141268</v>
      </c>
      <c r="E735">
        <f>RANK(Table6[[#This Row],[$ VALUE]],$D:$D)</f>
        <v>734</v>
      </c>
      <c r="F735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35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36" spans="1:7" x14ac:dyDescent="0.3">
      <c r="A736" t="s">
        <v>13671</v>
      </c>
      <c r="B736" t="str">
        <f>IFERROR(INDEX(PLAYERIDMAP[],MATCH(Table6[[#This Row],[PLAYERID]],PLAYERIDMAP[IDPLAYER],0),COLUMN(PLAYERIDMAP[PLAYERNAME])),"")</f>
        <v>Chris Beck</v>
      </c>
      <c r="C736" t="str">
        <f>IFERROR(INDEX(PLAYERIDMAP[],MATCH(Table6[[#This Row],[PLAYERID]],PLAYERIDMAP[IDPLAYER],0),COLUMN(PLAYERIDMAP[POS])),"")</f>
        <v>P</v>
      </c>
      <c r="D736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-15.055549982453961</v>
      </c>
      <c r="E736">
        <f>RANK(Table6[[#This Row],[$ VALUE]],$D:$D)</f>
        <v>735</v>
      </c>
      <c r="F736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36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37" spans="1:7" x14ac:dyDescent="0.3">
      <c r="A737" t="s">
        <v>1611</v>
      </c>
      <c r="B737" t="str">
        <f>IFERROR(INDEX(PLAYERIDMAP[],MATCH(Table6[[#This Row],[PLAYERID]],PLAYERIDMAP[IDPLAYER],0),COLUMN(PLAYERIDMAP[PLAYERNAME])),"")</f>
        <v>Rex Brothers</v>
      </c>
      <c r="C737" t="str">
        <f>IFERROR(INDEX(PLAYERIDMAP[],MATCH(Table6[[#This Row],[PLAYERID]],PLAYERIDMAP[IDPLAYER],0),COLUMN(PLAYERIDMAP[POS])),"")</f>
        <v>P</v>
      </c>
      <c r="D737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-15.060004448455928</v>
      </c>
      <c r="E737">
        <f>RANK(Table6[[#This Row],[$ VALUE]],$D:$D)</f>
        <v>736</v>
      </c>
      <c r="F737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37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38" spans="1:7" x14ac:dyDescent="0.3">
      <c r="A738" t="s">
        <v>3342</v>
      </c>
      <c r="B738" t="str">
        <f>IFERROR(INDEX(PLAYERIDMAP[],MATCH(Table6[[#This Row],[PLAYERID]],PLAYERIDMAP[IDPLAYER],0),COLUMN(PLAYERIDMAP[PLAYERNAME])),"")</f>
        <v>Chase Whitley</v>
      </c>
      <c r="C738" t="str">
        <f>IFERROR(INDEX(PLAYERIDMAP[],MATCH(Table6[[#This Row],[PLAYERID]],PLAYERIDMAP[IDPLAYER],0),COLUMN(PLAYERIDMAP[POS])),"")</f>
        <v>P</v>
      </c>
      <c r="D738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-15.096597477519964</v>
      </c>
      <c r="E738">
        <f>RANK(Table6[[#This Row],[$ VALUE]],$D:$D)</f>
        <v>737</v>
      </c>
      <c r="F738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38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39" spans="1:7" x14ac:dyDescent="0.3">
      <c r="A739" t="s">
        <v>2137</v>
      </c>
      <c r="B739" t="str">
        <f>IFERROR(INDEX(PLAYERIDMAP[],MATCH(Table6[[#This Row],[PLAYERID]],PLAYERIDMAP[IDPLAYER],0),COLUMN(PLAYERIDMAP[PLAYERNAME])),"")</f>
        <v>Brandon Guyer</v>
      </c>
      <c r="C739" t="str">
        <f>IFERROR(INDEX(PLAYERIDMAP[],MATCH(Table6[[#This Row],[PLAYERID]],PLAYERIDMAP[IDPLAYER],0),COLUMN(PLAYERIDMAP[POS])),"")</f>
        <v>OF</v>
      </c>
      <c r="D739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-15.09862604911191</v>
      </c>
      <c r="E739">
        <f>RANK(Table6[[#This Row],[$ VALUE]],$D:$D)</f>
        <v>738</v>
      </c>
      <c r="F739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39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40" spans="1:7" x14ac:dyDescent="0.3">
      <c r="A740" t="s">
        <v>13257</v>
      </c>
      <c r="B740" t="str">
        <f>IFERROR(INDEX(PLAYERIDMAP[],MATCH(Table6[[#This Row],[PLAYERID]],PLAYERIDMAP[IDPLAYER],0),COLUMN(PLAYERIDMAP[PLAYERNAME])),"")</f>
        <v>Guillermo Heredia</v>
      </c>
      <c r="C740" t="str">
        <f>IFERROR(INDEX(PLAYERIDMAP[],MATCH(Table6[[#This Row],[PLAYERID]],PLAYERIDMAP[IDPLAYER],0),COLUMN(PLAYERIDMAP[POS])),"")</f>
        <v>OF</v>
      </c>
      <c r="D740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-15.116852555172283</v>
      </c>
      <c r="E740">
        <f>RANK(Table6[[#This Row],[$ VALUE]],$D:$D)</f>
        <v>739</v>
      </c>
      <c r="F740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40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41" spans="1:7" x14ac:dyDescent="0.3">
      <c r="A741" t="s">
        <v>3102</v>
      </c>
      <c r="B741" t="str">
        <f>IFERROR(INDEX(PLAYERIDMAP[],MATCH(Table6[[#This Row],[PLAYERID]],PLAYERIDMAP[IDPLAYER],0),COLUMN(PLAYERIDMAP[PLAYERNAME])),"")</f>
        <v>Bryan Shaw</v>
      </c>
      <c r="C741" t="str">
        <f>IFERROR(INDEX(PLAYERIDMAP[],MATCH(Table6[[#This Row],[PLAYERID]],PLAYERIDMAP[IDPLAYER],0),COLUMN(PLAYERIDMAP[POS])),"")</f>
        <v>P</v>
      </c>
      <c r="D741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-15.122917730875741</v>
      </c>
      <c r="E741">
        <f>RANK(Table6[[#This Row],[$ VALUE]],$D:$D)</f>
        <v>740</v>
      </c>
      <c r="F741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41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42" spans="1:7" x14ac:dyDescent="0.3">
      <c r="A742" t="s">
        <v>13759</v>
      </c>
      <c r="B742" t="str">
        <f>IFERROR(INDEX(PLAYERIDMAP[],MATCH(Table6[[#This Row],[PLAYERID]],PLAYERIDMAP[IDPLAYER],0),COLUMN(PLAYERIDMAP[PLAYERNAME])),"")</f>
        <v>Daniel Gossett</v>
      </c>
      <c r="C742" t="str">
        <f>IFERROR(INDEX(PLAYERIDMAP[],MATCH(Table6[[#This Row],[PLAYERID]],PLAYERIDMAP[IDPLAYER],0),COLUMN(PLAYERIDMAP[POS])),"")</f>
        <v>P</v>
      </c>
      <c r="D742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-15.140381056045314</v>
      </c>
      <c r="E742">
        <f>RANK(Table6[[#This Row],[$ VALUE]],$D:$D)</f>
        <v>741</v>
      </c>
      <c r="F742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42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43" spans="1:7" x14ac:dyDescent="0.3">
      <c r="A743" t="s">
        <v>3498</v>
      </c>
      <c r="B743" t="str">
        <f>IFERROR(INDEX(PLAYERIDMAP[],MATCH(Table6[[#This Row],[PLAYERID]],PLAYERIDMAP[IDPLAYER],0),COLUMN(PLAYERIDMAP[PLAYERNAME])),"")</f>
        <v>Chris Rusin</v>
      </c>
      <c r="C743" t="str">
        <f>IFERROR(INDEX(PLAYERIDMAP[],MATCH(Table6[[#This Row],[PLAYERID]],PLAYERIDMAP[IDPLAYER],0),COLUMN(PLAYERIDMAP[POS])),"")</f>
        <v>P</v>
      </c>
      <c r="D743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-15.170337103125579</v>
      </c>
      <c r="E743">
        <f>RANK(Table6[[#This Row],[$ VALUE]],$D:$D)</f>
        <v>742</v>
      </c>
      <c r="F743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43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44" spans="1:7" x14ac:dyDescent="0.3">
      <c r="A744" t="s">
        <v>2919</v>
      </c>
      <c r="B744" t="str">
        <f>IFERROR(INDEX(PLAYERIDMAP[],MATCH(Table6[[#This Row],[PLAYERID]],PLAYERIDMAP[IDPLAYER],0),COLUMN(PLAYERIDMAP[PLAYERNAME])),"")</f>
        <v>Erasmo Ramirez</v>
      </c>
      <c r="C744" t="str">
        <f>IFERROR(INDEX(PLAYERIDMAP[],MATCH(Table6[[#This Row],[PLAYERID]],PLAYERIDMAP[IDPLAYER],0),COLUMN(PLAYERIDMAP[POS])),"")</f>
        <v>P</v>
      </c>
      <c r="D744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-15.1715523649418</v>
      </c>
      <c r="E744">
        <f>RANK(Table6[[#This Row],[$ VALUE]],$D:$D)</f>
        <v>743</v>
      </c>
      <c r="F744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44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45" spans="1:7" x14ac:dyDescent="0.3">
      <c r="A745" t="s">
        <v>13891</v>
      </c>
      <c r="B745" t="str">
        <f>IFERROR(INDEX(PLAYERIDMAP[],MATCH(Table6[[#This Row],[PLAYERID]],PLAYERIDMAP[IDPLAYER],0),COLUMN(PLAYERIDMAP[PLAYERNAME])),"")</f>
        <v>Paul Sewald</v>
      </c>
      <c r="C745" t="str">
        <f>IFERROR(INDEX(PLAYERIDMAP[],MATCH(Table6[[#This Row],[PLAYERID]],PLAYERIDMAP[IDPLAYER],0),COLUMN(PLAYERIDMAP[POS])),"")</f>
        <v>P</v>
      </c>
      <c r="D745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-15.174477669103474</v>
      </c>
      <c r="E745">
        <f>RANK(Table6[[#This Row],[$ VALUE]],$D:$D)</f>
        <v>744</v>
      </c>
      <c r="F745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45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46" spans="1:7" x14ac:dyDescent="0.3">
      <c r="A746" t="s">
        <v>12435</v>
      </c>
      <c r="B746" t="str">
        <f>IFERROR(INDEX(PLAYERIDMAP[],MATCH(Table6[[#This Row],[PLAYERID]],PLAYERIDMAP[IDPLAYER],0),COLUMN(PLAYERIDMAP[PLAYERNAME])),"")</f>
        <v>Sammy Solis</v>
      </c>
      <c r="C746" t="str">
        <f>IFERROR(INDEX(PLAYERIDMAP[],MATCH(Table6[[#This Row],[PLAYERID]],PLAYERIDMAP[IDPLAYER],0),COLUMN(PLAYERIDMAP[POS])),"")</f>
        <v>P</v>
      </c>
      <c r="D746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-15.211522980447331</v>
      </c>
      <c r="E746">
        <f>RANK(Table6[[#This Row],[$ VALUE]],$D:$D)</f>
        <v>745</v>
      </c>
      <c r="F746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46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47" spans="1:7" x14ac:dyDescent="0.3">
      <c r="A747" t="s">
        <v>2479</v>
      </c>
      <c r="B747" t="str">
        <f>IFERROR(INDEX(PLAYERIDMAP[],MATCH(Table6[[#This Row],[PLAYERID]],PLAYERIDMAP[IDPLAYER],0),COLUMN(PLAYERIDMAP[PLAYERNAME])),"")</f>
        <v>Boone Logan</v>
      </c>
      <c r="C747" t="str">
        <f>IFERROR(INDEX(PLAYERIDMAP[],MATCH(Table6[[#This Row],[PLAYERID]],PLAYERIDMAP[IDPLAYER],0),COLUMN(PLAYERIDMAP[POS])),"")</f>
        <v>P</v>
      </c>
      <c r="D747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-15.22855062805435</v>
      </c>
      <c r="E747">
        <f>RANK(Table6[[#This Row],[$ VALUE]],$D:$D)</f>
        <v>746</v>
      </c>
      <c r="F747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47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48" spans="1:7" x14ac:dyDescent="0.3">
      <c r="A748" t="s">
        <v>2828</v>
      </c>
      <c r="B748" t="str">
        <f>IFERROR(INDEX(PLAYERIDMAP[],MATCH(Table6[[#This Row],[PLAYERID]],PLAYERIDMAP[IDPLAYER],0),COLUMN(PLAYERIDMAP[PLAYERNAME])),"")</f>
        <v>Hunter Pence</v>
      </c>
      <c r="C748" t="str">
        <f>IFERROR(INDEX(PLAYERIDMAP[],MATCH(Table6[[#This Row],[PLAYERID]],PLAYERIDMAP[IDPLAYER],0),COLUMN(PLAYERIDMAP[POS])),"")</f>
        <v>OF</v>
      </c>
      <c r="D748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-15.265429657898856</v>
      </c>
      <c r="E748">
        <f>RANK(Table6[[#This Row],[$ VALUE]],$D:$D)</f>
        <v>747</v>
      </c>
      <c r="F748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48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49" spans="1:7" x14ac:dyDescent="0.3">
      <c r="A749" t="s">
        <v>12578</v>
      </c>
      <c r="B749" t="str">
        <f>IFERROR(INDEX(PLAYERIDMAP[],MATCH(Table6[[#This Row],[PLAYERID]],PLAYERIDMAP[IDPLAYER],0),COLUMN(PLAYERIDMAP[PLAYERNAME])),"")</f>
        <v>Derek Law</v>
      </c>
      <c r="C749" t="str">
        <f>IFERROR(INDEX(PLAYERIDMAP[],MATCH(Table6[[#This Row],[PLAYERID]],PLAYERIDMAP[IDPLAYER],0),COLUMN(PLAYERIDMAP[POS])),"")</f>
        <v>P</v>
      </c>
      <c r="D749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-15.38253564065398</v>
      </c>
      <c r="E749">
        <f>RANK(Table6[[#This Row],[$ VALUE]],$D:$D)</f>
        <v>748</v>
      </c>
      <c r="F749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49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50" spans="1:7" x14ac:dyDescent="0.3">
      <c r="A750" t="s">
        <v>2754</v>
      </c>
      <c r="B750" t="str">
        <f>IFERROR(INDEX(PLAYERIDMAP[],MATCH(Table6[[#This Row],[PLAYERID]],PLAYERIDMAP[IDPLAYER],0),COLUMN(PLAYERIDMAP[PLAYERNAME])),"")</f>
        <v>Alexi Ogando</v>
      </c>
      <c r="C750" t="str">
        <f>IFERROR(INDEX(PLAYERIDMAP[],MATCH(Table6[[#This Row],[PLAYERID]],PLAYERIDMAP[IDPLAYER],0),COLUMN(PLAYERIDMAP[POS])),"")</f>
        <v>P</v>
      </c>
      <c r="D750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-15.39548971494763</v>
      </c>
      <c r="E750">
        <f>RANK(Table6[[#This Row],[$ VALUE]],$D:$D)</f>
        <v>749</v>
      </c>
      <c r="F750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50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51" spans="1:7" x14ac:dyDescent="0.3">
      <c r="A751" t="s">
        <v>2587</v>
      </c>
      <c r="B751" t="str">
        <f>IFERROR(INDEX(PLAYERIDMAP[],MATCH(Table6[[#This Row],[PLAYERID]],PLAYERIDMAP[IDPLAYER],0),COLUMN(PLAYERIDMAP[PLAYERNAME])),"")</f>
        <v>Zach McAllister</v>
      </c>
      <c r="C751" t="str">
        <f>IFERROR(INDEX(PLAYERIDMAP[],MATCH(Table6[[#This Row],[PLAYERID]],PLAYERIDMAP[IDPLAYER],0),COLUMN(PLAYERIDMAP[POS])),"")</f>
        <v>P</v>
      </c>
      <c r="D751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-15.528155816437035</v>
      </c>
      <c r="E751">
        <f>RANK(Table6[[#This Row],[$ VALUE]],$D:$D)</f>
        <v>750</v>
      </c>
      <c r="F751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51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52" spans="1:7" x14ac:dyDescent="0.3">
      <c r="A752" t="s">
        <v>8222</v>
      </c>
      <c r="B752" t="str">
        <f>IFERROR(INDEX(PLAYERIDMAP[],MATCH(Table6[[#This Row],[PLAYERID]],PLAYERIDMAP[IDPLAYER],0),COLUMN(PLAYERIDMAP[PLAYERNAME])),"")</f>
        <v>Preston Tucker</v>
      </c>
      <c r="C752" t="str">
        <f>IFERROR(INDEX(PLAYERIDMAP[],MATCH(Table6[[#This Row],[PLAYERID]],PLAYERIDMAP[IDPLAYER],0),COLUMN(PLAYERIDMAP[POS])),"")</f>
        <v>OF</v>
      </c>
      <c r="D752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-15.554919863800425</v>
      </c>
      <c r="E752">
        <f>RANK(Table6[[#This Row],[$ VALUE]],$D:$D)</f>
        <v>751</v>
      </c>
      <c r="F752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52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53" spans="1:7" x14ac:dyDescent="0.3">
      <c r="A753" t="s">
        <v>2366</v>
      </c>
      <c r="B753" t="str">
        <f>IFERROR(INDEX(PLAYERIDMAP[],MATCH(Table6[[#This Row],[PLAYERID]],PLAYERIDMAP[IDPLAYER],0),COLUMN(PLAYERIDMAP[PLAYERNAME])),"")</f>
        <v>Howie Kendrick</v>
      </c>
      <c r="C753" t="str">
        <f>IFERROR(INDEX(PLAYERIDMAP[],MATCH(Table6[[#This Row],[PLAYERID]],PLAYERIDMAP[IDPLAYER],0),COLUMN(PLAYERIDMAP[POS])),"")</f>
        <v>2B</v>
      </c>
      <c r="D753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-15.577661345628677</v>
      </c>
      <c r="E753">
        <f>RANK(Table6[[#This Row],[$ VALUE]],$D:$D)</f>
        <v>752</v>
      </c>
      <c r="F753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53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54" spans="1:7" x14ac:dyDescent="0.3">
      <c r="A754" t="s">
        <v>2117</v>
      </c>
      <c r="B754" t="str">
        <f>IFERROR(INDEX(PLAYERIDMAP[],MATCH(Table6[[#This Row],[PLAYERID]],PLAYERIDMAP[IDPLAYER],0),COLUMN(PLAYERIDMAP[PLAYERNAME])),"")</f>
        <v>Luke Gregerson</v>
      </c>
      <c r="C754" t="str">
        <f>IFERROR(INDEX(PLAYERIDMAP[],MATCH(Table6[[#This Row],[PLAYERID]],PLAYERIDMAP[IDPLAYER],0),COLUMN(PLAYERIDMAP[POS])),"")</f>
        <v>P</v>
      </c>
      <c r="D754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-15.591223297037832</v>
      </c>
      <c r="E754">
        <f>RANK(Table6[[#This Row],[$ VALUE]],$D:$D)</f>
        <v>753</v>
      </c>
      <c r="F754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54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55" spans="1:7" x14ac:dyDescent="0.3">
      <c r="A755" t="s">
        <v>13677</v>
      </c>
      <c r="B755" t="str">
        <f>IFERROR(INDEX(PLAYERIDMAP[],MATCH(Table6[[#This Row],[PLAYERID]],PLAYERIDMAP[IDPLAYER],0),COLUMN(PLAYERIDMAP[PLAYERNAME])),"")</f>
        <v>Austin Bibens-Dirkx</v>
      </c>
      <c r="C755" t="str">
        <f>IFERROR(INDEX(PLAYERIDMAP[],MATCH(Table6[[#This Row],[PLAYERID]],PLAYERIDMAP[IDPLAYER],0),COLUMN(PLAYERIDMAP[POS])),"")</f>
        <v>P</v>
      </c>
      <c r="D755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-15.619345085554897</v>
      </c>
      <c r="E755">
        <f>RANK(Table6[[#This Row],[$ VALUE]],$D:$D)</f>
        <v>754</v>
      </c>
      <c r="F755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55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56" spans="1:7" x14ac:dyDescent="0.3">
      <c r="A756" t="s">
        <v>10376</v>
      </c>
      <c r="B756" t="str">
        <f>IFERROR(INDEX(PLAYERIDMAP[],MATCH(Table6[[#This Row],[PLAYERID]],PLAYERIDMAP[IDPLAYER],0),COLUMN(PLAYERIDMAP[PLAYERNAME])),"")</f>
        <v>John Lamb</v>
      </c>
      <c r="C756" t="str">
        <f>IFERROR(INDEX(PLAYERIDMAP[],MATCH(Table6[[#This Row],[PLAYERID]],PLAYERIDMAP[IDPLAYER],0),COLUMN(PLAYERIDMAP[POS])),"")</f>
        <v>P</v>
      </c>
      <c r="D756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-15.652065395523735</v>
      </c>
      <c r="E756">
        <f>RANK(Table6[[#This Row],[$ VALUE]],$D:$D)</f>
        <v>755</v>
      </c>
      <c r="F756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56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57" spans="1:7" x14ac:dyDescent="0.3">
      <c r="A757" t="s">
        <v>13476</v>
      </c>
      <c r="B757" t="str">
        <f>IFERROR(INDEX(PLAYERIDMAP[],MATCH(Table6[[#This Row],[PLAYERID]],PLAYERIDMAP[IDPLAYER],0),COLUMN(PLAYERIDMAP[PLAYERNAME])),"")</f>
        <v>Justus Sheffield</v>
      </c>
      <c r="C757" t="str">
        <f>IFERROR(INDEX(PLAYERIDMAP[],MATCH(Table6[[#This Row],[PLAYERID]],PLAYERIDMAP[IDPLAYER],0),COLUMN(PLAYERIDMAP[POS])),"")</f>
        <v>P</v>
      </c>
      <c r="D757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-15.673791787977976</v>
      </c>
      <c r="E757">
        <f>RANK(Table6[[#This Row],[$ VALUE]],$D:$D)</f>
        <v>756</v>
      </c>
      <c r="F757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57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58" spans="1:7" x14ac:dyDescent="0.3">
      <c r="A758" t="s">
        <v>2088</v>
      </c>
      <c r="B758" t="str">
        <f>IFERROR(INDEX(PLAYERIDMAP[],MATCH(Table6[[#This Row],[PLAYERID]],PLAYERIDMAP[IDPLAYER],0),COLUMN(PLAYERIDMAP[PLAYERNAME])),"")</f>
        <v>Adrian Gonzalez</v>
      </c>
      <c r="C758" t="str">
        <f>IFERROR(INDEX(PLAYERIDMAP[],MATCH(Table6[[#This Row],[PLAYERID]],PLAYERIDMAP[IDPLAYER],0),COLUMN(PLAYERIDMAP[POS])),"")</f>
        <v>1B</v>
      </c>
      <c r="D758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-15.678704672400997</v>
      </c>
      <c r="E758">
        <f>RANK(Table6[[#This Row],[$ VALUE]],$D:$D)</f>
        <v>757</v>
      </c>
      <c r="F758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58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59" spans="1:7" x14ac:dyDescent="0.3">
      <c r="A759" t="s">
        <v>2692</v>
      </c>
      <c r="B759" t="str">
        <f>IFERROR(INDEX(PLAYERIDMAP[],MATCH(Table6[[#This Row],[PLAYERID]],PLAYERIDMAP[IDPLAYER],0),COLUMN(PLAYERIDMAP[PLAYERNAME])),"")</f>
        <v>Peter Moylan</v>
      </c>
      <c r="C759" t="str">
        <f>IFERROR(INDEX(PLAYERIDMAP[],MATCH(Table6[[#This Row],[PLAYERID]],PLAYERIDMAP[IDPLAYER],0),COLUMN(PLAYERIDMAP[POS])),"")</f>
        <v>P</v>
      </c>
      <c r="D759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-15.692578144243523</v>
      </c>
      <c r="E759">
        <f>RANK(Table6[[#This Row],[$ VALUE]],$D:$D)</f>
        <v>758</v>
      </c>
      <c r="F759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59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60" spans="1:7" x14ac:dyDescent="0.3">
      <c r="A760" t="s">
        <v>8297</v>
      </c>
      <c r="B760" t="str">
        <f>IFERROR(INDEX(PLAYERIDMAP[],MATCH(Table6[[#This Row],[PLAYERID]],PLAYERIDMAP[IDPLAYER],0),COLUMN(PLAYERIDMAP[PLAYERNAME])),"")</f>
        <v>Evan Marshall</v>
      </c>
      <c r="C760" t="str">
        <f>IFERROR(INDEX(PLAYERIDMAP[],MATCH(Table6[[#This Row],[PLAYERID]],PLAYERIDMAP[IDPLAYER],0),COLUMN(PLAYERIDMAP[POS])),"")</f>
        <v>P</v>
      </c>
      <c r="D760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-15.716391568745344</v>
      </c>
      <c r="E760">
        <f>RANK(Table6[[#This Row],[$ VALUE]],$D:$D)</f>
        <v>759</v>
      </c>
      <c r="F760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60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61" spans="1:7" x14ac:dyDescent="0.3">
      <c r="A761" t="s">
        <v>2042</v>
      </c>
      <c r="B761" t="str">
        <f>IFERROR(INDEX(PLAYERIDMAP[],MATCH(Table6[[#This Row],[PLAYERID]],PLAYERIDMAP[IDPLAYER],0),COLUMN(PLAYERIDMAP[PLAYERNAME])),"")</f>
        <v>Yovani Gallardo</v>
      </c>
      <c r="C761" t="str">
        <f>IFERROR(INDEX(PLAYERIDMAP[],MATCH(Table6[[#This Row],[PLAYERID]],PLAYERIDMAP[IDPLAYER],0),COLUMN(PLAYERIDMAP[POS])),"")</f>
        <v>P</v>
      </c>
      <c r="D761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-15.774100758277005</v>
      </c>
      <c r="E761">
        <f>RANK(Table6[[#This Row],[$ VALUE]],$D:$D)</f>
        <v>760</v>
      </c>
      <c r="F761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61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62" spans="1:7" x14ac:dyDescent="0.3">
      <c r="A762" t="s">
        <v>13507</v>
      </c>
      <c r="B762" t="str">
        <f>IFERROR(INDEX(PLAYERIDMAP[],MATCH(Table6[[#This Row],[PLAYERID]],PLAYERIDMAP[IDPLAYER],0),COLUMN(PLAYERIDMAP[PLAYERNAME])),"")</f>
        <v>Jorge Bonifacio</v>
      </c>
      <c r="C762" t="str">
        <f>IFERROR(INDEX(PLAYERIDMAP[],MATCH(Table6[[#This Row],[PLAYERID]],PLAYERIDMAP[IDPLAYER],0),COLUMN(PLAYERIDMAP[POS])),"")</f>
        <v>OF</v>
      </c>
      <c r="D762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-15.82990629445889</v>
      </c>
      <c r="E762">
        <f>RANK(Table6[[#This Row],[$ VALUE]],$D:$D)</f>
        <v>761</v>
      </c>
      <c r="F762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62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63" spans="1:7" x14ac:dyDescent="0.3">
      <c r="A763" t="s">
        <v>2247</v>
      </c>
      <c r="B763" t="str">
        <f>IFERROR(INDEX(PLAYERIDMAP[],MATCH(Table6[[#This Row],[PLAYERID]],PLAYERIDMAP[IDPLAYER],0),COLUMN(PLAYERIDMAP[PLAYERNAME])),"")</f>
        <v>J.J. Hoover</v>
      </c>
      <c r="C763" t="str">
        <f>IFERROR(INDEX(PLAYERIDMAP[],MATCH(Table6[[#This Row],[PLAYERID]],PLAYERIDMAP[IDPLAYER],0),COLUMN(PLAYERIDMAP[POS])),"")</f>
        <v>P</v>
      </c>
      <c r="D763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-15.83619480786615</v>
      </c>
      <c r="E763">
        <f>RANK(Table6[[#This Row],[$ VALUE]],$D:$D)</f>
        <v>762</v>
      </c>
      <c r="F763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63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64" spans="1:7" x14ac:dyDescent="0.3">
      <c r="A764" t="s">
        <v>2319</v>
      </c>
      <c r="B764" t="str">
        <f>IFERROR(INDEX(PLAYERIDMAP[],MATCH(Table6[[#This Row],[PLAYERID]],PLAYERIDMAP[IDPLAYER],0),COLUMN(PLAYERIDMAP[PLAYERNAME])),"")</f>
        <v>Kevin Jepsen</v>
      </c>
      <c r="C764" t="str">
        <f>IFERROR(INDEX(PLAYERIDMAP[],MATCH(Table6[[#This Row],[PLAYERID]],PLAYERIDMAP[IDPLAYER],0),COLUMN(PLAYERIDMAP[POS])),"")</f>
        <v>P</v>
      </c>
      <c r="D764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-15.894919974011081</v>
      </c>
      <c r="E764">
        <f>RANK(Table6[[#This Row],[$ VALUE]],$D:$D)</f>
        <v>763</v>
      </c>
      <c r="F764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64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65" spans="1:7" x14ac:dyDescent="0.3">
      <c r="A765" t="s">
        <v>12556</v>
      </c>
      <c r="B765" t="str">
        <f>IFERROR(INDEX(PLAYERIDMAP[],MATCH(Table6[[#This Row],[PLAYERID]],PLAYERIDMAP[IDPLAYER],0),COLUMN(PLAYERIDMAP[PLAYERNAME])),"")</f>
        <v>Matt Bowman</v>
      </c>
      <c r="C765" t="str">
        <f>IFERROR(INDEX(PLAYERIDMAP[],MATCH(Table6[[#This Row],[PLAYERID]],PLAYERIDMAP[IDPLAYER],0),COLUMN(PLAYERIDMAP[POS])),"")</f>
        <v>P</v>
      </c>
      <c r="D765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-15.908891945688609</v>
      </c>
      <c r="E765">
        <f>RANK(Table6[[#This Row],[$ VALUE]],$D:$D)</f>
        <v>764</v>
      </c>
      <c r="F765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65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66" spans="1:7" x14ac:dyDescent="0.3">
      <c r="A766" t="s">
        <v>1527</v>
      </c>
      <c r="B766" t="str">
        <f>IFERROR(INDEX(PLAYERIDMAP[],MATCH(Table6[[#This Row],[PLAYERID]],PLAYERIDMAP[IDPLAYER],0),COLUMN(PLAYERIDMAP[PLAYERNAME])),"")</f>
        <v>Jeff Beliveau</v>
      </c>
      <c r="C766" t="str">
        <f>IFERROR(INDEX(PLAYERIDMAP[],MATCH(Table6[[#This Row],[PLAYERID]],PLAYERIDMAP[IDPLAYER],0),COLUMN(PLAYERIDMAP[POS])),"")</f>
        <v>P</v>
      </c>
      <c r="D766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-15.989729729921507</v>
      </c>
      <c r="E766">
        <f>RANK(Table6[[#This Row],[$ VALUE]],$D:$D)</f>
        <v>765</v>
      </c>
      <c r="F766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66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67" spans="1:7" x14ac:dyDescent="0.3">
      <c r="A767" t="s">
        <v>2347</v>
      </c>
      <c r="B767" t="str">
        <f>IFERROR(INDEX(PLAYERIDMAP[],MATCH(Table6[[#This Row],[PLAYERID]],PLAYERIDMAP[IDPLAYER],0),COLUMN(PLAYERIDMAP[PLAYERNAME])),"")</f>
        <v>Matt Joyce</v>
      </c>
      <c r="C767" t="str">
        <f>IFERROR(INDEX(PLAYERIDMAP[],MATCH(Table6[[#This Row],[PLAYERID]],PLAYERIDMAP[IDPLAYER],0),COLUMN(PLAYERIDMAP[POS])),"")</f>
        <v>OF</v>
      </c>
      <c r="D767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-16.05622100117613</v>
      </c>
      <c r="E767">
        <f>RANK(Table6[[#This Row],[$ VALUE]],$D:$D)</f>
        <v>766</v>
      </c>
      <c r="F767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67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68" spans="1:7" x14ac:dyDescent="0.3">
      <c r="A768" t="s">
        <v>13674</v>
      </c>
      <c r="B768" t="str">
        <f>IFERROR(INDEX(PLAYERIDMAP[],MATCH(Table6[[#This Row],[PLAYERID]],PLAYERIDMAP[IDPLAYER],0),COLUMN(PLAYERIDMAP[PLAYERNAME])),"")</f>
        <v>Chad Bell</v>
      </c>
      <c r="C768" t="str">
        <f>IFERROR(INDEX(PLAYERIDMAP[],MATCH(Table6[[#This Row],[PLAYERID]],PLAYERIDMAP[IDPLAYER],0),COLUMN(PLAYERIDMAP[POS])),"")</f>
        <v>P</v>
      </c>
      <c r="D768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-16.081248715636793</v>
      </c>
      <c r="E768">
        <f>RANK(Table6[[#This Row],[$ VALUE]],$D:$D)</f>
        <v>767</v>
      </c>
      <c r="F768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68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69" spans="1:7" x14ac:dyDescent="0.3">
      <c r="A769" t="s">
        <v>12377</v>
      </c>
      <c r="B769" t="str">
        <f>IFERROR(INDEX(PLAYERIDMAP[],MATCH(Table6[[#This Row],[PLAYERID]],PLAYERIDMAP[IDPLAYER],0),COLUMN(PLAYERIDMAP[PLAYERNAME])),"")</f>
        <v>Brooks Pounders</v>
      </c>
      <c r="C769" t="str">
        <f>IFERROR(INDEX(PLAYERIDMAP[],MATCH(Table6[[#This Row],[PLAYERID]],PLAYERIDMAP[IDPLAYER],0),COLUMN(PLAYERIDMAP[POS])),"")</f>
        <v>P</v>
      </c>
      <c r="D769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-16.163061586070661</v>
      </c>
      <c r="E769">
        <f>RANK(Table6[[#This Row],[$ VALUE]],$D:$D)</f>
        <v>768</v>
      </c>
      <c r="F769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69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70" spans="1:7" x14ac:dyDescent="0.3">
      <c r="A770" t="s">
        <v>12957</v>
      </c>
      <c r="B770" t="str">
        <f>IFERROR(INDEX(PLAYERIDMAP[],MATCH(Table6[[#This Row],[PLAYERID]],PLAYERIDMAP[IDPLAYER],0),COLUMN(PLAYERIDMAP[PLAYERNAME])),"")</f>
        <v>Joe Biagini</v>
      </c>
      <c r="C770" t="str">
        <f>IFERROR(INDEX(PLAYERIDMAP[],MATCH(Table6[[#This Row],[PLAYERID]],PLAYERIDMAP[IDPLAYER],0),COLUMN(PLAYERIDMAP[POS])),"")</f>
        <v>P</v>
      </c>
      <c r="D770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-16.218757375106851</v>
      </c>
      <c r="E770">
        <f>RANK(Table6[[#This Row],[$ VALUE]],$D:$D)</f>
        <v>769</v>
      </c>
      <c r="F770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70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71" spans="1:7" x14ac:dyDescent="0.3">
      <c r="A771" t="s">
        <v>12869</v>
      </c>
      <c r="B771" t="str">
        <f>IFERROR(INDEX(PLAYERIDMAP[],MATCH(Table6[[#This Row],[PLAYERID]],PLAYERIDMAP[IDPLAYER],0),COLUMN(PLAYERIDMAP[PLAYERNAME])),"")</f>
        <v>J.C. Ramirez</v>
      </c>
      <c r="C771" t="str">
        <f>IFERROR(INDEX(PLAYERIDMAP[],MATCH(Table6[[#This Row],[PLAYERID]],PLAYERIDMAP[IDPLAYER],0),COLUMN(PLAYERIDMAP[POS])),"")</f>
        <v>P</v>
      </c>
      <c r="D771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-16.262614184402434</v>
      </c>
      <c r="E771">
        <f>RANK(Table6[[#This Row],[$ VALUE]],$D:$D)</f>
        <v>770</v>
      </c>
      <c r="F771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71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72" spans="1:7" x14ac:dyDescent="0.3">
      <c r="A772" t="s">
        <v>11846</v>
      </c>
      <c r="B772" t="str">
        <f>IFERROR(INDEX(PLAYERIDMAP[],MATCH(Table6[[#This Row],[PLAYERID]],PLAYERIDMAP[IDPLAYER],0),COLUMN(PLAYERIDMAP[PLAYERNAME])),"")</f>
        <v>Brock Stewart</v>
      </c>
      <c r="C772" t="str">
        <f>IFERROR(INDEX(PLAYERIDMAP[],MATCH(Table6[[#This Row],[PLAYERID]],PLAYERIDMAP[IDPLAYER],0),COLUMN(PLAYERIDMAP[POS])),"")</f>
        <v>P</v>
      </c>
      <c r="D772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-16.292448925071863</v>
      </c>
      <c r="E772">
        <f>RANK(Table6[[#This Row],[$ VALUE]],$D:$D)</f>
        <v>771</v>
      </c>
      <c r="F772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72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73" spans="1:7" x14ac:dyDescent="0.3">
      <c r="A773" t="s">
        <v>4363</v>
      </c>
      <c r="B773" t="str">
        <f>IFERROR(INDEX(PLAYERIDMAP[],MATCH(Table6[[#This Row],[PLAYERID]],PLAYERIDMAP[IDPLAYER],0),COLUMN(PLAYERIDMAP[PLAYERNAME])),"")</f>
        <v>Tyler Lyons</v>
      </c>
      <c r="C773" t="str">
        <f>IFERROR(INDEX(PLAYERIDMAP[],MATCH(Table6[[#This Row],[PLAYERID]],PLAYERIDMAP[IDPLAYER],0),COLUMN(PLAYERIDMAP[POS])),"")</f>
        <v>P</v>
      </c>
      <c r="D773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-16.37766208504371</v>
      </c>
      <c r="E773">
        <f>RANK(Table6[[#This Row],[$ VALUE]],$D:$D)</f>
        <v>772</v>
      </c>
      <c r="F773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73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74" spans="1:7" x14ac:dyDescent="0.3">
      <c r="A774" t="s">
        <v>4306</v>
      </c>
      <c r="B774" t="str">
        <f>IFERROR(INDEX(PLAYERIDMAP[],MATCH(Table6[[#This Row],[PLAYERID]],PLAYERIDMAP[IDPLAYER],0),COLUMN(PLAYERIDMAP[PLAYERNAME])),"")</f>
        <v>Tommy La Stella</v>
      </c>
      <c r="C774" t="str">
        <f>IFERROR(INDEX(PLAYERIDMAP[],MATCH(Table6[[#This Row],[PLAYERID]],PLAYERIDMAP[IDPLAYER],0),COLUMN(PLAYERIDMAP[POS])),"")</f>
        <v>2B</v>
      </c>
      <c r="D774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-16.503775489414007</v>
      </c>
      <c r="E774">
        <f>RANK(Table6[[#This Row],[$ VALUE]],$D:$D)</f>
        <v>773</v>
      </c>
      <c r="F774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74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75" spans="1:7" x14ac:dyDescent="0.3">
      <c r="A775" t="s">
        <v>4906</v>
      </c>
      <c r="B775" t="str">
        <f>IFERROR(INDEX(PLAYERIDMAP[],MATCH(Table6[[#This Row],[PLAYERID]],PLAYERIDMAP[IDPLAYER],0),COLUMN(PLAYERIDMAP[PLAYERNAME])),"")</f>
        <v>Josh Tomlin</v>
      </c>
      <c r="C775" t="str">
        <f>IFERROR(INDEX(PLAYERIDMAP[],MATCH(Table6[[#This Row],[PLAYERID]],PLAYERIDMAP[IDPLAYER],0),COLUMN(PLAYERIDMAP[POS])),"")</f>
        <v>P</v>
      </c>
      <c r="D775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-16.581174671009126</v>
      </c>
      <c r="E775">
        <f>RANK(Table6[[#This Row],[$ VALUE]],$D:$D)</f>
        <v>774</v>
      </c>
      <c r="F775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75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76" spans="1:7" x14ac:dyDescent="0.3">
      <c r="A776" t="s">
        <v>13218</v>
      </c>
      <c r="B776" t="str">
        <f>IFERROR(INDEX(PLAYERIDMAP[],MATCH(Table6[[#This Row],[PLAYERID]],PLAYERIDMAP[IDPLAYER],0),COLUMN(PLAYERIDMAP[PLAYERNAME])),"")</f>
        <v>Dillon Peters</v>
      </c>
      <c r="C776" t="str">
        <f>IFERROR(INDEX(PLAYERIDMAP[],MATCH(Table6[[#This Row],[PLAYERID]],PLAYERIDMAP[IDPLAYER],0),COLUMN(PLAYERIDMAP[POS])),"")</f>
        <v>P</v>
      </c>
      <c r="D776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-16.583531338507701</v>
      </c>
      <c r="E776">
        <f>RANK(Table6[[#This Row],[$ VALUE]],$D:$D)</f>
        <v>775</v>
      </c>
      <c r="F776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76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77" spans="1:7" x14ac:dyDescent="0.3">
      <c r="A777" t="s">
        <v>12159</v>
      </c>
      <c r="B777" t="str">
        <f>IFERROR(INDEX(PLAYERIDMAP[],MATCH(Table6[[#This Row],[PLAYERID]],PLAYERIDMAP[IDPLAYER],0),COLUMN(PLAYERIDMAP[PLAYERNAME])),"")</f>
        <v>Josh Smoker</v>
      </c>
      <c r="C777" t="str">
        <f>IFERROR(INDEX(PLAYERIDMAP[],MATCH(Table6[[#This Row],[PLAYERID]],PLAYERIDMAP[IDPLAYER],0),COLUMN(PLAYERIDMAP[POS])),"")</f>
        <v>P</v>
      </c>
      <c r="D777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-16.602844957115806</v>
      </c>
      <c r="E777">
        <f>RANK(Table6[[#This Row],[$ VALUE]],$D:$D)</f>
        <v>776</v>
      </c>
      <c r="F777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77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78" spans="1:7" x14ac:dyDescent="0.3">
      <c r="A778" t="s">
        <v>2266</v>
      </c>
      <c r="B778" t="str">
        <f>IFERROR(INDEX(PLAYERIDMAP[],MATCH(Table6[[#This Row],[PLAYERID]],PLAYERIDMAP[IDPLAYER],0),COLUMN(PLAYERIDMAP[PLAYERNAME])),"")</f>
        <v>Phil Hughes</v>
      </c>
      <c r="C778" t="str">
        <f>IFERROR(INDEX(PLAYERIDMAP[],MATCH(Table6[[#This Row],[PLAYERID]],PLAYERIDMAP[IDPLAYER],0),COLUMN(PLAYERIDMAP[POS])),"")</f>
        <v>P</v>
      </c>
      <c r="D778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-16.611999995065563</v>
      </c>
      <c r="E778">
        <f>RANK(Table6[[#This Row],[$ VALUE]],$D:$D)</f>
        <v>777</v>
      </c>
      <c r="F778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78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79" spans="1:7" x14ac:dyDescent="0.3">
      <c r="A779" t="s">
        <v>3193</v>
      </c>
      <c r="B779" t="str">
        <f>IFERROR(INDEX(PLAYERIDMAP[],MATCH(Table6[[#This Row],[PLAYERID]],PLAYERIDMAP[IDPLAYER],0),COLUMN(PLAYERIDMAP[PLAYERNAME])),"")</f>
        <v>Junichi Tazawa</v>
      </c>
      <c r="C779" t="str">
        <f>IFERROR(INDEX(PLAYERIDMAP[],MATCH(Table6[[#This Row],[PLAYERID]],PLAYERIDMAP[IDPLAYER],0),COLUMN(PLAYERIDMAP[POS])),"")</f>
        <v>P</v>
      </c>
      <c r="D779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-16.619193599619585</v>
      </c>
      <c r="E779">
        <f>RANK(Table6[[#This Row],[$ VALUE]],$D:$D)</f>
        <v>778</v>
      </c>
      <c r="F779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79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80" spans="1:7" x14ac:dyDescent="0.3">
      <c r="A780" t="s">
        <v>11430</v>
      </c>
      <c r="B780" t="str">
        <f>IFERROR(INDEX(PLAYERIDMAP[],MATCH(Table6[[#This Row],[PLAYERID]],PLAYERIDMAP[IDPLAYER],0),COLUMN(PLAYERIDMAP[PLAYERNAME])),"")</f>
        <v>Ryan McMahon</v>
      </c>
      <c r="C780" t="str">
        <f>IFERROR(INDEX(PLAYERIDMAP[],MATCH(Table6[[#This Row],[PLAYERID]],PLAYERIDMAP[IDPLAYER],0),COLUMN(PLAYERIDMAP[POS])),"")</f>
        <v>1B</v>
      </c>
      <c r="D780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-16.641582209979255</v>
      </c>
      <c r="E780">
        <f>RANK(Table6[[#This Row],[$ VALUE]],$D:$D)</f>
        <v>779</v>
      </c>
      <c r="F780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80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81" spans="1:7" x14ac:dyDescent="0.3">
      <c r="A781" t="s">
        <v>3036</v>
      </c>
      <c r="B781" t="str">
        <f>IFERROR(INDEX(PLAYERIDMAP[],MATCH(Table6[[#This Row],[PLAYERID]],PLAYERIDMAP[IDPLAYER],0),COLUMN(PLAYERIDMAP[PLAYERNAME])),"")</f>
        <v>Marc Rzepczynski</v>
      </c>
      <c r="C781" t="str">
        <f>IFERROR(INDEX(PLAYERIDMAP[],MATCH(Table6[[#This Row],[PLAYERID]],PLAYERIDMAP[IDPLAYER],0),COLUMN(PLAYERIDMAP[POS])),"")</f>
        <v>P</v>
      </c>
      <c r="D781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-16.662117249390839</v>
      </c>
      <c r="E781">
        <f>RANK(Table6[[#This Row],[$ VALUE]],$D:$D)</f>
        <v>780</v>
      </c>
      <c r="F781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81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82" spans="1:7" x14ac:dyDescent="0.3">
      <c r="A782" t="s">
        <v>13751</v>
      </c>
      <c r="B782" t="str">
        <f>IFERROR(INDEX(PLAYERIDMAP[],MATCH(Table6[[#This Row],[PLAYERID]],PLAYERIDMAP[IDPLAYER],0),COLUMN(PLAYERIDMAP[PLAYERNAME])),"")</f>
        <v>Erik Gonzalez</v>
      </c>
      <c r="C782" t="str">
        <f>IFERROR(INDEX(PLAYERIDMAP[],MATCH(Table6[[#This Row],[PLAYERID]],PLAYERIDMAP[IDPLAYER],0),COLUMN(PLAYERIDMAP[POS])),"")</f>
        <v>2B</v>
      </c>
      <c r="D782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-16.668674863805489</v>
      </c>
      <c r="E782">
        <f>RANK(Table6[[#This Row],[$ VALUE]],$D:$D)</f>
        <v>781</v>
      </c>
      <c r="F782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82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83" spans="1:7" x14ac:dyDescent="0.3">
      <c r="A783" t="s">
        <v>13350</v>
      </c>
      <c r="B783" t="str">
        <f>IFERROR(INDEX(PLAYERIDMAP[],MATCH(Table6[[#This Row],[PLAYERID]],PLAYERIDMAP[IDPLAYER],0),COLUMN(PLAYERIDMAP[PLAYERNAME])),"")</f>
        <v>Stephen Gonsalves</v>
      </c>
      <c r="C783" t="str">
        <f>IFERROR(INDEX(PLAYERIDMAP[],MATCH(Table6[[#This Row],[PLAYERID]],PLAYERIDMAP[IDPLAYER],0),COLUMN(PLAYERIDMAP[POS])),"")</f>
        <v>P</v>
      </c>
      <c r="D783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-16.687534366420639</v>
      </c>
      <c r="E783">
        <f>RANK(Table6[[#This Row],[$ VALUE]],$D:$D)</f>
        <v>782</v>
      </c>
      <c r="F783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83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84" spans="1:7" x14ac:dyDescent="0.3">
      <c r="A784" t="s">
        <v>2620</v>
      </c>
      <c r="B784" t="str">
        <f>IFERROR(INDEX(PLAYERIDMAP[],MATCH(Table6[[#This Row],[PLAYERID]],PLAYERIDMAP[IDPLAYER],0),COLUMN(PLAYERIDMAP[PLAYERNAME])),"")</f>
        <v>Kris Medlen</v>
      </c>
      <c r="C784" t="str">
        <f>IFERROR(INDEX(PLAYERIDMAP[],MATCH(Table6[[#This Row],[PLAYERID]],PLAYERIDMAP[IDPLAYER],0),COLUMN(PLAYERIDMAP[POS])),"")</f>
        <v>P</v>
      </c>
      <c r="D784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-16.737333808906072</v>
      </c>
      <c r="E784">
        <f>RANK(Table6[[#This Row],[$ VALUE]],$D:$D)</f>
        <v>783</v>
      </c>
      <c r="F784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84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85" spans="1:7" x14ac:dyDescent="0.3">
      <c r="A785" t="s">
        <v>10265</v>
      </c>
      <c r="B785" t="str">
        <f>IFERROR(INDEX(PLAYERIDMAP[],MATCH(Table6[[#This Row],[PLAYERID]],PLAYERIDMAP[IDPLAYER],0),COLUMN(PLAYERIDMAP[PLAYERNAME])),"")</f>
        <v>Tyler Saladino</v>
      </c>
      <c r="C785" t="str">
        <f>IFERROR(INDEX(PLAYERIDMAP[],MATCH(Table6[[#This Row],[PLAYERID]],PLAYERIDMAP[IDPLAYER],0),COLUMN(PLAYERIDMAP[POS])),"")</f>
        <v>2B</v>
      </c>
      <c r="D785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-16.804430092104418</v>
      </c>
      <c r="E785">
        <f>RANK(Table6[[#This Row],[$ VALUE]],$D:$D)</f>
        <v>784</v>
      </c>
      <c r="F785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85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86" spans="1:7" x14ac:dyDescent="0.3">
      <c r="A786" t="s">
        <v>8236</v>
      </c>
      <c r="B786" t="str">
        <f>IFERROR(INDEX(PLAYERIDMAP[],MATCH(Table6[[#This Row],[PLAYERID]],PLAYERIDMAP[IDPLAYER],0),COLUMN(PLAYERIDMAP[PLAYERNAME])),"")</f>
        <v>Odrisamer Despaigne</v>
      </c>
      <c r="C786" t="str">
        <f>IFERROR(INDEX(PLAYERIDMAP[],MATCH(Table6[[#This Row],[PLAYERID]],PLAYERIDMAP[IDPLAYER],0),COLUMN(PLAYERIDMAP[POS])),"")</f>
        <v>P</v>
      </c>
      <c r="D786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-16.808207795913436</v>
      </c>
      <c r="E786">
        <f>RANK(Table6[[#This Row],[$ VALUE]],$D:$D)</f>
        <v>785</v>
      </c>
      <c r="F786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86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87" spans="1:7" x14ac:dyDescent="0.3">
      <c r="A787" t="s">
        <v>13819</v>
      </c>
      <c r="B787" t="str">
        <f>IFERROR(INDEX(PLAYERIDMAP[],MATCH(Table6[[#This Row],[PLAYERID]],PLAYERIDMAP[IDPLAYER],0),COLUMN(PLAYERIDMAP[PLAYERNAME])),"")</f>
        <v>Ben Lively</v>
      </c>
      <c r="C787" t="str">
        <f>IFERROR(INDEX(PLAYERIDMAP[],MATCH(Table6[[#This Row],[PLAYERID]],PLAYERIDMAP[IDPLAYER],0),COLUMN(PLAYERIDMAP[POS])),"")</f>
        <v>P</v>
      </c>
      <c r="D787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-16.908117065282784</v>
      </c>
      <c r="E787">
        <f>RANK(Table6[[#This Row],[$ VALUE]],$D:$D)</f>
        <v>786</v>
      </c>
      <c r="F787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87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88" spans="1:7" x14ac:dyDescent="0.3">
      <c r="A788" t="s">
        <v>13574</v>
      </c>
      <c r="B788" t="str">
        <f>IFERROR(INDEX(PLAYERIDMAP[],MATCH(Table6[[#This Row],[PLAYERID]],PLAYERIDMAP[IDPLAYER],0),COLUMN(PLAYERIDMAP[PLAYERNAME])),"")</f>
        <v>Yandy Diaz</v>
      </c>
      <c r="C788" t="str">
        <f>IFERROR(INDEX(PLAYERIDMAP[],MATCH(Table6[[#This Row],[PLAYERID]],PLAYERIDMAP[IDPLAYER],0),COLUMN(PLAYERIDMAP[POS])),"")</f>
        <v>3B</v>
      </c>
      <c r="D788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-16.918508539257743</v>
      </c>
      <c r="E788">
        <f>RANK(Table6[[#This Row],[$ VALUE]],$D:$D)</f>
        <v>787</v>
      </c>
      <c r="F788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88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89" spans="1:7" x14ac:dyDescent="0.3">
      <c r="A789" t="s">
        <v>4654</v>
      </c>
      <c r="B789" t="str">
        <f>IFERROR(INDEX(PLAYERIDMAP[],MATCH(Table6[[#This Row],[PLAYERID]],PLAYERIDMAP[IDPLAYER],0),COLUMN(PLAYERIDMAP[PLAYERNAME])),"")</f>
        <v>Kevin Quackenbush</v>
      </c>
      <c r="C789" t="str">
        <f>IFERROR(INDEX(PLAYERIDMAP[],MATCH(Table6[[#This Row],[PLAYERID]],PLAYERIDMAP[IDPLAYER],0),COLUMN(PLAYERIDMAP[POS])),"")</f>
        <v>P</v>
      </c>
      <c r="D789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-16.963110765166633</v>
      </c>
      <c r="E789">
        <f>RANK(Table6[[#This Row],[$ VALUE]],$D:$D)</f>
        <v>788</v>
      </c>
      <c r="F789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89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90" spans="1:7" x14ac:dyDescent="0.3">
      <c r="A790" t="s">
        <v>11434</v>
      </c>
      <c r="B790" t="str">
        <f>IFERROR(INDEX(PLAYERIDMAP[],MATCH(Table6[[#This Row],[PLAYERID]],PLAYERIDMAP[IDPLAYER],0),COLUMN(PLAYERIDMAP[PLAYERNAME])),"")</f>
        <v>Billy McKinney</v>
      </c>
      <c r="C790" t="str">
        <f>IFERROR(INDEX(PLAYERIDMAP[],MATCH(Table6[[#This Row],[PLAYERID]],PLAYERIDMAP[IDPLAYER],0),COLUMN(PLAYERIDMAP[POS])),"")</f>
        <v>OF</v>
      </c>
      <c r="D790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-16.972964158535749</v>
      </c>
      <c r="E790">
        <f>RANK(Table6[[#This Row],[$ VALUE]],$D:$D)</f>
        <v>789</v>
      </c>
      <c r="F790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90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91" spans="1:7" x14ac:dyDescent="0.3">
      <c r="A791" t="s">
        <v>12926</v>
      </c>
      <c r="B791" t="str">
        <f>IFERROR(INDEX(PLAYERIDMAP[],MATCH(Table6[[#This Row],[PLAYERID]],PLAYERIDMAP[IDPLAYER],0),COLUMN(PLAYERIDMAP[PLAYERNAME])),"")</f>
        <v>Rowdy Tellez</v>
      </c>
      <c r="C791" t="str">
        <f>IFERROR(INDEX(PLAYERIDMAP[],MATCH(Table6[[#This Row],[PLAYERID]],PLAYERIDMAP[IDPLAYER],0),COLUMN(PLAYERIDMAP[POS])),"")</f>
        <v>1B</v>
      </c>
      <c r="D791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-17.115455307393042</v>
      </c>
      <c r="E791">
        <f>RANK(Table6[[#This Row],[$ VALUE]],$D:$D)</f>
        <v>790</v>
      </c>
      <c r="F791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91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92" spans="1:7" x14ac:dyDescent="0.3">
      <c r="A792" t="s">
        <v>1703</v>
      </c>
      <c r="B792" t="str">
        <f>IFERROR(INDEX(PLAYERIDMAP[],MATCH(Table6[[#This Row],[PLAYERID]],PLAYERIDMAP[IDPLAYER],0),COLUMN(PLAYERIDMAP[PLAYERNAME])),"")</f>
        <v>Andrew Cashner</v>
      </c>
      <c r="C792" t="str">
        <f>IFERROR(INDEX(PLAYERIDMAP[],MATCH(Table6[[#This Row],[PLAYERID]],PLAYERIDMAP[IDPLAYER],0),COLUMN(PLAYERIDMAP[POS])),"")</f>
        <v>P</v>
      </c>
      <c r="D792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-17.251245348425726</v>
      </c>
      <c r="E792">
        <f>RANK(Table6[[#This Row],[$ VALUE]],$D:$D)</f>
        <v>791</v>
      </c>
      <c r="F792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92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93" spans="1:7" x14ac:dyDescent="0.3">
      <c r="A793" t="s">
        <v>3047</v>
      </c>
      <c r="B793" t="str">
        <f>IFERROR(INDEX(PLAYERIDMAP[],MATCH(Table6[[#This Row],[PLAYERID]],PLAYERIDMAP[IDPLAYER],0),COLUMN(PLAYERIDMAP[PLAYERNAME])),"")</f>
        <v>Jeff Samardzija</v>
      </c>
      <c r="C793" t="str">
        <f>IFERROR(INDEX(PLAYERIDMAP[],MATCH(Table6[[#This Row],[PLAYERID]],PLAYERIDMAP[IDPLAYER],0),COLUMN(PLAYERIDMAP[POS])),"")</f>
        <v>P</v>
      </c>
      <c r="D793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-17.287564675598727</v>
      </c>
      <c r="E793">
        <f>RANK(Table6[[#This Row],[$ VALUE]],$D:$D)</f>
        <v>792</v>
      </c>
      <c r="F793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93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94" spans="1:7" x14ac:dyDescent="0.3">
      <c r="A794" t="s">
        <v>12641</v>
      </c>
      <c r="B794" t="str">
        <f>IFERROR(INDEX(PLAYERIDMAP[],MATCH(Table6[[#This Row],[PLAYERID]],PLAYERIDMAP[IDPLAYER],0),COLUMN(PLAYERIDMAP[PLAYERNAME])),"")</f>
        <v>Jeff Hoffman</v>
      </c>
      <c r="C794" t="str">
        <f>IFERROR(INDEX(PLAYERIDMAP[],MATCH(Table6[[#This Row],[PLAYERID]],PLAYERIDMAP[IDPLAYER],0),COLUMN(PLAYERIDMAP[POS])),"")</f>
        <v>P</v>
      </c>
      <c r="D794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-17.298059028474455</v>
      </c>
      <c r="E794">
        <f>RANK(Table6[[#This Row],[$ VALUE]],$D:$D)</f>
        <v>793</v>
      </c>
      <c r="F794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94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95" spans="1:7" x14ac:dyDescent="0.3">
      <c r="A795" t="s">
        <v>13689</v>
      </c>
      <c r="B795" t="str">
        <f>IFERROR(INDEX(PLAYERIDMAP[],MATCH(Table6[[#This Row],[PLAYERID]],PLAYERIDMAP[IDPLAYER],0),COLUMN(PLAYERIDMAP[PLAYERNAME])),"")</f>
        <v>Parker Bridwell</v>
      </c>
      <c r="C795" t="str">
        <f>IFERROR(INDEX(PLAYERIDMAP[],MATCH(Table6[[#This Row],[PLAYERID]],PLAYERIDMAP[IDPLAYER],0),COLUMN(PLAYERIDMAP[POS])),"")</f>
        <v>P</v>
      </c>
      <c r="D795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-17.308201672091172</v>
      </c>
      <c r="E795">
        <f>RANK(Table6[[#This Row],[$ VALUE]],$D:$D)</f>
        <v>794</v>
      </c>
      <c r="F795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95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96" spans="1:7" x14ac:dyDescent="0.3">
      <c r="A796" t="s">
        <v>1801</v>
      </c>
      <c r="B796" t="str">
        <f>IFERROR(INDEX(PLAYERIDMAP[],MATCH(Table6[[#This Row],[PLAYERID]],PLAYERIDMAP[IDPLAYER],0),COLUMN(PLAYERIDMAP[PLAYERNAME])),"")</f>
        <v>Zack Cozart</v>
      </c>
      <c r="C796" t="str">
        <f>IFERROR(INDEX(PLAYERIDMAP[],MATCH(Table6[[#This Row],[PLAYERID]],PLAYERIDMAP[IDPLAYER],0),COLUMN(PLAYERIDMAP[POS])),"")</f>
        <v>SS</v>
      </c>
      <c r="D796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-17.373476562572318</v>
      </c>
      <c r="E796">
        <f>RANK(Table6[[#This Row],[$ VALUE]],$D:$D)</f>
        <v>795</v>
      </c>
      <c r="F796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96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97" spans="1:7" x14ac:dyDescent="0.3">
      <c r="A797" t="s">
        <v>2948</v>
      </c>
      <c r="B797" t="str">
        <f>IFERROR(INDEX(PLAYERIDMAP[],MATCH(Table6[[#This Row],[PLAYERID]],PLAYERIDMAP[IDPLAYER],0),COLUMN(PLAYERIDMAP[PLAYERNAME])),"")</f>
        <v>Jose Reyes</v>
      </c>
      <c r="C797" t="str">
        <f>IFERROR(INDEX(PLAYERIDMAP[],MATCH(Table6[[#This Row],[PLAYERID]],PLAYERIDMAP[IDPLAYER],0),COLUMN(PLAYERIDMAP[POS])),"")</f>
        <v>SS</v>
      </c>
      <c r="D797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-17.41734016508002</v>
      </c>
      <c r="E797">
        <f>RANK(Table6[[#This Row],[$ VALUE]],$D:$D)</f>
        <v>796</v>
      </c>
      <c r="F797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97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98" spans="1:7" x14ac:dyDescent="0.3">
      <c r="A798" t="s">
        <v>1566</v>
      </c>
      <c r="B798" t="str">
        <f>IFERROR(INDEX(PLAYERIDMAP[],MATCH(Table6[[#This Row],[PLAYERID]],PLAYERIDMAP[IDPLAYER],0),COLUMN(PLAYERIDMAP[PLAYERNAME])),"")</f>
        <v>Gregor Blanco</v>
      </c>
      <c r="C798" t="str">
        <f>IFERROR(INDEX(PLAYERIDMAP[],MATCH(Table6[[#This Row],[PLAYERID]],PLAYERIDMAP[IDPLAYER],0),COLUMN(PLAYERIDMAP[POS])),"")</f>
        <v>OF</v>
      </c>
      <c r="D798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-17.426734681721769</v>
      </c>
      <c r="E798">
        <f>RANK(Table6[[#This Row],[$ VALUE]],$D:$D)</f>
        <v>797</v>
      </c>
      <c r="F798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98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799" spans="1:7" x14ac:dyDescent="0.3">
      <c r="A799" t="s">
        <v>12057</v>
      </c>
      <c r="B799" t="str">
        <f>IFERROR(INDEX(PLAYERIDMAP[],MATCH(Table6[[#This Row],[PLAYERID]],PLAYERIDMAP[IDPLAYER],0),COLUMN(PLAYERIDMAP[PLAYERNAME])),"")</f>
        <v>Keon Broxton</v>
      </c>
      <c r="C799" t="str">
        <f>IFERROR(INDEX(PLAYERIDMAP[],MATCH(Table6[[#This Row],[PLAYERID]],PLAYERIDMAP[IDPLAYER],0),COLUMN(PLAYERIDMAP[POS])),"")</f>
        <v>OF</v>
      </c>
      <c r="D799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-17.455979666078775</v>
      </c>
      <c r="E799">
        <f>RANK(Table6[[#This Row],[$ VALUE]],$D:$D)</f>
        <v>798</v>
      </c>
      <c r="F799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799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00" spans="1:7" x14ac:dyDescent="0.3">
      <c r="A800" t="s">
        <v>3007</v>
      </c>
      <c r="B800" t="str">
        <f>IFERROR(INDEX(PLAYERIDMAP[],MATCH(Table6[[#This Row],[PLAYERID]],PLAYERIDMAP[IDPLAYER],0),COLUMN(PLAYERIDMAP[PLAYERNAME])),"")</f>
        <v>Bruce Rondon</v>
      </c>
      <c r="C800" t="str">
        <f>IFERROR(INDEX(PLAYERIDMAP[],MATCH(Table6[[#This Row],[PLAYERID]],PLAYERIDMAP[IDPLAYER],0),COLUMN(PLAYERIDMAP[POS])),"")</f>
        <v>P</v>
      </c>
      <c r="D800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-17.483271202763305</v>
      </c>
      <c r="E800">
        <f>RANK(Table6[[#This Row],[$ VALUE]],$D:$D)</f>
        <v>799</v>
      </c>
      <c r="F800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00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01" spans="1:7" x14ac:dyDescent="0.3">
      <c r="A801" t="s">
        <v>8255</v>
      </c>
      <c r="B801" t="str">
        <f>IFERROR(INDEX(PLAYERIDMAP[],MATCH(Table6[[#This Row],[PLAYERID]],PLAYERIDMAP[IDPLAYER],0),COLUMN(PLAYERIDMAP[PLAYERNAME])),"")</f>
        <v>Kendall Graveman</v>
      </c>
      <c r="C801" t="str">
        <f>IFERROR(INDEX(PLAYERIDMAP[],MATCH(Table6[[#This Row],[PLAYERID]],PLAYERIDMAP[IDPLAYER],0),COLUMN(PLAYERIDMAP[POS])),"")</f>
        <v>P</v>
      </c>
      <c r="D801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-17.532824765714558</v>
      </c>
      <c r="E801">
        <f>RANK(Table6[[#This Row],[$ VALUE]],$D:$D)</f>
        <v>800</v>
      </c>
      <c r="F801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01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02" spans="1:7" x14ac:dyDescent="0.3">
      <c r="A802" t="s">
        <v>13853</v>
      </c>
      <c r="B802" t="str">
        <f>IFERROR(INDEX(PLAYERIDMAP[],MATCH(Table6[[#This Row],[PLAYERID]],PLAYERIDMAP[IDPLAYER],0),COLUMN(PLAYERIDMAP[PLAYERNAME])),"")</f>
        <v>Wandy Peralta</v>
      </c>
      <c r="C802" t="str">
        <f>IFERROR(INDEX(PLAYERIDMAP[],MATCH(Table6[[#This Row],[PLAYERID]],PLAYERIDMAP[IDPLAYER],0),COLUMN(PLAYERIDMAP[POS])),"")</f>
        <v>P</v>
      </c>
      <c r="D802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-17.535211353557674</v>
      </c>
      <c r="E802">
        <f>RANK(Table6[[#This Row],[$ VALUE]],$D:$D)</f>
        <v>801</v>
      </c>
      <c r="F802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02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03" spans="1:7" x14ac:dyDescent="0.3">
      <c r="A803" t="s">
        <v>3299</v>
      </c>
      <c r="B803" t="str">
        <f>IFERROR(INDEX(PLAYERIDMAP[],MATCH(Table6[[#This Row],[PLAYERID]],PLAYERIDMAP[IDPLAYER],0),COLUMN(PLAYERIDMAP[PLAYERNAME])),"")</f>
        <v>Chris Volstad</v>
      </c>
      <c r="C803" t="str">
        <f>IFERROR(INDEX(PLAYERIDMAP[],MATCH(Table6[[#This Row],[PLAYERID]],PLAYERIDMAP[IDPLAYER],0),COLUMN(PLAYERIDMAP[POS])),"")</f>
        <v>P</v>
      </c>
      <c r="D803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-17.607062268140854</v>
      </c>
      <c r="E803">
        <f>RANK(Table6[[#This Row],[$ VALUE]],$D:$D)</f>
        <v>802</v>
      </c>
      <c r="F803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03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04" spans="1:7" x14ac:dyDescent="0.3">
      <c r="A804" t="s">
        <v>1918</v>
      </c>
      <c r="B804" t="str">
        <f>IFERROR(INDEX(PLAYERIDMAP[],MATCH(Table6[[#This Row],[PLAYERID]],PLAYERIDMAP[IDPLAYER],0),COLUMN(PLAYERIDMAP[PLAYERNAME])),"")</f>
        <v>Brian Duensing</v>
      </c>
      <c r="C804" t="str">
        <f>IFERROR(INDEX(PLAYERIDMAP[],MATCH(Table6[[#This Row],[PLAYERID]],PLAYERIDMAP[IDPLAYER],0),COLUMN(PLAYERIDMAP[POS])),"")</f>
        <v>P</v>
      </c>
      <c r="D804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-17.609879468249122</v>
      </c>
      <c r="E804">
        <f>RANK(Table6[[#This Row],[$ VALUE]],$D:$D)</f>
        <v>803</v>
      </c>
      <c r="F804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04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05" spans="1:7" x14ac:dyDescent="0.3">
      <c r="A805" t="s">
        <v>2277</v>
      </c>
      <c r="B805" t="str">
        <f>IFERROR(INDEX(PLAYERIDMAP[],MATCH(Table6[[#This Row],[PLAYERID]],PLAYERIDMAP[IDPLAYER],0),COLUMN(PLAYERIDMAP[PLAYERNAME])),"")</f>
        <v>Drew Hutchison</v>
      </c>
      <c r="C805" t="str">
        <f>IFERROR(INDEX(PLAYERIDMAP[],MATCH(Table6[[#This Row],[PLAYERID]],PLAYERIDMAP[IDPLAYER],0),COLUMN(PLAYERIDMAP[POS])),"")</f>
        <v>P</v>
      </c>
      <c r="D805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-17.649021492381568</v>
      </c>
      <c r="E805">
        <f>RANK(Table6[[#This Row],[$ VALUE]],$D:$D)</f>
        <v>804</v>
      </c>
      <c r="F805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05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06" spans="1:7" x14ac:dyDescent="0.3">
      <c r="A806" t="s">
        <v>1734</v>
      </c>
      <c r="B806" t="str">
        <f>IFERROR(INDEX(PLAYERIDMAP[],MATCH(Table6[[#This Row],[PLAYERID]],PLAYERIDMAP[IDPLAYER],0),COLUMN(PLAYERIDMAP[PLAYERNAME])),"")</f>
        <v>Tyler Chatwood</v>
      </c>
      <c r="C806" t="str">
        <f>IFERROR(INDEX(PLAYERIDMAP[],MATCH(Table6[[#This Row],[PLAYERID]],PLAYERIDMAP[IDPLAYER],0),COLUMN(PLAYERIDMAP[POS])),"")</f>
        <v>P</v>
      </c>
      <c r="D806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-17.653267076537539</v>
      </c>
      <c r="E806">
        <f>RANK(Table6[[#This Row],[$ VALUE]],$D:$D)</f>
        <v>805</v>
      </c>
      <c r="F806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06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07" spans="1:7" x14ac:dyDescent="0.3">
      <c r="A807" t="s">
        <v>13871</v>
      </c>
      <c r="B807" t="str">
        <f>IFERROR(INDEX(PLAYERIDMAP[],MATCH(Table6[[#This Row],[PLAYERID]],PLAYERIDMAP[IDPLAYER],0),COLUMN(PLAYERIDMAP[PLAYERNAME])),"")</f>
        <v>Jose Ramirez</v>
      </c>
      <c r="C807" t="str">
        <f>IFERROR(INDEX(PLAYERIDMAP[],MATCH(Table6[[#This Row],[PLAYERID]],PLAYERIDMAP[IDPLAYER],0),COLUMN(PLAYERIDMAP[POS])),"")</f>
        <v>P</v>
      </c>
      <c r="D807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-17.732397190996519</v>
      </c>
      <c r="E807">
        <f>RANK(Table6[[#This Row],[$ VALUE]],$D:$D)</f>
        <v>806</v>
      </c>
      <c r="F807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07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08" spans="1:7" x14ac:dyDescent="0.3">
      <c r="A808" t="s">
        <v>12189</v>
      </c>
      <c r="B808" t="str">
        <f>IFERROR(INDEX(PLAYERIDMAP[],MATCH(Table6[[#This Row],[PLAYERID]],PLAYERIDMAP[IDPLAYER],0),COLUMN(PLAYERIDMAP[PLAYERNAME])),"")</f>
        <v>Carson Fulmer</v>
      </c>
      <c r="C808" t="str">
        <f>IFERROR(INDEX(PLAYERIDMAP[],MATCH(Table6[[#This Row],[PLAYERID]],PLAYERIDMAP[IDPLAYER],0),COLUMN(PLAYERIDMAP[POS])),"")</f>
        <v>P</v>
      </c>
      <c r="D808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-17.736596651095429</v>
      </c>
      <c r="E808">
        <f>RANK(Table6[[#This Row],[$ VALUE]],$D:$D)</f>
        <v>807</v>
      </c>
      <c r="F808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08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09" spans="1:7" x14ac:dyDescent="0.3">
      <c r="A809" t="s">
        <v>3064</v>
      </c>
      <c r="B809" t="str">
        <f>IFERROR(INDEX(PLAYERIDMAP[],MATCH(Table6[[#This Row],[PLAYERID]],PLAYERIDMAP[IDPLAYER],0),COLUMN(PLAYERIDMAP[PLAYERNAME])),"")</f>
        <v>Ervin Santana</v>
      </c>
      <c r="C809" t="str">
        <f>IFERROR(INDEX(PLAYERIDMAP[],MATCH(Table6[[#This Row],[PLAYERID]],PLAYERIDMAP[IDPLAYER],0),COLUMN(PLAYERIDMAP[POS])),"")</f>
        <v>P</v>
      </c>
      <c r="D809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-17.761839638703684</v>
      </c>
      <c r="E809">
        <f>RANK(Table6[[#This Row],[$ VALUE]],$D:$D)</f>
        <v>808</v>
      </c>
      <c r="F809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09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10" spans="1:7" x14ac:dyDescent="0.3">
      <c r="A810" t="s">
        <v>9741</v>
      </c>
      <c r="B810" t="str">
        <f>IFERROR(INDEX(PLAYERIDMAP[],MATCH(Table6[[#This Row],[PLAYERID]],PLAYERIDMAP[IDPLAYER],0),COLUMN(PLAYERIDMAP[PLAYERNAME])),"")</f>
        <v>Robert Stephenson</v>
      </c>
      <c r="C810" t="str">
        <f>IFERROR(INDEX(PLAYERIDMAP[],MATCH(Table6[[#This Row],[PLAYERID]],PLAYERIDMAP[IDPLAYER],0),COLUMN(PLAYERIDMAP[POS])),"")</f>
        <v>P</v>
      </c>
      <c r="D810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-17.767092292775693</v>
      </c>
      <c r="E810">
        <f>RANK(Table6[[#This Row],[$ VALUE]],$D:$D)</f>
        <v>809</v>
      </c>
      <c r="F810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10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11" spans="1:7" x14ac:dyDescent="0.3">
      <c r="A811" t="s">
        <v>8208</v>
      </c>
      <c r="B811" t="str">
        <f>IFERROR(INDEX(PLAYERIDMAP[],MATCH(Table6[[#This Row],[PLAYERID]],PLAYERIDMAP[IDPLAYER],0),COLUMN(PLAYERIDMAP[PLAYERNAME])),"")</f>
        <v>Ryan Rua</v>
      </c>
      <c r="C811" t="str">
        <f>IFERROR(INDEX(PLAYERIDMAP[],MATCH(Table6[[#This Row],[PLAYERID]],PLAYERIDMAP[IDPLAYER],0),COLUMN(PLAYERIDMAP[POS])),"")</f>
        <v>OF</v>
      </c>
      <c r="D811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-17.805274549432649</v>
      </c>
      <c r="E811">
        <f>RANK(Table6[[#This Row],[$ VALUE]],$D:$D)</f>
        <v>810</v>
      </c>
      <c r="F811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11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12" spans="1:7" x14ac:dyDescent="0.3">
      <c r="A812" t="s">
        <v>2127</v>
      </c>
      <c r="B812" t="str">
        <f>IFERROR(INDEX(PLAYERIDMAP[],MATCH(Table6[[#This Row],[PLAYERID]],PLAYERIDMAP[IDPLAYER],0),COLUMN(PLAYERIDMAP[PLAYERNAME])),"")</f>
        <v>Justin Grimm</v>
      </c>
      <c r="C812" t="str">
        <f>IFERROR(INDEX(PLAYERIDMAP[],MATCH(Table6[[#This Row],[PLAYERID]],PLAYERIDMAP[IDPLAYER],0),COLUMN(PLAYERIDMAP[POS])),"")</f>
        <v>P</v>
      </c>
      <c r="D812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-17.835681359110701</v>
      </c>
      <c r="E812">
        <f>RANK(Table6[[#This Row],[$ VALUE]],$D:$D)</f>
        <v>811</v>
      </c>
      <c r="F812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12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13" spans="1:7" x14ac:dyDescent="0.3">
      <c r="A813" t="s">
        <v>1413</v>
      </c>
      <c r="B813" t="str">
        <f>IFERROR(INDEX(PLAYERIDMAP[],MATCH(Table6[[#This Row],[PLAYERID]],PLAYERIDMAP[IDPLAYER],0),COLUMN(PLAYERIDMAP[PLAYERNAME])),"")</f>
        <v>Pedro Alvarez</v>
      </c>
      <c r="C813" t="str">
        <f>IFERROR(INDEX(PLAYERIDMAP[],MATCH(Table6[[#This Row],[PLAYERID]],PLAYERIDMAP[IDPLAYER],0),COLUMN(PLAYERIDMAP[POS])),"")</f>
        <v>DH</v>
      </c>
      <c r="D813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-17.884894191313577</v>
      </c>
      <c r="E813">
        <f>RANK(Table6[[#This Row],[$ VALUE]],$D:$D)</f>
        <v>812</v>
      </c>
      <c r="F813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13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14" spans="1:7" x14ac:dyDescent="0.3">
      <c r="A814" t="s">
        <v>2642</v>
      </c>
      <c r="B814" t="str">
        <f>IFERROR(INDEX(PLAYERIDMAP[],MATCH(Table6[[#This Row],[PLAYERID]],PLAYERIDMAP[IDPLAYER],0),COLUMN(PLAYERIDMAP[PLAYERNAME])),"")</f>
        <v>Shelby Miller</v>
      </c>
      <c r="C814" t="str">
        <f>IFERROR(INDEX(PLAYERIDMAP[],MATCH(Table6[[#This Row],[PLAYERID]],PLAYERIDMAP[IDPLAYER],0),COLUMN(PLAYERIDMAP[POS])),"")</f>
        <v>P</v>
      </c>
      <c r="D814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-17.949471350847418</v>
      </c>
      <c r="E814">
        <f>RANK(Table6[[#This Row],[$ VALUE]],$D:$D)</f>
        <v>813</v>
      </c>
      <c r="F814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14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15" spans="1:7" x14ac:dyDescent="0.3">
      <c r="A815" t="s">
        <v>11417</v>
      </c>
      <c r="B815" t="str">
        <f>IFERROR(INDEX(PLAYERIDMAP[],MATCH(Table6[[#This Row],[PLAYERID]],PLAYERIDMAP[IDPLAYER],0),COLUMN(PLAYERIDMAP[PLAYERNAME])),"")</f>
        <v>Victor Robles</v>
      </c>
      <c r="C815" t="str">
        <f>IFERROR(INDEX(PLAYERIDMAP[],MATCH(Table6[[#This Row],[PLAYERID]],PLAYERIDMAP[IDPLAYER],0),COLUMN(PLAYERIDMAP[POS])),"")</f>
        <v>OF</v>
      </c>
      <c r="D815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-17.965649319373579</v>
      </c>
      <c r="E815">
        <f>RANK(Table6[[#This Row],[$ VALUE]],$D:$D)</f>
        <v>814</v>
      </c>
      <c r="F815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15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16" spans="1:7" x14ac:dyDescent="0.3">
      <c r="A816" t="s">
        <v>1762</v>
      </c>
      <c r="B816" t="str">
        <f>IFERROR(INDEX(PLAYERIDMAP[],MATCH(Table6[[#This Row],[PLAYERID]],PLAYERIDMAP[IDPLAYER],0),COLUMN(PLAYERIDMAP[PLAYERNAME])),"")</f>
        <v>Tyler Cloyd</v>
      </c>
      <c r="C816" t="str">
        <f>IFERROR(INDEX(PLAYERIDMAP[],MATCH(Table6[[#This Row],[PLAYERID]],PLAYERIDMAP[IDPLAYER],0),COLUMN(PLAYERIDMAP[POS])),"")</f>
        <v>P</v>
      </c>
      <c r="D816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-18.017689704316894</v>
      </c>
      <c r="E816">
        <f>RANK(Table6[[#This Row],[$ VALUE]],$D:$D)</f>
        <v>815</v>
      </c>
      <c r="F816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16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17" spans="1:7" x14ac:dyDescent="0.3">
      <c r="A817" t="s">
        <v>2888</v>
      </c>
      <c r="B817" t="str">
        <f>IFERROR(INDEX(PLAYERIDMAP[],MATCH(Table6[[#This Row],[PLAYERID]],PLAYERIDMAP[IDPLAYER],0),COLUMN(PLAYERIDMAP[PLAYERNAME])),"")</f>
        <v>Martin Prado</v>
      </c>
      <c r="C817" t="str">
        <f>IFERROR(INDEX(PLAYERIDMAP[],MATCH(Table6[[#This Row],[PLAYERID]],PLAYERIDMAP[IDPLAYER],0),COLUMN(PLAYERIDMAP[POS])),"")</f>
        <v>3B</v>
      </c>
      <c r="D817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-18.054442095712957</v>
      </c>
      <c r="E817">
        <f>RANK(Table6[[#This Row],[$ VALUE]],$D:$D)</f>
        <v>816</v>
      </c>
      <c r="F817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17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18" spans="1:7" x14ac:dyDescent="0.3">
      <c r="A818" t="s">
        <v>5045</v>
      </c>
      <c r="B818" t="str">
        <f>IFERROR(INDEX(PLAYERIDMAP[],MATCH(Table6[[#This Row],[PLAYERID]],PLAYERIDMAP[IDPLAYER],0),COLUMN(PLAYERIDMAP[PLAYERNAME])),"")</f>
        <v>Brandon Finnegan</v>
      </c>
      <c r="C818" t="str">
        <f>IFERROR(INDEX(PLAYERIDMAP[],MATCH(Table6[[#This Row],[PLAYERID]],PLAYERIDMAP[IDPLAYER],0),COLUMN(PLAYERIDMAP[POS])),"")</f>
        <v>P</v>
      </c>
      <c r="D818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-18.12731073638318</v>
      </c>
      <c r="E818">
        <f>RANK(Table6[[#This Row],[$ VALUE]],$D:$D)</f>
        <v>817</v>
      </c>
      <c r="F818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18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19" spans="1:7" x14ac:dyDescent="0.3">
      <c r="A819" t="s">
        <v>1993</v>
      </c>
      <c r="B819" t="str">
        <f>IFERROR(INDEX(PLAYERIDMAP[],MATCH(Table6[[#This Row],[PLAYERID]],PLAYERIDMAP[IDPLAYER],0),COLUMN(PLAYERIDMAP[PLAYERNAME])),"")</f>
        <v>Ryan Flaherty</v>
      </c>
      <c r="C819" t="str">
        <f>IFERROR(INDEX(PLAYERIDMAP[],MATCH(Table6[[#This Row],[PLAYERID]],PLAYERIDMAP[IDPLAYER],0),COLUMN(PLAYERIDMAP[POS])),"")</f>
        <v>2B</v>
      </c>
      <c r="D819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-18.148820578141699</v>
      </c>
      <c r="E819">
        <f>RANK(Table6[[#This Row],[$ VALUE]],$D:$D)</f>
        <v>818</v>
      </c>
      <c r="F819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19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20" spans="1:7" x14ac:dyDescent="0.3">
      <c r="A820" t="s">
        <v>13813</v>
      </c>
      <c r="B820" t="str">
        <f>IFERROR(INDEX(PLAYERIDMAP[],MATCH(Table6[[#This Row],[PLAYERID]],PLAYERIDMAP[IDPLAYER],0),COLUMN(PLAYERIDMAP[PLAYERNAME])),"")</f>
        <v>Mark Leiter</v>
      </c>
      <c r="C820" t="str">
        <f>IFERROR(INDEX(PLAYERIDMAP[],MATCH(Table6[[#This Row],[PLAYERID]],PLAYERIDMAP[IDPLAYER],0),COLUMN(PLAYERIDMAP[POS])),"")</f>
        <v>P</v>
      </c>
      <c r="D820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-18.168890975367596</v>
      </c>
      <c r="E820">
        <f>RANK(Table6[[#This Row],[$ VALUE]],$D:$D)</f>
        <v>819</v>
      </c>
      <c r="F820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20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21" spans="1:7" x14ac:dyDescent="0.3">
      <c r="A821" t="s">
        <v>9428</v>
      </c>
      <c r="B821" t="str">
        <f>IFERROR(INDEX(PLAYERIDMAP[],MATCH(Table6[[#This Row],[PLAYERID]],PLAYERIDMAP[IDPLAYER],0),COLUMN(PLAYERIDMAP[PLAYERNAME])),"")</f>
        <v>J.P. Crawford</v>
      </c>
      <c r="C821" t="str">
        <f>IFERROR(INDEX(PLAYERIDMAP[],MATCH(Table6[[#This Row],[PLAYERID]],PLAYERIDMAP[IDPLAYER],0),COLUMN(PLAYERIDMAP[POS])),"")</f>
        <v>3B</v>
      </c>
      <c r="D821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-18.173784862371058</v>
      </c>
      <c r="E821">
        <f>RANK(Table6[[#This Row],[$ VALUE]],$D:$D)</f>
        <v>820</v>
      </c>
      <c r="F821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21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22" spans="1:7" x14ac:dyDescent="0.3">
      <c r="A822" t="s">
        <v>12172</v>
      </c>
      <c r="B822" t="str">
        <f>IFERROR(INDEX(PLAYERIDMAP[],MATCH(Table6[[#This Row],[PLAYERID]],PLAYERIDMAP[IDPLAYER],0),COLUMN(PLAYERIDMAP[PLAYERNAME])),"")</f>
        <v>Greg Garcia</v>
      </c>
      <c r="C822" t="str">
        <f>IFERROR(INDEX(PLAYERIDMAP[],MATCH(Table6[[#This Row],[PLAYERID]],PLAYERIDMAP[IDPLAYER],0),COLUMN(PLAYERIDMAP[POS])),"")</f>
        <v>2B</v>
      </c>
      <c r="D822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-18.257370984363721</v>
      </c>
      <c r="E822">
        <f>RANK(Table6[[#This Row],[$ VALUE]],$D:$D)</f>
        <v>821</v>
      </c>
      <c r="F822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22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23" spans="1:7" x14ac:dyDescent="0.3">
      <c r="A823" t="s">
        <v>2880</v>
      </c>
      <c r="B823" t="str">
        <f>IFERROR(INDEX(PLAYERIDMAP[],MATCH(Table6[[#This Row],[PLAYERID]],PLAYERIDMAP[IDPLAYER],0),COLUMN(PLAYERIDMAP[PLAYERNAME])),"")</f>
        <v>Drew Pomeranz</v>
      </c>
      <c r="C823" t="str">
        <f>IFERROR(INDEX(PLAYERIDMAP[],MATCH(Table6[[#This Row],[PLAYERID]],PLAYERIDMAP[IDPLAYER],0),COLUMN(PLAYERIDMAP[POS])),"")</f>
        <v>P</v>
      </c>
      <c r="D823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-18.291480814644995</v>
      </c>
      <c r="E823">
        <f>RANK(Table6[[#This Row],[$ VALUE]],$D:$D)</f>
        <v>822</v>
      </c>
      <c r="F823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23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24" spans="1:7" x14ac:dyDescent="0.3">
      <c r="A824" t="s">
        <v>1523</v>
      </c>
      <c r="B824" t="str">
        <f>IFERROR(INDEX(PLAYERIDMAP[],MATCH(Table6[[#This Row],[PLAYERID]],PLAYERIDMAP[IDPLAYER],0),COLUMN(PLAYERIDMAP[PLAYERNAME])),"")</f>
        <v>Matt Belisle</v>
      </c>
      <c r="C824" t="str">
        <f>IFERROR(INDEX(PLAYERIDMAP[],MATCH(Table6[[#This Row],[PLAYERID]],PLAYERIDMAP[IDPLAYER],0),COLUMN(PLAYERIDMAP[POS])),"")</f>
        <v>P</v>
      </c>
      <c r="D824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-18.356931843132379</v>
      </c>
      <c r="E824">
        <f>RANK(Table6[[#This Row],[$ VALUE]],$D:$D)</f>
        <v>823</v>
      </c>
      <c r="F824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24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25" spans="1:7" x14ac:dyDescent="0.3">
      <c r="A825" t="s">
        <v>3381</v>
      </c>
      <c r="B825" t="str">
        <f>IFERROR(INDEX(PLAYERIDMAP[],MATCH(Table6[[#This Row],[PLAYERID]],PLAYERIDMAP[IDPLAYER],0),COLUMN(PLAYERIDMAP[PLAYERNAME])),"")</f>
        <v>Chris Young</v>
      </c>
      <c r="C825" t="str">
        <f>IFERROR(INDEX(PLAYERIDMAP[],MATCH(Table6[[#This Row],[PLAYERID]],PLAYERIDMAP[IDPLAYER],0),COLUMN(PLAYERIDMAP[POS])),"")</f>
        <v>OF</v>
      </c>
      <c r="D825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-18.411681792887798</v>
      </c>
      <c r="E825">
        <f>RANK(Table6[[#This Row],[$ VALUE]],$D:$D)</f>
        <v>824</v>
      </c>
      <c r="F825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25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26" spans="1:7" x14ac:dyDescent="0.3">
      <c r="A826" t="s">
        <v>1741</v>
      </c>
      <c r="B826" t="str">
        <f>IFERROR(INDEX(PLAYERIDMAP[],MATCH(Table6[[#This Row],[PLAYERID]],PLAYERIDMAP[IDPLAYER],0),COLUMN(PLAYERIDMAP[PLAYERNAME])),"")</f>
        <v>Lonnie Chisenhall</v>
      </c>
      <c r="C826" t="str">
        <f>IFERROR(INDEX(PLAYERIDMAP[],MATCH(Table6[[#This Row],[PLAYERID]],PLAYERIDMAP[IDPLAYER],0),COLUMN(PLAYERIDMAP[POS])),"")</f>
        <v>OF</v>
      </c>
      <c r="D826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-18.419353928675328</v>
      </c>
      <c r="E826">
        <f>RANK(Table6[[#This Row],[$ VALUE]],$D:$D)</f>
        <v>825</v>
      </c>
      <c r="F826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26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27" spans="1:7" x14ac:dyDescent="0.3">
      <c r="A827" t="s">
        <v>11421</v>
      </c>
      <c r="B827" t="str">
        <f>IFERROR(INDEX(PLAYERIDMAP[],MATCH(Table6[[#This Row],[PLAYERID]],PLAYERIDMAP[IDPLAYER],0),COLUMN(PLAYERIDMAP[PLAYERNAME])),"")</f>
        <v>Bradley Zimmer</v>
      </c>
      <c r="C827" t="str">
        <f>IFERROR(INDEX(PLAYERIDMAP[],MATCH(Table6[[#This Row],[PLAYERID]],PLAYERIDMAP[IDPLAYER],0),COLUMN(PLAYERIDMAP[POS])),"")</f>
        <v>OF</v>
      </c>
      <c r="D827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-18.425524017328787</v>
      </c>
      <c r="E827">
        <f>RANK(Table6[[#This Row],[$ VALUE]],$D:$D)</f>
        <v>826</v>
      </c>
      <c r="F827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27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28" spans="1:7" x14ac:dyDescent="0.3">
      <c r="A828" t="s">
        <v>2990</v>
      </c>
      <c r="B828" t="str">
        <f>IFERROR(INDEX(PLAYERIDMAP[],MATCH(Table6[[#This Row],[PLAYERID]],PLAYERIDMAP[IDPLAYER],0),COLUMN(PLAYERIDMAP[PLAYERNAME])),"")</f>
        <v>Sean Rodriguez</v>
      </c>
      <c r="C828" t="str">
        <f>IFERROR(INDEX(PLAYERIDMAP[],MATCH(Table6[[#This Row],[PLAYERID]],PLAYERIDMAP[IDPLAYER],0),COLUMN(PLAYERIDMAP[POS])),"")</f>
        <v>2B</v>
      </c>
      <c r="D828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-18.5713506964651</v>
      </c>
      <c r="E828">
        <f>RANK(Table6[[#This Row],[$ VALUE]],$D:$D)</f>
        <v>827</v>
      </c>
      <c r="F828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28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29" spans="1:7" x14ac:dyDescent="0.3">
      <c r="A829" t="s">
        <v>1717</v>
      </c>
      <c r="B829" t="str">
        <f>IFERROR(INDEX(PLAYERIDMAP[],MATCH(Table6[[#This Row],[PLAYERID]],PLAYERIDMAP[IDPLAYER],0),COLUMN(PLAYERIDMAP[PLAYERNAME])),"")</f>
        <v>Brett Cecil</v>
      </c>
      <c r="C829" t="str">
        <f>IFERROR(INDEX(PLAYERIDMAP[],MATCH(Table6[[#This Row],[PLAYERID]],PLAYERIDMAP[IDPLAYER],0),COLUMN(PLAYERIDMAP[POS])),"")</f>
        <v>P</v>
      </c>
      <c r="D829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-18.72785312703909</v>
      </c>
      <c r="E829">
        <f>RANK(Table6[[#This Row],[$ VALUE]],$D:$D)</f>
        <v>828</v>
      </c>
      <c r="F829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29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30" spans="1:7" x14ac:dyDescent="0.3">
      <c r="A830" t="s">
        <v>11462</v>
      </c>
      <c r="B830" t="str">
        <f>IFERROR(INDEX(PLAYERIDMAP[],MATCH(Table6[[#This Row],[PLAYERID]],PLAYERIDMAP[IDPLAYER],0),COLUMN(PLAYERIDMAP[PLAYERNAME])),"")</f>
        <v>Dominic Smith</v>
      </c>
      <c r="C830" t="str">
        <f>IFERROR(INDEX(PLAYERIDMAP[],MATCH(Table6[[#This Row],[PLAYERID]],PLAYERIDMAP[IDPLAYER],0),COLUMN(PLAYERIDMAP[POS])),"")</f>
        <v>1B</v>
      </c>
      <c r="D830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-18.794187414394678</v>
      </c>
      <c r="E830">
        <f>RANK(Table6[[#This Row],[$ VALUE]],$D:$D)</f>
        <v>829</v>
      </c>
      <c r="F830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30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31" spans="1:7" x14ac:dyDescent="0.3">
      <c r="A831" t="s">
        <v>2417</v>
      </c>
      <c r="B831" t="str">
        <f>IFERROR(INDEX(PLAYERIDMAP[],MATCH(Table6[[#This Row],[PLAYERID]],PLAYERIDMAP[IDPLAYER],0),COLUMN(PLAYERIDMAP[PLAYERNAME])),"")</f>
        <v>Juan Lagares</v>
      </c>
      <c r="C831" t="str">
        <f>IFERROR(INDEX(PLAYERIDMAP[],MATCH(Table6[[#This Row],[PLAYERID]],PLAYERIDMAP[IDPLAYER],0),COLUMN(PLAYERIDMAP[POS])),"")</f>
        <v>OF</v>
      </c>
      <c r="D831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-18.80344401646974</v>
      </c>
      <c r="E831">
        <f>RANK(Table6[[#This Row],[$ VALUE]],$D:$D)</f>
        <v>830</v>
      </c>
      <c r="F831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31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32" spans="1:7" x14ac:dyDescent="0.3">
      <c r="A832" t="s">
        <v>2161</v>
      </c>
      <c r="B832" t="str">
        <f>IFERROR(INDEX(PLAYERIDMAP[],MATCH(Table6[[#This Row],[PLAYERID]],PLAYERIDMAP[IDPLAYER],0),COLUMN(PLAYERIDMAP[PLAYERNAME])),"")</f>
        <v>Jason Hammel</v>
      </c>
      <c r="C832" t="str">
        <f>IFERROR(INDEX(PLAYERIDMAP[],MATCH(Table6[[#This Row],[PLAYERID]],PLAYERIDMAP[IDPLAYER],0),COLUMN(PLAYERIDMAP[POS])),"")</f>
        <v>P</v>
      </c>
      <c r="D832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-18.841441293660946</v>
      </c>
      <c r="E832">
        <f>RANK(Table6[[#This Row],[$ VALUE]],$D:$D)</f>
        <v>831</v>
      </c>
      <c r="F832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32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33" spans="1:7" x14ac:dyDescent="0.3">
      <c r="A833" t="s">
        <v>12499</v>
      </c>
      <c r="B833" t="str">
        <f>IFERROR(INDEX(PLAYERIDMAP[],MATCH(Table6[[#This Row],[PLAYERID]],PLAYERIDMAP[IDPLAYER],0),COLUMN(PLAYERIDMAP[PLAYERNAME])),"")</f>
        <v>Bryan Mitchell</v>
      </c>
      <c r="C833" t="str">
        <f>IFERROR(INDEX(PLAYERIDMAP[],MATCH(Table6[[#This Row],[PLAYERID]],PLAYERIDMAP[IDPLAYER],0),COLUMN(PLAYERIDMAP[POS])),"")</f>
        <v>P</v>
      </c>
      <c r="D833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-18.849606782346239</v>
      </c>
      <c r="E833">
        <f>RANK(Table6[[#This Row],[$ VALUE]],$D:$D)</f>
        <v>832</v>
      </c>
      <c r="F833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33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34" spans="1:7" x14ac:dyDescent="0.3">
      <c r="A834" t="s">
        <v>3250</v>
      </c>
      <c r="B834" t="str">
        <f>IFERROR(INDEX(PLAYERIDMAP[],MATCH(Table6[[#This Row],[PLAYERID]],PLAYERIDMAP[IDPLAYER],0),COLUMN(PLAYERIDMAP[PLAYERNAME])),"")</f>
        <v>Chase Utley</v>
      </c>
      <c r="C834" t="str">
        <f>IFERROR(INDEX(PLAYERIDMAP[],MATCH(Table6[[#This Row],[PLAYERID]],PLAYERIDMAP[IDPLAYER],0),COLUMN(PLAYERIDMAP[POS])),"")</f>
        <v>2B</v>
      </c>
      <c r="D834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-18.852368811008834</v>
      </c>
      <c r="E834">
        <f>RANK(Table6[[#This Row],[$ VALUE]],$D:$D)</f>
        <v>833</v>
      </c>
      <c r="F834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34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35" spans="1:7" x14ac:dyDescent="0.3">
      <c r="A835" t="s">
        <v>11426</v>
      </c>
      <c r="B835" t="str">
        <f>IFERROR(INDEX(PLAYERIDMAP[],MATCH(Table6[[#This Row],[PLAYERID]],PLAYERIDMAP[IDPLAYER],0),COLUMN(PLAYERIDMAP[PLAYERNAME])),"")</f>
        <v>Franklin Barreto</v>
      </c>
      <c r="C835" t="str">
        <f>IFERROR(INDEX(PLAYERIDMAP[],MATCH(Table6[[#This Row],[PLAYERID]],PLAYERIDMAP[IDPLAYER],0),COLUMN(PLAYERIDMAP[POS])),"")</f>
        <v>SS</v>
      </c>
      <c r="D835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-18.855756891967239</v>
      </c>
      <c r="E835">
        <f>RANK(Table6[[#This Row],[$ VALUE]],$D:$D)</f>
        <v>834</v>
      </c>
      <c r="F835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35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36" spans="1:7" x14ac:dyDescent="0.3">
      <c r="A836" t="s">
        <v>1926</v>
      </c>
      <c r="B836" t="str">
        <f>IFERROR(INDEX(PLAYERIDMAP[],MATCH(Table6[[#This Row],[PLAYERID]],PLAYERIDMAP[IDPLAYER],0),COLUMN(PLAYERIDMAP[PLAYERNAME])),"")</f>
        <v>Mike Dunn</v>
      </c>
      <c r="C836" t="str">
        <f>IFERROR(INDEX(PLAYERIDMAP[],MATCH(Table6[[#This Row],[PLAYERID]],PLAYERIDMAP[IDPLAYER],0),COLUMN(PLAYERIDMAP[POS])),"")</f>
        <v>P</v>
      </c>
      <c r="D836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-18.88633623617768</v>
      </c>
      <c r="E836">
        <f>RANK(Table6[[#This Row],[$ VALUE]],$D:$D)</f>
        <v>835</v>
      </c>
      <c r="F836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36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37" spans="1:7" x14ac:dyDescent="0.3">
      <c r="A837" t="s">
        <v>13882</v>
      </c>
      <c r="B837" t="str">
        <f>IFERROR(INDEX(PLAYERIDMAP[],MATCH(Table6[[#This Row],[PLAYERID]],PLAYERIDMAP[IDPLAYER],0),COLUMN(PLAYERIDMAP[PLAYERNAME])),"")</f>
        <v>Drew Robinson</v>
      </c>
      <c r="C837" t="str">
        <f>IFERROR(INDEX(PLAYERIDMAP[],MATCH(Table6[[#This Row],[PLAYERID]],PLAYERIDMAP[IDPLAYER],0),COLUMN(PLAYERIDMAP[POS])),"")</f>
        <v>3B</v>
      </c>
      <c r="D837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-18.892449331912179</v>
      </c>
      <c r="E837">
        <f>RANK(Table6[[#This Row],[$ VALUE]],$D:$D)</f>
        <v>836</v>
      </c>
      <c r="F837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37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38" spans="1:7" x14ac:dyDescent="0.3">
      <c r="A838" t="s">
        <v>12541</v>
      </c>
      <c r="B838" t="str">
        <f>IFERROR(INDEX(PLAYERIDMAP[],MATCH(Table6[[#This Row],[PLAYERID]],PLAYERIDMAP[IDPLAYER],0),COLUMN(PLAYERIDMAP[PLAYERNAME])),"")</f>
        <v>Mac Williamson</v>
      </c>
      <c r="C838" t="str">
        <f>IFERROR(INDEX(PLAYERIDMAP[],MATCH(Table6[[#This Row],[PLAYERID]],PLAYERIDMAP[IDPLAYER],0),COLUMN(PLAYERIDMAP[POS])),"")</f>
        <v>OF</v>
      </c>
      <c r="D838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-18.905729085018258</v>
      </c>
      <c r="E838">
        <f>RANK(Table6[[#This Row],[$ VALUE]],$D:$D)</f>
        <v>837</v>
      </c>
      <c r="F838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38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39" spans="1:7" x14ac:dyDescent="0.3">
      <c r="A839" t="s">
        <v>12196</v>
      </c>
      <c r="B839" t="str">
        <f>IFERROR(INDEX(PLAYERIDMAP[],MATCH(Table6[[#This Row],[PLAYERID]],PLAYERIDMAP[IDPLAYER],0),COLUMN(PLAYERIDMAP[PLAYERNAME])),"")</f>
        <v>Mason Williams</v>
      </c>
      <c r="C839" t="str">
        <f>IFERROR(INDEX(PLAYERIDMAP[],MATCH(Table6[[#This Row],[PLAYERID]],PLAYERIDMAP[IDPLAYER],0),COLUMN(PLAYERIDMAP[POS])),"")</f>
        <v>OF</v>
      </c>
      <c r="D839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-18.934732025258047</v>
      </c>
      <c r="E839">
        <f>RANK(Table6[[#This Row],[$ VALUE]],$D:$D)</f>
        <v>838</v>
      </c>
      <c r="F839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39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40" spans="1:7" x14ac:dyDescent="0.3">
      <c r="A840" t="s">
        <v>12315</v>
      </c>
      <c r="B840" t="str">
        <f>IFERROR(INDEX(PLAYERIDMAP[],MATCH(Table6[[#This Row],[PLAYERID]],PLAYERIDMAP[IDPLAYER],0),COLUMN(PLAYERIDMAP[PLAYERNAME])),"")</f>
        <v>Peter O'Brien</v>
      </c>
      <c r="C840" t="str">
        <f>IFERROR(INDEX(PLAYERIDMAP[],MATCH(Table6[[#This Row],[PLAYERID]],PLAYERIDMAP[IDPLAYER],0),COLUMN(PLAYERIDMAP[POS])),"")</f>
        <v>OF</v>
      </c>
      <c r="D840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-19.110164482807381</v>
      </c>
      <c r="E840">
        <f>RANK(Table6[[#This Row],[$ VALUE]],$D:$D)</f>
        <v>839</v>
      </c>
      <c r="F840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40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41" spans="1:7" x14ac:dyDescent="0.3">
      <c r="A841" t="s">
        <v>12622</v>
      </c>
      <c r="B841" t="str">
        <f>IFERROR(INDEX(PLAYERIDMAP[],MATCH(Table6[[#This Row],[PLAYERID]],PLAYERIDMAP[IDPLAYER],0),COLUMN(PLAYERIDMAP[PLAYERNAME])),"")</f>
        <v>Luis Perdomo</v>
      </c>
      <c r="C841" t="str">
        <f>IFERROR(INDEX(PLAYERIDMAP[],MATCH(Table6[[#This Row],[PLAYERID]],PLAYERIDMAP[IDPLAYER],0),COLUMN(PLAYERIDMAP[POS])),"")</f>
        <v>P</v>
      </c>
      <c r="D841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-19.147281619751748</v>
      </c>
      <c r="E841">
        <f>RANK(Table6[[#This Row],[$ VALUE]],$D:$D)</f>
        <v>840</v>
      </c>
      <c r="F841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41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42" spans="1:7" x14ac:dyDescent="0.3">
      <c r="A842" t="s">
        <v>8212</v>
      </c>
      <c r="B842" t="str">
        <f>IFERROR(INDEX(PLAYERIDMAP[],MATCH(Table6[[#This Row],[PLAYERID]],PLAYERIDMAP[IDPLAYER],0),COLUMN(PLAYERIDMAP[PLAYERNAME])),"")</f>
        <v>Corey Seager</v>
      </c>
      <c r="C842" t="str">
        <f>IFERROR(INDEX(PLAYERIDMAP[],MATCH(Table6[[#This Row],[PLAYERID]],PLAYERIDMAP[IDPLAYER],0),COLUMN(PLAYERIDMAP[POS])),"")</f>
        <v>SS</v>
      </c>
      <c r="D842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-19.303657269170053</v>
      </c>
      <c r="E842">
        <f>RANK(Table6[[#This Row],[$ VALUE]],$D:$D)</f>
        <v>841</v>
      </c>
      <c r="F842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42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43" spans="1:7" x14ac:dyDescent="0.3">
      <c r="A843" t="s">
        <v>2100</v>
      </c>
      <c r="B843" t="str">
        <f>IFERROR(INDEX(PLAYERIDMAP[],MATCH(Table6[[#This Row],[PLAYERID]],PLAYERIDMAP[IDPLAYER],0),COLUMN(PLAYERIDMAP[PLAYERNAME])),"")</f>
        <v>Miguel Gonzalez</v>
      </c>
      <c r="C843" t="str">
        <f>IFERROR(INDEX(PLAYERIDMAP[],MATCH(Table6[[#This Row],[PLAYERID]],PLAYERIDMAP[IDPLAYER],0),COLUMN(PLAYERIDMAP[POS])),"")</f>
        <v>P</v>
      </c>
      <c r="D843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-19.32182490215752</v>
      </c>
      <c r="E843">
        <f>RANK(Table6[[#This Row],[$ VALUE]],$D:$D)</f>
        <v>842</v>
      </c>
      <c r="F843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43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44" spans="1:7" x14ac:dyDescent="0.3">
      <c r="A844" t="s">
        <v>9375</v>
      </c>
      <c r="B844" t="str">
        <f>IFERROR(INDEX(PLAYERIDMAP[],MATCH(Table6[[#This Row],[PLAYERID]],PLAYERIDMAP[IDPLAYER],0),COLUMN(PLAYERIDMAP[PLAYERNAME])),"")</f>
        <v>Derek Fisher</v>
      </c>
      <c r="C844" t="str">
        <f>IFERROR(INDEX(PLAYERIDMAP[],MATCH(Table6[[#This Row],[PLAYERID]],PLAYERIDMAP[IDPLAYER],0),COLUMN(PLAYERIDMAP[POS])),"")</f>
        <v>OF</v>
      </c>
      <c r="D844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-19.396038098298696</v>
      </c>
      <c r="E844">
        <f>RANK(Table6[[#This Row],[$ VALUE]],$D:$D)</f>
        <v>843</v>
      </c>
      <c r="F844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44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45" spans="1:7" x14ac:dyDescent="0.3">
      <c r="A845" t="s">
        <v>3481</v>
      </c>
      <c r="B845" t="str">
        <f>IFERROR(INDEX(PLAYERIDMAP[],MATCH(Table6[[#This Row],[PLAYERID]],PLAYERIDMAP[IDPLAYER],0),COLUMN(PLAYERIDMAP[PLAYERNAME])),"")</f>
        <v>Brandon Maurer</v>
      </c>
      <c r="C845" t="str">
        <f>IFERROR(INDEX(PLAYERIDMAP[],MATCH(Table6[[#This Row],[PLAYERID]],PLAYERIDMAP[IDPLAYER],0),COLUMN(PLAYERIDMAP[POS])),"")</f>
        <v>P</v>
      </c>
      <c r="D845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-19.397823614049653</v>
      </c>
      <c r="E845">
        <f>RANK(Table6[[#This Row],[$ VALUE]],$D:$D)</f>
        <v>844</v>
      </c>
      <c r="F845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45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46" spans="1:7" x14ac:dyDescent="0.3">
      <c r="A846" t="s">
        <v>13846</v>
      </c>
      <c r="B846" t="str">
        <f>IFERROR(INDEX(PLAYERIDMAP[],MATCH(Table6[[#This Row],[PLAYERID]],PLAYERIDMAP[IDPLAYER],0),COLUMN(PLAYERIDMAP[PLAYERNAME])),"")</f>
        <v>Jose Osuna</v>
      </c>
      <c r="C846" t="str">
        <f>IFERROR(INDEX(PLAYERIDMAP[],MATCH(Table6[[#This Row],[PLAYERID]],PLAYERIDMAP[IDPLAYER],0),COLUMN(PLAYERIDMAP[POS])),"")</f>
        <v>OF</v>
      </c>
      <c r="D846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-19.502418694266542</v>
      </c>
      <c r="E846">
        <f>RANK(Table6[[#This Row],[$ VALUE]],$D:$D)</f>
        <v>845</v>
      </c>
      <c r="F846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46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47" spans="1:7" x14ac:dyDescent="0.3">
      <c r="A847" t="s">
        <v>3386</v>
      </c>
      <c r="B847" t="str">
        <f>IFERROR(INDEX(PLAYERIDMAP[],MATCH(Table6[[#This Row],[PLAYERID]],PLAYERIDMAP[IDPLAYER],0),COLUMN(PLAYERIDMAP[PLAYERNAME])),"")</f>
        <v>Eric Young Jr.</v>
      </c>
      <c r="C847" t="str">
        <f>IFERROR(INDEX(PLAYERIDMAP[],MATCH(Table6[[#This Row],[PLAYERID]],PLAYERIDMAP[IDPLAYER],0),COLUMN(PLAYERIDMAP[POS])),"")</f>
        <v>OF</v>
      </c>
      <c r="D847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-19.512475541744514</v>
      </c>
      <c r="E847">
        <f>RANK(Table6[[#This Row],[$ VALUE]],$D:$D)</f>
        <v>846</v>
      </c>
      <c r="F847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47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48" spans="1:7" x14ac:dyDescent="0.3">
      <c r="A848" t="s">
        <v>12258</v>
      </c>
      <c r="B848" t="str">
        <f>IFERROR(INDEX(PLAYERIDMAP[],MATCH(Table6[[#This Row],[PLAYERID]],PLAYERIDMAP[IDPLAYER],0),COLUMN(PLAYERIDMAP[PLAYERNAME])),"")</f>
        <v>Dan Vogelbach</v>
      </c>
      <c r="C848" t="str">
        <f>IFERROR(INDEX(PLAYERIDMAP[],MATCH(Table6[[#This Row],[PLAYERID]],PLAYERIDMAP[IDPLAYER],0),COLUMN(PLAYERIDMAP[POS])),"")</f>
        <v>1B</v>
      </c>
      <c r="D848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-19.516114169679668</v>
      </c>
      <c r="E848">
        <f>RANK(Table6[[#This Row],[$ VALUE]],$D:$D)</f>
        <v>847</v>
      </c>
      <c r="F848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48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49" spans="1:7" x14ac:dyDescent="0.3">
      <c r="A849" t="s">
        <v>11113</v>
      </c>
      <c r="B849" t="str">
        <f>IFERROR(INDEX(PLAYERIDMAP[],MATCH(Table6[[#This Row],[PLAYERID]],PLAYERIDMAP[IDPLAYER],0),COLUMN(PLAYERIDMAP[PLAYERNAME])),"")</f>
        <v>Blaine Boyer</v>
      </c>
      <c r="C849" t="str">
        <f>IFERROR(INDEX(PLAYERIDMAP[],MATCH(Table6[[#This Row],[PLAYERID]],PLAYERIDMAP[IDPLAYER],0),COLUMN(PLAYERIDMAP[POS])),"")</f>
        <v>P</v>
      </c>
      <c r="D849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-19.523769017404568</v>
      </c>
      <c r="E849">
        <f>RANK(Table6[[#This Row],[$ VALUE]],$D:$D)</f>
        <v>848</v>
      </c>
      <c r="F849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49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50" spans="1:7" x14ac:dyDescent="0.3">
      <c r="A850" t="s">
        <v>2767</v>
      </c>
      <c r="B850" t="str">
        <f>IFERROR(INDEX(PLAYERIDMAP[],MATCH(Table6[[#This Row],[PLAYERID]],PLAYERIDMAP[IDPLAYER],0),COLUMN(PLAYERIDMAP[PLAYERNAME])),"")</f>
        <v>Rafael Ortega</v>
      </c>
      <c r="C850" t="str">
        <f>IFERROR(INDEX(PLAYERIDMAP[],MATCH(Table6[[#This Row],[PLAYERID]],PLAYERIDMAP[IDPLAYER],0),COLUMN(PLAYERIDMAP[POS])),"")</f>
        <v>OF</v>
      </c>
      <c r="D850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-19.660597658642168</v>
      </c>
      <c r="E850">
        <f>RANK(Table6[[#This Row],[$ VALUE]],$D:$D)</f>
        <v>849</v>
      </c>
      <c r="F850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50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51" spans="1:7" x14ac:dyDescent="0.3">
      <c r="A851" t="s">
        <v>2661</v>
      </c>
      <c r="B851" t="str">
        <f>IFERROR(INDEX(PLAYERIDMAP[],MATCH(Table6[[#This Row],[PLAYERID]],PLAYERIDMAP[IDPLAYER],0),COLUMN(PLAYERIDMAP[PLAYERNAME])),"")</f>
        <v>Matt Moore</v>
      </c>
      <c r="C851" t="str">
        <f>IFERROR(INDEX(PLAYERIDMAP[],MATCH(Table6[[#This Row],[PLAYERID]],PLAYERIDMAP[IDPLAYER],0),COLUMN(PLAYERIDMAP[POS])),"")</f>
        <v>P</v>
      </c>
      <c r="D851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-19.825542939630239</v>
      </c>
      <c r="E851">
        <f>RANK(Table6[[#This Row],[$ VALUE]],$D:$D)</f>
        <v>850</v>
      </c>
      <c r="F851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51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52" spans="1:7" x14ac:dyDescent="0.3">
      <c r="A852" t="s">
        <v>12785</v>
      </c>
      <c r="B852" t="str">
        <f>IFERROR(INDEX(PLAYERIDMAP[],MATCH(Table6[[#This Row],[PLAYERID]],PLAYERIDMAP[IDPLAYER],0),COLUMN(PLAYERIDMAP[PLAYERNAME])),"")</f>
        <v>Charlie Tilson</v>
      </c>
      <c r="C852" t="str">
        <f>IFERROR(INDEX(PLAYERIDMAP[],MATCH(Table6[[#This Row],[PLAYERID]],PLAYERIDMAP[IDPLAYER],0),COLUMN(PLAYERIDMAP[POS])),"")</f>
        <v>OF</v>
      </c>
      <c r="D852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-19.844304186260736</v>
      </c>
      <c r="E852">
        <f>RANK(Table6[[#This Row],[$ VALUE]],$D:$D)</f>
        <v>851</v>
      </c>
      <c r="F852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52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53" spans="1:7" x14ac:dyDescent="0.3">
      <c r="A853" t="s">
        <v>3237</v>
      </c>
      <c r="B853" t="str">
        <f>IFERROR(INDEX(PLAYERIDMAP[],MATCH(Table6[[#This Row],[PLAYERID]],PLAYERIDMAP[IDPLAYER],0),COLUMN(PLAYERIDMAP[PLAYERNAME])),"")</f>
        <v>Jacob Turner</v>
      </c>
      <c r="C853" t="str">
        <f>IFERROR(INDEX(PLAYERIDMAP[],MATCH(Table6[[#This Row],[PLAYERID]],PLAYERIDMAP[IDPLAYER],0),COLUMN(PLAYERIDMAP[POS])),"")</f>
        <v>P</v>
      </c>
      <c r="D853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-19.92481094249737</v>
      </c>
      <c r="E853">
        <f>RANK(Table6[[#This Row],[$ VALUE]],$D:$D)</f>
        <v>852</v>
      </c>
      <c r="F853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53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54" spans="1:7" x14ac:dyDescent="0.3">
      <c r="A854" t="s">
        <v>12823</v>
      </c>
      <c r="B854" t="str">
        <f>IFERROR(INDEX(PLAYERIDMAP[],MATCH(Table6[[#This Row],[PLAYERID]],PLAYERIDMAP[IDPLAYER],0),COLUMN(PLAYERIDMAP[PLAYERNAME])),"")</f>
        <v>Dilson Herrera</v>
      </c>
      <c r="C854" t="str">
        <f>IFERROR(INDEX(PLAYERIDMAP[],MATCH(Table6[[#This Row],[PLAYERID]],PLAYERIDMAP[IDPLAYER],0),COLUMN(PLAYERIDMAP[POS])),"")</f>
        <v>2B</v>
      </c>
      <c r="D854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-19.963571821309753</v>
      </c>
      <c r="E854">
        <f>RANK(Table6[[#This Row],[$ VALUE]],$D:$D)</f>
        <v>853</v>
      </c>
      <c r="F854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54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55" spans="1:7" x14ac:dyDescent="0.3">
      <c r="A855" t="s">
        <v>12767</v>
      </c>
      <c r="B855" t="str">
        <f>IFERROR(INDEX(PLAYERIDMAP[],MATCH(Table6[[#This Row],[PLAYERID]],PLAYERIDMAP[IDPLAYER],0),COLUMN(PLAYERIDMAP[PLAYERNAME])),"")</f>
        <v>Dixon Machado</v>
      </c>
      <c r="C855" t="str">
        <f>IFERROR(INDEX(PLAYERIDMAP[],MATCH(Table6[[#This Row],[PLAYERID]],PLAYERIDMAP[IDPLAYER],0),COLUMN(PLAYERIDMAP[POS])),"")</f>
        <v>SS</v>
      </c>
      <c r="D855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-19.969714778771888</v>
      </c>
      <c r="E855">
        <f>RANK(Table6[[#This Row],[$ VALUE]],$D:$D)</f>
        <v>854</v>
      </c>
      <c r="F855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55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56" spans="1:7" x14ac:dyDescent="0.3">
      <c r="A856" t="s">
        <v>13657</v>
      </c>
      <c r="B856" t="str">
        <f>IFERROR(INDEX(PLAYERIDMAP[],MATCH(Table6[[#This Row],[PLAYERID]],PLAYERIDMAP[IDPLAYER],0),COLUMN(PLAYERIDMAP[PLAYERNAME])),"")</f>
        <v>Lane Adams</v>
      </c>
      <c r="C856" t="str">
        <f>IFERROR(INDEX(PLAYERIDMAP[],MATCH(Table6[[#This Row],[PLAYERID]],PLAYERIDMAP[IDPLAYER],0),COLUMN(PLAYERIDMAP[POS])),"")</f>
        <v>OF</v>
      </c>
      <c r="D856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-20.064321096096929</v>
      </c>
      <c r="E856">
        <f>RANK(Table6[[#This Row],[$ VALUE]],$D:$D)</f>
        <v>855</v>
      </c>
      <c r="F856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56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57" spans="1:7" x14ac:dyDescent="0.3">
      <c r="A857" t="s">
        <v>12760</v>
      </c>
      <c r="B857" t="str">
        <f>IFERROR(INDEX(PLAYERIDMAP[],MATCH(Table6[[#This Row],[PLAYERID]],PLAYERIDMAP[IDPLAYER],0),COLUMN(PLAYERIDMAP[PLAYERNAME])),"")</f>
        <v>Carlos Asuaje</v>
      </c>
      <c r="C857" t="str">
        <f>IFERROR(INDEX(PLAYERIDMAP[],MATCH(Table6[[#This Row],[PLAYERID]],PLAYERIDMAP[IDPLAYER],0),COLUMN(PLAYERIDMAP[POS])),"")</f>
        <v>2B</v>
      </c>
      <c r="D857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-20.151785383927873</v>
      </c>
      <c r="E857">
        <f>RANK(Table6[[#This Row],[$ VALUE]],$D:$D)</f>
        <v>856</v>
      </c>
      <c r="F857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57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58" spans="1:7" x14ac:dyDescent="0.3">
      <c r="A858" t="s">
        <v>1997</v>
      </c>
      <c r="B858" t="str">
        <f>IFERROR(INDEX(PLAYERIDMAP[],MATCH(Table6[[#This Row],[PLAYERID]],PLAYERIDMAP[IDPLAYER],0),COLUMN(PLAYERIDMAP[PLAYERNAME])),"")</f>
        <v>Pedro Florimon</v>
      </c>
      <c r="C858" t="str">
        <f>IFERROR(INDEX(PLAYERIDMAP[],MATCH(Table6[[#This Row],[PLAYERID]],PLAYERIDMAP[IDPLAYER],0),COLUMN(PLAYERIDMAP[POS])),"")</f>
        <v>OF</v>
      </c>
      <c r="D858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-20.237291407553354</v>
      </c>
      <c r="E858">
        <f>RANK(Table6[[#This Row],[$ VALUE]],$D:$D)</f>
        <v>857</v>
      </c>
      <c r="F858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58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59" spans="1:7" x14ac:dyDescent="0.3">
      <c r="A859" t="s">
        <v>1829</v>
      </c>
      <c r="B859" t="str">
        <f>IFERROR(INDEX(PLAYERIDMAP[],MATCH(Table6[[#This Row],[PLAYERID]],PLAYERIDMAP[IDPLAYER],0),COLUMN(PLAYERIDMAP[PLAYERNAME])),"")</f>
        <v>Chase d'Arnaud</v>
      </c>
      <c r="C859" t="str">
        <f>IFERROR(INDEX(PLAYERIDMAP[],MATCH(Table6[[#This Row],[PLAYERID]],PLAYERIDMAP[IDPLAYER],0),COLUMN(PLAYERIDMAP[POS])),"")</f>
        <v>SS</v>
      </c>
      <c r="D859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-20.490885838715784</v>
      </c>
      <c r="E859">
        <f>RANK(Table6[[#This Row],[$ VALUE]],$D:$D)</f>
        <v>858</v>
      </c>
      <c r="F859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59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60" spans="1:7" x14ac:dyDescent="0.3">
      <c r="A860" t="s">
        <v>3450</v>
      </c>
      <c r="B860" t="str">
        <f>IFERROR(INDEX(PLAYERIDMAP[],MATCH(Table6[[#This Row],[PLAYERID]],PLAYERIDMAP[IDPLAYER],0),COLUMN(PLAYERIDMAP[PLAYERNAME])),"")</f>
        <v>Abraham Almonte</v>
      </c>
      <c r="C860" t="str">
        <f>IFERROR(INDEX(PLAYERIDMAP[],MATCH(Table6[[#This Row],[PLAYERID]],PLAYERIDMAP[IDPLAYER],0),COLUMN(PLAYERIDMAP[POS])),"")</f>
        <v>OF</v>
      </c>
      <c r="D860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-20.564566686585454</v>
      </c>
      <c r="E860">
        <f>RANK(Table6[[#This Row],[$ VALUE]],$D:$D)</f>
        <v>859</v>
      </c>
      <c r="F860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60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61" spans="1:7" x14ac:dyDescent="0.3">
      <c r="A861" t="s">
        <v>11015</v>
      </c>
      <c r="B861" t="str">
        <f>IFERROR(INDEX(PLAYERIDMAP[],MATCH(Table6[[#This Row],[PLAYERID]],PLAYERIDMAP[IDPLAYER],0),COLUMN(PLAYERIDMAP[PLAYERNAME])),"")</f>
        <v>Matt Szczur</v>
      </c>
      <c r="C861" t="str">
        <f>IFERROR(INDEX(PLAYERIDMAP[],MATCH(Table6[[#This Row],[PLAYERID]],PLAYERIDMAP[IDPLAYER],0),COLUMN(PLAYERIDMAP[POS])),"")</f>
        <v>OF</v>
      </c>
      <c r="D861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-20.650042680174959</v>
      </c>
      <c r="E861">
        <f>RANK(Table6[[#This Row],[$ VALUE]],$D:$D)</f>
        <v>860</v>
      </c>
      <c r="F861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61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62" spans="1:7" x14ac:dyDescent="0.3">
      <c r="A862" t="s">
        <v>1474</v>
      </c>
      <c r="B862" t="str">
        <f>IFERROR(INDEX(PLAYERIDMAP[],MATCH(Table6[[#This Row],[PLAYERID]],PLAYERIDMAP[IDPLAYER],0),COLUMN(PLAYERIDMAP[PLAYERNAME])),"")</f>
        <v>Homer Bailey</v>
      </c>
      <c r="C862" t="str">
        <f>IFERROR(INDEX(PLAYERIDMAP[],MATCH(Table6[[#This Row],[PLAYERID]],PLAYERIDMAP[IDPLAYER],0),COLUMN(PLAYERIDMAP[POS])),"")</f>
        <v>P</v>
      </c>
      <c r="D862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-20.678823732562655</v>
      </c>
      <c r="E862">
        <f>RANK(Table6[[#This Row],[$ VALUE]],$D:$D)</f>
        <v>861</v>
      </c>
      <c r="F862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62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63" spans="1:7" x14ac:dyDescent="0.3">
      <c r="A863" t="s">
        <v>11465</v>
      </c>
      <c r="B863" t="str">
        <f>IFERROR(INDEX(PLAYERIDMAP[],MATCH(Table6[[#This Row],[PLAYERID]],PLAYERIDMAP[IDPLAYER],0),COLUMN(PLAYERIDMAP[PLAYERNAME])),"")</f>
        <v>Brett Phillips</v>
      </c>
      <c r="C863" t="str">
        <f>IFERROR(INDEX(PLAYERIDMAP[],MATCH(Table6[[#This Row],[PLAYERID]],PLAYERIDMAP[IDPLAYER],0),COLUMN(PLAYERIDMAP[POS])),"")</f>
        <v>OF</v>
      </c>
      <c r="D863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-20.83275269154699</v>
      </c>
      <c r="E863">
        <f>RANK(Table6[[#This Row],[$ VALUE]],$D:$D)</f>
        <v>862</v>
      </c>
      <c r="F863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63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64" spans="1:7" x14ac:dyDescent="0.3">
      <c r="A864" t="s">
        <v>11465</v>
      </c>
      <c r="B864" t="str">
        <f>IFERROR(INDEX(PLAYERIDMAP[],MATCH(Table6[[#This Row],[PLAYERID]],PLAYERIDMAP[IDPLAYER],0),COLUMN(PLAYERIDMAP[PLAYERNAME])),"")</f>
        <v>Brett Phillips</v>
      </c>
      <c r="C864" t="str">
        <f>IFERROR(INDEX(PLAYERIDMAP[],MATCH(Table6[[#This Row],[PLAYERID]],PLAYERIDMAP[IDPLAYER],0),COLUMN(PLAYERIDMAP[POS])),"")</f>
        <v>OF</v>
      </c>
      <c r="D864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-20.83275269154699</v>
      </c>
      <c r="E864">
        <f>RANK(Table6[[#This Row],[$ VALUE]],$D:$D)</f>
        <v>862</v>
      </c>
      <c r="F864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64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65" spans="1:7" x14ac:dyDescent="0.3">
      <c r="A865" t="s">
        <v>14003</v>
      </c>
      <c r="B865" t="str">
        <f>IFERROR(INDEX(PLAYERIDMAP[],MATCH(Table6[[#This Row],[PLAYERID]],PLAYERIDMAP[IDPLAYER],0),COLUMN(PLAYERIDMAP[PLAYERNAME])),"")</f>
        <v>Willie Calhoun</v>
      </c>
      <c r="C865" t="str">
        <f>IFERROR(INDEX(PLAYERIDMAP[],MATCH(Table6[[#This Row],[PLAYERID]],PLAYERIDMAP[IDPLAYER],0),COLUMN(PLAYERIDMAP[POS])),"")</f>
        <v>OF</v>
      </c>
      <c r="D865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-20.850974450156727</v>
      </c>
      <c r="E865">
        <f>RANK(Table6[[#This Row],[$ VALUE]],$D:$D)</f>
        <v>864</v>
      </c>
      <c r="F865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65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66" spans="1:7" x14ac:dyDescent="0.3">
      <c r="A866" t="s">
        <v>8161</v>
      </c>
      <c r="B866" t="str">
        <f>IFERROR(INDEX(PLAYERIDMAP[],MATCH(Table6[[#This Row],[PLAYERID]],PLAYERIDMAP[IDPLAYER],0),COLUMN(PLAYERIDMAP[PLAYERNAME])),"")</f>
        <v>Terrance Gore</v>
      </c>
      <c r="C866" t="str">
        <f>IFERROR(INDEX(PLAYERIDMAP[],MATCH(Table6[[#This Row],[PLAYERID]],PLAYERIDMAP[IDPLAYER],0),COLUMN(PLAYERIDMAP[POS])),"")</f>
        <v>DH</v>
      </c>
      <c r="D866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-20.891694718620702</v>
      </c>
      <c r="E866">
        <f>RANK(Table6[[#This Row],[$ VALUE]],$D:$D)</f>
        <v>865</v>
      </c>
      <c r="F866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66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67" spans="1:7" x14ac:dyDescent="0.3">
      <c r="A867" t="s">
        <v>13276</v>
      </c>
      <c r="B867" t="str">
        <f>IFERROR(INDEX(PLAYERIDMAP[],MATCH(Table6[[#This Row],[PLAYERID]],PLAYERIDMAP[IDPLAYER],0),COLUMN(PLAYERIDMAP[PLAYERNAME])),"")</f>
        <v>Alex Verdugo</v>
      </c>
      <c r="C867" t="str">
        <f>IFERROR(INDEX(PLAYERIDMAP[],MATCH(Table6[[#This Row],[PLAYERID]],PLAYERIDMAP[IDPLAYER],0),COLUMN(PLAYERIDMAP[POS])),"")</f>
        <v>OF</v>
      </c>
      <c r="D867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-20.90570677779203</v>
      </c>
      <c r="E867">
        <f>RANK(Table6[[#This Row],[$ VALUE]],$D:$D)</f>
        <v>866</v>
      </c>
      <c r="F867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67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68" spans="1:7" x14ac:dyDescent="0.3">
      <c r="A868" t="s">
        <v>12528</v>
      </c>
      <c r="B868" t="str">
        <f>IFERROR(INDEX(PLAYERIDMAP[],MATCH(Table6[[#This Row],[PLAYERID]],PLAYERIDMAP[IDPLAYER],0),COLUMN(PLAYERIDMAP[PLAYERNAME])),"")</f>
        <v>Gregorio Petit</v>
      </c>
      <c r="C868" t="str">
        <f>IFERROR(INDEX(PLAYERIDMAP[],MATCH(Table6[[#This Row],[PLAYERID]],PLAYERIDMAP[IDPLAYER],0),COLUMN(PLAYERIDMAP[POS])),"")</f>
        <v>2B</v>
      </c>
      <c r="D868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-20.934923459453575</v>
      </c>
      <c r="E868">
        <f>RANK(Table6[[#This Row],[$ VALUE]],$D:$D)</f>
        <v>867</v>
      </c>
      <c r="F868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68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69" spans="1:7" x14ac:dyDescent="0.3">
      <c r="A869" t="s">
        <v>6447</v>
      </c>
      <c r="B869" t="str">
        <f>IFERROR(INDEX(PLAYERIDMAP[],MATCH(Table6[[#This Row],[PLAYERID]],PLAYERIDMAP[IDPLAYER],0),COLUMN(PLAYERIDMAP[PLAYERNAME])),"")</f>
        <v>Christian Walker</v>
      </c>
      <c r="C869" t="str">
        <f>IFERROR(INDEX(PLAYERIDMAP[],MATCH(Table6[[#This Row],[PLAYERID]],PLAYERIDMAP[IDPLAYER],0),COLUMN(PLAYERIDMAP[POS])),"")</f>
        <v>1B</v>
      </c>
      <c r="D869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-21.016806694875182</v>
      </c>
      <c r="E869">
        <f>RANK(Table6[[#This Row],[$ VALUE]],$D:$D)</f>
        <v>868</v>
      </c>
      <c r="F869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69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70" spans="1:7" x14ac:dyDescent="0.3">
      <c r="A870" t="s">
        <v>13823</v>
      </c>
      <c r="B870" t="str">
        <f>IFERROR(INDEX(PLAYERIDMAP[],MATCH(Table6[[#This Row],[PLAYERID]],PLAYERIDMAP[IDPLAYER],0),COLUMN(PLAYERIDMAP[PLAYERNAME])),"")</f>
        <v>Deven Marrero</v>
      </c>
      <c r="C870" t="str">
        <f>IFERROR(INDEX(PLAYERIDMAP[],MATCH(Table6[[#This Row],[PLAYERID]],PLAYERIDMAP[IDPLAYER],0),COLUMN(PLAYERIDMAP[POS])),"")</f>
        <v>3B</v>
      </c>
      <c r="D870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-21.025164954459584</v>
      </c>
      <c r="E870">
        <f>RANK(Table6[[#This Row],[$ VALUE]],$D:$D)</f>
        <v>869</v>
      </c>
      <c r="F870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70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71" spans="1:7" x14ac:dyDescent="0.3">
      <c r="A871" t="s">
        <v>11996</v>
      </c>
      <c r="B871" t="str">
        <f>IFERROR(INDEX(PLAYERIDMAP[],MATCH(Table6[[#This Row],[PLAYERID]],PLAYERIDMAP[IDPLAYER],0),COLUMN(PLAYERIDMAP[PLAYERNAME])),"")</f>
        <v>Cheslor Cuthbert</v>
      </c>
      <c r="C871" t="str">
        <f>IFERROR(INDEX(PLAYERIDMAP[],MATCH(Table6[[#This Row],[PLAYERID]],PLAYERIDMAP[IDPLAYER],0),COLUMN(PLAYERIDMAP[POS])),"")</f>
        <v>3B</v>
      </c>
      <c r="D871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-21.075256221057035</v>
      </c>
      <c r="E871">
        <f>RANK(Table6[[#This Row],[$ VALUE]],$D:$D)</f>
        <v>870</v>
      </c>
      <c r="F871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71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72" spans="1:7" x14ac:dyDescent="0.3">
      <c r="A872" t="s">
        <v>13840</v>
      </c>
      <c r="B872" t="str">
        <f>IFERROR(INDEX(PLAYERIDMAP[],MATCH(Table6[[#This Row],[PLAYERID]],PLAYERIDMAP[IDPLAYER],0),COLUMN(PLAYERIDMAP[PLAYERNAME])),"")</f>
        <v>Max Moroff</v>
      </c>
      <c r="C872" t="str">
        <f>IFERROR(INDEX(PLAYERIDMAP[],MATCH(Table6[[#This Row],[PLAYERID]],PLAYERIDMAP[IDPLAYER],0),COLUMN(PLAYERIDMAP[POS])),"")</f>
        <v>2B</v>
      </c>
      <c r="D872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-21.079156669090434</v>
      </c>
      <c r="E872">
        <f>RANK(Table6[[#This Row],[$ VALUE]],$D:$D)</f>
        <v>871</v>
      </c>
      <c r="F872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72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73" spans="1:7" x14ac:dyDescent="0.3">
      <c r="A873" t="s">
        <v>13171</v>
      </c>
      <c r="B873" t="str">
        <f>IFERROR(INDEX(PLAYERIDMAP[],MATCH(Table6[[#This Row],[PLAYERID]],PLAYERIDMAP[IDPLAYER],0),COLUMN(PLAYERIDMAP[PLAYERNAME])),"")</f>
        <v>Christian Arroyo</v>
      </c>
      <c r="C873" t="str">
        <f>IFERROR(INDEX(PLAYERIDMAP[],MATCH(Table6[[#This Row],[PLAYERID]],PLAYERIDMAP[IDPLAYER],0),COLUMN(PLAYERIDMAP[POS])),"")</f>
        <v>3B</v>
      </c>
      <c r="D873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-21.174537300707698</v>
      </c>
      <c r="E873">
        <f>RANK(Table6[[#This Row],[$ VALUE]],$D:$D)</f>
        <v>872</v>
      </c>
      <c r="F873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73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74" spans="1:7" x14ac:dyDescent="0.3">
      <c r="A874" t="s">
        <v>12842</v>
      </c>
      <c r="B874" t="str">
        <f>IFERROR(INDEX(PLAYERIDMAP[],MATCH(Table6[[#This Row],[PLAYERID]],PLAYERIDMAP[IDPLAYER],0),COLUMN(PLAYERIDMAP[PLAYERNAME])),"")</f>
        <v>Ronald Torreyes</v>
      </c>
      <c r="C874" t="str">
        <f>IFERROR(INDEX(PLAYERIDMAP[],MATCH(Table6[[#This Row],[PLAYERID]],PLAYERIDMAP[IDPLAYER],0),COLUMN(PLAYERIDMAP[POS])),"")</f>
        <v>SS</v>
      </c>
      <c r="D874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-21.272149212164106</v>
      </c>
      <c r="E874">
        <f>RANK(Table6[[#This Row],[$ VALUE]],$D:$D)</f>
        <v>873</v>
      </c>
      <c r="F874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74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75" spans="1:7" x14ac:dyDescent="0.3">
      <c r="A875" t="s">
        <v>2846</v>
      </c>
      <c r="B875" t="str">
        <f>IFERROR(INDEX(PLAYERIDMAP[],MATCH(Table6[[#This Row],[PLAYERID]],PLAYERIDMAP[IDPLAYER],0),COLUMN(PLAYERIDMAP[PLAYERNAME])),"")</f>
        <v>Martin Perez</v>
      </c>
      <c r="C875" t="str">
        <f>IFERROR(INDEX(PLAYERIDMAP[],MATCH(Table6[[#This Row],[PLAYERID]],PLAYERIDMAP[IDPLAYER],0),COLUMN(PLAYERIDMAP[POS])),"")</f>
        <v>P</v>
      </c>
      <c r="D875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-21.310646594696617</v>
      </c>
      <c r="E875">
        <f>RANK(Table6[[#This Row],[$ VALUE]],$D:$D)</f>
        <v>874</v>
      </c>
      <c r="F875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75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76" spans="1:7" x14ac:dyDescent="0.3">
      <c r="A876" t="s">
        <v>2405</v>
      </c>
      <c r="B876" t="str">
        <f>IFERROR(INDEX(PLAYERIDMAP[],MATCH(Table6[[#This Row],[PLAYERID]],PLAYERIDMAP[IDPLAYER],0),COLUMN(PLAYERIDMAP[PLAYERNAME])),"")</f>
        <v>Pete Kozma</v>
      </c>
      <c r="C876" t="str">
        <f>IFERROR(INDEX(PLAYERIDMAP[],MATCH(Table6[[#This Row],[PLAYERID]],PLAYERIDMAP[IDPLAYER],0),COLUMN(PLAYERIDMAP[POS])),"")</f>
        <v>3B</v>
      </c>
      <c r="D876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-21.350560297159877</v>
      </c>
      <c r="E876">
        <f>RANK(Table6[[#This Row],[$ VALUE]],$D:$D)</f>
        <v>875</v>
      </c>
      <c r="F876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76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77" spans="1:7" x14ac:dyDescent="0.3">
      <c r="A877" t="s">
        <v>13565</v>
      </c>
      <c r="B877" t="str">
        <f>IFERROR(INDEX(PLAYERIDMAP[],MATCH(Table6[[#This Row],[PLAYERID]],PLAYERIDMAP[IDPLAYER],0),COLUMN(PLAYERIDMAP[PLAYERNAME])),"")</f>
        <v>Sam Travis</v>
      </c>
      <c r="C877" t="str">
        <f>IFERROR(INDEX(PLAYERIDMAP[],MATCH(Table6[[#This Row],[PLAYERID]],PLAYERIDMAP[IDPLAYER],0),COLUMN(PLAYERIDMAP[POS])),"")</f>
        <v>1B</v>
      </c>
      <c r="D877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-21.372320027952707</v>
      </c>
      <c r="E877">
        <f>RANK(Table6[[#This Row],[$ VALUE]],$D:$D)</f>
        <v>876</v>
      </c>
      <c r="F877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77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78" spans="1:7" x14ac:dyDescent="0.3">
      <c r="A878" t="s">
        <v>13317</v>
      </c>
      <c r="B878" t="str">
        <f>IFERROR(INDEX(PLAYERIDMAP[],MATCH(Table6[[#This Row],[PLAYERID]],PLAYERIDMAP[IDPLAYER],0),COLUMN(PLAYERIDMAP[PLAYERNAME])),"")</f>
        <v>Luis Urias</v>
      </c>
      <c r="C878" t="str">
        <f>IFERROR(INDEX(PLAYERIDMAP[],MATCH(Table6[[#This Row],[PLAYERID]],PLAYERIDMAP[IDPLAYER],0),COLUMN(PLAYERIDMAP[POS])),"")</f>
        <v>2B</v>
      </c>
      <c r="D878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-21.469100237042152</v>
      </c>
      <c r="E878">
        <f>RANK(Table6[[#This Row],[$ VALUE]],$D:$D)</f>
        <v>877</v>
      </c>
      <c r="F878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78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79" spans="1:7" x14ac:dyDescent="0.3">
      <c r="A879" t="s">
        <v>13780</v>
      </c>
      <c r="B879" t="str">
        <f>IFERROR(INDEX(PLAYERIDMAP[],MATCH(Table6[[#This Row],[PLAYERID]],PLAYERIDMAP[IDPLAYER],0),COLUMN(PLAYERIDMAP[PLAYERNAME])),"")</f>
        <v>Ryder Jones</v>
      </c>
      <c r="C879" t="str">
        <f>IFERROR(INDEX(PLAYERIDMAP[],MATCH(Table6[[#This Row],[PLAYERID]],PLAYERIDMAP[IDPLAYER],0),COLUMN(PLAYERIDMAP[POS])),"")</f>
        <v>1B</v>
      </c>
      <c r="D879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-21.491634554527522</v>
      </c>
      <c r="E879">
        <f>RANK(Table6[[#This Row],[$ VALUE]],$D:$D)</f>
        <v>878</v>
      </c>
      <c r="F879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79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80" spans="1:7" x14ac:dyDescent="0.3">
      <c r="A880" t="s">
        <v>3221</v>
      </c>
      <c r="B880" t="str">
        <f>IFERROR(INDEX(PLAYERIDMAP[],MATCH(Table6[[#This Row],[PLAYERID]],PLAYERIDMAP[IDPLAYER],0),COLUMN(PLAYERIDMAP[PLAYERNAME])),"")</f>
        <v>Chris Tillman</v>
      </c>
      <c r="C880" t="str">
        <f>IFERROR(INDEX(PLAYERIDMAP[],MATCH(Table6[[#This Row],[PLAYERID]],PLAYERIDMAP[IDPLAYER],0),COLUMN(PLAYERIDMAP[POS])),"")</f>
        <v>P</v>
      </c>
      <c r="D880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-21.575391313505474</v>
      </c>
      <c r="E880">
        <f>RANK(Table6[[#This Row],[$ VALUE]],$D:$D)</f>
        <v>879</v>
      </c>
      <c r="F880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80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81" spans="1:7" x14ac:dyDescent="0.3">
      <c r="A881" t="s">
        <v>2244</v>
      </c>
      <c r="B881" t="str">
        <f>IFERROR(INDEX(PLAYERIDMAP[],MATCH(Table6[[#This Row],[PLAYERID]],PLAYERIDMAP[IDPLAYER],0),COLUMN(PLAYERIDMAP[PLAYERNAME])),"")</f>
        <v>Matt Holliday</v>
      </c>
      <c r="C881" t="str">
        <f>IFERROR(INDEX(PLAYERIDMAP[],MATCH(Table6[[#This Row],[PLAYERID]],PLAYERIDMAP[IDPLAYER],0),COLUMN(PLAYERIDMAP[POS])),"")</f>
        <v>OF</v>
      </c>
      <c r="D881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-21.602635575768947</v>
      </c>
      <c r="E881">
        <f>RANK(Table6[[#This Row],[$ VALUE]],$D:$D)</f>
        <v>880</v>
      </c>
      <c r="F881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81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82" spans="1:7" x14ac:dyDescent="0.3">
      <c r="A882" t="s">
        <v>10867</v>
      </c>
      <c r="B882" t="str">
        <f>IFERROR(INDEX(PLAYERIDMAP[],MATCH(Table6[[#This Row],[PLAYERID]],PLAYERIDMAP[IDPLAYER],0),COLUMN(PLAYERIDMAP[PLAYERNAME])),"")</f>
        <v>Giovanny Urshela</v>
      </c>
      <c r="C882" t="str">
        <f>IFERROR(INDEX(PLAYERIDMAP[],MATCH(Table6[[#This Row],[PLAYERID]],PLAYERIDMAP[IDPLAYER],0),COLUMN(PLAYERIDMAP[POS])),"")</f>
        <v>3B</v>
      </c>
      <c r="D882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-21.672194711893852</v>
      </c>
      <c r="E882">
        <f>RANK(Table6[[#This Row],[$ VALUE]],$D:$D)</f>
        <v>881</v>
      </c>
      <c r="F882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82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83" spans="1:7" x14ac:dyDescent="0.3">
      <c r="A883" t="s">
        <v>12968</v>
      </c>
      <c r="B883" t="str">
        <f>IFERROR(INDEX(PLAYERIDMAP[],MATCH(Table6[[#This Row],[PLAYERID]],PLAYERIDMAP[IDPLAYER],0),COLUMN(PLAYERIDMAP[PLAYERNAME])),"")</f>
        <v>Raimel Tapia</v>
      </c>
      <c r="C883" t="str">
        <f>IFERROR(INDEX(PLAYERIDMAP[],MATCH(Table6[[#This Row],[PLAYERID]],PLAYERIDMAP[IDPLAYER],0),COLUMN(PLAYERIDMAP[POS])),"")</f>
        <v>OF</v>
      </c>
      <c r="D883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-21.749267343288384</v>
      </c>
      <c r="E883">
        <f>RANK(Table6[[#This Row],[$ VALUE]],$D:$D)</f>
        <v>882</v>
      </c>
      <c r="F883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83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84" spans="1:7" x14ac:dyDescent="0.3">
      <c r="A884" t="s">
        <v>8185</v>
      </c>
      <c r="B884" t="str">
        <f>IFERROR(INDEX(PLAYERIDMAP[],MATCH(Table6[[#This Row],[PLAYERID]],PLAYERIDMAP[IDPLAYER],0),COLUMN(PLAYERIDMAP[PLAYERNAME])),"")</f>
        <v>Kristopher Negron</v>
      </c>
      <c r="C884" t="str">
        <f>IFERROR(INDEX(PLAYERIDMAP[],MATCH(Table6[[#This Row],[PLAYERID]],PLAYERIDMAP[IDPLAYER],0),COLUMN(PLAYERIDMAP[POS])),"")</f>
        <v>SS</v>
      </c>
      <c r="D884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-21.764708991370671</v>
      </c>
      <c r="E884">
        <f>RANK(Table6[[#This Row],[$ VALUE]],$D:$D)</f>
        <v>883</v>
      </c>
      <c r="F884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84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85" spans="1:7" x14ac:dyDescent="0.3">
      <c r="A885" t="s">
        <v>3708</v>
      </c>
      <c r="B885" t="str">
        <f>IFERROR(INDEX(PLAYERIDMAP[],MATCH(Table6[[#This Row],[PLAYERID]],PLAYERIDMAP[IDPLAYER],0),COLUMN(PLAYERIDMAP[PLAYERNAME])),"")</f>
        <v>Byron Buxton</v>
      </c>
      <c r="C885" t="str">
        <f>IFERROR(INDEX(PLAYERIDMAP[],MATCH(Table6[[#This Row],[PLAYERID]],PLAYERIDMAP[IDPLAYER],0),COLUMN(PLAYERIDMAP[POS])),"")</f>
        <v>OF</v>
      </c>
      <c r="D885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-21.879459042350422</v>
      </c>
      <c r="E885">
        <f>RANK(Table6[[#This Row],[$ VALUE]],$D:$D)</f>
        <v>884</v>
      </c>
      <c r="F885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85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86" spans="1:7" x14ac:dyDescent="0.3">
      <c r="A886" t="s">
        <v>10913</v>
      </c>
      <c r="B886" t="str">
        <f>IFERROR(INDEX(PLAYERIDMAP[],MATCH(Table6[[#This Row],[PLAYERID]],PLAYERIDMAP[IDPLAYER],0),COLUMN(PLAYERIDMAP[PLAYERNAME])),"")</f>
        <v>Trayce Thompson</v>
      </c>
      <c r="C886" t="str">
        <f>IFERROR(INDEX(PLAYERIDMAP[],MATCH(Table6[[#This Row],[PLAYERID]],PLAYERIDMAP[IDPLAYER],0),COLUMN(PLAYERIDMAP[POS])),"")</f>
        <v>OF</v>
      </c>
      <c r="D886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-21.967659597578894</v>
      </c>
      <c r="E886">
        <f>RANK(Table6[[#This Row],[$ VALUE]],$D:$D)</f>
        <v>885</v>
      </c>
      <c r="F886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86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87" spans="1:7" x14ac:dyDescent="0.3">
      <c r="A887" t="s">
        <v>12690</v>
      </c>
      <c r="B887" t="str">
        <f>IFERROR(INDEX(PLAYERIDMAP[],MATCH(Table6[[#This Row],[PLAYERID]],PLAYERIDMAP[IDPLAYER],0),COLUMN(PLAYERIDMAP[PLAYERNAME])),"")</f>
        <v>Andrew Toles</v>
      </c>
      <c r="C887" t="str">
        <f>IFERROR(INDEX(PLAYERIDMAP[],MATCH(Table6[[#This Row],[PLAYERID]],PLAYERIDMAP[IDPLAYER],0),COLUMN(PLAYERIDMAP[POS])),"")</f>
        <v>OF</v>
      </c>
      <c r="D887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-21.968634603005299</v>
      </c>
      <c r="E887">
        <f>RANK(Table6[[#This Row],[$ VALUE]],$D:$D)</f>
        <v>886</v>
      </c>
      <c r="F887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87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88" spans="1:7" x14ac:dyDescent="0.3">
      <c r="A888" t="s">
        <v>3003</v>
      </c>
      <c r="B888" t="str">
        <f>IFERROR(INDEX(PLAYERIDMAP[],MATCH(Table6[[#This Row],[PLAYERID]],PLAYERIDMAP[IDPLAYER],0),COLUMN(PLAYERIDMAP[PLAYERNAME])),"")</f>
        <v>Andrew Romine</v>
      </c>
      <c r="C888" t="str">
        <f>IFERROR(INDEX(PLAYERIDMAP[],MATCH(Table6[[#This Row],[PLAYERID]],PLAYERIDMAP[IDPLAYER],0),COLUMN(PLAYERIDMAP[POS])),"")</f>
        <v>2B</v>
      </c>
      <c r="D888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-21.984222951731752</v>
      </c>
      <c r="E888">
        <f>RANK(Table6[[#This Row],[$ VALUE]],$D:$D)</f>
        <v>887</v>
      </c>
      <c r="F888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88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89" spans="1:7" x14ac:dyDescent="0.3">
      <c r="A889" t="s">
        <v>10432</v>
      </c>
      <c r="B889" t="str">
        <f>IFERROR(INDEX(PLAYERIDMAP[],MATCH(Table6[[#This Row],[PLAYERID]],PLAYERIDMAP[IDPLAYER],0),COLUMN(PLAYERIDMAP[PLAYERNAME])),"")</f>
        <v>Clint Frazier</v>
      </c>
      <c r="C889" t="str">
        <f>IFERROR(INDEX(PLAYERIDMAP[],MATCH(Table6[[#This Row],[PLAYERID]],PLAYERIDMAP[IDPLAYER],0),COLUMN(PLAYERIDMAP[POS])),"")</f>
        <v>OF</v>
      </c>
      <c r="D889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-22.005345304611708</v>
      </c>
      <c r="E889">
        <f>RANK(Table6[[#This Row],[$ VALUE]],$D:$D)</f>
        <v>888</v>
      </c>
      <c r="F889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89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90" spans="1:7" x14ac:dyDescent="0.3">
      <c r="A890" t="s">
        <v>13338</v>
      </c>
      <c r="B890" t="str">
        <f>IFERROR(INDEX(PLAYERIDMAP[],MATCH(Table6[[#This Row],[PLAYERID]],PLAYERIDMAP[IDPLAYER],0),COLUMN(PLAYERIDMAP[PLAYERNAME])),"")</f>
        <v>Francisco Mejia</v>
      </c>
      <c r="C890" t="str">
        <f>IFERROR(INDEX(PLAYERIDMAP[],MATCH(Table6[[#This Row],[PLAYERID]],PLAYERIDMAP[IDPLAYER],0),COLUMN(PLAYERIDMAP[POS])),"")</f>
        <v>DH</v>
      </c>
      <c r="D890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-22.087388216273208</v>
      </c>
      <c r="E890">
        <f>RANK(Table6[[#This Row],[$ VALUE]],$D:$D)</f>
        <v>889</v>
      </c>
      <c r="F890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90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91" spans="1:7" x14ac:dyDescent="0.3">
      <c r="A891" t="s">
        <v>3012</v>
      </c>
      <c r="B891" t="str">
        <f>IFERROR(INDEX(PLAYERIDMAP[],MATCH(Table6[[#This Row],[PLAYERID]],PLAYERIDMAP[IDPLAYER],0),COLUMN(PLAYERIDMAP[PLAYERNAME])),"")</f>
        <v>Adam Rosales</v>
      </c>
      <c r="C891" t="str">
        <f>IFERROR(INDEX(PLAYERIDMAP[],MATCH(Table6[[#This Row],[PLAYERID]],PLAYERIDMAP[IDPLAYER],0),COLUMN(PLAYERIDMAP[POS])),"")</f>
        <v>1B</v>
      </c>
      <c r="D891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-22.180249227365938</v>
      </c>
      <c r="E891">
        <f>RANK(Table6[[#This Row],[$ VALUE]],$D:$D)</f>
        <v>890</v>
      </c>
      <c r="F891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91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92" spans="1:7" x14ac:dyDescent="0.3">
      <c r="A892" t="s">
        <v>13152</v>
      </c>
      <c r="B892" t="str">
        <f>IFERROR(INDEX(PLAYERIDMAP[],MATCH(Table6[[#This Row],[PLAYERID]],PLAYERIDMAP[IDPLAYER],0),COLUMN(PLAYERIDMAP[PLAYERNAME])),"")</f>
        <v>Tyler Wade</v>
      </c>
      <c r="C892" t="str">
        <f>IFERROR(INDEX(PLAYERIDMAP[],MATCH(Table6[[#This Row],[PLAYERID]],PLAYERIDMAP[IDPLAYER],0),COLUMN(PLAYERIDMAP[POS])),"")</f>
        <v>2B</v>
      </c>
      <c r="D892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-22.300599259674328</v>
      </c>
      <c r="E892">
        <f>RANK(Table6[[#This Row],[$ VALUE]],$D:$D)</f>
        <v>891</v>
      </c>
      <c r="F892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92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93" spans="1:7" x14ac:dyDescent="0.3">
      <c r="A893" t="s">
        <v>2875</v>
      </c>
      <c r="B893" t="str">
        <f>IFERROR(INDEX(PLAYERIDMAP[],MATCH(Table6[[#This Row],[PLAYERID]],PLAYERIDMAP[IDPLAYER],0),COLUMN(PLAYERIDMAP[PLAYERNAME])),"")</f>
        <v>Trevor Plouffe</v>
      </c>
      <c r="C893" t="str">
        <f>IFERROR(INDEX(PLAYERIDMAP[],MATCH(Table6[[#This Row],[PLAYERID]],PLAYERIDMAP[IDPLAYER],0),COLUMN(PLAYERIDMAP[POS])),"")</f>
        <v>3B</v>
      </c>
      <c r="D893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-22.333719874428954</v>
      </c>
      <c r="E893">
        <f>RANK(Table6[[#This Row],[$ VALUE]],$D:$D)</f>
        <v>892</v>
      </c>
      <c r="F893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93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94" spans="1:7" x14ac:dyDescent="0.3">
      <c r="A894" t="s">
        <v>11970</v>
      </c>
      <c r="B894" t="str">
        <f>IFERROR(INDEX(PLAYERIDMAP[],MATCH(Table6[[#This Row],[PLAYERID]],PLAYERIDMAP[IDPLAYER],0),COLUMN(PLAYERIDMAP[PLAYERNAME])),"")</f>
        <v>Ryan Schimpf</v>
      </c>
      <c r="C894" t="str">
        <f>IFERROR(INDEX(PLAYERIDMAP[],MATCH(Table6[[#This Row],[PLAYERID]],PLAYERIDMAP[IDPLAYER],0),COLUMN(PLAYERIDMAP[POS])),"")</f>
        <v>3B</v>
      </c>
      <c r="D894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-22.377180990292484</v>
      </c>
      <c r="E894">
        <f>RANK(Table6[[#This Row],[$ VALUE]],$D:$D)</f>
        <v>893</v>
      </c>
      <c r="F894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94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95" spans="1:7" x14ac:dyDescent="0.3">
      <c r="A895" t="s">
        <v>1590</v>
      </c>
      <c r="B895" t="str">
        <f>IFERROR(INDEX(PLAYERIDMAP[],MATCH(Table6[[#This Row],[PLAYERID]],PLAYERIDMAP[IDPLAYER],0),COLUMN(PLAYERIDMAP[PLAYERNAME])),"")</f>
        <v>Peter Bourjos</v>
      </c>
      <c r="C895" t="str">
        <f>IFERROR(INDEX(PLAYERIDMAP[],MATCH(Table6[[#This Row],[PLAYERID]],PLAYERIDMAP[IDPLAYER],0),COLUMN(PLAYERIDMAP[POS])),"")</f>
        <v>OF</v>
      </c>
      <c r="D895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-22.438470914974111</v>
      </c>
      <c r="E895">
        <f>RANK(Table6[[#This Row],[$ VALUE]],$D:$D)</f>
        <v>894</v>
      </c>
      <c r="F895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95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96" spans="1:7" x14ac:dyDescent="0.3">
      <c r="A896" t="s">
        <v>6157</v>
      </c>
      <c r="B896" t="str">
        <f>IFERROR(INDEX(PLAYERIDMAP[],MATCH(Table6[[#This Row],[PLAYERID]],PLAYERIDMAP[IDPLAYER],0),COLUMN(PLAYERIDMAP[PLAYERNAME])),"")</f>
        <v>Robert Refsnyder</v>
      </c>
      <c r="C896" t="str">
        <f>IFERROR(INDEX(PLAYERIDMAP[],MATCH(Table6[[#This Row],[PLAYERID]],PLAYERIDMAP[IDPLAYER],0),COLUMN(PLAYERIDMAP[POS])),"")</f>
        <v>2B</v>
      </c>
      <c r="D896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-22.466064400347715</v>
      </c>
      <c r="E896">
        <f>RANK(Table6[[#This Row],[$ VALUE]],$D:$D)</f>
        <v>895</v>
      </c>
      <c r="F896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96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97" spans="1:7" x14ac:dyDescent="0.3">
      <c r="A897" t="s">
        <v>11124</v>
      </c>
      <c r="B897" t="str">
        <f>IFERROR(INDEX(PLAYERIDMAP[],MATCH(Table6[[#This Row],[PLAYERID]],PLAYERIDMAP[IDPLAYER],0),COLUMN(PLAYERIDMAP[PLAYERNAME])),"")</f>
        <v>Kelby Tomlinson</v>
      </c>
      <c r="C897" t="str">
        <f>IFERROR(INDEX(PLAYERIDMAP[],MATCH(Table6[[#This Row],[PLAYERID]],PLAYERIDMAP[IDPLAYER],0),COLUMN(PLAYERIDMAP[POS])),"")</f>
        <v>2B</v>
      </c>
      <c r="D897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-22.490330822240917</v>
      </c>
      <c r="E897">
        <f>RANK(Table6[[#This Row],[$ VALUE]],$D:$D)</f>
        <v>896</v>
      </c>
      <c r="F897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97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98" spans="1:7" x14ac:dyDescent="0.3">
      <c r="A898" t="s">
        <v>1490</v>
      </c>
      <c r="B898" t="str">
        <f>IFERROR(INDEX(PLAYERIDMAP[],MATCH(Table6[[#This Row],[PLAYERID]],PLAYERIDMAP[IDPLAYER],0),COLUMN(PLAYERIDMAP[PLAYERNAME])),"")</f>
        <v>Brandon Barnes</v>
      </c>
      <c r="C898" t="str">
        <f>IFERROR(INDEX(PLAYERIDMAP[],MATCH(Table6[[#This Row],[PLAYERID]],PLAYERIDMAP[IDPLAYER],0),COLUMN(PLAYERIDMAP[POS])),"")</f>
        <v>OF</v>
      </c>
      <c r="D898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-22.5796875369041</v>
      </c>
      <c r="E898">
        <f>RANK(Table6[[#This Row],[$ VALUE]],$D:$D)</f>
        <v>897</v>
      </c>
      <c r="F898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98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899" spans="1:7" x14ac:dyDescent="0.3">
      <c r="A899" t="s">
        <v>12138</v>
      </c>
      <c r="B899" t="str">
        <f>IFERROR(INDEX(PLAYERIDMAP[],MATCH(Table6[[#This Row],[PLAYERID]],PLAYERIDMAP[IDPLAYER],0),COLUMN(PLAYERIDMAP[PLAYERNAME])),"")</f>
        <v>Brandon Drury</v>
      </c>
      <c r="C899" t="str">
        <f>IFERROR(INDEX(PLAYERIDMAP[],MATCH(Table6[[#This Row],[PLAYERID]],PLAYERIDMAP[IDPLAYER],0),COLUMN(PLAYERIDMAP[POS])),"")</f>
        <v>2B</v>
      </c>
      <c r="D899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-22.655774842276873</v>
      </c>
      <c r="E899">
        <f>RANK(Table6[[#This Row],[$ VALUE]],$D:$D)</f>
        <v>898</v>
      </c>
      <c r="F899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899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900" spans="1:7" x14ac:dyDescent="0.3">
      <c r="A900" t="s">
        <v>2975</v>
      </c>
      <c r="B900" t="str">
        <f>IFERROR(INDEX(PLAYERIDMAP[],MATCH(Table6[[#This Row],[PLAYERID]],PLAYERIDMAP[IDPLAYER],0),COLUMN(PLAYERIDMAP[PLAYERNAME])),"")</f>
        <v>Shane Robinson</v>
      </c>
      <c r="C900" t="str">
        <f>IFERROR(INDEX(PLAYERIDMAP[],MATCH(Table6[[#This Row],[PLAYERID]],PLAYERIDMAP[IDPLAYER],0),COLUMN(PLAYERIDMAP[POS])),"")</f>
        <v>OF</v>
      </c>
      <c r="D900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-22.664382642338015</v>
      </c>
      <c r="E900">
        <f>RANK(Table6[[#This Row],[$ VALUE]],$D:$D)</f>
        <v>899</v>
      </c>
      <c r="F900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900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901" spans="1:7" x14ac:dyDescent="0.3">
      <c r="A901" t="s">
        <v>3506</v>
      </c>
      <c r="B901" t="str">
        <f>IFERROR(INDEX(PLAYERIDMAP[],MATCH(Table6[[#This Row],[PLAYERID]],PLAYERIDMAP[IDPLAYER],0),COLUMN(PLAYERIDMAP[PLAYERNAME])),"")</f>
        <v>J.B. Shuck</v>
      </c>
      <c r="C901" t="str">
        <f>IFERROR(INDEX(PLAYERIDMAP[],MATCH(Table6[[#This Row],[PLAYERID]],PLAYERIDMAP[IDPLAYER],0),COLUMN(PLAYERIDMAP[POS])),"")</f>
        <v>OF</v>
      </c>
      <c r="D901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-22.724526757433903</v>
      </c>
      <c r="E901">
        <f>RANK(Table6[[#This Row],[$ VALUE]],$D:$D)</f>
        <v>900</v>
      </c>
      <c r="F901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901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902" spans="1:7" x14ac:dyDescent="0.3">
      <c r="A902" t="s">
        <v>4042</v>
      </c>
      <c r="B902" t="str">
        <f>IFERROR(INDEX(PLAYERIDMAP[],MATCH(Table6[[#This Row],[PLAYERID]],PLAYERIDMAP[IDPLAYER],0),COLUMN(PLAYERIDMAP[PLAYERNAME])),"")</f>
        <v>Ryan Goins</v>
      </c>
      <c r="C902" t="str">
        <f>IFERROR(INDEX(PLAYERIDMAP[],MATCH(Table6[[#This Row],[PLAYERID]],PLAYERIDMAP[IDPLAYER],0),COLUMN(PLAYERIDMAP[POS])),"")</f>
        <v>SS</v>
      </c>
      <c r="D902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-22.730957790591667</v>
      </c>
      <c r="E902">
        <f>RANK(Table6[[#This Row],[$ VALUE]],$D:$D)</f>
        <v>901</v>
      </c>
      <c r="F902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902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903" spans="1:7" x14ac:dyDescent="0.3">
      <c r="A903" t="s">
        <v>6248</v>
      </c>
      <c r="B903" t="str">
        <f>IFERROR(INDEX(PLAYERIDMAP[],MATCH(Table6[[#This Row],[PLAYERID]],PLAYERIDMAP[IDPLAYER],0),COLUMN(PLAYERIDMAP[PLAYERNAME])),"")</f>
        <v>Danny Santana</v>
      </c>
      <c r="C903" t="str">
        <f>IFERROR(INDEX(PLAYERIDMAP[],MATCH(Table6[[#This Row],[PLAYERID]],PLAYERIDMAP[IDPLAYER],0),COLUMN(PLAYERIDMAP[POS])),"")</f>
        <v>OF</v>
      </c>
      <c r="D903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-22.797015561984015</v>
      </c>
      <c r="E903">
        <f>RANK(Table6[[#This Row],[$ VALUE]],$D:$D)</f>
        <v>902</v>
      </c>
      <c r="F903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903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904" spans="1:7" x14ac:dyDescent="0.3">
      <c r="A904" t="s">
        <v>13445</v>
      </c>
      <c r="B904" t="str">
        <f>IFERROR(INDEX(PLAYERIDMAP[],MATCH(Table6[[#This Row],[PLAYERID]],PLAYERIDMAP[IDPLAYER],0),COLUMN(PLAYERIDMAP[PLAYERNAME])),"")</f>
        <v>Kyle Tucker</v>
      </c>
      <c r="C904" t="str">
        <f>IFERROR(INDEX(PLAYERIDMAP[],MATCH(Table6[[#This Row],[PLAYERID]],PLAYERIDMAP[IDPLAYER],0),COLUMN(PLAYERIDMAP[POS])),"")</f>
        <v>OF</v>
      </c>
      <c r="D904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-22.901799226331335</v>
      </c>
      <c r="E904">
        <f>RANK(Table6[[#This Row],[$ VALUE]],$D:$D)</f>
        <v>903</v>
      </c>
      <c r="F904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904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905" spans="1:7" x14ac:dyDescent="0.3">
      <c r="A905" t="s">
        <v>5550</v>
      </c>
      <c r="B905" t="str">
        <f>IFERROR(INDEX(PLAYERIDMAP[],MATCH(Table6[[#This Row],[PLAYERID]],PLAYERIDMAP[IDPLAYER],0),COLUMN(PLAYERIDMAP[PLAYERNAME])),"")</f>
        <v>Phil Gosselin</v>
      </c>
      <c r="C905" t="str">
        <f>IFERROR(INDEX(PLAYERIDMAP[],MATCH(Table6[[#This Row],[PLAYERID]],PLAYERIDMAP[IDPLAYER],0),COLUMN(PLAYERIDMAP[POS])),"")</f>
        <v>2B</v>
      </c>
      <c r="D905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-22.936658591548358</v>
      </c>
      <c r="E905">
        <f>RANK(Table6[[#This Row],[$ VALUE]],$D:$D)</f>
        <v>904</v>
      </c>
      <c r="F905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905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906" spans="1:7" x14ac:dyDescent="0.3">
      <c r="A906" t="s">
        <v>2861</v>
      </c>
      <c r="B906" t="str">
        <f>IFERROR(INDEX(PLAYERIDMAP[],MATCH(Table6[[#This Row],[PLAYERID]],PLAYERIDMAP[IDPLAYER],0),COLUMN(PLAYERIDMAP[PLAYERNAME])),"")</f>
        <v>Brandon Phillips</v>
      </c>
      <c r="C906" t="str">
        <f>IFERROR(INDEX(PLAYERIDMAP[],MATCH(Table6[[#This Row],[PLAYERID]],PLAYERIDMAP[IDPLAYER],0),COLUMN(PLAYERIDMAP[POS])),"")</f>
        <v>2B</v>
      </c>
      <c r="D906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-23.025553467097485</v>
      </c>
      <c r="E906">
        <f>RANK(Table6[[#This Row],[$ VALUE]],$D:$D)</f>
        <v>905</v>
      </c>
      <c r="F906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906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907" spans="1:7" x14ac:dyDescent="0.3">
      <c r="A907" t="s">
        <v>2346</v>
      </c>
      <c r="B907" t="str">
        <f>IFERROR(INDEX(PLAYERIDMAP[],MATCH(Table6[[#This Row],[PLAYERID]],PLAYERIDMAP[IDPLAYER],0),COLUMN(PLAYERIDMAP[PLAYERNAME])),"")</f>
        <v>Corban Joseph</v>
      </c>
      <c r="C907" t="str">
        <f>IFERROR(INDEX(PLAYERIDMAP[],MATCH(Table6[[#This Row],[PLAYERID]],PLAYERIDMAP[IDPLAYER],0),COLUMN(PLAYERIDMAP[POS])),"")</f>
        <v>2B</v>
      </c>
      <c r="D907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-23.137616340665232</v>
      </c>
      <c r="E907">
        <f>RANK(Table6[[#This Row],[$ VALUE]],$D:$D)</f>
        <v>906</v>
      </c>
      <c r="F907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907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908" spans="1:7" x14ac:dyDescent="0.3">
      <c r="A908" t="s">
        <v>11441</v>
      </c>
      <c r="B908" t="str">
        <f>IFERROR(INDEX(PLAYERIDMAP[],MATCH(Table6[[#This Row],[PLAYERID]],PLAYERIDMAP[IDPLAYER],0),COLUMN(PLAYERIDMAP[PLAYERNAME])),"")</f>
        <v>Socrates Brito</v>
      </c>
      <c r="C908" t="str">
        <f>IFERROR(INDEX(PLAYERIDMAP[],MATCH(Table6[[#This Row],[PLAYERID]],PLAYERIDMAP[IDPLAYER],0),COLUMN(PLAYERIDMAP[POS])),"")</f>
        <v>OF</v>
      </c>
      <c r="D908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-23.139004832892908</v>
      </c>
      <c r="E908">
        <f>RANK(Table6[[#This Row],[$ VALUE]],$D:$D)</f>
        <v>907</v>
      </c>
      <c r="F908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908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909" spans="1:7" x14ac:dyDescent="0.3">
      <c r="A909" t="s">
        <v>12809</v>
      </c>
      <c r="B909" t="str">
        <f>IFERROR(INDEX(PLAYERIDMAP[],MATCH(Table6[[#This Row],[PLAYERID]],PLAYERIDMAP[IDPLAYER],0),COLUMN(PLAYERIDMAP[PLAYERNAME])),"")</f>
        <v>Tomas Telis</v>
      </c>
      <c r="C909" t="str">
        <f>IFERROR(INDEX(PLAYERIDMAP[],MATCH(Table6[[#This Row],[PLAYERID]],PLAYERIDMAP[IDPLAYER],0),COLUMN(PLAYERIDMAP[POS])),"")</f>
        <v>1B</v>
      </c>
      <c r="D909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-23.167302617302159</v>
      </c>
      <c r="E909">
        <f>RANK(Table6[[#This Row],[$ VALUE]],$D:$D)</f>
        <v>908</v>
      </c>
      <c r="F909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909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910" spans="1:7" x14ac:dyDescent="0.3">
      <c r="A910" t="s">
        <v>3108</v>
      </c>
      <c r="B910" t="str">
        <f>IFERROR(INDEX(PLAYERIDMAP[],MATCH(Table6[[#This Row],[PLAYERID]],PLAYERIDMAP[IDPLAYER],0),COLUMN(PLAYERIDMAP[PLAYERNAME])),"")</f>
        <v>Moises Sierra</v>
      </c>
      <c r="C910" t="str">
        <f>IFERROR(INDEX(PLAYERIDMAP[],MATCH(Table6[[#This Row],[PLAYERID]],PLAYERIDMAP[IDPLAYER],0),COLUMN(PLAYERIDMAP[POS])),"")</f>
        <v>OF</v>
      </c>
      <c r="D910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-23.179442434165786</v>
      </c>
      <c r="E910">
        <f>RANK(Table6[[#This Row],[$ VALUE]],$D:$D)</f>
        <v>909</v>
      </c>
      <c r="F910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910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911" spans="1:7" x14ac:dyDescent="0.3">
      <c r="A911" t="s">
        <v>5735</v>
      </c>
      <c r="B911" t="str">
        <f>IFERROR(INDEX(PLAYERIDMAP[],MATCH(Table6[[#This Row],[PLAYERID]],PLAYERIDMAP[IDPLAYER],0),COLUMN(PLAYERIDMAP[PLAYERNAME])),"")</f>
        <v>Jung-Ho Kang</v>
      </c>
      <c r="C911" t="str">
        <f>IFERROR(INDEX(PLAYERIDMAP[],MATCH(Table6[[#This Row],[PLAYERID]],PLAYERIDMAP[IDPLAYER],0),COLUMN(PLAYERIDMAP[POS])),"")</f>
        <v>3B</v>
      </c>
      <c r="D911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-23.180021019347727</v>
      </c>
      <c r="E911">
        <f>RANK(Table6[[#This Row],[$ VALUE]],$D:$D)</f>
        <v>910</v>
      </c>
      <c r="F911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911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912" spans="1:7" x14ac:dyDescent="0.3">
      <c r="A912" t="s">
        <v>13796</v>
      </c>
      <c r="B912" t="str">
        <f>IFERROR(INDEX(PLAYERIDMAP[],MATCH(Table6[[#This Row],[PLAYERID]],PLAYERIDMAP[IDPLAYER],0),COLUMN(PLAYERIDMAP[PLAYERNAME])),"")</f>
        <v>Patrick Kivlehan</v>
      </c>
      <c r="C912" t="str">
        <f>IFERROR(INDEX(PLAYERIDMAP[],MATCH(Table6[[#This Row],[PLAYERID]],PLAYERIDMAP[IDPLAYER],0),COLUMN(PLAYERIDMAP[POS])),"")</f>
        <v>OF</v>
      </c>
      <c r="D912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-23.218237091692846</v>
      </c>
      <c r="E912">
        <f>RANK(Table6[[#This Row],[$ VALUE]],$D:$D)</f>
        <v>911</v>
      </c>
      <c r="F912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912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913" spans="1:7" x14ac:dyDescent="0.3">
      <c r="A913" t="s">
        <v>13863</v>
      </c>
      <c r="B913" t="str">
        <f>IFERROR(INDEX(PLAYERIDMAP[],MATCH(Table6[[#This Row],[PLAYERID]],PLAYERIDMAP[IDPLAYER],0),COLUMN(PLAYERIDMAP[PLAYERNAME])),"")</f>
        <v>Boog Powell</v>
      </c>
      <c r="C913" t="str">
        <f>IFERROR(INDEX(PLAYERIDMAP[],MATCH(Table6[[#This Row],[PLAYERID]],PLAYERIDMAP[IDPLAYER],0),COLUMN(PLAYERIDMAP[POS])),"")</f>
        <v>OF</v>
      </c>
      <c r="D913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-23.244461373874941</v>
      </c>
      <c r="E913">
        <f>RANK(Table6[[#This Row],[$ VALUE]],$D:$D)</f>
        <v>912</v>
      </c>
      <c r="F913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913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914" spans="1:7" x14ac:dyDescent="0.3">
      <c r="A914" t="s">
        <v>11451</v>
      </c>
      <c r="B914" t="str">
        <f>IFERROR(INDEX(PLAYERIDMAP[],MATCH(Table6[[#This Row],[PLAYERID]],PLAYERIDMAP[IDPLAYER],0),COLUMN(PLAYERIDMAP[PLAYERNAME])),"")</f>
        <v>Anthony Alford</v>
      </c>
      <c r="C914" t="str">
        <f>IFERROR(INDEX(PLAYERIDMAP[],MATCH(Table6[[#This Row],[PLAYERID]],PLAYERIDMAP[IDPLAYER],0),COLUMN(PLAYERIDMAP[POS])),"")</f>
        <v>OF</v>
      </c>
      <c r="D914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-23.269835388122516</v>
      </c>
      <c r="E914">
        <f>RANK(Table6[[#This Row],[$ VALUE]],$D:$D)</f>
        <v>913</v>
      </c>
      <c r="F914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914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915" spans="1:7" x14ac:dyDescent="0.3">
      <c r="A915" t="s">
        <v>13874</v>
      </c>
      <c r="B915" t="str">
        <f>IFERROR(INDEX(PLAYERIDMAP[],MATCH(Table6[[#This Row],[PLAYERID]],PLAYERIDMAP[IDPLAYER],0),COLUMN(PLAYERIDMAP[PLAYERNAME])),"")</f>
        <v>Matt Reynolds</v>
      </c>
      <c r="C915" t="str">
        <f>IFERROR(INDEX(PLAYERIDMAP[],MATCH(Table6[[#This Row],[PLAYERID]],PLAYERIDMAP[IDPLAYER],0),COLUMN(PLAYERIDMAP[POS])),"")</f>
        <v>3B</v>
      </c>
      <c r="D915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-23.33178024164658</v>
      </c>
      <c r="E915">
        <f>RANK(Table6[[#This Row],[$ VALUE]],$D:$D)</f>
        <v>914</v>
      </c>
      <c r="F915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915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916" spans="1:7" x14ac:dyDescent="0.3">
      <c r="A916" t="s">
        <v>1519</v>
      </c>
      <c r="B916" t="str">
        <f>IFERROR(INDEX(PLAYERIDMAP[],MATCH(Table6[[#This Row],[PLAYERID]],PLAYERIDMAP[IDPLAYER],0),COLUMN(PLAYERIDMAP[PLAYERNAME])),"")</f>
        <v>Gordon Beckham</v>
      </c>
      <c r="C916" t="str">
        <f>IFERROR(INDEX(PLAYERIDMAP[],MATCH(Table6[[#This Row],[PLAYERID]],PLAYERIDMAP[IDPLAYER],0),COLUMN(PLAYERIDMAP[POS])),"")</f>
        <v>2B</v>
      </c>
      <c r="D916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-23.380699072018427</v>
      </c>
      <c r="E916">
        <f>RANK(Table6[[#This Row],[$ VALUE]],$D:$D)</f>
        <v>915</v>
      </c>
      <c r="F916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916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917" spans="1:7" x14ac:dyDescent="0.3">
      <c r="A917" t="s">
        <v>10999</v>
      </c>
      <c r="B917" t="str">
        <f>IFERROR(INDEX(PLAYERIDMAP[],MATCH(Table6[[#This Row],[PLAYERID]],PLAYERIDMAP[IDPLAYER],0),COLUMN(PLAYERIDMAP[PLAYERNAME])),"")</f>
        <v>Efren Navarro</v>
      </c>
      <c r="C917" t="str">
        <f>IFERROR(INDEX(PLAYERIDMAP[],MATCH(Table6[[#This Row],[PLAYERID]],PLAYERIDMAP[IDPLAYER],0),COLUMN(PLAYERIDMAP[POS])),"")</f>
        <v>1B</v>
      </c>
      <c r="D917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-23.383463920083088</v>
      </c>
      <c r="E917">
        <f>RANK(Table6[[#This Row],[$ VALUE]],$D:$D)</f>
        <v>916</v>
      </c>
      <c r="F917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917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918" spans="1:7" x14ac:dyDescent="0.3">
      <c r="A918" t="s">
        <v>12699</v>
      </c>
      <c r="B918" t="str">
        <f>IFERROR(INDEX(PLAYERIDMAP[],MATCH(Table6[[#This Row],[PLAYERID]],PLAYERIDMAP[IDPLAYER],0),COLUMN(PLAYERIDMAP[PLAYERNAME])),"")</f>
        <v>Michael Reed</v>
      </c>
      <c r="C918" t="str">
        <f>IFERROR(INDEX(PLAYERIDMAP[],MATCH(Table6[[#This Row],[PLAYERID]],PLAYERIDMAP[IDPLAYER],0),COLUMN(PLAYERIDMAP[POS])),"")</f>
        <v>OF</v>
      </c>
      <c r="D918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-23.385882253233756</v>
      </c>
      <c r="E918">
        <f>RANK(Table6[[#This Row],[$ VALUE]],$D:$D)</f>
        <v>917</v>
      </c>
      <c r="F918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918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919" spans="1:7" x14ac:dyDescent="0.3">
      <c r="A919" t="s">
        <v>13480</v>
      </c>
      <c r="B919" t="str">
        <f>IFERROR(INDEX(PLAYERIDMAP[],MATCH(Table6[[#This Row],[PLAYERID]],PLAYERIDMAP[IDPLAYER],0),COLUMN(PLAYERIDMAP[PLAYERNAME])),"")</f>
        <v>Kevin Newman</v>
      </c>
      <c r="C919" t="str">
        <f>IFERROR(INDEX(PLAYERIDMAP[],MATCH(Table6[[#This Row],[PLAYERID]],PLAYERIDMAP[IDPLAYER],0),COLUMN(PLAYERIDMAP[POS])),"")</f>
        <v>SS</v>
      </c>
      <c r="D919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-23.387444185624719</v>
      </c>
      <c r="E919">
        <f>RANK(Table6[[#This Row],[$ VALUE]],$D:$D)</f>
        <v>918</v>
      </c>
      <c r="F919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919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920" spans="1:7" x14ac:dyDescent="0.3">
      <c r="A920" t="s">
        <v>8210</v>
      </c>
      <c r="B920" t="str">
        <f>IFERROR(INDEX(PLAYERIDMAP[],MATCH(Table6[[#This Row],[PLAYERID]],PLAYERIDMAP[IDPLAYER],0),COLUMN(PLAYERIDMAP[PLAYERNAME])),"")</f>
        <v>Luis Sardinas</v>
      </c>
      <c r="C920" t="str">
        <f>IFERROR(INDEX(PLAYERIDMAP[],MATCH(Table6[[#This Row],[PLAYERID]],PLAYERIDMAP[IDPLAYER],0),COLUMN(PLAYERIDMAP[POS])),"")</f>
        <v>2B</v>
      </c>
      <c r="D920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-23.410532407538785</v>
      </c>
      <c r="E920">
        <f>RANK(Table6[[#This Row],[$ VALUE]],$D:$D)</f>
        <v>919</v>
      </c>
      <c r="F920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920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921" spans="1:7" x14ac:dyDescent="0.3">
      <c r="A921" t="s">
        <v>3371</v>
      </c>
      <c r="B921" t="str">
        <f>IFERROR(INDEX(PLAYERIDMAP[],MATCH(Table6[[#This Row],[PLAYERID]],PLAYERIDMAP[IDPLAYER],0),COLUMN(PLAYERIDMAP[PLAYERNAME])),"")</f>
        <v>David Wright</v>
      </c>
      <c r="C921" t="str">
        <f>IFERROR(INDEX(PLAYERIDMAP[],MATCH(Table6[[#This Row],[PLAYERID]],PLAYERIDMAP[IDPLAYER],0),COLUMN(PLAYERIDMAP[POS])),"")</f>
        <v>3B</v>
      </c>
      <c r="D921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-23.422153039499726</v>
      </c>
      <c r="E921">
        <f>RANK(Table6[[#This Row],[$ VALUE]],$D:$D)</f>
        <v>920</v>
      </c>
      <c r="F921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921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922" spans="1:7" x14ac:dyDescent="0.3">
      <c r="A922" t="s">
        <v>3174</v>
      </c>
      <c r="B922" t="str">
        <f>IFERROR(INDEX(PLAYERIDMAP[],MATCH(Table6[[#This Row],[PLAYERID]],PLAYERIDMAP[IDPLAYER],0),COLUMN(PLAYERIDMAP[PLAYERNAME])),"")</f>
        <v>Ichiro Suzuki</v>
      </c>
      <c r="C922" t="str">
        <f>IFERROR(INDEX(PLAYERIDMAP[],MATCH(Table6[[#This Row],[PLAYERID]],PLAYERIDMAP[IDPLAYER],0),COLUMN(PLAYERIDMAP[POS])),"")</f>
        <v>OF</v>
      </c>
      <c r="D922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-23.422571946280037</v>
      </c>
      <c r="E922">
        <f>RANK(Table6[[#This Row],[$ VALUE]],$D:$D)</f>
        <v>921</v>
      </c>
      <c r="F922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922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923" spans="1:7" x14ac:dyDescent="0.3">
      <c r="A923" t="s">
        <v>3126</v>
      </c>
      <c r="B923" t="str">
        <f>IFERROR(INDEX(PLAYERIDMAP[],MATCH(Table6[[#This Row],[PLAYERID]],PLAYERIDMAP[IDPLAYER],0),COLUMN(PLAYERIDMAP[PLAYERNAME])),"")</f>
        <v>Brandon Snyder</v>
      </c>
      <c r="C923" t="str">
        <f>IFERROR(INDEX(PLAYERIDMAP[],MATCH(Table6[[#This Row],[PLAYERID]],PLAYERIDMAP[IDPLAYER],0),COLUMN(PLAYERIDMAP[POS])),"")</f>
        <v>3B</v>
      </c>
      <c r="D923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-23.431757907457701</v>
      </c>
      <c r="E923">
        <f>RANK(Table6[[#This Row],[$ VALUE]],$D:$D)</f>
        <v>922</v>
      </c>
      <c r="F923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923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924" spans="1:7" x14ac:dyDescent="0.3">
      <c r="A924" t="s">
        <v>11398</v>
      </c>
      <c r="B924" t="str">
        <f>IFERROR(INDEX(PLAYERIDMAP[],MATCH(Table6[[#This Row],[PLAYERID]],PLAYERIDMAP[IDPLAYER],0),COLUMN(PLAYERIDMAP[PLAYERNAME])),"")</f>
        <v>A.J. Reed</v>
      </c>
      <c r="C924" t="str">
        <f>IFERROR(INDEX(PLAYERIDMAP[],MATCH(Table6[[#This Row],[PLAYERID]],PLAYERIDMAP[IDPLAYER],0),COLUMN(PLAYERIDMAP[POS])),"")</f>
        <v>1B</v>
      </c>
      <c r="D924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-23.439223473297474</v>
      </c>
      <c r="E924">
        <f>RANK(Table6[[#This Row],[$ VALUE]],$D:$D)</f>
        <v>923</v>
      </c>
      <c r="F924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924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925" spans="1:7" x14ac:dyDescent="0.3">
      <c r="A925" t="s">
        <v>12679</v>
      </c>
      <c r="B925" t="str">
        <f>IFERROR(INDEX(PLAYERIDMAP[],MATCH(Table6[[#This Row],[PLAYERID]],PLAYERIDMAP[IDPLAYER],0),COLUMN(PLAYERIDMAP[PLAYERNAME])),"")</f>
        <v>Jabari Blash</v>
      </c>
      <c r="C925" t="str">
        <f>IFERROR(INDEX(PLAYERIDMAP[],MATCH(Table6[[#This Row],[PLAYERID]],PLAYERIDMAP[IDPLAYER],0),COLUMN(PLAYERIDMAP[POS])),"")</f>
        <v>OF</v>
      </c>
      <c r="D925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-23.473873851934908</v>
      </c>
      <c r="E925">
        <f>RANK(Table6[[#This Row],[$ VALUE]],$D:$D)</f>
        <v>924</v>
      </c>
      <c r="F925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925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926" spans="1:7" x14ac:dyDescent="0.3">
      <c r="A926" t="s">
        <v>10979</v>
      </c>
      <c r="B926" t="str">
        <f>IFERROR(INDEX(PLAYERIDMAP[],MATCH(Table6[[#This Row],[PLAYERID]],PLAYERIDMAP[IDPLAYER],0),COLUMN(PLAYERIDMAP[PLAYERNAME])),"")</f>
        <v>Kaleb Cowart</v>
      </c>
      <c r="C926" t="str">
        <f>IFERROR(INDEX(PLAYERIDMAP[],MATCH(Table6[[#This Row],[PLAYERID]],PLAYERIDMAP[IDPLAYER],0),COLUMN(PLAYERIDMAP[POS])),"")</f>
        <v>2B</v>
      </c>
      <c r="D926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-23.655849939020676</v>
      </c>
      <c r="E926">
        <f>RANK(Table6[[#This Row],[$ VALUE]],$D:$D)</f>
        <v>925</v>
      </c>
      <c r="F926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926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927" spans="1:7" x14ac:dyDescent="0.3">
      <c r="A927" t="s">
        <v>12933</v>
      </c>
      <c r="B927" t="str">
        <f>IFERROR(INDEX(PLAYERIDMAP[],MATCH(Table6[[#This Row],[PLAYERID]],PLAYERIDMAP[IDPLAYER],0),COLUMN(PLAYERIDMAP[PLAYERNAME])),"")</f>
        <v>Rio Ruiz</v>
      </c>
      <c r="C927" t="str">
        <f>IFERROR(INDEX(PLAYERIDMAP[],MATCH(Table6[[#This Row],[PLAYERID]],PLAYERIDMAP[IDPLAYER],0),COLUMN(PLAYERIDMAP[POS])),"")</f>
        <v>3B</v>
      </c>
      <c r="D927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-23.669448444932062</v>
      </c>
      <c r="E927">
        <f>RANK(Table6[[#This Row],[$ VALUE]],$D:$D)</f>
        <v>926</v>
      </c>
      <c r="F927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927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928" spans="1:7" x14ac:dyDescent="0.3">
      <c r="A928" t="s">
        <v>2931</v>
      </c>
      <c r="B928" t="str">
        <f>IFERROR(INDEX(PLAYERIDMAP[],MATCH(Table6[[#This Row],[PLAYERID]],PLAYERIDMAP[IDPLAYER],0),COLUMN(PLAYERIDMAP[PLAYERNAME])),"")</f>
        <v>Colby Rasmus</v>
      </c>
      <c r="C928" t="str">
        <f>IFERROR(INDEX(PLAYERIDMAP[],MATCH(Table6[[#This Row],[PLAYERID]],PLAYERIDMAP[IDPLAYER],0),COLUMN(PLAYERIDMAP[POS])),"")</f>
        <v>OF</v>
      </c>
      <c r="D928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-23.708444962005704</v>
      </c>
      <c r="E928">
        <f>RANK(Table6[[#This Row],[$ VALUE]],$D:$D)</f>
        <v>927</v>
      </c>
      <c r="F928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928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929" spans="1:7" x14ac:dyDescent="0.3">
      <c r="A929" t="s">
        <v>2021</v>
      </c>
      <c r="B929" t="str">
        <f>IFERROR(INDEX(PLAYERIDMAP[],MATCH(Table6[[#This Row],[PLAYERID]],PLAYERIDMAP[IDPLAYER],0),COLUMN(PLAYERIDMAP[PLAYERNAME])),"")</f>
        <v>Nick Franklin</v>
      </c>
      <c r="C929" t="str">
        <f>IFERROR(INDEX(PLAYERIDMAP[],MATCH(Table6[[#This Row],[PLAYERID]],PLAYERIDMAP[IDPLAYER],0),COLUMN(PLAYERIDMAP[POS])),"")</f>
        <v>OF</v>
      </c>
      <c r="D929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-23.716618971128788</v>
      </c>
      <c r="E929">
        <f>RANK(Table6[[#This Row],[$ VALUE]],$D:$D)</f>
        <v>928</v>
      </c>
      <c r="F929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929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930" spans="1:7" x14ac:dyDescent="0.3">
      <c r="A930" t="s">
        <v>11076</v>
      </c>
      <c r="B930" t="str">
        <f>IFERROR(INDEX(PLAYERIDMAP[],MATCH(Table6[[#This Row],[PLAYERID]],PLAYERIDMAP[IDPLAYER],0),COLUMN(PLAYERIDMAP[PLAYERNAME])),"")</f>
        <v>Darnell Sweeney</v>
      </c>
      <c r="C930" t="str">
        <f>IFERROR(INDEX(PLAYERIDMAP[],MATCH(Table6[[#This Row],[PLAYERID]],PLAYERIDMAP[IDPLAYER],0),COLUMN(PLAYERIDMAP[POS])),"")</f>
        <v>OF</v>
      </c>
      <c r="D930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-23.716618971128788</v>
      </c>
      <c r="E930">
        <f>RANK(Table6[[#This Row],[$ VALUE]],$D:$D)</f>
        <v>928</v>
      </c>
      <c r="F930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930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931" spans="1:7" x14ac:dyDescent="0.3">
      <c r="A931" t="s">
        <v>11873</v>
      </c>
      <c r="B931" t="str">
        <f>IFERROR(INDEX(PLAYERIDMAP[],MATCH(Table6[[#This Row],[PLAYERID]],PLAYERIDMAP[IDPLAYER],0),COLUMN(PLAYERIDMAP[PLAYERNAME])),"")</f>
        <v>Taylor Motter</v>
      </c>
      <c r="C931" t="str">
        <f>IFERROR(INDEX(PLAYERIDMAP[],MATCH(Table6[[#This Row],[PLAYERID]],PLAYERIDMAP[IDPLAYER],0),COLUMN(PLAYERIDMAP[POS])),"")</f>
        <v>SS</v>
      </c>
      <c r="D931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-23.75439633724698</v>
      </c>
      <c r="E931">
        <f>RANK(Table6[[#This Row],[$ VALUE]],$D:$D)</f>
        <v>930</v>
      </c>
      <c r="F931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931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932" spans="1:7" x14ac:dyDescent="0.3">
      <c r="A932" t="s">
        <v>6299</v>
      </c>
      <c r="B932" t="str">
        <f>IFERROR(INDEX(PLAYERIDMAP[],MATCH(Table6[[#This Row],[PLAYERID]],PLAYERIDMAP[IDPLAYER],0),COLUMN(PLAYERIDMAP[PLAYERNAME])),"")</f>
        <v>Jake Smolinski</v>
      </c>
      <c r="C932" t="str">
        <f>IFERROR(INDEX(PLAYERIDMAP[],MATCH(Table6[[#This Row],[PLAYERID]],PLAYERIDMAP[IDPLAYER],0),COLUMN(PLAYERIDMAP[POS])),"")</f>
        <v>OF</v>
      </c>
      <c r="D932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-23.819440022978167</v>
      </c>
      <c r="E932">
        <f>RANK(Table6[[#This Row],[$ VALUE]],$D:$D)</f>
        <v>931</v>
      </c>
      <c r="F932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932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933" spans="1:7" x14ac:dyDescent="0.3">
      <c r="A933" t="s">
        <v>2815</v>
      </c>
      <c r="B933" t="str">
        <f>IFERROR(INDEX(PLAYERIDMAP[],MATCH(Table6[[#This Row],[PLAYERID]],PLAYERIDMAP[IDPLAYER],0),COLUMN(PLAYERIDMAP[PLAYERNAME])),"")</f>
        <v>Dustin Pedroia</v>
      </c>
      <c r="C933" t="str">
        <f>IFERROR(INDEX(PLAYERIDMAP[],MATCH(Table6[[#This Row],[PLAYERID]],PLAYERIDMAP[IDPLAYER],0),COLUMN(PLAYERIDMAP[POS])),"")</f>
        <v>2B</v>
      </c>
      <c r="D933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-23.889499101736384</v>
      </c>
      <c r="E933">
        <f>RANK(Table6[[#This Row],[$ VALUE]],$D:$D)</f>
        <v>932</v>
      </c>
      <c r="F933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933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934" spans="1:7" x14ac:dyDescent="0.3">
      <c r="A934" t="s">
        <v>13793</v>
      </c>
      <c r="B934" t="str">
        <f>IFERROR(INDEX(PLAYERIDMAP[],MATCH(Table6[[#This Row],[PLAYERID]],PLAYERIDMAP[IDPLAYER],0),COLUMN(PLAYERIDMAP[PLAYERNAME])),"")</f>
        <v>Ty Kelly</v>
      </c>
      <c r="C934" t="str">
        <f>IFERROR(INDEX(PLAYERIDMAP[],MATCH(Table6[[#This Row],[PLAYERID]],PLAYERIDMAP[IDPLAYER],0),COLUMN(PLAYERIDMAP[POS])),"")</f>
        <v>2B</v>
      </c>
      <c r="D934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-23.889499101736384</v>
      </c>
      <c r="E934">
        <f>RANK(Table6[[#This Row],[$ VALUE]],$D:$D)</f>
        <v>932</v>
      </c>
      <c r="F934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934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935" spans="1:7" x14ac:dyDescent="0.3">
      <c r="A935" t="s">
        <v>8188</v>
      </c>
      <c r="B935" t="str">
        <f>IFERROR(INDEX(PLAYERIDMAP[],MATCH(Table6[[#This Row],[PLAYERID]],PLAYERIDMAP[IDPLAYER],0),COLUMN(PLAYERIDMAP[PLAYERNAME])),"")</f>
        <v>Paulo Orlando</v>
      </c>
      <c r="C935" t="str">
        <f>IFERROR(INDEX(PLAYERIDMAP[],MATCH(Table6[[#This Row],[PLAYERID]],PLAYERIDMAP[IDPLAYER],0),COLUMN(PLAYERIDMAP[POS])),"")</f>
        <v>OF</v>
      </c>
      <c r="D935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-23.985085752816104</v>
      </c>
      <c r="E935">
        <f>RANK(Table6[[#This Row],[$ VALUE]],$D:$D)</f>
        <v>934</v>
      </c>
      <c r="F935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935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936" spans="1:7" x14ac:dyDescent="0.3">
      <c r="A936" t="s">
        <v>2830</v>
      </c>
      <c r="B936" t="str">
        <f>IFERROR(INDEX(PLAYERIDMAP[],MATCH(Table6[[#This Row],[PLAYERID]],PLAYERIDMAP[IDPLAYER],0),COLUMN(PLAYERIDMAP[PLAYERNAME])),"")</f>
        <v>Cliff Pennington</v>
      </c>
      <c r="C936" t="str">
        <f>IFERROR(INDEX(PLAYERIDMAP[],MATCH(Table6[[#This Row],[PLAYERID]],PLAYERIDMAP[IDPLAYER],0),COLUMN(PLAYERIDMAP[POS])),"")</f>
        <v>3B</v>
      </c>
      <c r="D936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-24.022731117401463</v>
      </c>
      <c r="E936">
        <f>RANK(Table6[[#This Row],[$ VALUE]],$D:$D)</f>
        <v>935</v>
      </c>
      <c r="F936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936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937" spans="1:7" x14ac:dyDescent="0.3">
      <c r="A937" t="s">
        <v>2196</v>
      </c>
      <c r="B937" t="str">
        <f>IFERROR(INDEX(PLAYERIDMAP[],MATCH(Table6[[#This Row],[PLAYERID]],PLAYERIDMAP[IDPLAYER],0),COLUMN(PLAYERIDMAP[PLAYERNAME])),"")</f>
        <v>Chase Headley</v>
      </c>
      <c r="C937" t="str">
        <f>IFERROR(INDEX(PLAYERIDMAP[],MATCH(Table6[[#This Row],[PLAYERID]],PLAYERIDMAP[IDPLAYER],0),COLUMN(PLAYERIDMAP[POS])),"")</f>
        <v>3B</v>
      </c>
      <c r="D937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-24.253110235442641</v>
      </c>
      <c r="E937">
        <f>RANK(Table6[[#This Row],[$ VALUE]],$D:$D)</f>
        <v>936</v>
      </c>
      <c r="F937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937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938" spans="1:7" x14ac:dyDescent="0.3">
      <c r="A938" t="s">
        <v>6106</v>
      </c>
      <c r="B938" t="str">
        <f>IFERROR(INDEX(PLAYERIDMAP[],MATCH(Table6[[#This Row],[PLAYERID]],PLAYERIDMAP[IDPLAYER],0),COLUMN(PLAYERIDMAP[PLAYERNAME])),"")</f>
        <v>Dalton Pompey</v>
      </c>
      <c r="C938" t="str">
        <f>IFERROR(INDEX(PLAYERIDMAP[],MATCH(Table6[[#This Row],[PLAYERID]],PLAYERIDMAP[IDPLAYER],0),COLUMN(PLAYERIDMAP[POS])),"")</f>
        <v>DH</v>
      </c>
      <c r="D938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-24.37375631536306</v>
      </c>
      <c r="E938">
        <f>RANK(Table6[[#This Row],[$ VALUE]],$D:$D)</f>
        <v>937</v>
      </c>
      <c r="F938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938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939" spans="1:7" x14ac:dyDescent="0.3">
      <c r="A939" t="s">
        <v>3130</v>
      </c>
      <c r="B939" t="str">
        <f>IFERROR(INDEX(PLAYERIDMAP[],MATCH(Table6[[#This Row],[PLAYERID]],PLAYERIDMAP[IDPLAYER],0),COLUMN(PLAYERIDMAP[PLAYERNAME])),"")</f>
        <v>Eric Sogard</v>
      </c>
      <c r="C939" t="str">
        <f>IFERROR(INDEX(PLAYERIDMAP[],MATCH(Table6[[#This Row],[PLAYERID]],PLAYERIDMAP[IDPLAYER],0),COLUMN(PLAYERIDMAP[POS])),"")</f>
        <v>SS</v>
      </c>
      <c r="D939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-24.55069314156751</v>
      </c>
      <c r="E939">
        <f>RANK(Table6[[#This Row],[$ VALUE]],$D:$D)</f>
        <v>938</v>
      </c>
      <c r="F939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939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940" spans="1:7" x14ac:dyDescent="0.3">
      <c r="A940" t="s">
        <v>8151</v>
      </c>
      <c r="B940" t="str">
        <f>IFERROR(INDEX(PLAYERIDMAP[],MATCH(Table6[[#This Row],[PLAYERID]],PLAYERIDMAP[IDPLAYER],0),COLUMN(PLAYERIDMAP[PLAYERNAME])),"")</f>
        <v>Matt den Dekker</v>
      </c>
      <c r="C940" t="str">
        <f>IFERROR(INDEX(PLAYERIDMAP[],MATCH(Table6[[#This Row],[PLAYERID]],PLAYERIDMAP[IDPLAYER],0),COLUMN(PLAYERIDMAP[POS])),"")</f>
        <v>OF</v>
      </c>
      <c r="D940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-24.608735083671245</v>
      </c>
      <c r="E940">
        <f>RANK(Table6[[#This Row],[$ VALUE]],$D:$D)</f>
        <v>939</v>
      </c>
      <c r="F940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940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  <row r="941" spans="1:7" x14ac:dyDescent="0.3">
      <c r="A941" t="s">
        <v>13932</v>
      </c>
      <c r="B941" t="str">
        <f>IFERROR(INDEX(PLAYERIDMAP[],MATCH(Table6[[#This Row],[PLAYERID]],PLAYERIDMAP[IDPLAYER],0),COLUMN(PLAYERIDMAP[PLAYERNAME])),"")</f>
        <v>Pat Valaika</v>
      </c>
      <c r="C941" t="str">
        <f>IFERROR(INDEX(PLAYERIDMAP[],MATCH(Table6[[#This Row],[PLAYERID]],PLAYERIDMAP[IDPLAYER],0),COLUMN(PLAYERIDMAP[POS])),"")</f>
        <v>SS</v>
      </c>
      <c r="D941" s="84">
        <f>IFERROR(IF(Table6[[#This Row],[POS]]&lt;&gt;"P",INDEX(MYRANKS_H[],MATCH(Table6[[#This Row],[PLAYERID]],MYRANKS_H[PLAYERID],0),COLUMN(MYRANKS_H[$VALUE])),INDEX(MYRANKS_P[],MATCH(Table6[[#This Row],[PLAYERID]],MYRANKS_P[PLAYERID],0),COLUMN(MYRANKS_P[$VALUE]))),-99)</f>
        <v>-24.61454633900782</v>
      </c>
      <c r="E941">
        <f>RANK(Table6[[#This Row],[$ VALUE]],$D:$D)</f>
        <v>940</v>
      </c>
      <c r="F941" t="str">
        <f>IFERROR(IF(Table6[[#This Row],[POS]]&lt;&gt;"P",INDEX(MYRANKS_H[],MATCH(Table6[[#This Row],[PLAYERID]],MYRANKS_H[PLAYERID],0),COLUMN(#REF!)),INDEX(MYRANKS_P[],MATCH(Table6[[#This Row],[PLAYERID]],MYRANKS_P[PLAYERID],0),COLUMN(#REF!))),"")</f>
        <v/>
      </c>
      <c r="G941" t="str">
        <f>IFERROR(IF(IFERROR(INDEX(MYRANKS_H[],MATCH(Table6[[#This Row],[PLAYERID]],MYRANKS_H[PLAYERID],0),COLUMN(#REF!)),INDEX(MYRANKS_P[],MATCH(Table6[[#This Row],[PLAYERID]],MYRANKS_P[PLAYERID],0),COLUMN(#REF!)))&lt;&gt;0,"X",""),"")</f>
        <v/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AO2171"/>
  <sheetViews>
    <sheetView topLeftCell="A1994" workbookViewId="0">
      <selection activeCell="D2013" sqref="D2013"/>
    </sheetView>
  </sheetViews>
  <sheetFormatPr defaultRowHeight="14.4" x14ac:dyDescent="0.3"/>
  <cols>
    <col min="1" max="1" width="12.33203125" bestFit="1" customWidth="1"/>
    <col min="2" max="2" width="22" bestFit="1" customWidth="1"/>
    <col min="3" max="3" width="13" bestFit="1" customWidth="1"/>
    <col min="4" max="4" width="13.5546875" bestFit="1" customWidth="1"/>
    <col min="5" max="5" width="14.6640625" bestFit="1" customWidth="1"/>
    <col min="6" max="6" width="8.44140625" bestFit="1" customWidth="1"/>
    <col min="7" max="7" width="5.5546875" bestFit="1" customWidth="1"/>
    <col min="8" max="8" width="6.88671875" bestFit="1" customWidth="1"/>
    <col min="9" max="9" width="16.33203125" bestFit="1" customWidth="1"/>
    <col min="10" max="10" width="22" bestFit="1" customWidth="1"/>
    <col min="11" max="11" width="9" bestFit="1" customWidth="1"/>
    <col min="12" max="12" width="23.109375" bestFit="1" customWidth="1"/>
    <col min="13" max="13" width="8.44140625" bestFit="1" customWidth="1"/>
    <col min="14" max="14" width="23.109375" bestFit="1" customWidth="1"/>
    <col min="15" max="15" width="11.33203125" bestFit="1" customWidth="1"/>
    <col min="16" max="16" width="12.33203125" bestFit="1" customWidth="1"/>
    <col min="17" max="17" width="9.88671875" bestFit="1" customWidth="1"/>
    <col min="18" max="18" width="23.109375" bestFit="1" customWidth="1"/>
    <col min="19" max="19" width="9.6640625" bestFit="1" customWidth="1"/>
    <col min="20" max="20" width="23.109375" bestFit="1" customWidth="1"/>
    <col min="21" max="21" width="20.109375" bestFit="1" customWidth="1"/>
    <col min="22" max="22" width="22.88671875" bestFit="1" customWidth="1"/>
    <col min="23" max="23" width="7.44140625" bestFit="1" customWidth="1"/>
    <col min="24" max="24" width="11.6640625" bestFit="1" customWidth="1"/>
    <col min="25" max="25" width="24.6640625" bestFit="1" customWidth="1"/>
    <col min="26" max="26" width="23.6640625" bestFit="1" customWidth="1"/>
    <col min="27" max="27" width="7.6640625" bestFit="1" customWidth="1"/>
    <col min="28" max="28" width="11.109375" bestFit="1" customWidth="1"/>
    <col min="29" max="29" width="22.6640625" bestFit="1" customWidth="1"/>
    <col min="30" max="30" width="22.5546875" bestFit="1" customWidth="1"/>
    <col min="31" max="31" width="14.88671875" bestFit="1" customWidth="1"/>
    <col min="32" max="32" width="21.109375" bestFit="1" customWidth="1"/>
    <col min="33" max="33" width="13.44140625" bestFit="1" customWidth="1"/>
    <col min="34" max="34" width="21.109375" bestFit="1" customWidth="1"/>
    <col min="35" max="35" width="13.88671875" bestFit="1" customWidth="1"/>
    <col min="36" max="36" width="7.88671875" bestFit="1" customWidth="1"/>
    <col min="37" max="37" width="20.109375" bestFit="1" customWidth="1"/>
    <col min="38" max="38" width="13.44140625" bestFit="1" customWidth="1"/>
    <col min="39" max="39" width="20.88671875" bestFit="1" customWidth="1"/>
    <col min="40" max="40" width="22" bestFit="1" customWidth="1"/>
    <col min="41" max="41" width="12.33203125" bestFit="1" customWidth="1"/>
  </cols>
  <sheetData>
    <row r="1" spans="1:41" x14ac:dyDescent="0.3">
      <c r="A1" t="s">
        <v>1354</v>
      </c>
      <c r="B1" t="s">
        <v>1355</v>
      </c>
      <c r="C1" t="s">
        <v>3524</v>
      </c>
      <c r="D1" t="s">
        <v>1356</v>
      </c>
      <c r="E1" t="s">
        <v>1357</v>
      </c>
      <c r="F1" t="s">
        <v>1358</v>
      </c>
      <c r="G1" t="s">
        <v>3523</v>
      </c>
      <c r="H1" t="s">
        <v>1359</v>
      </c>
      <c r="I1" t="s">
        <v>1360</v>
      </c>
      <c r="J1" t="s">
        <v>9080</v>
      </c>
      <c r="K1" t="s">
        <v>1361</v>
      </c>
      <c r="L1" t="s">
        <v>1362</v>
      </c>
      <c r="M1" t="s">
        <v>1363</v>
      </c>
      <c r="N1" t="s">
        <v>1364</v>
      </c>
      <c r="O1" t="s">
        <v>1365</v>
      </c>
      <c r="P1" t="s">
        <v>1366</v>
      </c>
      <c r="Q1" t="s">
        <v>1367</v>
      </c>
      <c r="R1" t="s">
        <v>1368</v>
      </c>
      <c r="S1" t="s">
        <v>3522</v>
      </c>
      <c r="T1" t="s">
        <v>3521</v>
      </c>
      <c r="U1" t="s">
        <v>3520</v>
      </c>
      <c r="V1" t="s">
        <v>5038</v>
      </c>
      <c r="W1" t="s">
        <v>5039</v>
      </c>
      <c r="X1" t="s">
        <v>5040</v>
      </c>
      <c r="Y1" t="s">
        <v>5041</v>
      </c>
      <c r="Z1" t="s">
        <v>8308</v>
      </c>
      <c r="AA1" t="s">
        <v>8309</v>
      </c>
      <c r="AB1" t="s">
        <v>8310</v>
      </c>
      <c r="AC1" t="s">
        <v>8311</v>
      </c>
      <c r="AD1" t="s">
        <v>8312</v>
      </c>
      <c r="AE1" t="s">
        <v>8313</v>
      </c>
      <c r="AF1" t="s">
        <v>8314</v>
      </c>
      <c r="AG1" t="s">
        <v>9081</v>
      </c>
      <c r="AH1" t="s">
        <v>9082</v>
      </c>
      <c r="AI1" t="s">
        <v>11844</v>
      </c>
      <c r="AJ1" t="s">
        <v>11845</v>
      </c>
      <c r="AK1" t="s">
        <v>13053</v>
      </c>
      <c r="AL1" t="s">
        <v>14303</v>
      </c>
      <c r="AM1" t="s">
        <v>14304</v>
      </c>
      <c r="AN1" t="s">
        <v>14305</v>
      </c>
      <c r="AO1" t="s">
        <v>15881</v>
      </c>
    </row>
    <row r="2" spans="1:41" x14ac:dyDescent="0.3">
      <c r="A2" t="s">
        <v>1369</v>
      </c>
      <c r="B2" t="s">
        <v>1096</v>
      </c>
      <c r="C2" s="62">
        <v>29947</v>
      </c>
      <c r="D2" t="s">
        <v>6670</v>
      </c>
      <c r="E2" t="s">
        <v>7726</v>
      </c>
      <c r="F2" t="s">
        <v>3575</v>
      </c>
      <c r="G2" t="s">
        <v>3575</v>
      </c>
      <c r="H2" t="s">
        <v>1371</v>
      </c>
      <c r="I2" t="s">
        <v>9845</v>
      </c>
      <c r="J2" t="s">
        <v>1096</v>
      </c>
      <c r="K2">
        <v>430911</v>
      </c>
      <c r="L2" t="s">
        <v>1096</v>
      </c>
      <c r="M2">
        <v>479025</v>
      </c>
      <c r="N2" t="s">
        <v>1096</v>
      </c>
      <c r="O2" t="s">
        <v>1372</v>
      </c>
      <c r="P2" t="s">
        <v>1369</v>
      </c>
      <c r="Q2">
        <v>7307</v>
      </c>
      <c r="R2" t="s">
        <v>1096</v>
      </c>
      <c r="S2">
        <v>5933</v>
      </c>
      <c r="T2" t="s">
        <v>1096</v>
      </c>
      <c r="V2" t="s">
        <v>3525</v>
      </c>
      <c r="W2">
        <v>45369</v>
      </c>
      <c r="X2">
        <v>7307</v>
      </c>
      <c r="Y2" t="s">
        <v>1096</v>
      </c>
      <c r="Z2" t="s">
        <v>8315</v>
      </c>
      <c r="AA2" t="s">
        <v>656</v>
      </c>
      <c r="AB2" t="s">
        <v>656</v>
      </c>
      <c r="AC2" t="s">
        <v>1096</v>
      </c>
      <c r="AD2" t="s">
        <v>8315</v>
      </c>
      <c r="AE2">
        <v>7633</v>
      </c>
      <c r="AH2" t="s">
        <v>1096</v>
      </c>
      <c r="AI2">
        <v>4362</v>
      </c>
      <c r="AN2" t="s">
        <v>1096</v>
      </c>
      <c r="AO2" t="s">
        <v>1371</v>
      </c>
    </row>
    <row r="3" spans="1:41" x14ac:dyDescent="0.3">
      <c r="A3" t="s">
        <v>1373</v>
      </c>
      <c r="B3" t="s">
        <v>1136</v>
      </c>
      <c r="C3" s="62">
        <v>31398</v>
      </c>
      <c r="D3" t="s">
        <v>7278</v>
      </c>
      <c r="E3" t="s">
        <v>7727</v>
      </c>
      <c r="F3" t="s">
        <v>3575</v>
      </c>
      <c r="G3" t="s">
        <v>3575</v>
      </c>
      <c r="H3" t="s">
        <v>1371</v>
      </c>
      <c r="I3" t="s">
        <v>9941</v>
      </c>
      <c r="J3" t="s">
        <v>1136</v>
      </c>
      <c r="K3">
        <v>472551</v>
      </c>
      <c r="L3" t="s">
        <v>1136</v>
      </c>
      <c r="M3">
        <v>1723564</v>
      </c>
      <c r="N3" t="s">
        <v>1136</v>
      </c>
      <c r="O3" t="s">
        <v>1375</v>
      </c>
      <c r="P3" t="s">
        <v>1373</v>
      </c>
      <c r="Q3">
        <v>8767</v>
      </c>
      <c r="R3" t="s">
        <v>1136</v>
      </c>
      <c r="S3">
        <v>30417</v>
      </c>
      <c r="T3" t="s">
        <v>1136</v>
      </c>
      <c r="V3" t="s">
        <v>3526</v>
      </c>
      <c r="W3">
        <v>49706</v>
      </c>
      <c r="X3">
        <v>8767</v>
      </c>
      <c r="Y3" t="s">
        <v>1136</v>
      </c>
      <c r="Z3" t="s">
        <v>5049</v>
      </c>
      <c r="AA3" t="s">
        <v>664</v>
      </c>
      <c r="AB3" t="s">
        <v>664</v>
      </c>
      <c r="AC3" t="s">
        <v>1136</v>
      </c>
      <c r="AD3" t="s">
        <v>5049</v>
      </c>
      <c r="AE3">
        <v>11285</v>
      </c>
      <c r="AF3" t="s">
        <v>1136</v>
      </c>
      <c r="AG3">
        <v>12453</v>
      </c>
      <c r="AH3" t="s">
        <v>1136</v>
      </c>
      <c r="AI3">
        <v>7372</v>
      </c>
      <c r="AJ3">
        <v>3556</v>
      </c>
      <c r="AL3" t="s">
        <v>14306</v>
      </c>
      <c r="AM3" t="s">
        <v>5049</v>
      </c>
      <c r="AN3" t="s">
        <v>1136</v>
      </c>
      <c r="AO3" t="s">
        <v>1371</v>
      </c>
    </row>
    <row r="4" spans="1:41" x14ac:dyDescent="0.3">
      <c r="A4" t="s">
        <v>13375</v>
      </c>
      <c r="B4" t="s">
        <v>11288</v>
      </c>
      <c r="C4" s="62">
        <v>34968</v>
      </c>
      <c r="D4" t="s">
        <v>6631</v>
      </c>
      <c r="E4" t="s">
        <v>6711</v>
      </c>
      <c r="F4" t="s">
        <v>1370</v>
      </c>
      <c r="G4" t="s">
        <v>6107</v>
      </c>
      <c r="H4" t="s">
        <v>1371</v>
      </c>
      <c r="I4" t="s">
        <v>13376</v>
      </c>
      <c r="J4" t="s">
        <v>11288</v>
      </c>
      <c r="K4">
        <v>656061</v>
      </c>
      <c r="L4" t="s">
        <v>11288</v>
      </c>
      <c r="M4">
        <v>2211792</v>
      </c>
      <c r="N4" t="s">
        <v>11288</v>
      </c>
      <c r="P4" t="s">
        <v>13375</v>
      </c>
      <c r="Q4">
        <v>10546</v>
      </c>
      <c r="S4">
        <v>29402</v>
      </c>
      <c r="W4">
        <v>104651</v>
      </c>
      <c r="Z4" t="s">
        <v>13377</v>
      </c>
      <c r="AA4" t="s">
        <v>656</v>
      </c>
      <c r="AB4" t="s">
        <v>656</v>
      </c>
      <c r="AD4" t="s">
        <v>13377</v>
      </c>
      <c r="AE4">
        <v>14063</v>
      </c>
      <c r="AJ4">
        <v>5762</v>
      </c>
      <c r="AN4" t="s">
        <v>11288</v>
      </c>
      <c r="AO4" t="s">
        <v>1371</v>
      </c>
    </row>
    <row r="5" spans="1:41" x14ac:dyDescent="0.3">
      <c r="A5" t="s">
        <v>1376</v>
      </c>
      <c r="B5" t="s">
        <v>329</v>
      </c>
      <c r="C5" s="62">
        <v>27099</v>
      </c>
      <c r="D5" t="s">
        <v>7167</v>
      </c>
      <c r="E5" t="s">
        <v>6711</v>
      </c>
      <c r="F5" t="s">
        <v>3575</v>
      </c>
      <c r="G5" t="s">
        <v>3575</v>
      </c>
      <c r="H5" t="s">
        <v>1378</v>
      </c>
      <c r="I5" t="s">
        <v>10059</v>
      </c>
      <c r="J5" t="s">
        <v>329</v>
      </c>
      <c r="K5">
        <v>110029</v>
      </c>
      <c r="L5" t="s">
        <v>329</v>
      </c>
      <c r="M5">
        <v>7367</v>
      </c>
      <c r="N5" t="s">
        <v>329</v>
      </c>
      <c r="O5" t="s">
        <v>1379</v>
      </c>
      <c r="P5" t="s">
        <v>1376</v>
      </c>
      <c r="Q5">
        <v>5698</v>
      </c>
      <c r="R5" t="s">
        <v>329</v>
      </c>
      <c r="S5">
        <v>3537</v>
      </c>
      <c r="T5" t="s">
        <v>329</v>
      </c>
      <c r="U5" t="s">
        <v>329</v>
      </c>
      <c r="V5" t="s">
        <v>5050</v>
      </c>
      <c r="W5">
        <v>650</v>
      </c>
      <c r="X5">
        <v>5698</v>
      </c>
      <c r="Y5" t="s">
        <v>329</v>
      </c>
      <c r="Z5" t="s">
        <v>8316</v>
      </c>
      <c r="AA5" t="s">
        <v>664</v>
      </c>
      <c r="AB5" t="s">
        <v>656</v>
      </c>
      <c r="AC5" t="s">
        <v>329</v>
      </c>
      <c r="AD5" t="s">
        <v>8316</v>
      </c>
      <c r="AI5">
        <v>8984</v>
      </c>
      <c r="AO5" t="s">
        <v>1378</v>
      </c>
    </row>
    <row r="6" spans="1:41" x14ac:dyDescent="0.3">
      <c r="A6" t="s">
        <v>3447</v>
      </c>
      <c r="B6" t="s">
        <v>1311</v>
      </c>
      <c r="C6" s="62">
        <v>31806</v>
      </c>
      <c r="D6" t="s">
        <v>6530</v>
      </c>
      <c r="E6" t="s">
        <v>6711</v>
      </c>
      <c r="F6" t="s">
        <v>1462</v>
      </c>
      <c r="G6" t="s">
        <v>6107</v>
      </c>
      <c r="H6" t="s">
        <v>1394</v>
      </c>
      <c r="I6" t="s">
        <v>9090</v>
      </c>
      <c r="J6" t="s">
        <v>1311</v>
      </c>
      <c r="K6">
        <v>547989</v>
      </c>
      <c r="L6" t="s">
        <v>1311</v>
      </c>
      <c r="M6">
        <v>2106364</v>
      </c>
      <c r="N6" t="s">
        <v>1311</v>
      </c>
      <c r="O6" t="s">
        <v>8317</v>
      </c>
      <c r="P6" t="s">
        <v>3447</v>
      </c>
      <c r="Q6">
        <v>9540</v>
      </c>
      <c r="R6" t="s">
        <v>1311</v>
      </c>
      <c r="S6">
        <v>33095</v>
      </c>
      <c r="T6" t="s">
        <v>1311</v>
      </c>
      <c r="U6" t="s">
        <v>1311</v>
      </c>
      <c r="V6" t="s">
        <v>12727</v>
      </c>
      <c r="W6">
        <v>102005</v>
      </c>
      <c r="X6">
        <v>9540</v>
      </c>
      <c r="Y6" t="s">
        <v>1311</v>
      </c>
      <c r="Z6" t="s">
        <v>5051</v>
      </c>
      <c r="AA6" t="s">
        <v>656</v>
      </c>
      <c r="AB6" t="s">
        <v>656</v>
      </c>
      <c r="AC6" t="s">
        <v>1311</v>
      </c>
      <c r="AD6" t="s">
        <v>5051</v>
      </c>
      <c r="AE6">
        <v>11341</v>
      </c>
      <c r="AF6" t="s">
        <v>1311</v>
      </c>
      <c r="AG6">
        <v>49523</v>
      </c>
      <c r="AH6" t="s">
        <v>1311</v>
      </c>
      <c r="AI6">
        <v>18286</v>
      </c>
      <c r="AJ6">
        <v>4515</v>
      </c>
      <c r="AK6" t="s">
        <v>1311</v>
      </c>
      <c r="AL6" t="s">
        <v>14307</v>
      </c>
      <c r="AM6" t="s">
        <v>5051</v>
      </c>
      <c r="AN6" t="s">
        <v>5051</v>
      </c>
      <c r="AO6" t="s">
        <v>1394</v>
      </c>
    </row>
    <row r="7" spans="1:41" x14ac:dyDescent="0.3">
      <c r="A7" t="s">
        <v>1380</v>
      </c>
      <c r="B7" t="s">
        <v>42</v>
      </c>
      <c r="C7" s="62">
        <v>30999</v>
      </c>
      <c r="D7" t="s">
        <v>7028</v>
      </c>
      <c r="E7" t="s">
        <v>6711</v>
      </c>
      <c r="F7" t="s">
        <v>3575</v>
      </c>
      <c r="G7" t="s">
        <v>3575</v>
      </c>
      <c r="H7" t="s">
        <v>659</v>
      </c>
      <c r="I7" t="s">
        <v>9550</v>
      </c>
      <c r="J7" t="s">
        <v>42</v>
      </c>
      <c r="K7">
        <v>473234</v>
      </c>
      <c r="L7" t="s">
        <v>42</v>
      </c>
      <c r="M7">
        <v>593265</v>
      </c>
      <c r="N7" t="s">
        <v>42</v>
      </c>
      <c r="O7" t="s">
        <v>1382</v>
      </c>
      <c r="P7" t="s">
        <v>1380</v>
      </c>
      <c r="Q7">
        <v>8033</v>
      </c>
      <c r="R7" t="s">
        <v>42</v>
      </c>
      <c r="S7">
        <v>28777</v>
      </c>
      <c r="T7" t="s">
        <v>42</v>
      </c>
      <c r="U7" t="s">
        <v>42</v>
      </c>
      <c r="V7" t="s">
        <v>3527</v>
      </c>
      <c r="W7">
        <v>46923</v>
      </c>
      <c r="X7">
        <v>8033</v>
      </c>
      <c r="Y7" t="s">
        <v>42</v>
      </c>
      <c r="Z7" t="s">
        <v>5052</v>
      </c>
      <c r="AA7" t="s">
        <v>5053</v>
      </c>
      <c r="AB7" t="s">
        <v>656</v>
      </c>
      <c r="AC7" t="s">
        <v>42</v>
      </c>
      <c r="AD7" t="s">
        <v>5052</v>
      </c>
      <c r="AE7">
        <v>9244</v>
      </c>
      <c r="AI7">
        <v>549</v>
      </c>
      <c r="AN7" t="s">
        <v>42</v>
      </c>
      <c r="AO7" t="s">
        <v>659</v>
      </c>
    </row>
    <row r="8" spans="1:41" x14ac:dyDescent="0.3">
      <c r="A8" t="s">
        <v>1383</v>
      </c>
      <c r="B8" t="s">
        <v>1098</v>
      </c>
      <c r="C8" s="62">
        <v>29938</v>
      </c>
      <c r="D8" t="s">
        <v>7539</v>
      </c>
      <c r="E8" t="s">
        <v>7728</v>
      </c>
      <c r="F8" t="s">
        <v>3575</v>
      </c>
      <c r="G8" t="s">
        <v>3575</v>
      </c>
      <c r="H8" t="s">
        <v>1371</v>
      </c>
      <c r="I8" t="s">
        <v>10694</v>
      </c>
      <c r="J8" t="s">
        <v>1098</v>
      </c>
      <c r="K8">
        <v>435618</v>
      </c>
      <c r="L8" t="s">
        <v>1098</v>
      </c>
      <c r="M8">
        <v>490429</v>
      </c>
      <c r="N8" t="s">
        <v>1098</v>
      </c>
      <c r="O8" t="s">
        <v>1385</v>
      </c>
      <c r="P8" t="s">
        <v>1383</v>
      </c>
      <c r="Q8">
        <v>7534</v>
      </c>
      <c r="R8" t="s">
        <v>1098</v>
      </c>
      <c r="S8">
        <v>6262</v>
      </c>
      <c r="T8" t="s">
        <v>1098</v>
      </c>
      <c r="V8" t="s">
        <v>5054</v>
      </c>
      <c r="W8">
        <v>45614</v>
      </c>
      <c r="X8">
        <v>7534</v>
      </c>
      <c r="Y8" t="s">
        <v>1098</v>
      </c>
      <c r="Z8" t="s">
        <v>8318</v>
      </c>
      <c r="AA8" t="s">
        <v>656</v>
      </c>
      <c r="AB8" t="s">
        <v>656</v>
      </c>
      <c r="AC8" t="s">
        <v>1098</v>
      </c>
      <c r="AD8" t="s">
        <v>8318</v>
      </c>
      <c r="AI8">
        <v>8034</v>
      </c>
      <c r="AO8" t="s">
        <v>1371</v>
      </c>
    </row>
    <row r="9" spans="1:41" x14ac:dyDescent="0.3">
      <c r="A9" t="s">
        <v>1386</v>
      </c>
      <c r="B9" t="s">
        <v>1114</v>
      </c>
      <c r="C9" s="62">
        <v>30293</v>
      </c>
      <c r="D9" t="s">
        <v>7617</v>
      </c>
      <c r="E9" t="s">
        <v>7729</v>
      </c>
      <c r="F9" t="s">
        <v>3575</v>
      </c>
      <c r="G9" t="s">
        <v>3575</v>
      </c>
      <c r="H9" t="s">
        <v>1371</v>
      </c>
      <c r="I9" t="s">
        <v>10673</v>
      </c>
      <c r="J9" t="s">
        <v>1114</v>
      </c>
      <c r="K9">
        <v>469686</v>
      </c>
      <c r="L9" t="s">
        <v>1114</v>
      </c>
      <c r="M9">
        <v>1638980</v>
      </c>
      <c r="N9" t="s">
        <v>1114</v>
      </c>
      <c r="O9" t="s">
        <v>1388</v>
      </c>
      <c r="P9" t="s">
        <v>1386</v>
      </c>
      <c r="Q9">
        <v>8336</v>
      </c>
      <c r="R9" t="s">
        <v>1114</v>
      </c>
      <c r="S9">
        <v>29223</v>
      </c>
      <c r="T9" t="s">
        <v>1114</v>
      </c>
      <c r="V9" t="s">
        <v>3528</v>
      </c>
      <c r="W9">
        <v>46928</v>
      </c>
      <c r="X9">
        <v>8336</v>
      </c>
      <c r="Y9" t="s">
        <v>1114</v>
      </c>
      <c r="Z9" t="s">
        <v>5055</v>
      </c>
      <c r="AA9" t="s">
        <v>656</v>
      </c>
      <c r="AB9" t="s">
        <v>656</v>
      </c>
      <c r="AC9" t="s">
        <v>1114</v>
      </c>
      <c r="AD9" t="s">
        <v>5055</v>
      </c>
      <c r="AE9">
        <v>10464</v>
      </c>
      <c r="AI9">
        <v>580</v>
      </c>
      <c r="AN9" t="s">
        <v>1114</v>
      </c>
      <c r="AO9" t="s">
        <v>1371</v>
      </c>
    </row>
    <row r="10" spans="1:41" x14ac:dyDescent="0.3">
      <c r="A10" t="s">
        <v>14073</v>
      </c>
      <c r="B10" t="s">
        <v>14066</v>
      </c>
      <c r="C10" s="62">
        <v>34399</v>
      </c>
      <c r="D10" t="s">
        <v>10681</v>
      </c>
      <c r="E10" t="s">
        <v>14074</v>
      </c>
      <c r="F10" t="s">
        <v>1370</v>
      </c>
      <c r="G10" t="s">
        <v>6107</v>
      </c>
      <c r="H10" t="s">
        <v>1371</v>
      </c>
      <c r="I10" t="s">
        <v>14067</v>
      </c>
      <c r="J10" t="s">
        <v>14066</v>
      </c>
      <c r="K10">
        <v>642758</v>
      </c>
      <c r="L10" t="s">
        <v>14066</v>
      </c>
      <c r="P10" t="s">
        <v>14073</v>
      </c>
      <c r="Q10">
        <v>10545</v>
      </c>
      <c r="S10">
        <v>35010</v>
      </c>
      <c r="W10">
        <v>103250</v>
      </c>
      <c r="Z10" t="s">
        <v>14075</v>
      </c>
      <c r="AA10" t="s">
        <v>656</v>
      </c>
      <c r="AB10" t="s">
        <v>656</v>
      </c>
      <c r="AD10" t="s">
        <v>14075</v>
      </c>
      <c r="AE10">
        <v>14060</v>
      </c>
      <c r="AJ10">
        <v>5763</v>
      </c>
      <c r="AN10" t="s">
        <v>14066</v>
      </c>
      <c r="AO10" t="s">
        <v>1371</v>
      </c>
    </row>
    <row r="11" spans="1:41" x14ac:dyDescent="0.3">
      <c r="A11" t="s">
        <v>1389</v>
      </c>
      <c r="B11" t="s">
        <v>358</v>
      </c>
      <c r="C11" s="62">
        <v>32199</v>
      </c>
      <c r="D11" t="s">
        <v>6543</v>
      </c>
      <c r="E11" t="s">
        <v>6680</v>
      </c>
      <c r="F11" t="s">
        <v>3575</v>
      </c>
      <c r="G11" t="s">
        <v>3575</v>
      </c>
      <c r="H11" t="s">
        <v>1394</v>
      </c>
      <c r="I11" t="s">
        <v>9629</v>
      </c>
      <c r="J11" t="s">
        <v>358</v>
      </c>
      <c r="K11">
        <v>554429</v>
      </c>
      <c r="L11" t="s">
        <v>358</v>
      </c>
      <c r="M11">
        <v>1699742</v>
      </c>
      <c r="N11" t="s">
        <v>358</v>
      </c>
      <c r="O11" t="s">
        <v>1391</v>
      </c>
      <c r="P11" t="s">
        <v>1389</v>
      </c>
      <c r="Q11">
        <v>8648</v>
      </c>
      <c r="R11" t="s">
        <v>358</v>
      </c>
      <c r="S11">
        <v>30372</v>
      </c>
      <c r="T11" t="s">
        <v>358</v>
      </c>
      <c r="U11" t="s">
        <v>358</v>
      </c>
      <c r="V11" t="s">
        <v>3529</v>
      </c>
      <c r="W11">
        <v>61057</v>
      </c>
      <c r="X11">
        <v>8648</v>
      </c>
      <c r="Y11" t="s">
        <v>358</v>
      </c>
      <c r="Z11" t="s">
        <v>5056</v>
      </c>
      <c r="AA11" t="s">
        <v>664</v>
      </c>
      <c r="AB11" t="s">
        <v>656</v>
      </c>
      <c r="AC11" t="s">
        <v>358</v>
      </c>
      <c r="AD11" t="s">
        <v>5056</v>
      </c>
      <c r="AE11">
        <v>10944</v>
      </c>
      <c r="AF11" t="s">
        <v>358</v>
      </c>
      <c r="AG11">
        <v>12853</v>
      </c>
      <c r="AH11" t="s">
        <v>358</v>
      </c>
      <c r="AI11">
        <v>5141</v>
      </c>
      <c r="AJ11">
        <v>3375</v>
      </c>
      <c r="AN11" t="s">
        <v>358</v>
      </c>
      <c r="AO11" t="s">
        <v>1394</v>
      </c>
    </row>
    <row r="12" spans="1:41" x14ac:dyDescent="0.3">
      <c r="A12" t="s">
        <v>13623</v>
      </c>
      <c r="B12" t="s">
        <v>11577</v>
      </c>
      <c r="C12" s="62">
        <v>35782</v>
      </c>
      <c r="D12" t="s">
        <v>7761</v>
      </c>
      <c r="E12" t="s">
        <v>13624</v>
      </c>
      <c r="F12" t="s">
        <v>1458</v>
      </c>
      <c r="G12" t="s">
        <v>9083</v>
      </c>
      <c r="H12" t="s">
        <v>1378</v>
      </c>
      <c r="I12" t="s">
        <v>15532</v>
      </c>
      <c r="J12" t="s">
        <v>11577</v>
      </c>
      <c r="K12">
        <v>660670</v>
      </c>
      <c r="L12" t="s">
        <v>11577</v>
      </c>
      <c r="M12">
        <v>2211777</v>
      </c>
      <c r="N12" t="s">
        <v>11577</v>
      </c>
      <c r="P12" t="s">
        <v>13623</v>
      </c>
      <c r="Q12">
        <v>10646</v>
      </c>
      <c r="W12">
        <v>105454</v>
      </c>
      <c r="Z12" t="s">
        <v>13625</v>
      </c>
      <c r="AA12" t="s">
        <v>656</v>
      </c>
      <c r="AB12" t="s">
        <v>656</v>
      </c>
      <c r="AD12" t="s">
        <v>13625</v>
      </c>
      <c r="AE12">
        <v>14200</v>
      </c>
      <c r="AI12">
        <v>23327</v>
      </c>
      <c r="AJ12">
        <v>5588</v>
      </c>
      <c r="AL12" t="s">
        <v>14308</v>
      </c>
      <c r="AM12" t="s">
        <v>13625</v>
      </c>
      <c r="AN12" t="s">
        <v>13625</v>
      </c>
      <c r="AO12" t="s">
        <v>1378</v>
      </c>
    </row>
    <row r="13" spans="1:41" x14ac:dyDescent="0.3">
      <c r="A13" t="s">
        <v>11030</v>
      </c>
      <c r="B13" t="s">
        <v>11031</v>
      </c>
      <c r="C13" s="62">
        <v>33445</v>
      </c>
      <c r="D13" t="s">
        <v>7967</v>
      </c>
      <c r="E13" t="s">
        <v>11032</v>
      </c>
      <c r="F13" t="s">
        <v>3575</v>
      </c>
      <c r="G13" t="s">
        <v>3575</v>
      </c>
      <c r="H13" t="s">
        <v>1394</v>
      </c>
      <c r="I13" t="s">
        <v>11033</v>
      </c>
      <c r="J13" t="s">
        <v>11031</v>
      </c>
      <c r="K13">
        <v>542436</v>
      </c>
      <c r="L13" t="s">
        <v>11031</v>
      </c>
      <c r="M13">
        <v>1959299</v>
      </c>
      <c r="N13" t="s">
        <v>11031</v>
      </c>
      <c r="O13" t="s">
        <v>12505</v>
      </c>
      <c r="P13" t="s">
        <v>11030</v>
      </c>
      <c r="Q13">
        <v>9774</v>
      </c>
      <c r="R13" t="s">
        <v>11031</v>
      </c>
      <c r="S13">
        <v>31659</v>
      </c>
      <c r="T13" t="s">
        <v>11031</v>
      </c>
      <c r="V13" t="s">
        <v>12506</v>
      </c>
      <c r="W13">
        <v>59755</v>
      </c>
      <c r="X13">
        <v>9774</v>
      </c>
      <c r="Y13" t="s">
        <v>11031</v>
      </c>
      <c r="Z13" t="s">
        <v>11034</v>
      </c>
      <c r="AA13" t="s">
        <v>5053</v>
      </c>
      <c r="AB13" t="s">
        <v>656</v>
      </c>
      <c r="AC13" t="s">
        <v>11031</v>
      </c>
      <c r="AD13" t="s">
        <v>11034</v>
      </c>
      <c r="AE13">
        <v>11817</v>
      </c>
      <c r="AF13" t="s">
        <v>11031</v>
      </c>
      <c r="AG13">
        <v>21582</v>
      </c>
      <c r="AH13" t="s">
        <v>11031</v>
      </c>
      <c r="AI13">
        <v>10307</v>
      </c>
      <c r="AJ13">
        <v>4701</v>
      </c>
      <c r="AL13" t="s">
        <v>14309</v>
      </c>
      <c r="AM13" t="s">
        <v>11034</v>
      </c>
      <c r="AN13" t="s">
        <v>11031</v>
      </c>
      <c r="AO13" t="s">
        <v>1394</v>
      </c>
    </row>
    <row r="14" spans="1:41" x14ac:dyDescent="0.3">
      <c r="A14" t="s">
        <v>12733</v>
      </c>
      <c r="B14" t="s">
        <v>11491</v>
      </c>
      <c r="C14" s="62">
        <v>34944</v>
      </c>
      <c r="D14" t="s">
        <v>12734</v>
      </c>
      <c r="E14" t="s">
        <v>11032</v>
      </c>
      <c r="F14" t="s">
        <v>1437</v>
      </c>
      <c r="G14" t="s">
        <v>6107</v>
      </c>
      <c r="H14" t="s">
        <v>1429</v>
      </c>
      <c r="I14" t="s">
        <v>15855</v>
      </c>
      <c r="J14" t="s">
        <v>11491</v>
      </c>
      <c r="K14">
        <v>642715</v>
      </c>
      <c r="L14" t="s">
        <v>11491</v>
      </c>
      <c r="M14">
        <v>2165933</v>
      </c>
      <c r="N14" t="s">
        <v>11491</v>
      </c>
      <c r="P14" t="s">
        <v>12733</v>
      </c>
      <c r="Q14">
        <v>9893</v>
      </c>
      <c r="R14" t="s">
        <v>11491</v>
      </c>
      <c r="S14">
        <v>33675</v>
      </c>
      <c r="T14" t="s">
        <v>11491</v>
      </c>
      <c r="W14">
        <v>103209</v>
      </c>
      <c r="X14">
        <v>9893</v>
      </c>
      <c r="Y14" t="s">
        <v>11491</v>
      </c>
      <c r="Z14" t="s">
        <v>12735</v>
      </c>
      <c r="AA14" t="s">
        <v>656</v>
      </c>
      <c r="AB14" t="s">
        <v>656</v>
      </c>
      <c r="AC14" t="s">
        <v>11491</v>
      </c>
      <c r="AD14" t="s">
        <v>12735</v>
      </c>
      <c r="AE14">
        <v>13593</v>
      </c>
      <c r="AI14">
        <v>18407</v>
      </c>
      <c r="AJ14">
        <v>5053</v>
      </c>
      <c r="AL14" t="s">
        <v>14310</v>
      </c>
      <c r="AM14" t="s">
        <v>12735</v>
      </c>
      <c r="AN14" t="s">
        <v>11491</v>
      </c>
      <c r="AO14" t="s">
        <v>1429</v>
      </c>
    </row>
    <row r="15" spans="1:41" x14ac:dyDescent="0.3">
      <c r="A15" t="s">
        <v>14213</v>
      </c>
      <c r="B15" t="s">
        <v>14214</v>
      </c>
      <c r="C15" s="62">
        <v>34556</v>
      </c>
      <c r="D15" t="s">
        <v>12901</v>
      </c>
      <c r="E15" t="s">
        <v>6813</v>
      </c>
      <c r="F15" t="s">
        <v>3575</v>
      </c>
      <c r="G15" t="s">
        <v>3575</v>
      </c>
      <c r="H15" t="s">
        <v>1371</v>
      </c>
      <c r="I15" t="s">
        <v>14215</v>
      </c>
      <c r="J15" t="s">
        <v>14214</v>
      </c>
      <c r="K15">
        <v>664856</v>
      </c>
      <c r="L15" t="s">
        <v>14214</v>
      </c>
      <c r="P15" t="s">
        <v>14213</v>
      </c>
      <c r="Q15">
        <v>10541</v>
      </c>
      <c r="S15">
        <v>36160</v>
      </c>
      <c r="W15">
        <v>105455</v>
      </c>
      <c r="Z15" t="s">
        <v>14216</v>
      </c>
      <c r="AA15" t="s">
        <v>656</v>
      </c>
      <c r="AB15" t="s">
        <v>656</v>
      </c>
      <c r="AD15" t="s">
        <v>14216</v>
      </c>
      <c r="AE15">
        <v>14548</v>
      </c>
      <c r="AI15">
        <v>22738</v>
      </c>
      <c r="AJ15">
        <v>5647</v>
      </c>
      <c r="AL15" t="s">
        <v>14311</v>
      </c>
      <c r="AM15" t="s">
        <v>14216</v>
      </c>
      <c r="AN15" t="s">
        <v>14214</v>
      </c>
      <c r="AO15" t="s">
        <v>1371</v>
      </c>
    </row>
    <row r="16" spans="1:41" x14ac:dyDescent="0.3">
      <c r="A16" t="s">
        <v>3530</v>
      </c>
      <c r="B16" t="s">
        <v>322</v>
      </c>
      <c r="C16" s="62">
        <v>31912</v>
      </c>
      <c r="D16" t="s">
        <v>6670</v>
      </c>
      <c r="E16" t="s">
        <v>6813</v>
      </c>
      <c r="F16" t="s">
        <v>3575</v>
      </c>
      <c r="G16" t="s">
        <v>3575</v>
      </c>
      <c r="H16" t="s">
        <v>659</v>
      </c>
      <c r="I16" t="s">
        <v>9503</v>
      </c>
      <c r="J16" t="s">
        <v>322</v>
      </c>
      <c r="K16">
        <v>458691</v>
      </c>
      <c r="L16" t="s">
        <v>322</v>
      </c>
      <c r="M16">
        <v>1740903</v>
      </c>
      <c r="N16" t="s">
        <v>322</v>
      </c>
      <c r="O16" t="s">
        <v>5057</v>
      </c>
      <c r="P16" t="s">
        <v>3530</v>
      </c>
      <c r="Q16">
        <v>9395</v>
      </c>
      <c r="R16" t="s">
        <v>322</v>
      </c>
      <c r="S16">
        <v>30679</v>
      </c>
      <c r="T16" t="s">
        <v>322</v>
      </c>
      <c r="U16" t="s">
        <v>322</v>
      </c>
      <c r="V16" t="s">
        <v>5058</v>
      </c>
      <c r="W16">
        <v>58003</v>
      </c>
      <c r="X16">
        <v>9395</v>
      </c>
      <c r="Y16" t="s">
        <v>322</v>
      </c>
      <c r="Z16" t="s">
        <v>8319</v>
      </c>
      <c r="AA16" t="s">
        <v>656</v>
      </c>
      <c r="AB16" t="s">
        <v>656</v>
      </c>
      <c r="AC16" t="s">
        <v>322</v>
      </c>
      <c r="AD16" t="s">
        <v>8319</v>
      </c>
      <c r="AE16">
        <v>10562</v>
      </c>
      <c r="AI16">
        <v>5335</v>
      </c>
      <c r="AN16" t="s">
        <v>322</v>
      </c>
      <c r="AO16" t="s">
        <v>659</v>
      </c>
    </row>
    <row r="17" spans="1:41" x14ac:dyDescent="0.3">
      <c r="A17" t="s">
        <v>13657</v>
      </c>
      <c r="B17" t="s">
        <v>13003</v>
      </c>
      <c r="C17" s="62">
        <v>32825</v>
      </c>
      <c r="D17" t="s">
        <v>13658</v>
      </c>
      <c r="E17" t="s">
        <v>6813</v>
      </c>
      <c r="F17" t="s">
        <v>3575</v>
      </c>
      <c r="G17" t="s">
        <v>3575</v>
      </c>
      <c r="H17" t="s">
        <v>1378</v>
      </c>
      <c r="I17" t="s">
        <v>13004</v>
      </c>
      <c r="J17" t="s">
        <v>13003</v>
      </c>
      <c r="K17">
        <v>572669</v>
      </c>
      <c r="L17" t="s">
        <v>13003</v>
      </c>
      <c r="M17">
        <v>2048786</v>
      </c>
      <c r="N17" t="s">
        <v>13003</v>
      </c>
      <c r="O17" t="s">
        <v>13659</v>
      </c>
      <c r="P17" t="s">
        <v>13657</v>
      </c>
      <c r="Q17">
        <v>9806</v>
      </c>
      <c r="R17" t="s">
        <v>13003</v>
      </c>
      <c r="S17">
        <v>32911</v>
      </c>
      <c r="T17" t="s">
        <v>13003</v>
      </c>
      <c r="W17">
        <v>60150</v>
      </c>
      <c r="X17">
        <v>9806</v>
      </c>
      <c r="Y17" t="s">
        <v>13003</v>
      </c>
      <c r="Z17" t="s">
        <v>13660</v>
      </c>
      <c r="AA17" t="s">
        <v>656</v>
      </c>
      <c r="AB17" t="s">
        <v>656</v>
      </c>
      <c r="AD17" t="s">
        <v>13660</v>
      </c>
      <c r="AE17">
        <v>13223</v>
      </c>
      <c r="AI17">
        <v>12380</v>
      </c>
      <c r="AJ17">
        <v>4741</v>
      </c>
      <c r="AK17" t="s">
        <v>13003</v>
      </c>
      <c r="AL17" t="s">
        <v>14312</v>
      </c>
      <c r="AM17" t="s">
        <v>13660</v>
      </c>
      <c r="AN17" t="s">
        <v>13003</v>
      </c>
      <c r="AO17" t="s">
        <v>1378</v>
      </c>
    </row>
    <row r="18" spans="1:41" x14ac:dyDescent="0.3">
      <c r="A18" t="s">
        <v>1392</v>
      </c>
      <c r="B18" t="s">
        <v>467</v>
      </c>
      <c r="C18" s="62">
        <v>32386</v>
      </c>
      <c r="D18" t="s">
        <v>6610</v>
      </c>
      <c r="E18" t="s">
        <v>6813</v>
      </c>
      <c r="F18" t="s">
        <v>1432</v>
      </c>
      <c r="G18" t="s">
        <v>9083</v>
      </c>
      <c r="H18" t="s">
        <v>1394</v>
      </c>
      <c r="I18" t="s">
        <v>9847</v>
      </c>
      <c r="J18" t="s">
        <v>467</v>
      </c>
      <c r="K18">
        <v>571431</v>
      </c>
      <c r="L18" t="s">
        <v>467</v>
      </c>
      <c r="M18">
        <v>1810388</v>
      </c>
      <c r="N18" t="s">
        <v>467</v>
      </c>
      <c r="O18" t="s">
        <v>3531</v>
      </c>
      <c r="P18" t="s">
        <v>1392</v>
      </c>
      <c r="Q18">
        <v>9100</v>
      </c>
      <c r="R18" t="s">
        <v>467</v>
      </c>
      <c r="S18">
        <v>31359</v>
      </c>
      <c r="T18" t="s">
        <v>467</v>
      </c>
      <c r="U18" t="s">
        <v>467</v>
      </c>
      <c r="V18" t="s">
        <v>3532</v>
      </c>
      <c r="W18">
        <v>59582</v>
      </c>
      <c r="X18">
        <v>9100</v>
      </c>
      <c r="Y18" t="s">
        <v>467</v>
      </c>
      <c r="Z18" t="s">
        <v>5059</v>
      </c>
      <c r="AA18" t="s">
        <v>664</v>
      </c>
      <c r="AB18" t="s">
        <v>656</v>
      </c>
      <c r="AC18" t="s">
        <v>467</v>
      </c>
      <c r="AD18" t="s">
        <v>5059</v>
      </c>
      <c r="AE18">
        <v>11977</v>
      </c>
      <c r="AF18" t="s">
        <v>467</v>
      </c>
      <c r="AG18">
        <v>13799</v>
      </c>
      <c r="AH18" t="s">
        <v>467</v>
      </c>
      <c r="AI18">
        <v>6302</v>
      </c>
      <c r="AJ18">
        <v>4003</v>
      </c>
      <c r="AK18" t="s">
        <v>467</v>
      </c>
      <c r="AL18" t="s">
        <v>14313</v>
      </c>
      <c r="AM18" t="s">
        <v>5059</v>
      </c>
      <c r="AN18" t="s">
        <v>5059</v>
      </c>
      <c r="AO18" t="s">
        <v>1394</v>
      </c>
    </row>
    <row r="19" spans="1:41" x14ac:dyDescent="0.3">
      <c r="A19" t="s">
        <v>1395</v>
      </c>
      <c r="B19" t="s">
        <v>684</v>
      </c>
      <c r="C19" s="62">
        <v>28700</v>
      </c>
      <c r="D19" t="s">
        <v>6526</v>
      </c>
      <c r="E19" t="s">
        <v>6813</v>
      </c>
      <c r="F19" t="s">
        <v>3575</v>
      </c>
      <c r="G19" t="s">
        <v>3575</v>
      </c>
      <c r="H19" t="s">
        <v>1371</v>
      </c>
      <c r="I19" t="s">
        <v>9402</v>
      </c>
      <c r="J19" t="s">
        <v>684</v>
      </c>
      <c r="K19">
        <v>430606</v>
      </c>
      <c r="L19" t="s">
        <v>684</v>
      </c>
      <c r="M19">
        <v>392251</v>
      </c>
      <c r="N19" t="s">
        <v>684</v>
      </c>
      <c r="O19" t="s">
        <v>11916</v>
      </c>
      <c r="P19" t="s">
        <v>1395</v>
      </c>
      <c r="Q19">
        <v>7332</v>
      </c>
      <c r="R19" t="s">
        <v>684</v>
      </c>
      <c r="S19">
        <v>5969</v>
      </c>
      <c r="T19" t="s">
        <v>684</v>
      </c>
      <c r="V19" t="s">
        <v>11917</v>
      </c>
      <c r="W19">
        <v>18328</v>
      </c>
      <c r="X19">
        <v>7332</v>
      </c>
      <c r="Y19" t="s">
        <v>684</v>
      </c>
      <c r="Z19" t="s">
        <v>5060</v>
      </c>
      <c r="AA19" t="s">
        <v>656</v>
      </c>
      <c r="AB19" t="s">
        <v>656</v>
      </c>
      <c r="AC19" t="s">
        <v>684</v>
      </c>
      <c r="AD19" t="s">
        <v>5060</v>
      </c>
      <c r="AI19">
        <v>3799</v>
      </c>
      <c r="AO19" t="s">
        <v>1371</v>
      </c>
    </row>
    <row r="20" spans="1:41" x14ac:dyDescent="0.3">
      <c r="A20" t="s">
        <v>15533</v>
      </c>
      <c r="B20" t="s">
        <v>15534</v>
      </c>
      <c r="C20" s="62">
        <v>31182</v>
      </c>
      <c r="D20" t="s">
        <v>7400</v>
      </c>
      <c r="E20" t="s">
        <v>15535</v>
      </c>
      <c r="F20" t="s">
        <v>3575</v>
      </c>
      <c r="G20" t="s">
        <v>3575</v>
      </c>
      <c r="H20" t="s">
        <v>1378</v>
      </c>
      <c r="I20" t="s">
        <v>15536</v>
      </c>
      <c r="J20" t="s">
        <v>15534</v>
      </c>
      <c r="K20">
        <v>451192</v>
      </c>
      <c r="L20" t="s">
        <v>15534</v>
      </c>
      <c r="P20" t="s">
        <v>15533</v>
      </c>
      <c r="Q20">
        <v>9512</v>
      </c>
      <c r="R20" t="s">
        <v>15534</v>
      </c>
      <c r="S20">
        <v>30019</v>
      </c>
      <c r="T20" t="s">
        <v>15534</v>
      </c>
      <c r="W20">
        <v>46943</v>
      </c>
      <c r="X20">
        <v>9512</v>
      </c>
      <c r="Y20" t="s">
        <v>15534</v>
      </c>
      <c r="Z20" t="s">
        <v>15956</v>
      </c>
      <c r="AA20" t="s">
        <v>664</v>
      </c>
      <c r="AB20" t="s">
        <v>664</v>
      </c>
      <c r="AD20" t="s">
        <v>15956</v>
      </c>
      <c r="AE20">
        <v>11299</v>
      </c>
      <c r="AI20">
        <v>1672</v>
      </c>
      <c r="AJ20">
        <v>4456</v>
      </c>
      <c r="AN20" t="s">
        <v>15534</v>
      </c>
      <c r="AO20" t="s">
        <v>1394</v>
      </c>
    </row>
    <row r="21" spans="1:41" x14ac:dyDescent="0.3">
      <c r="A21" t="s">
        <v>12695</v>
      </c>
      <c r="B21" t="s">
        <v>11766</v>
      </c>
      <c r="C21" s="62">
        <v>32094</v>
      </c>
      <c r="D21" t="s">
        <v>7031</v>
      </c>
      <c r="E21" t="s">
        <v>12696</v>
      </c>
      <c r="F21" t="s">
        <v>3575</v>
      </c>
      <c r="G21" t="s">
        <v>3575</v>
      </c>
      <c r="H21" t="s">
        <v>1371</v>
      </c>
      <c r="I21" t="s">
        <v>11767</v>
      </c>
      <c r="J21" t="s">
        <v>11766</v>
      </c>
      <c r="K21">
        <v>534947</v>
      </c>
      <c r="L21" t="s">
        <v>11766</v>
      </c>
      <c r="M21">
        <v>2170252</v>
      </c>
      <c r="N21" t="s">
        <v>11766</v>
      </c>
      <c r="O21" t="s">
        <v>13142</v>
      </c>
      <c r="P21" t="s">
        <v>12695</v>
      </c>
      <c r="Q21">
        <v>10282</v>
      </c>
      <c r="R21" t="s">
        <v>11766</v>
      </c>
      <c r="S21">
        <v>33962</v>
      </c>
      <c r="T21" t="s">
        <v>11766</v>
      </c>
      <c r="V21" t="s">
        <v>12697</v>
      </c>
      <c r="W21">
        <v>65945</v>
      </c>
      <c r="X21">
        <v>10282</v>
      </c>
      <c r="Y21" t="s">
        <v>11766</v>
      </c>
      <c r="Z21" t="s">
        <v>12698</v>
      </c>
      <c r="AA21" t="s">
        <v>656</v>
      </c>
      <c r="AB21" t="s">
        <v>656</v>
      </c>
      <c r="AC21" t="s">
        <v>12798</v>
      </c>
      <c r="AD21" t="s">
        <v>12698</v>
      </c>
      <c r="AE21">
        <v>14208</v>
      </c>
      <c r="AF21" t="s">
        <v>11766</v>
      </c>
      <c r="AG21">
        <v>70351</v>
      </c>
      <c r="AH21" t="s">
        <v>11766</v>
      </c>
      <c r="AI21">
        <v>13610</v>
      </c>
      <c r="AJ21">
        <v>5261</v>
      </c>
      <c r="AK21" t="s">
        <v>11766</v>
      </c>
      <c r="AN21" t="s">
        <v>11766</v>
      </c>
      <c r="AO21" t="s">
        <v>1371</v>
      </c>
    </row>
    <row r="22" spans="1:41" x14ac:dyDescent="0.3">
      <c r="A22" t="s">
        <v>12334</v>
      </c>
      <c r="B22" t="s">
        <v>11538</v>
      </c>
      <c r="C22" s="62">
        <v>32741</v>
      </c>
      <c r="D22" t="s">
        <v>12335</v>
      </c>
      <c r="E22" t="s">
        <v>12336</v>
      </c>
      <c r="F22" t="s">
        <v>1563</v>
      </c>
      <c r="G22" t="s">
        <v>6107</v>
      </c>
      <c r="H22" t="s">
        <v>1429</v>
      </c>
      <c r="I22" t="s">
        <v>11539</v>
      </c>
      <c r="J22" t="s">
        <v>11538</v>
      </c>
      <c r="K22">
        <v>501303</v>
      </c>
      <c r="L22" t="s">
        <v>11538</v>
      </c>
      <c r="M22">
        <v>1666190</v>
      </c>
      <c r="N22" t="s">
        <v>11538</v>
      </c>
      <c r="O22" t="s">
        <v>12337</v>
      </c>
      <c r="P22" t="s">
        <v>12334</v>
      </c>
      <c r="Q22">
        <v>9521</v>
      </c>
      <c r="R22" t="s">
        <v>11538</v>
      </c>
      <c r="S22">
        <v>30471</v>
      </c>
      <c r="T22" t="s">
        <v>11538</v>
      </c>
      <c r="V22" t="s">
        <v>12338</v>
      </c>
      <c r="W22">
        <v>50677</v>
      </c>
      <c r="X22">
        <v>9521</v>
      </c>
      <c r="Y22" t="s">
        <v>11538</v>
      </c>
      <c r="Z22" t="s">
        <v>12339</v>
      </c>
      <c r="AA22" t="s">
        <v>5053</v>
      </c>
      <c r="AB22" t="s">
        <v>656</v>
      </c>
      <c r="AC22" t="s">
        <v>11538</v>
      </c>
      <c r="AD22" t="s">
        <v>12339</v>
      </c>
      <c r="AE22">
        <v>10790</v>
      </c>
      <c r="AH22" t="s">
        <v>11538</v>
      </c>
      <c r="AI22">
        <v>8445</v>
      </c>
      <c r="AJ22">
        <v>4466</v>
      </c>
      <c r="AK22" t="s">
        <v>11538</v>
      </c>
      <c r="AL22" t="s">
        <v>14314</v>
      </c>
      <c r="AM22" t="s">
        <v>12339</v>
      </c>
      <c r="AN22" t="s">
        <v>11538</v>
      </c>
      <c r="AO22" t="s">
        <v>15882</v>
      </c>
    </row>
    <row r="23" spans="1:41" x14ac:dyDescent="0.3">
      <c r="A23" t="s">
        <v>1397</v>
      </c>
      <c r="B23" t="s">
        <v>1239</v>
      </c>
      <c r="C23" s="62">
        <v>29012</v>
      </c>
      <c r="D23" t="s">
        <v>7539</v>
      </c>
      <c r="E23" t="s">
        <v>7718</v>
      </c>
      <c r="F23" t="s">
        <v>3575</v>
      </c>
      <c r="G23" t="s">
        <v>3575</v>
      </c>
      <c r="H23" t="s">
        <v>1371</v>
      </c>
      <c r="I23" t="s">
        <v>10517</v>
      </c>
      <c r="J23" t="s">
        <v>1239</v>
      </c>
      <c r="K23">
        <v>346793</v>
      </c>
      <c r="L23" t="s">
        <v>1239</v>
      </c>
      <c r="M23">
        <v>223741</v>
      </c>
      <c r="N23" t="s">
        <v>1239</v>
      </c>
      <c r="O23" t="s">
        <v>1398</v>
      </c>
      <c r="P23" t="s">
        <v>1397</v>
      </c>
      <c r="Q23">
        <v>6883</v>
      </c>
      <c r="R23" t="s">
        <v>1239</v>
      </c>
      <c r="S23">
        <v>5061</v>
      </c>
      <c r="T23" t="s">
        <v>1239</v>
      </c>
      <c r="V23" t="s">
        <v>3533</v>
      </c>
      <c r="W23">
        <v>1354</v>
      </c>
      <c r="X23">
        <v>6883</v>
      </c>
      <c r="Y23" t="s">
        <v>1239</v>
      </c>
      <c r="Z23" t="s">
        <v>5061</v>
      </c>
      <c r="AA23" t="s">
        <v>664</v>
      </c>
      <c r="AB23" t="s">
        <v>664</v>
      </c>
      <c r="AC23" t="s">
        <v>1239</v>
      </c>
      <c r="AD23" t="s">
        <v>5061</v>
      </c>
      <c r="AE23">
        <v>6588</v>
      </c>
      <c r="AF23" t="s">
        <v>1239</v>
      </c>
      <c r="AG23">
        <v>5108</v>
      </c>
      <c r="AI23">
        <v>14848</v>
      </c>
      <c r="AN23" t="s">
        <v>1239</v>
      </c>
      <c r="AO23" t="s">
        <v>1371</v>
      </c>
    </row>
    <row r="24" spans="1:41" x14ac:dyDescent="0.3">
      <c r="A24" t="s">
        <v>11168</v>
      </c>
      <c r="B24" t="s">
        <v>11169</v>
      </c>
      <c r="C24" s="62">
        <v>33054</v>
      </c>
      <c r="D24" t="s">
        <v>7142</v>
      </c>
      <c r="E24" t="s">
        <v>11170</v>
      </c>
      <c r="F24" t="s">
        <v>1435</v>
      </c>
      <c r="G24" t="s">
        <v>9083</v>
      </c>
      <c r="H24" t="s">
        <v>1394</v>
      </c>
      <c r="I24" t="s">
        <v>11171</v>
      </c>
      <c r="J24" t="s">
        <v>11169</v>
      </c>
      <c r="K24">
        <v>542583</v>
      </c>
      <c r="L24" t="s">
        <v>11169</v>
      </c>
      <c r="M24">
        <v>1947830</v>
      </c>
      <c r="N24" t="s">
        <v>11169</v>
      </c>
      <c r="O24" t="s">
        <v>12240</v>
      </c>
      <c r="P24" t="s">
        <v>11168</v>
      </c>
      <c r="Q24">
        <v>9704</v>
      </c>
      <c r="R24" t="s">
        <v>11169</v>
      </c>
      <c r="S24">
        <v>32132</v>
      </c>
      <c r="T24" t="s">
        <v>11169</v>
      </c>
      <c r="V24" t="s">
        <v>12241</v>
      </c>
      <c r="W24">
        <v>59871</v>
      </c>
      <c r="X24">
        <v>9704</v>
      </c>
      <c r="Y24" t="s">
        <v>14315</v>
      </c>
      <c r="Z24" t="s">
        <v>11172</v>
      </c>
      <c r="AA24" t="s">
        <v>656</v>
      </c>
      <c r="AB24" t="s">
        <v>656</v>
      </c>
      <c r="AC24" t="s">
        <v>11169</v>
      </c>
      <c r="AD24" t="s">
        <v>11172</v>
      </c>
      <c r="AE24">
        <v>12327</v>
      </c>
      <c r="AF24" t="s">
        <v>11169</v>
      </c>
      <c r="AG24">
        <v>38016</v>
      </c>
      <c r="AH24" t="s">
        <v>11169</v>
      </c>
      <c r="AI24">
        <v>9974</v>
      </c>
      <c r="AJ24">
        <v>4631</v>
      </c>
      <c r="AK24" t="s">
        <v>11169</v>
      </c>
      <c r="AL24" t="s">
        <v>14316</v>
      </c>
      <c r="AM24" t="s">
        <v>11172</v>
      </c>
      <c r="AN24" t="s">
        <v>11172</v>
      </c>
      <c r="AO24" t="s">
        <v>1394</v>
      </c>
    </row>
    <row r="25" spans="1:41" x14ac:dyDescent="0.3">
      <c r="A25" t="s">
        <v>8140</v>
      </c>
      <c r="B25" t="s">
        <v>8320</v>
      </c>
      <c r="C25" s="62">
        <v>32947</v>
      </c>
      <c r="D25" t="s">
        <v>6568</v>
      </c>
      <c r="E25" t="s">
        <v>8141</v>
      </c>
      <c r="F25" t="s">
        <v>1529</v>
      </c>
      <c r="G25" t="s">
        <v>9083</v>
      </c>
      <c r="H25" t="s">
        <v>1429</v>
      </c>
      <c r="I25" t="s">
        <v>10584</v>
      </c>
      <c r="J25" t="s">
        <v>8320</v>
      </c>
      <c r="K25">
        <v>605113</v>
      </c>
      <c r="L25" t="s">
        <v>8320</v>
      </c>
      <c r="M25">
        <v>1959715</v>
      </c>
      <c r="N25" t="s">
        <v>8320</v>
      </c>
      <c r="O25" t="s">
        <v>8321</v>
      </c>
      <c r="P25" t="s">
        <v>8140</v>
      </c>
      <c r="Q25">
        <v>9751</v>
      </c>
      <c r="R25" t="s">
        <v>8320</v>
      </c>
      <c r="S25">
        <v>32355</v>
      </c>
      <c r="T25" t="s">
        <v>8320</v>
      </c>
      <c r="V25" t="s">
        <v>8322</v>
      </c>
      <c r="W25">
        <v>69508</v>
      </c>
      <c r="X25">
        <v>9751</v>
      </c>
      <c r="Y25" t="s">
        <v>8320</v>
      </c>
      <c r="Z25" t="s">
        <v>8323</v>
      </c>
      <c r="AA25" t="s">
        <v>656</v>
      </c>
      <c r="AB25" t="s">
        <v>656</v>
      </c>
      <c r="AC25" t="s">
        <v>8320</v>
      </c>
      <c r="AD25" t="s">
        <v>8323</v>
      </c>
      <c r="AE25">
        <v>12216</v>
      </c>
      <c r="AF25" t="s">
        <v>8320</v>
      </c>
      <c r="AG25">
        <v>21612</v>
      </c>
      <c r="AH25" t="s">
        <v>8320</v>
      </c>
      <c r="AI25">
        <v>18352</v>
      </c>
      <c r="AJ25">
        <v>4674</v>
      </c>
      <c r="AK25" t="s">
        <v>8320</v>
      </c>
      <c r="AL25" t="s">
        <v>14317</v>
      </c>
      <c r="AM25" t="s">
        <v>8323</v>
      </c>
      <c r="AN25" t="s">
        <v>8320</v>
      </c>
      <c r="AO25" t="s">
        <v>1429</v>
      </c>
    </row>
    <row r="26" spans="1:41" x14ac:dyDescent="0.3">
      <c r="A26" t="s">
        <v>13269</v>
      </c>
      <c r="B26" t="s">
        <v>11746</v>
      </c>
      <c r="C26" s="62">
        <v>35293</v>
      </c>
      <c r="D26" t="s">
        <v>13270</v>
      </c>
      <c r="E26" t="s">
        <v>13271</v>
      </c>
      <c r="F26" t="s">
        <v>1400</v>
      </c>
      <c r="G26" t="s">
        <v>6107</v>
      </c>
      <c r="H26" t="s">
        <v>1371</v>
      </c>
      <c r="I26" t="s">
        <v>13272</v>
      </c>
      <c r="J26" t="s">
        <v>11746</v>
      </c>
      <c r="K26">
        <v>656184</v>
      </c>
      <c r="L26" t="s">
        <v>11746</v>
      </c>
      <c r="P26" t="s">
        <v>13269</v>
      </c>
      <c r="S26">
        <v>33303</v>
      </c>
      <c r="W26">
        <v>103732</v>
      </c>
      <c r="Z26" t="s">
        <v>13273</v>
      </c>
      <c r="AA26" t="s">
        <v>664</v>
      </c>
      <c r="AB26" t="s">
        <v>664</v>
      </c>
      <c r="AD26" t="s">
        <v>13273</v>
      </c>
      <c r="AE26">
        <v>13357</v>
      </c>
      <c r="AN26" t="s">
        <v>11746</v>
      </c>
      <c r="AO26" t="s">
        <v>1371</v>
      </c>
    </row>
    <row r="27" spans="1:41" x14ac:dyDescent="0.3">
      <c r="A27" t="s">
        <v>3448</v>
      </c>
      <c r="B27" t="s">
        <v>1342</v>
      </c>
      <c r="C27" s="62">
        <v>31326</v>
      </c>
      <c r="D27" t="s">
        <v>6549</v>
      </c>
      <c r="E27" t="s">
        <v>7730</v>
      </c>
      <c r="F27" t="s">
        <v>3575</v>
      </c>
      <c r="G27" t="s">
        <v>3575</v>
      </c>
      <c r="H27" t="s">
        <v>1371</v>
      </c>
      <c r="I27" t="s">
        <v>10636</v>
      </c>
      <c r="J27" t="s">
        <v>1342</v>
      </c>
      <c r="K27">
        <v>452027</v>
      </c>
      <c r="L27" t="s">
        <v>1342</v>
      </c>
      <c r="M27">
        <v>2044380</v>
      </c>
      <c r="N27" t="s">
        <v>1342</v>
      </c>
      <c r="O27" t="s">
        <v>3534</v>
      </c>
      <c r="P27" t="s">
        <v>3448</v>
      </c>
      <c r="Q27">
        <v>9480</v>
      </c>
      <c r="R27" t="s">
        <v>1342</v>
      </c>
      <c r="S27">
        <v>32754</v>
      </c>
      <c r="T27" t="s">
        <v>1342</v>
      </c>
      <c r="V27" t="s">
        <v>3535</v>
      </c>
      <c r="W27">
        <v>52617</v>
      </c>
      <c r="X27">
        <v>9480</v>
      </c>
      <c r="Y27" t="s">
        <v>1342</v>
      </c>
      <c r="Z27" t="s">
        <v>8324</v>
      </c>
      <c r="AA27" t="s">
        <v>656</v>
      </c>
      <c r="AB27" t="s">
        <v>664</v>
      </c>
      <c r="AC27" t="s">
        <v>1342</v>
      </c>
      <c r="AD27" t="s">
        <v>8324</v>
      </c>
      <c r="AE27">
        <v>12895</v>
      </c>
      <c r="AF27" t="s">
        <v>1342</v>
      </c>
      <c r="AG27">
        <v>38214</v>
      </c>
      <c r="AI27">
        <v>17594</v>
      </c>
      <c r="AJ27">
        <v>4429</v>
      </c>
      <c r="AN27" t="s">
        <v>1342</v>
      </c>
      <c r="AO27" t="s">
        <v>1371</v>
      </c>
    </row>
    <row r="28" spans="1:41" x14ac:dyDescent="0.3">
      <c r="A28" t="s">
        <v>1399</v>
      </c>
      <c r="B28" t="s">
        <v>1124</v>
      </c>
      <c r="C28" s="62">
        <v>30336</v>
      </c>
      <c r="D28" t="s">
        <v>6610</v>
      </c>
      <c r="E28" t="s">
        <v>7730</v>
      </c>
      <c r="F28" t="s">
        <v>1435</v>
      </c>
      <c r="G28" t="s">
        <v>9083</v>
      </c>
      <c r="H28" t="s">
        <v>1371</v>
      </c>
      <c r="I28" t="s">
        <v>10178</v>
      </c>
      <c r="J28" t="s">
        <v>1124</v>
      </c>
      <c r="K28">
        <v>458006</v>
      </c>
      <c r="L28" t="s">
        <v>1124</v>
      </c>
      <c r="M28">
        <v>580567</v>
      </c>
      <c r="N28" t="s">
        <v>1124</v>
      </c>
      <c r="O28" t="s">
        <v>1401</v>
      </c>
      <c r="P28" t="s">
        <v>1399</v>
      </c>
      <c r="Q28">
        <v>7820</v>
      </c>
      <c r="R28" t="s">
        <v>1124</v>
      </c>
      <c r="S28">
        <v>28525</v>
      </c>
      <c r="T28" t="s">
        <v>1124</v>
      </c>
      <c r="V28" t="s">
        <v>3536</v>
      </c>
      <c r="W28">
        <v>31948</v>
      </c>
      <c r="X28">
        <v>7820</v>
      </c>
      <c r="Y28" t="s">
        <v>1124</v>
      </c>
      <c r="Z28" t="s">
        <v>5062</v>
      </c>
      <c r="AA28" t="s">
        <v>664</v>
      </c>
      <c r="AB28" t="s">
        <v>656</v>
      </c>
      <c r="AC28" t="s">
        <v>1124</v>
      </c>
      <c r="AD28" t="s">
        <v>5062</v>
      </c>
      <c r="AE28">
        <v>8027</v>
      </c>
      <c r="AF28" t="s">
        <v>1124</v>
      </c>
      <c r="AG28">
        <v>5587</v>
      </c>
      <c r="AH28" t="s">
        <v>1124</v>
      </c>
      <c r="AI28">
        <v>513</v>
      </c>
      <c r="AJ28">
        <v>2373</v>
      </c>
      <c r="AL28" t="s">
        <v>14318</v>
      </c>
      <c r="AM28" t="s">
        <v>5062</v>
      </c>
      <c r="AN28" t="s">
        <v>1124</v>
      </c>
      <c r="AO28" t="s">
        <v>15883</v>
      </c>
    </row>
    <row r="29" spans="1:41" x14ac:dyDescent="0.3">
      <c r="A29" t="s">
        <v>11438</v>
      </c>
      <c r="B29" t="s">
        <v>11492</v>
      </c>
      <c r="C29" s="62">
        <v>35437</v>
      </c>
      <c r="D29" t="s">
        <v>11440</v>
      </c>
      <c r="E29" t="s">
        <v>11439</v>
      </c>
      <c r="F29" t="s">
        <v>1458</v>
      </c>
      <c r="G29" t="s">
        <v>9083</v>
      </c>
      <c r="H29" t="s">
        <v>659</v>
      </c>
      <c r="I29" t="s">
        <v>13661</v>
      </c>
      <c r="J29" t="s">
        <v>12312</v>
      </c>
      <c r="K29">
        <v>645277</v>
      </c>
      <c r="L29" t="s">
        <v>11492</v>
      </c>
      <c r="M29">
        <v>2167464</v>
      </c>
      <c r="N29" t="s">
        <v>11492</v>
      </c>
      <c r="O29" t="s">
        <v>14319</v>
      </c>
      <c r="P29" t="s">
        <v>11438</v>
      </c>
      <c r="Q29">
        <v>10237</v>
      </c>
      <c r="R29" t="s">
        <v>11492</v>
      </c>
      <c r="S29">
        <v>33783</v>
      </c>
      <c r="T29" t="s">
        <v>11492</v>
      </c>
      <c r="V29" t="s">
        <v>12313</v>
      </c>
      <c r="W29">
        <v>104004</v>
      </c>
      <c r="Z29" t="s">
        <v>12314</v>
      </c>
      <c r="AA29" t="s">
        <v>5053</v>
      </c>
      <c r="AB29" t="s">
        <v>656</v>
      </c>
      <c r="AC29" t="s">
        <v>11492</v>
      </c>
      <c r="AD29" t="s">
        <v>12314</v>
      </c>
      <c r="AE29">
        <v>13639</v>
      </c>
      <c r="AI29">
        <v>18397</v>
      </c>
      <c r="AJ29">
        <v>5173</v>
      </c>
      <c r="AL29" t="s">
        <v>14320</v>
      </c>
      <c r="AM29" t="s">
        <v>12314</v>
      </c>
      <c r="AN29" t="s">
        <v>12314</v>
      </c>
      <c r="AO29" t="s">
        <v>659</v>
      </c>
    </row>
    <row r="30" spans="1:41" x14ac:dyDescent="0.3">
      <c r="A30" t="s">
        <v>1402</v>
      </c>
      <c r="B30" t="s">
        <v>1234</v>
      </c>
      <c r="C30" s="62">
        <v>31573</v>
      </c>
      <c r="D30" t="s">
        <v>7732</v>
      </c>
      <c r="E30" t="s">
        <v>7731</v>
      </c>
      <c r="F30" t="s">
        <v>3575</v>
      </c>
      <c r="G30" t="s">
        <v>3575</v>
      </c>
      <c r="H30" t="s">
        <v>1371</v>
      </c>
      <c r="I30" t="s">
        <v>9590</v>
      </c>
      <c r="J30" t="s">
        <v>1234</v>
      </c>
      <c r="K30">
        <v>456379</v>
      </c>
      <c r="L30" t="s">
        <v>1234</v>
      </c>
      <c r="M30">
        <v>1725468</v>
      </c>
      <c r="N30" t="s">
        <v>1234</v>
      </c>
      <c r="O30" t="s">
        <v>1404</v>
      </c>
      <c r="P30" t="s">
        <v>1402</v>
      </c>
      <c r="Q30">
        <v>8843</v>
      </c>
      <c r="R30" t="s">
        <v>1234</v>
      </c>
      <c r="S30">
        <v>30494</v>
      </c>
      <c r="T30" t="s">
        <v>1234</v>
      </c>
      <c r="V30" t="s">
        <v>3537</v>
      </c>
      <c r="W30">
        <v>52489</v>
      </c>
      <c r="X30">
        <v>8843</v>
      </c>
      <c r="Y30" t="s">
        <v>1234</v>
      </c>
      <c r="Z30" t="s">
        <v>5063</v>
      </c>
      <c r="AA30" t="s">
        <v>656</v>
      </c>
      <c r="AB30" t="s">
        <v>656</v>
      </c>
      <c r="AC30" t="s">
        <v>1234</v>
      </c>
      <c r="AD30" t="s">
        <v>5063</v>
      </c>
      <c r="AE30">
        <v>11308</v>
      </c>
      <c r="AF30" t="s">
        <v>8325</v>
      </c>
      <c r="AG30">
        <v>12859</v>
      </c>
      <c r="AH30" t="s">
        <v>1234</v>
      </c>
      <c r="AI30">
        <v>2839</v>
      </c>
      <c r="AJ30">
        <v>3778</v>
      </c>
      <c r="AL30" t="s">
        <v>14321</v>
      </c>
      <c r="AM30" t="s">
        <v>5063</v>
      </c>
      <c r="AN30" t="s">
        <v>1234</v>
      </c>
      <c r="AO30" t="s">
        <v>1371</v>
      </c>
    </row>
    <row r="31" spans="1:41" x14ac:dyDescent="0.3">
      <c r="A31" t="s">
        <v>3538</v>
      </c>
      <c r="B31" t="s">
        <v>1292</v>
      </c>
      <c r="C31" s="62">
        <v>33540</v>
      </c>
      <c r="D31" t="s">
        <v>6984</v>
      </c>
      <c r="E31" t="s">
        <v>6983</v>
      </c>
      <c r="F31" t="s">
        <v>1444</v>
      </c>
      <c r="G31" t="s">
        <v>9083</v>
      </c>
      <c r="H31" t="s">
        <v>1378</v>
      </c>
      <c r="I31" t="s">
        <v>9795</v>
      </c>
      <c r="J31" t="s">
        <v>1292</v>
      </c>
      <c r="K31">
        <v>570489</v>
      </c>
      <c r="L31" t="s">
        <v>1292</v>
      </c>
      <c r="M31">
        <v>2044523</v>
      </c>
      <c r="N31" t="s">
        <v>1292</v>
      </c>
      <c r="O31" t="s">
        <v>8326</v>
      </c>
      <c r="P31" t="s">
        <v>3538</v>
      </c>
      <c r="Q31">
        <v>9554</v>
      </c>
      <c r="R31" t="s">
        <v>1292</v>
      </c>
      <c r="S31">
        <v>32823</v>
      </c>
      <c r="T31" t="s">
        <v>1292</v>
      </c>
      <c r="V31" t="s">
        <v>5064</v>
      </c>
      <c r="W31">
        <v>66268</v>
      </c>
      <c r="X31">
        <v>9554</v>
      </c>
      <c r="Y31" t="s">
        <v>1292</v>
      </c>
      <c r="Z31" t="s">
        <v>5065</v>
      </c>
      <c r="AA31" t="s">
        <v>5053</v>
      </c>
      <c r="AB31" t="s">
        <v>656</v>
      </c>
      <c r="AC31" t="s">
        <v>1292</v>
      </c>
      <c r="AD31" t="s">
        <v>5065</v>
      </c>
      <c r="AE31">
        <v>12841</v>
      </c>
      <c r="AF31" t="s">
        <v>1292</v>
      </c>
      <c r="AG31">
        <v>38602</v>
      </c>
      <c r="AH31" t="s">
        <v>1292</v>
      </c>
      <c r="AI31">
        <v>10541</v>
      </c>
      <c r="AJ31">
        <v>4523</v>
      </c>
      <c r="AK31" t="s">
        <v>1292</v>
      </c>
      <c r="AN31" t="s">
        <v>1292</v>
      </c>
      <c r="AO31" t="s">
        <v>1378</v>
      </c>
    </row>
    <row r="32" spans="1:41" x14ac:dyDescent="0.3">
      <c r="A32" t="s">
        <v>13325</v>
      </c>
      <c r="B32" t="s">
        <v>11242</v>
      </c>
      <c r="C32" s="62">
        <v>34949</v>
      </c>
      <c r="D32" t="s">
        <v>7120</v>
      </c>
      <c r="E32" t="s">
        <v>6983</v>
      </c>
      <c r="F32" t="s">
        <v>1411</v>
      </c>
      <c r="G32" t="s">
        <v>9083</v>
      </c>
      <c r="H32" t="s">
        <v>1371</v>
      </c>
      <c r="I32" t="s">
        <v>15856</v>
      </c>
      <c r="J32" t="s">
        <v>11242</v>
      </c>
      <c r="K32">
        <v>645261</v>
      </c>
      <c r="L32" t="s">
        <v>11242</v>
      </c>
      <c r="M32">
        <v>2211794</v>
      </c>
      <c r="N32" t="s">
        <v>11242</v>
      </c>
      <c r="O32" t="s">
        <v>15957</v>
      </c>
      <c r="P32" t="s">
        <v>13325</v>
      </c>
      <c r="Q32">
        <v>10597</v>
      </c>
      <c r="S32">
        <v>28660</v>
      </c>
      <c r="W32">
        <v>104002</v>
      </c>
      <c r="Z32" t="s">
        <v>13326</v>
      </c>
      <c r="AA32" t="s">
        <v>656</v>
      </c>
      <c r="AB32" t="s">
        <v>656</v>
      </c>
      <c r="AD32" t="s">
        <v>13326</v>
      </c>
      <c r="AE32">
        <v>14071</v>
      </c>
      <c r="AI32">
        <v>20732</v>
      </c>
      <c r="AJ32">
        <v>5698</v>
      </c>
      <c r="AL32" t="s">
        <v>14322</v>
      </c>
      <c r="AM32" t="s">
        <v>13326</v>
      </c>
      <c r="AN32" t="s">
        <v>13326</v>
      </c>
      <c r="AO32" t="s">
        <v>1371</v>
      </c>
    </row>
    <row r="33" spans="1:41" x14ac:dyDescent="0.3">
      <c r="A33" t="s">
        <v>13662</v>
      </c>
      <c r="B33" t="s">
        <v>11372</v>
      </c>
      <c r="C33" s="62">
        <v>32699</v>
      </c>
      <c r="D33" t="s">
        <v>6977</v>
      </c>
      <c r="E33" t="s">
        <v>7116</v>
      </c>
      <c r="F33" t="s">
        <v>1377</v>
      </c>
      <c r="G33" t="s">
        <v>9083</v>
      </c>
      <c r="H33" t="s">
        <v>1371</v>
      </c>
      <c r="I33" t="s">
        <v>11373</v>
      </c>
      <c r="J33" t="s">
        <v>11372</v>
      </c>
      <c r="K33">
        <v>518397</v>
      </c>
      <c r="L33" t="s">
        <v>11372</v>
      </c>
      <c r="M33">
        <v>2113509</v>
      </c>
      <c r="N33" t="s">
        <v>11372</v>
      </c>
      <c r="O33" t="s">
        <v>13663</v>
      </c>
      <c r="P33" t="s">
        <v>13662</v>
      </c>
      <c r="Q33">
        <v>10072</v>
      </c>
      <c r="R33" t="s">
        <v>11372</v>
      </c>
      <c r="S33">
        <v>33123</v>
      </c>
      <c r="T33" t="s">
        <v>11372</v>
      </c>
      <c r="W33">
        <v>65851</v>
      </c>
      <c r="X33">
        <v>10072</v>
      </c>
      <c r="Y33" t="s">
        <v>11372</v>
      </c>
      <c r="Z33" t="s">
        <v>13664</v>
      </c>
      <c r="AA33" t="s">
        <v>664</v>
      </c>
      <c r="AB33" t="s">
        <v>664</v>
      </c>
      <c r="AD33" t="s">
        <v>13664</v>
      </c>
      <c r="AE33">
        <v>11684</v>
      </c>
      <c r="AI33">
        <v>14022</v>
      </c>
      <c r="AJ33">
        <v>5023</v>
      </c>
      <c r="AL33" t="s">
        <v>14323</v>
      </c>
      <c r="AM33" t="s">
        <v>13664</v>
      </c>
      <c r="AN33" t="s">
        <v>13664</v>
      </c>
      <c r="AO33" t="s">
        <v>15883</v>
      </c>
    </row>
    <row r="34" spans="1:41" x14ac:dyDescent="0.3">
      <c r="A34" t="s">
        <v>10808</v>
      </c>
      <c r="B34" t="s">
        <v>10809</v>
      </c>
      <c r="C34" s="62">
        <v>34131</v>
      </c>
      <c r="D34" t="s">
        <v>6760</v>
      </c>
      <c r="E34" t="s">
        <v>10810</v>
      </c>
      <c r="F34" t="s">
        <v>1396</v>
      </c>
      <c r="G34" t="s">
        <v>9083</v>
      </c>
      <c r="H34" t="s">
        <v>1422</v>
      </c>
      <c r="I34" t="s">
        <v>11693</v>
      </c>
      <c r="J34" t="s">
        <v>10809</v>
      </c>
      <c r="K34">
        <v>595751</v>
      </c>
      <c r="L34" t="s">
        <v>10809</v>
      </c>
      <c r="M34">
        <v>1846227</v>
      </c>
      <c r="N34" t="s">
        <v>10809</v>
      </c>
      <c r="O34" t="s">
        <v>13067</v>
      </c>
      <c r="P34" t="s">
        <v>10808</v>
      </c>
      <c r="Q34">
        <v>9631</v>
      </c>
      <c r="R34" t="s">
        <v>10809</v>
      </c>
      <c r="S34">
        <v>31737</v>
      </c>
      <c r="T34" t="s">
        <v>10809</v>
      </c>
      <c r="V34" t="s">
        <v>12194</v>
      </c>
      <c r="W34">
        <v>68062</v>
      </c>
      <c r="X34">
        <v>9631</v>
      </c>
      <c r="Y34" t="s">
        <v>10809</v>
      </c>
      <c r="Z34" t="s">
        <v>10811</v>
      </c>
      <c r="AA34" t="s">
        <v>656</v>
      </c>
      <c r="AB34" t="s">
        <v>656</v>
      </c>
      <c r="AC34" t="s">
        <v>10809</v>
      </c>
      <c r="AD34" t="s">
        <v>10811</v>
      </c>
      <c r="AE34">
        <v>12391</v>
      </c>
      <c r="AH34" t="s">
        <v>10809</v>
      </c>
      <c r="AI34">
        <v>13479</v>
      </c>
      <c r="AJ34">
        <v>4985</v>
      </c>
      <c r="AL34" t="s">
        <v>14324</v>
      </c>
      <c r="AM34" t="s">
        <v>10811</v>
      </c>
      <c r="AN34" t="s">
        <v>10811</v>
      </c>
      <c r="AO34" t="s">
        <v>1422</v>
      </c>
    </row>
    <row r="35" spans="1:41" x14ac:dyDescent="0.3">
      <c r="A35" t="s">
        <v>11451</v>
      </c>
      <c r="B35" t="s">
        <v>11728</v>
      </c>
      <c r="C35" s="62">
        <v>34535</v>
      </c>
      <c r="D35" t="s">
        <v>6545</v>
      </c>
      <c r="E35" t="s">
        <v>11452</v>
      </c>
      <c r="F35" t="s">
        <v>1424</v>
      </c>
      <c r="G35" t="s">
        <v>6107</v>
      </c>
      <c r="H35" t="s">
        <v>1378</v>
      </c>
      <c r="I35" t="s">
        <v>13008</v>
      </c>
      <c r="J35" t="s">
        <v>11728</v>
      </c>
      <c r="K35">
        <v>546990</v>
      </c>
      <c r="L35" t="s">
        <v>11728</v>
      </c>
      <c r="M35">
        <v>2044547</v>
      </c>
      <c r="N35" t="s">
        <v>11728</v>
      </c>
      <c r="O35" t="s">
        <v>15958</v>
      </c>
      <c r="P35" t="s">
        <v>11451</v>
      </c>
      <c r="Q35">
        <v>10240</v>
      </c>
      <c r="R35" t="s">
        <v>11728</v>
      </c>
      <c r="S35">
        <v>32812</v>
      </c>
      <c r="T35" t="s">
        <v>11728</v>
      </c>
      <c r="V35" t="s">
        <v>12208</v>
      </c>
      <c r="W35">
        <v>100152</v>
      </c>
      <c r="X35">
        <v>10240</v>
      </c>
      <c r="Y35" t="s">
        <v>11728</v>
      </c>
      <c r="Z35" t="s">
        <v>12209</v>
      </c>
      <c r="AA35" t="s">
        <v>656</v>
      </c>
      <c r="AB35" t="s">
        <v>656</v>
      </c>
      <c r="AC35" t="s">
        <v>11728</v>
      </c>
      <c r="AD35" t="s">
        <v>12209</v>
      </c>
      <c r="AE35">
        <v>12559</v>
      </c>
      <c r="AI35">
        <v>18562</v>
      </c>
      <c r="AJ35">
        <v>5197</v>
      </c>
      <c r="AL35" t="s">
        <v>14325</v>
      </c>
      <c r="AM35" t="s">
        <v>12209</v>
      </c>
      <c r="AN35" t="s">
        <v>11728</v>
      </c>
      <c r="AO35" t="s">
        <v>1378</v>
      </c>
    </row>
    <row r="36" spans="1:41" x14ac:dyDescent="0.3">
      <c r="A36" t="s">
        <v>13119</v>
      </c>
      <c r="B36" t="s">
        <v>11742</v>
      </c>
      <c r="C36" s="62">
        <v>35655</v>
      </c>
      <c r="D36" t="s">
        <v>13120</v>
      </c>
      <c r="E36" t="s">
        <v>13121</v>
      </c>
      <c r="F36" t="s">
        <v>3575</v>
      </c>
      <c r="G36" t="s">
        <v>3575</v>
      </c>
      <c r="H36" t="s">
        <v>1371</v>
      </c>
      <c r="I36" t="s">
        <v>13122</v>
      </c>
      <c r="J36" t="s">
        <v>11742</v>
      </c>
      <c r="K36">
        <v>663465</v>
      </c>
      <c r="L36" t="s">
        <v>11742</v>
      </c>
      <c r="M36">
        <v>2184450</v>
      </c>
      <c r="N36" t="s">
        <v>11742</v>
      </c>
      <c r="P36" t="s">
        <v>13119</v>
      </c>
      <c r="Q36">
        <v>10422</v>
      </c>
      <c r="S36">
        <v>5355</v>
      </c>
      <c r="W36">
        <v>107170</v>
      </c>
      <c r="Z36" t="s">
        <v>13123</v>
      </c>
      <c r="AA36" t="s">
        <v>664</v>
      </c>
      <c r="AB36" t="s">
        <v>664</v>
      </c>
      <c r="AD36" t="s">
        <v>13123</v>
      </c>
      <c r="AE36">
        <v>13820</v>
      </c>
      <c r="AI36">
        <v>18532</v>
      </c>
      <c r="AJ36">
        <v>5591</v>
      </c>
      <c r="AL36" t="s">
        <v>14326</v>
      </c>
      <c r="AM36" t="s">
        <v>13123</v>
      </c>
      <c r="AN36" t="s">
        <v>11742</v>
      </c>
      <c r="AO36" t="s">
        <v>1371</v>
      </c>
    </row>
    <row r="37" spans="1:41" x14ac:dyDescent="0.3">
      <c r="A37" t="s">
        <v>3449</v>
      </c>
      <c r="B37" t="s">
        <v>1144</v>
      </c>
      <c r="C37" s="62">
        <v>32467</v>
      </c>
      <c r="D37" t="s">
        <v>6851</v>
      </c>
      <c r="E37" t="s">
        <v>6975</v>
      </c>
      <c r="F37" t="s">
        <v>3575</v>
      </c>
      <c r="G37" t="s">
        <v>3575</v>
      </c>
      <c r="H37" t="s">
        <v>1371</v>
      </c>
      <c r="I37" t="s">
        <v>10055</v>
      </c>
      <c r="J37" t="s">
        <v>1144</v>
      </c>
      <c r="K37">
        <v>592102</v>
      </c>
      <c r="L37" t="s">
        <v>1144</v>
      </c>
      <c r="M37">
        <v>1953416</v>
      </c>
      <c r="N37" t="s">
        <v>1144</v>
      </c>
      <c r="O37" t="s">
        <v>13290</v>
      </c>
      <c r="P37" t="s">
        <v>3449</v>
      </c>
      <c r="Q37">
        <v>9243</v>
      </c>
      <c r="R37" t="s">
        <v>1144</v>
      </c>
      <c r="S37">
        <v>32188</v>
      </c>
      <c r="T37" t="s">
        <v>1144</v>
      </c>
      <c r="V37" t="s">
        <v>12956</v>
      </c>
      <c r="W37">
        <v>68494</v>
      </c>
      <c r="X37">
        <v>9243</v>
      </c>
      <c r="Y37" t="s">
        <v>1144</v>
      </c>
      <c r="Z37" t="s">
        <v>5066</v>
      </c>
      <c r="AA37" t="s">
        <v>656</v>
      </c>
      <c r="AB37" t="s">
        <v>656</v>
      </c>
      <c r="AC37" t="s">
        <v>1144</v>
      </c>
      <c r="AD37" t="s">
        <v>5066</v>
      </c>
      <c r="AE37">
        <v>12627</v>
      </c>
      <c r="AF37" t="s">
        <v>1144</v>
      </c>
      <c r="AG37">
        <v>17054</v>
      </c>
      <c r="AH37" t="s">
        <v>1144</v>
      </c>
      <c r="AI37">
        <v>18205</v>
      </c>
      <c r="AJ37">
        <v>4153</v>
      </c>
      <c r="AL37" t="s">
        <v>14327</v>
      </c>
      <c r="AM37" t="s">
        <v>5066</v>
      </c>
      <c r="AN37" t="s">
        <v>5066</v>
      </c>
      <c r="AO37" t="s">
        <v>15883</v>
      </c>
    </row>
    <row r="38" spans="1:41" x14ac:dyDescent="0.3">
      <c r="A38" t="s">
        <v>12923</v>
      </c>
      <c r="B38" t="s">
        <v>11604</v>
      </c>
      <c r="C38" s="62">
        <v>34043</v>
      </c>
      <c r="D38" t="s">
        <v>7224</v>
      </c>
      <c r="E38" t="s">
        <v>6975</v>
      </c>
      <c r="F38" t="s">
        <v>1400</v>
      </c>
      <c r="G38" t="s">
        <v>6107</v>
      </c>
      <c r="H38" t="s">
        <v>1378</v>
      </c>
      <c r="I38" t="s">
        <v>15494</v>
      </c>
      <c r="J38" t="s">
        <v>11604</v>
      </c>
      <c r="K38">
        <v>656185</v>
      </c>
      <c r="L38" t="s">
        <v>11604</v>
      </c>
      <c r="M38">
        <v>2171381</v>
      </c>
      <c r="N38" t="s">
        <v>11604</v>
      </c>
      <c r="O38" t="s">
        <v>15959</v>
      </c>
      <c r="P38" t="s">
        <v>12923</v>
      </c>
      <c r="Q38">
        <v>10460</v>
      </c>
      <c r="R38" t="s">
        <v>11604</v>
      </c>
      <c r="S38">
        <v>34187</v>
      </c>
      <c r="T38" t="s">
        <v>11604</v>
      </c>
      <c r="W38">
        <v>104718</v>
      </c>
      <c r="Z38" t="s">
        <v>12924</v>
      </c>
      <c r="AA38" t="s">
        <v>5053</v>
      </c>
      <c r="AB38" t="s">
        <v>656</v>
      </c>
      <c r="AC38" t="s">
        <v>11604</v>
      </c>
      <c r="AD38" t="s">
        <v>12924</v>
      </c>
      <c r="AE38">
        <v>14405</v>
      </c>
      <c r="AI38">
        <v>20381</v>
      </c>
      <c r="AJ38">
        <v>5188</v>
      </c>
      <c r="AL38" t="s">
        <v>14328</v>
      </c>
      <c r="AM38" t="s">
        <v>12924</v>
      </c>
      <c r="AN38" t="s">
        <v>11604</v>
      </c>
      <c r="AO38" t="s">
        <v>1378</v>
      </c>
    </row>
    <row r="39" spans="1:41" x14ac:dyDescent="0.3">
      <c r="A39" t="s">
        <v>3450</v>
      </c>
      <c r="B39" t="s">
        <v>1302</v>
      </c>
      <c r="C39" s="62">
        <v>32686</v>
      </c>
      <c r="D39" t="s">
        <v>7146</v>
      </c>
      <c r="E39" t="s">
        <v>6877</v>
      </c>
      <c r="F39" t="s">
        <v>1529</v>
      </c>
      <c r="G39" t="s">
        <v>9083</v>
      </c>
      <c r="H39" t="s">
        <v>1378</v>
      </c>
      <c r="I39" t="s">
        <v>10745</v>
      </c>
      <c r="J39" t="s">
        <v>1302</v>
      </c>
      <c r="K39">
        <v>501659</v>
      </c>
      <c r="L39" t="s">
        <v>1302</v>
      </c>
      <c r="M39">
        <v>1813191</v>
      </c>
      <c r="N39" t="s">
        <v>1302</v>
      </c>
      <c r="O39" t="s">
        <v>3539</v>
      </c>
      <c r="P39" t="s">
        <v>3450</v>
      </c>
      <c r="Q39">
        <v>9506</v>
      </c>
      <c r="R39" t="s">
        <v>1302</v>
      </c>
      <c r="S39">
        <v>31474</v>
      </c>
      <c r="T39" t="s">
        <v>1302</v>
      </c>
      <c r="V39" t="s">
        <v>3540</v>
      </c>
      <c r="W39">
        <v>50910</v>
      </c>
      <c r="X39">
        <v>9506</v>
      </c>
      <c r="Y39" t="s">
        <v>1302</v>
      </c>
      <c r="Z39" t="s">
        <v>5067</v>
      </c>
      <c r="AA39" t="s">
        <v>5053</v>
      </c>
      <c r="AB39" t="s">
        <v>656</v>
      </c>
      <c r="AC39" t="s">
        <v>1302</v>
      </c>
      <c r="AD39" t="s">
        <v>5067</v>
      </c>
      <c r="AE39">
        <v>12414</v>
      </c>
      <c r="AF39" t="s">
        <v>1302</v>
      </c>
      <c r="AG39">
        <v>14019</v>
      </c>
      <c r="AH39" t="s">
        <v>1302</v>
      </c>
      <c r="AI39">
        <v>4422</v>
      </c>
      <c r="AJ39">
        <v>4452</v>
      </c>
      <c r="AL39" t="s">
        <v>14329</v>
      </c>
      <c r="AM39" t="s">
        <v>5067</v>
      </c>
      <c r="AN39" t="s">
        <v>1302</v>
      </c>
      <c r="AO39" t="s">
        <v>1378</v>
      </c>
    </row>
    <row r="40" spans="1:41" x14ac:dyDescent="0.3">
      <c r="A40" t="s">
        <v>1405</v>
      </c>
      <c r="B40" t="s">
        <v>253</v>
      </c>
      <c r="C40" s="62">
        <v>32669</v>
      </c>
      <c r="D40" t="s">
        <v>6878</v>
      </c>
      <c r="E40" t="s">
        <v>6877</v>
      </c>
      <c r="F40" t="s">
        <v>3575</v>
      </c>
      <c r="G40" t="s">
        <v>3575</v>
      </c>
      <c r="H40" t="s">
        <v>1378</v>
      </c>
      <c r="I40" t="s">
        <v>10728</v>
      </c>
      <c r="J40" t="s">
        <v>253</v>
      </c>
      <c r="K40">
        <v>501660</v>
      </c>
      <c r="L40" t="s">
        <v>253</v>
      </c>
      <c r="M40">
        <v>1812890</v>
      </c>
      <c r="N40" t="s">
        <v>253</v>
      </c>
      <c r="O40" t="s">
        <v>3541</v>
      </c>
      <c r="P40" t="s">
        <v>1405</v>
      </c>
      <c r="Q40">
        <v>9436</v>
      </c>
      <c r="R40" t="s">
        <v>253</v>
      </c>
      <c r="S40">
        <v>31469</v>
      </c>
      <c r="T40" t="s">
        <v>253</v>
      </c>
      <c r="U40" t="s">
        <v>253</v>
      </c>
      <c r="V40" t="s">
        <v>3542</v>
      </c>
      <c r="W40">
        <v>50911</v>
      </c>
      <c r="X40">
        <v>9436</v>
      </c>
      <c r="Y40" t="s">
        <v>253</v>
      </c>
      <c r="Z40" t="s">
        <v>5068</v>
      </c>
      <c r="AA40" t="s">
        <v>5053</v>
      </c>
      <c r="AB40" t="s">
        <v>656</v>
      </c>
      <c r="AC40" t="s">
        <v>253</v>
      </c>
      <c r="AD40" t="s">
        <v>5068</v>
      </c>
      <c r="AE40">
        <v>12338</v>
      </c>
      <c r="AI40">
        <v>9387</v>
      </c>
      <c r="AN40" t="s">
        <v>253</v>
      </c>
      <c r="AO40" t="s">
        <v>1378</v>
      </c>
    </row>
    <row r="41" spans="1:41" x14ac:dyDescent="0.3">
      <c r="A41" t="s">
        <v>10885</v>
      </c>
      <c r="B41" t="s">
        <v>10886</v>
      </c>
      <c r="C41" s="62">
        <v>34440</v>
      </c>
      <c r="D41" t="s">
        <v>6631</v>
      </c>
      <c r="E41" t="s">
        <v>10887</v>
      </c>
      <c r="F41" t="s">
        <v>1479</v>
      </c>
      <c r="G41" t="s">
        <v>9083</v>
      </c>
      <c r="H41" t="s">
        <v>1378</v>
      </c>
      <c r="I41" t="s">
        <v>11528</v>
      </c>
      <c r="J41" t="s">
        <v>10886</v>
      </c>
      <c r="K41">
        <v>546991</v>
      </c>
      <c r="L41" t="s">
        <v>10886</v>
      </c>
      <c r="M41">
        <v>2000031</v>
      </c>
      <c r="N41" t="s">
        <v>10886</v>
      </c>
      <c r="O41" t="s">
        <v>13665</v>
      </c>
      <c r="P41" t="s">
        <v>10885</v>
      </c>
      <c r="Q41">
        <v>9553</v>
      </c>
      <c r="R41" t="s">
        <v>12962</v>
      </c>
      <c r="S41">
        <v>32686</v>
      </c>
      <c r="T41" t="s">
        <v>10886</v>
      </c>
      <c r="V41" t="s">
        <v>11989</v>
      </c>
      <c r="W41">
        <v>70339</v>
      </c>
      <c r="X41">
        <v>9553</v>
      </c>
      <c r="Y41" t="s">
        <v>12962</v>
      </c>
      <c r="Z41" t="s">
        <v>14076</v>
      </c>
      <c r="AA41" t="s">
        <v>656</v>
      </c>
      <c r="AB41" t="s">
        <v>656</v>
      </c>
      <c r="AC41" t="s">
        <v>10886</v>
      </c>
      <c r="AD41" t="s">
        <v>14330</v>
      </c>
      <c r="AE41">
        <v>12497</v>
      </c>
      <c r="AF41" t="s">
        <v>12962</v>
      </c>
      <c r="AG41">
        <v>38276</v>
      </c>
      <c r="AH41" t="s">
        <v>12962</v>
      </c>
      <c r="AI41">
        <v>18186</v>
      </c>
      <c r="AJ41">
        <v>4801</v>
      </c>
      <c r="AK41" t="s">
        <v>12962</v>
      </c>
      <c r="AN41" t="s">
        <v>14330</v>
      </c>
      <c r="AO41" t="s">
        <v>1378</v>
      </c>
    </row>
    <row r="42" spans="1:41" x14ac:dyDescent="0.3">
      <c r="A42" t="s">
        <v>15884</v>
      </c>
      <c r="B42" t="s">
        <v>15885</v>
      </c>
      <c r="C42" s="62">
        <v>34675</v>
      </c>
      <c r="D42" t="s">
        <v>6923</v>
      </c>
      <c r="E42" t="s">
        <v>6741</v>
      </c>
      <c r="F42" t="s">
        <v>1507</v>
      </c>
      <c r="G42" t="s">
        <v>9083</v>
      </c>
      <c r="H42" t="s">
        <v>1394</v>
      </c>
      <c r="I42" t="s">
        <v>15886</v>
      </c>
      <c r="J42" t="s">
        <v>15885</v>
      </c>
      <c r="K42">
        <v>624413</v>
      </c>
      <c r="L42" t="s">
        <v>15885</v>
      </c>
      <c r="P42" t="s">
        <v>15884</v>
      </c>
      <c r="S42">
        <v>37498</v>
      </c>
      <c r="T42" t="s">
        <v>15885</v>
      </c>
      <c r="W42">
        <v>101603</v>
      </c>
      <c r="Z42" t="s">
        <v>15960</v>
      </c>
      <c r="AA42" t="s">
        <v>656</v>
      </c>
      <c r="AB42" t="s">
        <v>656</v>
      </c>
      <c r="AD42" t="s">
        <v>15960</v>
      </c>
      <c r="AE42">
        <v>14300</v>
      </c>
      <c r="AJ42">
        <v>5829</v>
      </c>
      <c r="AN42" t="s">
        <v>15885</v>
      </c>
      <c r="AO42" t="s">
        <v>1394</v>
      </c>
    </row>
    <row r="43" spans="1:41" x14ac:dyDescent="0.3">
      <c r="A43" t="s">
        <v>1406</v>
      </c>
      <c r="B43" t="s">
        <v>485</v>
      </c>
      <c r="C43" s="62">
        <v>31875</v>
      </c>
      <c r="D43" t="s">
        <v>6742</v>
      </c>
      <c r="E43" t="s">
        <v>6741</v>
      </c>
      <c r="F43" t="s">
        <v>1462</v>
      </c>
      <c r="G43" t="s">
        <v>6107</v>
      </c>
      <c r="H43" t="s">
        <v>1394</v>
      </c>
      <c r="I43" t="s">
        <v>10556</v>
      </c>
      <c r="J43" t="s">
        <v>485</v>
      </c>
      <c r="K43">
        <v>475174</v>
      </c>
      <c r="L43" t="s">
        <v>485</v>
      </c>
      <c r="M43">
        <v>1629156</v>
      </c>
      <c r="N43" t="s">
        <v>485</v>
      </c>
      <c r="O43" t="s">
        <v>1408</v>
      </c>
      <c r="P43" t="s">
        <v>1406</v>
      </c>
      <c r="Q43">
        <v>8660</v>
      </c>
      <c r="R43" t="s">
        <v>485</v>
      </c>
      <c r="S43">
        <v>30016</v>
      </c>
      <c r="T43" t="s">
        <v>485</v>
      </c>
      <c r="U43" t="s">
        <v>485</v>
      </c>
      <c r="V43" t="s">
        <v>3543</v>
      </c>
      <c r="W43">
        <v>58012</v>
      </c>
      <c r="X43">
        <v>8660</v>
      </c>
      <c r="Y43" t="s">
        <v>485</v>
      </c>
      <c r="Z43" t="s">
        <v>5069</v>
      </c>
      <c r="AA43" t="s">
        <v>664</v>
      </c>
      <c r="AB43" t="s">
        <v>656</v>
      </c>
      <c r="AC43" t="s">
        <v>485</v>
      </c>
      <c r="AD43" t="s">
        <v>5069</v>
      </c>
      <c r="AE43">
        <v>10467</v>
      </c>
      <c r="AF43" t="s">
        <v>485</v>
      </c>
      <c r="AG43">
        <v>12521</v>
      </c>
      <c r="AH43" t="s">
        <v>485</v>
      </c>
      <c r="AI43">
        <v>5165</v>
      </c>
      <c r="AJ43">
        <v>3390</v>
      </c>
      <c r="AK43" t="s">
        <v>485</v>
      </c>
      <c r="AL43" t="s">
        <v>14331</v>
      </c>
      <c r="AM43" t="s">
        <v>5069</v>
      </c>
      <c r="AN43" t="s">
        <v>5069</v>
      </c>
      <c r="AO43" t="s">
        <v>1394</v>
      </c>
    </row>
    <row r="44" spans="1:41" x14ac:dyDescent="0.3">
      <c r="A44" t="s">
        <v>13494</v>
      </c>
      <c r="B44" t="s">
        <v>11764</v>
      </c>
      <c r="C44" s="62">
        <v>33855</v>
      </c>
      <c r="D44" t="s">
        <v>7257</v>
      </c>
      <c r="E44" t="s">
        <v>13495</v>
      </c>
      <c r="F44" t="s">
        <v>1390</v>
      </c>
      <c r="G44" t="s">
        <v>6107</v>
      </c>
      <c r="H44" t="s">
        <v>1371</v>
      </c>
      <c r="I44" t="s">
        <v>11765</v>
      </c>
      <c r="J44" t="s">
        <v>11764</v>
      </c>
      <c r="K44">
        <v>656186</v>
      </c>
      <c r="L44" t="s">
        <v>11764</v>
      </c>
      <c r="M44">
        <v>2169865</v>
      </c>
      <c r="N44" t="s">
        <v>11764</v>
      </c>
      <c r="O44" t="s">
        <v>13496</v>
      </c>
      <c r="P44" t="s">
        <v>13494</v>
      </c>
      <c r="Q44">
        <v>10378</v>
      </c>
      <c r="R44" t="s">
        <v>11764</v>
      </c>
      <c r="S44">
        <v>35222</v>
      </c>
      <c r="T44" t="s">
        <v>11764</v>
      </c>
      <c r="W44">
        <v>104719</v>
      </c>
      <c r="X44">
        <v>10378</v>
      </c>
      <c r="Y44" t="s">
        <v>11764</v>
      </c>
      <c r="Z44" t="s">
        <v>13497</v>
      </c>
      <c r="AA44" t="s">
        <v>656</v>
      </c>
      <c r="AB44" t="s">
        <v>656</v>
      </c>
      <c r="AD44" t="s">
        <v>13497</v>
      </c>
      <c r="AE44">
        <v>14530</v>
      </c>
      <c r="AF44" t="s">
        <v>11764</v>
      </c>
      <c r="AG44">
        <v>73828</v>
      </c>
      <c r="AH44" t="s">
        <v>11764</v>
      </c>
      <c r="AI44">
        <v>20455</v>
      </c>
      <c r="AJ44">
        <v>5366</v>
      </c>
      <c r="AL44" t="s">
        <v>14332</v>
      </c>
      <c r="AM44" t="s">
        <v>13497</v>
      </c>
      <c r="AN44" t="s">
        <v>11764</v>
      </c>
      <c r="AO44" t="s">
        <v>15883</v>
      </c>
    </row>
    <row r="45" spans="1:41" x14ac:dyDescent="0.3">
      <c r="A45" t="s">
        <v>9473</v>
      </c>
      <c r="B45" t="s">
        <v>9474</v>
      </c>
      <c r="C45" s="62">
        <v>33252</v>
      </c>
      <c r="D45" t="s">
        <v>6581</v>
      </c>
      <c r="E45" t="s">
        <v>9475</v>
      </c>
      <c r="F45" t="s">
        <v>1396</v>
      </c>
      <c r="G45" t="s">
        <v>9083</v>
      </c>
      <c r="H45" t="s">
        <v>1378</v>
      </c>
      <c r="I45" t="s">
        <v>9476</v>
      </c>
      <c r="J45" t="s">
        <v>9474</v>
      </c>
      <c r="K45">
        <v>571437</v>
      </c>
      <c r="L45" t="s">
        <v>9474</v>
      </c>
      <c r="M45">
        <v>2107840</v>
      </c>
      <c r="N45" t="s">
        <v>9474</v>
      </c>
      <c r="O45" t="s">
        <v>11990</v>
      </c>
      <c r="P45" t="s">
        <v>9473</v>
      </c>
      <c r="Q45">
        <v>9734</v>
      </c>
      <c r="R45" t="s">
        <v>9474</v>
      </c>
      <c r="S45">
        <v>31738</v>
      </c>
      <c r="T45" t="s">
        <v>9474</v>
      </c>
      <c r="V45" t="s">
        <v>11991</v>
      </c>
      <c r="W45">
        <v>59584</v>
      </c>
      <c r="X45">
        <v>9734</v>
      </c>
      <c r="Y45" t="s">
        <v>9474</v>
      </c>
      <c r="Z45" t="s">
        <v>9477</v>
      </c>
      <c r="AA45" t="s">
        <v>656</v>
      </c>
      <c r="AB45" t="s">
        <v>656</v>
      </c>
      <c r="AC45" t="s">
        <v>9474</v>
      </c>
      <c r="AD45" t="s">
        <v>9477</v>
      </c>
      <c r="AE45">
        <v>11376</v>
      </c>
      <c r="AF45" t="s">
        <v>9474</v>
      </c>
      <c r="AG45">
        <v>54952</v>
      </c>
      <c r="AH45" t="s">
        <v>9474</v>
      </c>
      <c r="AI45">
        <v>12359</v>
      </c>
      <c r="AJ45">
        <v>4653</v>
      </c>
      <c r="AK45" t="s">
        <v>9474</v>
      </c>
      <c r="AL45" t="s">
        <v>14333</v>
      </c>
      <c r="AM45" t="s">
        <v>9477</v>
      </c>
      <c r="AN45" t="s">
        <v>9477</v>
      </c>
      <c r="AO45" t="s">
        <v>1378</v>
      </c>
    </row>
    <row r="46" spans="1:41" x14ac:dyDescent="0.3">
      <c r="A46" t="s">
        <v>1409</v>
      </c>
      <c r="B46" t="s">
        <v>487</v>
      </c>
      <c r="C46" s="62">
        <v>32999</v>
      </c>
      <c r="D46" t="s">
        <v>6530</v>
      </c>
      <c r="E46" t="s">
        <v>6529</v>
      </c>
      <c r="F46" t="s">
        <v>1374</v>
      </c>
      <c r="G46" t="s">
        <v>6107</v>
      </c>
      <c r="H46" t="s">
        <v>659</v>
      </c>
      <c r="I46" t="s">
        <v>10962</v>
      </c>
      <c r="J46" t="s">
        <v>487</v>
      </c>
      <c r="K46">
        <v>514888</v>
      </c>
      <c r="L46" t="s">
        <v>487</v>
      </c>
      <c r="M46">
        <v>1839905</v>
      </c>
      <c r="N46" t="s">
        <v>487</v>
      </c>
      <c r="O46" t="s">
        <v>13261</v>
      </c>
      <c r="P46" t="s">
        <v>1409</v>
      </c>
      <c r="Q46">
        <v>8996</v>
      </c>
      <c r="R46" t="s">
        <v>487</v>
      </c>
      <c r="S46">
        <v>31662</v>
      </c>
      <c r="T46" t="s">
        <v>487</v>
      </c>
      <c r="U46" t="s">
        <v>487</v>
      </c>
      <c r="V46" t="s">
        <v>12915</v>
      </c>
      <c r="W46">
        <v>55877</v>
      </c>
      <c r="X46">
        <v>8996</v>
      </c>
      <c r="Y46" t="s">
        <v>487</v>
      </c>
      <c r="Z46" t="s">
        <v>5070</v>
      </c>
      <c r="AA46" t="s">
        <v>656</v>
      </c>
      <c r="AB46" t="s">
        <v>656</v>
      </c>
      <c r="AC46" t="s">
        <v>487</v>
      </c>
      <c r="AD46" t="s">
        <v>5070</v>
      </c>
      <c r="AE46">
        <v>12118</v>
      </c>
      <c r="AF46" t="s">
        <v>487</v>
      </c>
      <c r="AG46">
        <v>14562</v>
      </c>
      <c r="AH46" t="s">
        <v>487</v>
      </c>
      <c r="AI46">
        <v>5918</v>
      </c>
      <c r="AJ46">
        <v>3863</v>
      </c>
      <c r="AK46" t="s">
        <v>487</v>
      </c>
      <c r="AL46" t="s">
        <v>14334</v>
      </c>
      <c r="AM46" t="s">
        <v>5070</v>
      </c>
      <c r="AN46" t="s">
        <v>5070</v>
      </c>
      <c r="AO46" t="s">
        <v>659</v>
      </c>
    </row>
    <row r="47" spans="1:41" x14ac:dyDescent="0.3">
      <c r="A47" t="s">
        <v>1410</v>
      </c>
      <c r="B47" t="s">
        <v>880</v>
      </c>
      <c r="C47" s="62">
        <v>32981</v>
      </c>
      <c r="D47" t="s">
        <v>7510</v>
      </c>
      <c r="E47" t="s">
        <v>6778</v>
      </c>
      <c r="F47" t="s">
        <v>1374</v>
      </c>
      <c r="G47" t="s">
        <v>6107</v>
      </c>
      <c r="H47" t="s">
        <v>1371</v>
      </c>
      <c r="I47" t="s">
        <v>9482</v>
      </c>
      <c r="J47" t="s">
        <v>880</v>
      </c>
      <c r="K47">
        <v>506693</v>
      </c>
      <c r="L47" t="s">
        <v>880</v>
      </c>
      <c r="M47">
        <v>1756627</v>
      </c>
      <c r="N47" t="s">
        <v>880</v>
      </c>
      <c r="O47" t="s">
        <v>1412</v>
      </c>
      <c r="P47" t="s">
        <v>1410</v>
      </c>
      <c r="Q47">
        <v>9011</v>
      </c>
      <c r="R47" t="s">
        <v>880</v>
      </c>
      <c r="S47">
        <v>31047</v>
      </c>
      <c r="T47" t="s">
        <v>880</v>
      </c>
      <c r="V47" t="s">
        <v>3544</v>
      </c>
      <c r="W47">
        <v>55886</v>
      </c>
      <c r="X47">
        <v>9011</v>
      </c>
      <c r="Y47" t="s">
        <v>880</v>
      </c>
      <c r="Z47" t="s">
        <v>5071</v>
      </c>
      <c r="AA47" t="s">
        <v>656</v>
      </c>
      <c r="AB47" t="s">
        <v>656</v>
      </c>
      <c r="AC47" t="s">
        <v>880</v>
      </c>
      <c r="AD47" t="s">
        <v>5071</v>
      </c>
      <c r="AE47">
        <v>11198</v>
      </c>
      <c r="AF47" t="s">
        <v>880</v>
      </c>
      <c r="AG47">
        <v>13061</v>
      </c>
      <c r="AH47" t="s">
        <v>880</v>
      </c>
      <c r="AI47">
        <v>4979</v>
      </c>
      <c r="AJ47">
        <v>3884</v>
      </c>
      <c r="AL47" t="s">
        <v>14335</v>
      </c>
      <c r="AM47" t="s">
        <v>5071</v>
      </c>
      <c r="AN47" t="s">
        <v>880</v>
      </c>
      <c r="AO47" t="s">
        <v>1371</v>
      </c>
    </row>
    <row r="48" spans="1:41" x14ac:dyDescent="0.3">
      <c r="A48" t="s">
        <v>3545</v>
      </c>
      <c r="B48" t="s">
        <v>921</v>
      </c>
      <c r="C48" s="62">
        <v>32634</v>
      </c>
      <c r="D48" t="s">
        <v>6530</v>
      </c>
      <c r="E48" t="s">
        <v>6778</v>
      </c>
      <c r="F48" t="s">
        <v>1396</v>
      </c>
      <c r="G48" t="s">
        <v>9083</v>
      </c>
      <c r="H48" t="s">
        <v>1371</v>
      </c>
      <c r="I48" t="s">
        <v>10860</v>
      </c>
      <c r="J48" t="s">
        <v>921</v>
      </c>
      <c r="K48">
        <v>501625</v>
      </c>
      <c r="L48" t="s">
        <v>921</v>
      </c>
      <c r="M48">
        <v>1945280</v>
      </c>
      <c r="N48" t="s">
        <v>921</v>
      </c>
      <c r="O48" t="s">
        <v>12219</v>
      </c>
      <c r="P48" t="s">
        <v>3545</v>
      </c>
      <c r="Q48">
        <v>9429</v>
      </c>
      <c r="R48" t="s">
        <v>921</v>
      </c>
      <c r="S48">
        <v>32099</v>
      </c>
      <c r="T48" t="s">
        <v>921</v>
      </c>
      <c r="V48" t="s">
        <v>12801</v>
      </c>
      <c r="W48">
        <v>50878</v>
      </c>
      <c r="X48">
        <v>9429</v>
      </c>
      <c r="Y48" t="s">
        <v>921</v>
      </c>
      <c r="Z48" t="s">
        <v>5072</v>
      </c>
      <c r="AA48" t="s">
        <v>656</v>
      </c>
      <c r="AB48" t="s">
        <v>656</v>
      </c>
      <c r="AC48" t="s">
        <v>921</v>
      </c>
      <c r="AD48" t="s">
        <v>5072</v>
      </c>
      <c r="AE48">
        <v>11284</v>
      </c>
      <c r="AF48" t="s">
        <v>921</v>
      </c>
      <c r="AG48">
        <v>38007</v>
      </c>
      <c r="AH48" t="s">
        <v>921</v>
      </c>
      <c r="AI48">
        <v>6145</v>
      </c>
      <c r="AJ48">
        <v>4390</v>
      </c>
      <c r="AL48" t="s">
        <v>14336</v>
      </c>
      <c r="AM48" t="s">
        <v>5072</v>
      </c>
      <c r="AN48" t="s">
        <v>921</v>
      </c>
      <c r="AO48" t="s">
        <v>1371</v>
      </c>
    </row>
    <row r="49" spans="1:41" x14ac:dyDescent="0.3">
      <c r="A49" t="s">
        <v>15537</v>
      </c>
      <c r="B49" t="s">
        <v>14269</v>
      </c>
      <c r="C49" s="62">
        <v>34840</v>
      </c>
      <c r="D49" t="s">
        <v>6530</v>
      </c>
      <c r="E49" t="s">
        <v>15538</v>
      </c>
      <c r="F49" t="s">
        <v>1437</v>
      </c>
      <c r="G49" t="s">
        <v>6107</v>
      </c>
      <c r="H49" t="s">
        <v>1371</v>
      </c>
      <c r="I49" t="s">
        <v>15523</v>
      </c>
      <c r="J49" t="s">
        <v>14269</v>
      </c>
      <c r="K49">
        <v>621237</v>
      </c>
      <c r="L49" t="s">
        <v>14269</v>
      </c>
      <c r="P49" t="s">
        <v>15537</v>
      </c>
      <c r="Q49">
        <v>10692</v>
      </c>
      <c r="R49" t="s">
        <v>14269</v>
      </c>
      <c r="S49">
        <v>36063</v>
      </c>
      <c r="T49" t="s">
        <v>14269</v>
      </c>
      <c r="W49">
        <v>100568</v>
      </c>
      <c r="X49">
        <v>10692</v>
      </c>
      <c r="Y49" t="s">
        <v>15961</v>
      </c>
      <c r="Z49" t="s">
        <v>15962</v>
      </c>
      <c r="AA49" t="s">
        <v>664</v>
      </c>
      <c r="AB49" t="s">
        <v>664</v>
      </c>
      <c r="AD49" t="s">
        <v>15962</v>
      </c>
      <c r="AE49">
        <v>14610</v>
      </c>
      <c r="AI49">
        <v>29992</v>
      </c>
      <c r="AJ49">
        <v>5547</v>
      </c>
      <c r="AN49" t="s">
        <v>14269</v>
      </c>
      <c r="AO49" t="s">
        <v>15883</v>
      </c>
    </row>
    <row r="50" spans="1:41" x14ac:dyDescent="0.3">
      <c r="A50" t="s">
        <v>1413</v>
      </c>
      <c r="B50" t="s">
        <v>526</v>
      </c>
      <c r="C50" s="62">
        <v>31814</v>
      </c>
      <c r="D50" t="s">
        <v>6779</v>
      </c>
      <c r="E50" t="s">
        <v>6778</v>
      </c>
      <c r="F50" t="s">
        <v>1411</v>
      </c>
      <c r="G50" t="s">
        <v>9083</v>
      </c>
      <c r="H50" t="s">
        <v>2145</v>
      </c>
      <c r="I50" t="s">
        <v>9508</v>
      </c>
      <c r="J50" t="s">
        <v>526</v>
      </c>
      <c r="K50">
        <v>476883</v>
      </c>
      <c r="L50" t="s">
        <v>526</v>
      </c>
      <c r="M50">
        <v>1630071</v>
      </c>
      <c r="N50" t="s">
        <v>526</v>
      </c>
      <c r="O50" t="s">
        <v>1415</v>
      </c>
      <c r="P50" t="s">
        <v>1413</v>
      </c>
      <c r="Q50">
        <v>8645</v>
      </c>
      <c r="R50" t="s">
        <v>526</v>
      </c>
      <c r="S50">
        <v>29962</v>
      </c>
      <c r="T50" t="s">
        <v>526</v>
      </c>
      <c r="U50" t="s">
        <v>526</v>
      </c>
      <c r="V50" t="s">
        <v>3546</v>
      </c>
      <c r="W50">
        <v>59218</v>
      </c>
      <c r="X50">
        <v>8645</v>
      </c>
      <c r="Y50" t="s">
        <v>526</v>
      </c>
      <c r="Z50" t="s">
        <v>5073</v>
      </c>
      <c r="AA50" t="s">
        <v>664</v>
      </c>
      <c r="AB50" t="s">
        <v>656</v>
      </c>
      <c r="AC50" t="s">
        <v>526</v>
      </c>
      <c r="AD50" t="s">
        <v>5073</v>
      </c>
      <c r="AE50">
        <v>10199</v>
      </c>
      <c r="AF50" t="s">
        <v>526</v>
      </c>
      <c r="AG50">
        <v>11098</v>
      </c>
      <c r="AH50" t="s">
        <v>526</v>
      </c>
      <c r="AI50">
        <v>5654</v>
      </c>
      <c r="AJ50">
        <v>3116</v>
      </c>
      <c r="AL50" t="s">
        <v>14337</v>
      </c>
      <c r="AM50" t="s">
        <v>5073</v>
      </c>
      <c r="AN50" t="s">
        <v>526</v>
      </c>
      <c r="AO50" t="s">
        <v>2145</v>
      </c>
    </row>
    <row r="51" spans="1:41" x14ac:dyDescent="0.3">
      <c r="A51" t="s">
        <v>13173</v>
      </c>
      <c r="B51" t="s">
        <v>11822</v>
      </c>
      <c r="C51" s="62">
        <v>35131</v>
      </c>
      <c r="D51" t="s">
        <v>6865</v>
      </c>
      <c r="E51" t="s">
        <v>6778</v>
      </c>
      <c r="F51" t="s">
        <v>1377</v>
      </c>
      <c r="G51" t="s">
        <v>9083</v>
      </c>
      <c r="H51" t="s">
        <v>1371</v>
      </c>
      <c r="I51" t="s">
        <v>13174</v>
      </c>
      <c r="J51" t="s">
        <v>11822</v>
      </c>
      <c r="K51">
        <v>665751</v>
      </c>
      <c r="L51" t="s">
        <v>11822</v>
      </c>
      <c r="M51">
        <v>2227140</v>
      </c>
      <c r="N51" t="s">
        <v>11822</v>
      </c>
      <c r="P51" t="s">
        <v>13173</v>
      </c>
      <c r="S51">
        <v>23283</v>
      </c>
      <c r="W51">
        <v>107180</v>
      </c>
      <c r="Z51" t="s">
        <v>13175</v>
      </c>
      <c r="AA51" t="s">
        <v>656</v>
      </c>
      <c r="AB51" t="s">
        <v>656</v>
      </c>
      <c r="AD51" t="s">
        <v>13175</v>
      </c>
      <c r="AE51">
        <v>13734</v>
      </c>
      <c r="AJ51">
        <v>5740</v>
      </c>
      <c r="AN51" t="s">
        <v>11822</v>
      </c>
      <c r="AO51" t="s">
        <v>1371</v>
      </c>
    </row>
    <row r="52" spans="1:41" x14ac:dyDescent="0.3">
      <c r="A52" t="s">
        <v>1416</v>
      </c>
      <c r="B52" t="s">
        <v>100</v>
      </c>
      <c r="C52" s="62">
        <v>32604</v>
      </c>
      <c r="D52" t="s">
        <v>6857</v>
      </c>
      <c r="E52" t="s">
        <v>6856</v>
      </c>
      <c r="F52" t="s">
        <v>3575</v>
      </c>
      <c r="G52" t="s">
        <v>3575</v>
      </c>
      <c r="H52" t="s">
        <v>1378</v>
      </c>
      <c r="I52" t="s">
        <v>9651</v>
      </c>
      <c r="J52" t="s">
        <v>100</v>
      </c>
      <c r="K52">
        <v>506560</v>
      </c>
      <c r="L52" t="s">
        <v>100</v>
      </c>
      <c r="M52">
        <v>1735053</v>
      </c>
      <c r="N52" t="s">
        <v>100</v>
      </c>
      <c r="O52" t="s">
        <v>1417</v>
      </c>
      <c r="P52" t="s">
        <v>1416</v>
      </c>
      <c r="Q52">
        <v>8914</v>
      </c>
      <c r="R52" t="s">
        <v>100</v>
      </c>
      <c r="S52">
        <v>30562</v>
      </c>
      <c r="T52" t="s">
        <v>100</v>
      </c>
      <c r="U52" t="s">
        <v>100</v>
      </c>
      <c r="V52" t="s">
        <v>3547</v>
      </c>
      <c r="W52">
        <v>55889</v>
      </c>
      <c r="X52">
        <v>8914</v>
      </c>
      <c r="Y52" t="s">
        <v>100</v>
      </c>
      <c r="Z52" t="s">
        <v>5074</v>
      </c>
      <c r="AA52" t="s">
        <v>664</v>
      </c>
      <c r="AB52" t="s">
        <v>656</v>
      </c>
      <c r="AC52" t="s">
        <v>100</v>
      </c>
      <c r="AD52" t="s">
        <v>5074</v>
      </c>
      <c r="AE52">
        <v>11377</v>
      </c>
      <c r="AF52" t="s">
        <v>100</v>
      </c>
      <c r="AG52">
        <v>13014</v>
      </c>
      <c r="AH52" t="s">
        <v>100</v>
      </c>
      <c r="AI52">
        <v>18083</v>
      </c>
      <c r="AJ52">
        <v>3785</v>
      </c>
      <c r="AK52" t="s">
        <v>100</v>
      </c>
      <c r="AL52" t="s">
        <v>14338</v>
      </c>
      <c r="AM52" t="s">
        <v>5074</v>
      </c>
      <c r="AN52" t="s">
        <v>100</v>
      </c>
      <c r="AO52" t="s">
        <v>1378</v>
      </c>
    </row>
    <row r="53" spans="1:41" x14ac:dyDescent="0.3">
      <c r="A53" t="s">
        <v>1418</v>
      </c>
      <c r="B53" t="s">
        <v>964</v>
      </c>
      <c r="C53" s="62">
        <v>30826</v>
      </c>
      <c r="D53" t="s">
        <v>7158</v>
      </c>
      <c r="E53" t="s">
        <v>7733</v>
      </c>
      <c r="F53" t="s">
        <v>1407</v>
      </c>
      <c r="G53" t="s">
        <v>9083</v>
      </c>
      <c r="H53" t="s">
        <v>1371</v>
      </c>
      <c r="I53" t="s">
        <v>10346</v>
      </c>
      <c r="J53" t="s">
        <v>964</v>
      </c>
      <c r="K53">
        <v>459932</v>
      </c>
      <c r="L53" t="s">
        <v>964</v>
      </c>
      <c r="M53">
        <v>1531174</v>
      </c>
      <c r="N53" t="s">
        <v>964</v>
      </c>
      <c r="O53" t="s">
        <v>3548</v>
      </c>
      <c r="P53" t="s">
        <v>1418</v>
      </c>
      <c r="Q53">
        <v>8697</v>
      </c>
      <c r="R53" t="s">
        <v>964</v>
      </c>
      <c r="S53">
        <v>29795</v>
      </c>
      <c r="T53" t="s">
        <v>964</v>
      </c>
      <c r="V53" t="s">
        <v>3549</v>
      </c>
      <c r="W53">
        <v>52005</v>
      </c>
      <c r="X53">
        <v>8697</v>
      </c>
      <c r="Y53" t="s">
        <v>964</v>
      </c>
      <c r="Z53" t="s">
        <v>5075</v>
      </c>
      <c r="AA53" t="s">
        <v>664</v>
      </c>
      <c r="AB53" t="s">
        <v>656</v>
      </c>
      <c r="AC53" t="s">
        <v>964</v>
      </c>
      <c r="AD53" t="s">
        <v>5075</v>
      </c>
      <c r="AE53">
        <v>9427</v>
      </c>
      <c r="AI53">
        <v>2265</v>
      </c>
      <c r="AN53" t="s">
        <v>964</v>
      </c>
      <c r="AO53" t="s">
        <v>1371</v>
      </c>
    </row>
    <row r="54" spans="1:41" x14ac:dyDescent="0.3">
      <c r="A54" t="s">
        <v>1419</v>
      </c>
      <c r="B54" t="s">
        <v>711</v>
      </c>
      <c r="C54" s="62">
        <v>32174</v>
      </c>
      <c r="D54" t="s">
        <v>6538</v>
      </c>
      <c r="E54" t="s">
        <v>7168</v>
      </c>
      <c r="F54" t="s">
        <v>3575</v>
      </c>
      <c r="G54" t="s">
        <v>3575</v>
      </c>
      <c r="H54" t="s">
        <v>1371</v>
      </c>
      <c r="I54" t="s">
        <v>10843</v>
      </c>
      <c r="J54" t="s">
        <v>711</v>
      </c>
      <c r="K54">
        <v>474463</v>
      </c>
      <c r="L54" t="s">
        <v>711</v>
      </c>
      <c r="M54">
        <v>1611137</v>
      </c>
      <c r="N54" t="s">
        <v>711</v>
      </c>
      <c r="O54" t="s">
        <v>1420</v>
      </c>
      <c r="P54" t="s">
        <v>1419</v>
      </c>
      <c r="Q54">
        <v>8409</v>
      </c>
      <c r="R54" t="s">
        <v>711</v>
      </c>
      <c r="S54">
        <v>30041</v>
      </c>
      <c r="T54" t="s">
        <v>711</v>
      </c>
      <c r="V54" t="s">
        <v>3550</v>
      </c>
      <c r="W54">
        <v>57286</v>
      </c>
      <c r="X54">
        <v>8409</v>
      </c>
      <c r="Y54" t="s">
        <v>711</v>
      </c>
      <c r="Z54" t="s">
        <v>5076</v>
      </c>
      <c r="AA54" t="s">
        <v>664</v>
      </c>
      <c r="AB54" t="s">
        <v>664</v>
      </c>
      <c r="AC54" t="s">
        <v>711</v>
      </c>
      <c r="AD54" t="s">
        <v>5076</v>
      </c>
      <c r="AE54">
        <v>9287</v>
      </c>
      <c r="AF54" t="s">
        <v>711</v>
      </c>
      <c r="AG54">
        <v>5416</v>
      </c>
      <c r="AH54" t="s">
        <v>711</v>
      </c>
      <c r="AI54">
        <v>2956</v>
      </c>
      <c r="AJ54">
        <v>3110</v>
      </c>
      <c r="AL54" t="s">
        <v>14339</v>
      </c>
      <c r="AM54" t="s">
        <v>5076</v>
      </c>
      <c r="AN54" t="s">
        <v>711</v>
      </c>
      <c r="AO54" t="s">
        <v>15887</v>
      </c>
    </row>
    <row r="55" spans="1:41" x14ac:dyDescent="0.3">
      <c r="A55" t="s">
        <v>1421</v>
      </c>
      <c r="B55" t="s">
        <v>104</v>
      </c>
      <c r="C55" s="62">
        <v>31762</v>
      </c>
      <c r="D55" t="s">
        <v>7051</v>
      </c>
      <c r="E55" t="s">
        <v>7168</v>
      </c>
      <c r="F55" t="s">
        <v>3575</v>
      </c>
      <c r="G55" t="s">
        <v>3575</v>
      </c>
      <c r="H55" t="s">
        <v>1422</v>
      </c>
      <c r="I55" t="s">
        <v>10174</v>
      </c>
      <c r="J55" t="s">
        <v>104</v>
      </c>
      <c r="K55">
        <v>457762</v>
      </c>
      <c r="L55" t="s">
        <v>104</v>
      </c>
      <c r="M55">
        <v>593266</v>
      </c>
      <c r="N55" t="s">
        <v>1423</v>
      </c>
      <c r="O55" t="s">
        <v>13528</v>
      </c>
      <c r="P55" t="s">
        <v>1421</v>
      </c>
      <c r="Q55">
        <v>8708</v>
      </c>
      <c r="R55" t="s">
        <v>104</v>
      </c>
      <c r="S55">
        <v>29697</v>
      </c>
      <c r="T55" t="s">
        <v>104</v>
      </c>
      <c r="V55" t="s">
        <v>12462</v>
      </c>
      <c r="W55">
        <v>32106</v>
      </c>
      <c r="X55">
        <v>8708</v>
      </c>
      <c r="Y55" t="s">
        <v>104</v>
      </c>
      <c r="Z55" t="s">
        <v>8327</v>
      </c>
      <c r="AA55" t="s">
        <v>664</v>
      </c>
      <c r="AB55" t="s">
        <v>656</v>
      </c>
      <c r="AC55" t="s">
        <v>104</v>
      </c>
      <c r="AD55" t="s">
        <v>8327</v>
      </c>
      <c r="AE55">
        <v>8986</v>
      </c>
      <c r="AI55">
        <v>1466</v>
      </c>
      <c r="AN55" t="s">
        <v>104</v>
      </c>
      <c r="AO55" t="s">
        <v>1422</v>
      </c>
    </row>
    <row r="56" spans="1:41" x14ac:dyDescent="0.3">
      <c r="A56" t="s">
        <v>13666</v>
      </c>
      <c r="B56" t="s">
        <v>12990</v>
      </c>
      <c r="C56" s="62">
        <v>34108</v>
      </c>
      <c r="D56" t="s">
        <v>6574</v>
      </c>
      <c r="E56" t="s">
        <v>7168</v>
      </c>
      <c r="F56" t="s">
        <v>1411</v>
      </c>
      <c r="G56" t="s">
        <v>9083</v>
      </c>
      <c r="H56" t="s">
        <v>658</v>
      </c>
      <c r="I56" t="s">
        <v>13667</v>
      </c>
      <c r="J56" t="s">
        <v>12990</v>
      </c>
      <c r="K56">
        <v>605119</v>
      </c>
      <c r="L56" t="s">
        <v>12990</v>
      </c>
      <c r="M56">
        <v>2167336</v>
      </c>
      <c r="N56" t="s">
        <v>12990</v>
      </c>
      <c r="O56" t="s">
        <v>14340</v>
      </c>
      <c r="P56" t="s">
        <v>13666</v>
      </c>
      <c r="Q56">
        <v>10193</v>
      </c>
      <c r="R56" t="s">
        <v>12990</v>
      </c>
      <c r="S56">
        <v>33776</v>
      </c>
      <c r="T56" t="s">
        <v>12990</v>
      </c>
      <c r="W56">
        <v>70928</v>
      </c>
      <c r="Z56" t="s">
        <v>14341</v>
      </c>
      <c r="AA56" t="s">
        <v>656</v>
      </c>
      <c r="AB56" t="s">
        <v>656</v>
      </c>
      <c r="AC56" t="s">
        <v>12990</v>
      </c>
      <c r="AD56" t="s">
        <v>14341</v>
      </c>
      <c r="AE56">
        <v>13444</v>
      </c>
      <c r="AI56">
        <v>23758</v>
      </c>
      <c r="AJ56">
        <v>5663</v>
      </c>
      <c r="AL56" t="s">
        <v>14342</v>
      </c>
      <c r="AM56" t="s">
        <v>14341</v>
      </c>
      <c r="AN56" t="s">
        <v>14341</v>
      </c>
      <c r="AO56" t="s">
        <v>15888</v>
      </c>
    </row>
    <row r="57" spans="1:41" x14ac:dyDescent="0.3">
      <c r="A57" t="s">
        <v>3551</v>
      </c>
      <c r="B57" t="s">
        <v>986</v>
      </c>
      <c r="C57" s="62">
        <v>32111</v>
      </c>
      <c r="D57" t="s">
        <v>6644</v>
      </c>
      <c r="E57" t="s">
        <v>7168</v>
      </c>
      <c r="F57" t="s">
        <v>1435</v>
      </c>
      <c r="G57" t="s">
        <v>9083</v>
      </c>
      <c r="H57" t="s">
        <v>1371</v>
      </c>
      <c r="I57" t="s">
        <v>10686</v>
      </c>
      <c r="J57" t="s">
        <v>986</v>
      </c>
      <c r="K57">
        <v>502624</v>
      </c>
      <c r="L57" t="s">
        <v>986</v>
      </c>
      <c r="M57">
        <v>2027498</v>
      </c>
      <c r="N57" t="s">
        <v>986</v>
      </c>
      <c r="O57" t="s">
        <v>8328</v>
      </c>
      <c r="P57" t="s">
        <v>3551</v>
      </c>
      <c r="Q57">
        <v>9698</v>
      </c>
      <c r="R57" t="s">
        <v>986</v>
      </c>
      <c r="S57">
        <v>32690</v>
      </c>
      <c r="T57" t="s">
        <v>986</v>
      </c>
      <c r="V57" t="s">
        <v>5077</v>
      </c>
      <c r="W57">
        <v>59304</v>
      </c>
      <c r="X57">
        <v>9698</v>
      </c>
      <c r="Y57" t="s">
        <v>986</v>
      </c>
      <c r="Z57" t="s">
        <v>5078</v>
      </c>
      <c r="AA57" t="s">
        <v>656</v>
      </c>
      <c r="AB57" t="s">
        <v>656</v>
      </c>
      <c r="AC57" t="s">
        <v>986</v>
      </c>
      <c r="AD57" t="s">
        <v>5078</v>
      </c>
      <c r="AE57">
        <v>12419</v>
      </c>
      <c r="AF57" t="s">
        <v>986</v>
      </c>
      <c r="AG57">
        <v>38161</v>
      </c>
      <c r="AH57" t="s">
        <v>986</v>
      </c>
      <c r="AI57">
        <v>5943</v>
      </c>
      <c r="AJ57">
        <v>4621</v>
      </c>
      <c r="AK57" t="s">
        <v>986</v>
      </c>
      <c r="AL57" t="s">
        <v>14343</v>
      </c>
      <c r="AM57" t="s">
        <v>5078</v>
      </c>
      <c r="AN57" t="s">
        <v>5078</v>
      </c>
      <c r="AO57" t="s">
        <v>15887</v>
      </c>
    </row>
    <row r="58" spans="1:41" x14ac:dyDescent="0.3">
      <c r="A58" t="s">
        <v>10316</v>
      </c>
      <c r="B58" t="s">
        <v>10317</v>
      </c>
      <c r="C58" s="62">
        <v>33130</v>
      </c>
      <c r="D58" t="s">
        <v>6851</v>
      </c>
      <c r="E58" t="s">
        <v>7168</v>
      </c>
      <c r="F58" t="s">
        <v>1400</v>
      </c>
      <c r="G58" t="s">
        <v>6107</v>
      </c>
      <c r="H58" t="s">
        <v>1371</v>
      </c>
      <c r="I58" t="s">
        <v>10318</v>
      </c>
      <c r="J58" t="s">
        <v>10317</v>
      </c>
      <c r="K58">
        <v>594736</v>
      </c>
      <c r="L58" t="s">
        <v>10317</v>
      </c>
      <c r="M58">
        <v>2116982</v>
      </c>
      <c r="N58" t="s">
        <v>10317</v>
      </c>
      <c r="O58" t="s">
        <v>13398</v>
      </c>
      <c r="P58" t="s">
        <v>10316</v>
      </c>
      <c r="Q58">
        <v>10004</v>
      </c>
      <c r="R58" t="s">
        <v>10317</v>
      </c>
      <c r="S58">
        <v>33183</v>
      </c>
      <c r="T58" t="s">
        <v>10317</v>
      </c>
      <c r="V58" t="s">
        <v>12574</v>
      </c>
      <c r="W58">
        <v>68741</v>
      </c>
      <c r="X58">
        <v>10004</v>
      </c>
      <c r="Y58" t="s">
        <v>10317</v>
      </c>
      <c r="Z58" t="s">
        <v>10319</v>
      </c>
      <c r="AA58" t="s">
        <v>656</v>
      </c>
      <c r="AB58" t="s">
        <v>656</v>
      </c>
      <c r="AC58" t="s">
        <v>10317</v>
      </c>
      <c r="AD58" t="s">
        <v>10319</v>
      </c>
      <c r="AE58">
        <v>12905</v>
      </c>
      <c r="AF58" t="s">
        <v>10317</v>
      </c>
      <c r="AG58">
        <v>62982</v>
      </c>
      <c r="AH58" t="s">
        <v>10317</v>
      </c>
      <c r="AI58">
        <v>18478</v>
      </c>
      <c r="AJ58">
        <v>4954</v>
      </c>
      <c r="AN58" t="s">
        <v>10317</v>
      </c>
      <c r="AO58" t="s">
        <v>1371</v>
      </c>
    </row>
    <row r="59" spans="1:41" x14ac:dyDescent="0.3">
      <c r="A59" t="s">
        <v>13092</v>
      </c>
      <c r="B59" t="s">
        <v>12884</v>
      </c>
      <c r="C59" s="62">
        <v>35917</v>
      </c>
      <c r="D59" t="s">
        <v>6524</v>
      </c>
      <c r="E59" t="s">
        <v>7168</v>
      </c>
      <c r="F59" t="s">
        <v>1458</v>
      </c>
      <c r="G59" t="s">
        <v>9083</v>
      </c>
      <c r="H59" t="s">
        <v>1371</v>
      </c>
      <c r="I59" t="s">
        <v>13093</v>
      </c>
      <c r="J59" t="s">
        <v>12884</v>
      </c>
      <c r="K59">
        <v>666120</v>
      </c>
      <c r="L59" t="s">
        <v>12884</v>
      </c>
      <c r="P59" t="s">
        <v>13092</v>
      </c>
      <c r="S59">
        <v>30949</v>
      </c>
      <c r="W59">
        <v>108822</v>
      </c>
      <c r="Z59" t="s">
        <v>13094</v>
      </c>
      <c r="AA59" t="s">
        <v>656</v>
      </c>
      <c r="AB59" t="s">
        <v>656</v>
      </c>
      <c r="AD59" t="s">
        <v>13094</v>
      </c>
      <c r="AE59">
        <v>14241</v>
      </c>
      <c r="AJ59">
        <v>5595</v>
      </c>
      <c r="AN59" t="s">
        <v>12884</v>
      </c>
      <c r="AO59" t="s">
        <v>1371</v>
      </c>
    </row>
    <row r="60" spans="1:41" x14ac:dyDescent="0.3">
      <c r="A60" t="s">
        <v>16158</v>
      </c>
      <c r="B60" t="s">
        <v>15688</v>
      </c>
      <c r="C60" s="62">
        <v>33875</v>
      </c>
      <c r="D60" t="s">
        <v>6635</v>
      </c>
      <c r="E60" t="s">
        <v>7168</v>
      </c>
      <c r="F60" t="s">
        <v>1468</v>
      </c>
      <c r="G60" t="s">
        <v>6107</v>
      </c>
      <c r="H60" t="s">
        <v>1371</v>
      </c>
      <c r="I60" t="s">
        <v>16159</v>
      </c>
      <c r="J60" t="s">
        <v>15688</v>
      </c>
      <c r="AA60" t="s">
        <v>664</v>
      </c>
      <c r="AB60" t="s">
        <v>656</v>
      </c>
    </row>
    <row r="61" spans="1:41" x14ac:dyDescent="0.3">
      <c r="A61" t="s">
        <v>3552</v>
      </c>
      <c r="B61" t="s">
        <v>296</v>
      </c>
      <c r="C61" s="62">
        <v>32045</v>
      </c>
      <c r="D61" t="s">
        <v>7370</v>
      </c>
      <c r="E61" t="s">
        <v>7168</v>
      </c>
      <c r="F61" t="s">
        <v>3575</v>
      </c>
      <c r="G61" t="s">
        <v>3575</v>
      </c>
      <c r="H61" t="s">
        <v>1394</v>
      </c>
      <c r="I61" t="s">
        <v>9578</v>
      </c>
      <c r="J61" t="s">
        <v>296</v>
      </c>
      <c r="K61">
        <v>502249</v>
      </c>
      <c r="L61" t="s">
        <v>296</v>
      </c>
      <c r="M61">
        <v>1599165</v>
      </c>
      <c r="N61" t="s">
        <v>296</v>
      </c>
      <c r="O61" t="s">
        <v>3553</v>
      </c>
      <c r="P61" t="s">
        <v>3552</v>
      </c>
      <c r="Q61">
        <v>8407</v>
      </c>
      <c r="R61" t="s">
        <v>296</v>
      </c>
      <c r="S61">
        <v>29299</v>
      </c>
      <c r="T61" t="s">
        <v>296</v>
      </c>
      <c r="V61" t="s">
        <v>5079</v>
      </c>
      <c r="W61">
        <v>55897</v>
      </c>
      <c r="X61">
        <v>8407</v>
      </c>
      <c r="Y61" t="s">
        <v>296</v>
      </c>
      <c r="Z61" t="s">
        <v>8329</v>
      </c>
      <c r="AA61" t="s">
        <v>664</v>
      </c>
      <c r="AB61" t="s">
        <v>664</v>
      </c>
      <c r="AC61" t="s">
        <v>296</v>
      </c>
      <c r="AD61" t="s">
        <v>8329</v>
      </c>
      <c r="AE61">
        <v>9310</v>
      </c>
      <c r="AI61">
        <v>2470</v>
      </c>
      <c r="AN61" t="s">
        <v>296</v>
      </c>
      <c r="AO61" t="s">
        <v>1394</v>
      </c>
    </row>
    <row r="62" spans="1:41" x14ac:dyDescent="0.3">
      <c r="A62" t="s">
        <v>11393</v>
      </c>
      <c r="B62" t="s">
        <v>11199</v>
      </c>
      <c r="C62" s="62">
        <v>34143</v>
      </c>
      <c r="D62" t="s">
        <v>7031</v>
      </c>
      <c r="E62" t="s">
        <v>7168</v>
      </c>
      <c r="F62" t="s">
        <v>1462</v>
      </c>
      <c r="G62" t="s">
        <v>6107</v>
      </c>
      <c r="H62" t="s">
        <v>1429</v>
      </c>
      <c r="I62" t="s">
        <v>11523</v>
      </c>
      <c r="J62" t="s">
        <v>11199</v>
      </c>
      <c r="K62">
        <v>641313</v>
      </c>
      <c r="L62" t="s">
        <v>11199</v>
      </c>
      <c r="M62">
        <v>2066301</v>
      </c>
      <c r="N62" t="s">
        <v>11199</v>
      </c>
      <c r="O62" t="s">
        <v>13364</v>
      </c>
      <c r="P62" t="s">
        <v>11393</v>
      </c>
      <c r="Q62">
        <v>9897</v>
      </c>
      <c r="R62" t="s">
        <v>11199</v>
      </c>
      <c r="S62">
        <v>33184</v>
      </c>
      <c r="T62" t="s">
        <v>11199</v>
      </c>
      <c r="V62" t="s">
        <v>12804</v>
      </c>
      <c r="W62">
        <v>102503</v>
      </c>
      <c r="X62">
        <v>9897</v>
      </c>
      <c r="Y62" t="s">
        <v>11199</v>
      </c>
      <c r="Z62" t="s">
        <v>12805</v>
      </c>
      <c r="AA62" t="s">
        <v>656</v>
      </c>
      <c r="AB62" t="s">
        <v>656</v>
      </c>
      <c r="AC62" t="s">
        <v>11199</v>
      </c>
      <c r="AD62" t="s">
        <v>12805</v>
      </c>
      <c r="AE62">
        <v>12960</v>
      </c>
      <c r="AF62" t="s">
        <v>11199</v>
      </c>
      <c r="AG62">
        <v>60672</v>
      </c>
      <c r="AH62" t="s">
        <v>11199</v>
      </c>
      <c r="AI62">
        <v>18306</v>
      </c>
      <c r="AJ62">
        <v>4962</v>
      </c>
      <c r="AK62" t="s">
        <v>11199</v>
      </c>
      <c r="AL62" t="s">
        <v>14344</v>
      </c>
      <c r="AM62" t="s">
        <v>12805</v>
      </c>
      <c r="AN62" t="s">
        <v>12805</v>
      </c>
      <c r="AO62" t="s">
        <v>1429</v>
      </c>
    </row>
    <row r="63" spans="1:41" x14ac:dyDescent="0.3">
      <c r="A63" t="s">
        <v>11986</v>
      </c>
      <c r="B63" t="s">
        <v>11247</v>
      </c>
      <c r="C63" s="62">
        <v>32872</v>
      </c>
      <c r="D63" t="s">
        <v>6974</v>
      </c>
      <c r="E63" t="s">
        <v>7168</v>
      </c>
      <c r="F63" t="s">
        <v>1524</v>
      </c>
      <c r="G63" t="s">
        <v>9083</v>
      </c>
      <c r="H63" t="s">
        <v>1371</v>
      </c>
      <c r="I63" t="s">
        <v>11791</v>
      </c>
      <c r="J63" t="s">
        <v>11247</v>
      </c>
      <c r="K63">
        <v>542881</v>
      </c>
      <c r="L63" t="s">
        <v>11247</v>
      </c>
      <c r="M63">
        <v>1894636</v>
      </c>
      <c r="N63" t="s">
        <v>11247</v>
      </c>
      <c r="O63" t="s">
        <v>13236</v>
      </c>
      <c r="P63" t="s">
        <v>11986</v>
      </c>
      <c r="Q63">
        <v>10031</v>
      </c>
      <c r="R63" t="s">
        <v>11247</v>
      </c>
      <c r="S63">
        <v>32151</v>
      </c>
      <c r="T63" t="s">
        <v>11247</v>
      </c>
      <c r="V63" t="s">
        <v>11987</v>
      </c>
      <c r="W63">
        <v>65947</v>
      </c>
      <c r="X63">
        <v>10031</v>
      </c>
      <c r="Y63" t="s">
        <v>11247</v>
      </c>
      <c r="Z63" t="s">
        <v>11988</v>
      </c>
      <c r="AA63" t="s">
        <v>664</v>
      </c>
      <c r="AB63" t="s">
        <v>664</v>
      </c>
      <c r="AC63" t="s">
        <v>11247</v>
      </c>
      <c r="AD63" t="s">
        <v>11988</v>
      </c>
      <c r="AE63">
        <v>12142</v>
      </c>
      <c r="AF63" t="s">
        <v>11247</v>
      </c>
      <c r="AG63">
        <v>38246</v>
      </c>
      <c r="AH63" t="s">
        <v>11247</v>
      </c>
      <c r="AI63">
        <v>15081</v>
      </c>
      <c r="AJ63">
        <v>5290</v>
      </c>
      <c r="AK63" t="s">
        <v>11247</v>
      </c>
      <c r="AL63" t="s">
        <v>14345</v>
      </c>
      <c r="AM63" t="s">
        <v>11988</v>
      </c>
      <c r="AN63" t="s">
        <v>11988</v>
      </c>
      <c r="AO63" t="s">
        <v>15887</v>
      </c>
    </row>
    <row r="64" spans="1:41" x14ac:dyDescent="0.3">
      <c r="A64" t="s">
        <v>1425</v>
      </c>
      <c r="B64" t="s">
        <v>52</v>
      </c>
      <c r="C64" s="62">
        <v>30797</v>
      </c>
      <c r="D64" t="s">
        <v>7069</v>
      </c>
      <c r="E64" t="s">
        <v>7169</v>
      </c>
      <c r="F64" t="s">
        <v>3575</v>
      </c>
      <c r="G64" t="s">
        <v>3575</v>
      </c>
      <c r="H64" t="s">
        <v>659</v>
      </c>
      <c r="I64" t="s">
        <v>9132</v>
      </c>
      <c r="J64" t="s">
        <v>52</v>
      </c>
      <c r="K64">
        <v>435180</v>
      </c>
      <c r="L64" t="s">
        <v>52</v>
      </c>
      <c r="M64">
        <v>546224</v>
      </c>
      <c r="N64" t="s">
        <v>52</v>
      </c>
      <c r="O64" t="s">
        <v>1426</v>
      </c>
      <c r="P64" t="s">
        <v>1425</v>
      </c>
      <c r="Q64">
        <v>7648</v>
      </c>
      <c r="R64" t="s">
        <v>52</v>
      </c>
      <c r="S64">
        <v>6414</v>
      </c>
      <c r="T64" t="s">
        <v>52</v>
      </c>
      <c r="V64" t="s">
        <v>3554</v>
      </c>
      <c r="W64">
        <v>32118</v>
      </c>
      <c r="X64">
        <v>7648</v>
      </c>
      <c r="Y64" t="s">
        <v>52</v>
      </c>
      <c r="Z64" t="s">
        <v>8330</v>
      </c>
      <c r="AA64" t="s">
        <v>656</v>
      </c>
      <c r="AB64" t="s">
        <v>656</v>
      </c>
      <c r="AC64" t="s">
        <v>52</v>
      </c>
      <c r="AD64" t="s">
        <v>8330</v>
      </c>
      <c r="AE64">
        <v>8021</v>
      </c>
      <c r="AI64">
        <v>774</v>
      </c>
      <c r="AJ64">
        <v>1177</v>
      </c>
      <c r="AN64" t="s">
        <v>52</v>
      </c>
      <c r="AO64" t="s">
        <v>659</v>
      </c>
    </row>
    <row r="65" spans="1:41" x14ac:dyDescent="0.3">
      <c r="A65" t="s">
        <v>15700</v>
      </c>
      <c r="B65" t="s">
        <v>15671</v>
      </c>
      <c r="C65" s="62">
        <v>33033</v>
      </c>
      <c r="D65" t="s">
        <v>6907</v>
      </c>
      <c r="E65" t="s">
        <v>15701</v>
      </c>
      <c r="F65" t="s">
        <v>1390</v>
      </c>
      <c r="G65" t="s">
        <v>6107</v>
      </c>
      <c r="H65" t="s">
        <v>1378</v>
      </c>
      <c r="I65" t="s">
        <v>15702</v>
      </c>
      <c r="J65" t="s">
        <v>15671</v>
      </c>
      <c r="K65">
        <v>607430</v>
      </c>
      <c r="L65" t="s">
        <v>15671</v>
      </c>
      <c r="P65" t="s">
        <v>15700</v>
      </c>
      <c r="Q65">
        <v>11022</v>
      </c>
      <c r="R65" t="s">
        <v>15671</v>
      </c>
      <c r="S65">
        <v>32847</v>
      </c>
      <c r="T65" t="s">
        <v>15671</v>
      </c>
      <c r="W65">
        <v>70572</v>
      </c>
      <c r="Z65" t="s">
        <v>15963</v>
      </c>
      <c r="AA65" t="s">
        <v>656</v>
      </c>
      <c r="AB65" t="s">
        <v>656</v>
      </c>
      <c r="AD65" t="s">
        <v>15963</v>
      </c>
      <c r="AE65">
        <v>12707</v>
      </c>
      <c r="AI65">
        <v>28016</v>
      </c>
      <c r="AJ65">
        <v>5887</v>
      </c>
      <c r="AN65" t="s">
        <v>15671</v>
      </c>
      <c r="AO65" t="s">
        <v>1378</v>
      </c>
    </row>
    <row r="66" spans="1:41" x14ac:dyDescent="0.3">
      <c r="A66" t="s">
        <v>8253</v>
      </c>
      <c r="B66" t="s">
        <v>8331</v>
      </c>
      <c r="C66" s="62">
        <v>32748</v>
      </c>
      <c r="D66" t="s">
        <v>6610</v>
      </c>
      <c r="E66" t="s">
        <v>8254</v>
      </c>
      <c r="F66" t="s">
        <v>1529</v>
      </c>
      <c r="G66" t="s">
        <v>9083</v>
      </c>
      <c r="H66" t="s">
        <v>1371</v>
      </c>
      <c r="I66" t="s">
        <v>10097</v>
      </c>
      <c r="J66" t="s">
        <v>8331</v>
      </c>
      <c r="K66">
        <v>542882</v>
      </c>
      <c r="L66" t="s">
        <v>8331</v>
      </c>
      <c r="M66">
        <v>2114451</v>
      </c>
      <c r="N66" t="s">
        <v>8331</v>
      </c>
      <c r="O66" t="s">
        <v>13083</v>
      </c>
      <c r="P66" t="s">
        <v>8253</v>
      </c>
      <c r="Q66">
        <v>9904</v>
      </c>
      <c r="R66" t="s">
        <v>8331</v>
      </c>
      <c r="S66">
        <v>32549</v>
      </c>
      <c r="T66" t="s">
        <v>8331</v>
      </c>
      <c r="V66" t="s">
        <v>12527</v>
      </c>
      <c r="W66">
        <v>69156</v>
      </c>
      <c r="X66">
        <v>9904</v>
      </c>
      <c r="Y66" t="s">
        <v>8331</v>
      </c>
      <c r="Z66" t="s">
        <v>8332</v>
      </c>
      <c r="AA66" t="s">
        <v>656</v>
      </c>
      <c r="AB66" t="s">
        <v>656</v>
      </c>
      <c r="AC66" t="s">
        <v>8331</v>
      </c>
      <c r="AD66" t="s">
        <v>8332</v>
      </c>
      <c r="AE66">
        <v>12237</v>
      </c>
      <c r="AF66" t="s">
        <v>8331</v>
      </c>
      <c r="AG66">
        <v>21919</v>
      </c>
      <c r="AH66" t="s">
        <v>8331</v>
      </c>
      <c r="AI66">
        <v>18315</v>
      </c>
      <c r="AJ66">
        <v>4872</v>
      </c>
      <c r="AK66" t="s">
        <v>8331</v>
      </c>
      <c r="AL66" t="s">
        <v>14346</v>
      </c>
      <c r="AM66" t="s">
        <v>8332</v>
      </c>
      <c r="AN66" t="s">
        <v>8332</v>
      </c>
      <c r="AO66" t="s">
        <v>15883</v>
      </c>
    </row>
    <row r="67" spans="1:41" x14ac:dyDescent="0.3">
      <c r="A67" t="s">
        <v>1427</v>
      </c>
      <c r="B67" t="s">
        <v>442</v>
      </c>
      <c r="C67" s="62">
        <v>32381</v>
      </c>
      <c r="D67" t="s">
        <v>6532</v>
      </c>
      <c r="E67" t="s">
        <v>6531</v>
      </c>
      <c r="F67" t="s">
        <v>1428</v>
      </c>
      <c r="G67" t="s">
        <v>6107</v>
      </c>
      <c r="H67" t="s">
        <v>1429</v>
      </c>
      <c r="I67" t="s">
        <v>10725</v>
      </c>
      <c r="J67" t="s">
        <v>442</v>
      </c>
      <c r="K67">
        <v>462101</v>
      </c>
      <c r="L67" t="s">
        <v>442</v>
      </c>
      <c r="M67">
        <v>1099374</v>
      </c>
      <c r="N67" t="s">
        <v>442</v>
      </c>
      <c r="O67" t="s">
        <v>1430</v>
      </c>
      <c r="P67" t="s">
        <v>1427</v>
      </c>
      <c r="Q67">
        <v>8401</v>
      </c>
      <c r="R67" t="s">
        <v>442</v>
      </c>
      <c r="S67">
        <v>29515</v>
      </c>
      <c r="T67" t="s">
        <v>442</v>
      </c>
      <c r="U67" t="s">
        <v>442</v>
      </c>
      <c r="V67" t="s">
        <v>3555</v>
      </c>
      <c r="W67">
        <v>46980</v>
      </c>
      <c r="X67">
        <v>8401</v>
      </c>
      <c r="Y67" t="s">
        <v>442</v>
      </c>
      <c r="Z67" t="s">
        <v>5080</v>
      </c>
      <c r="AA67" t="s">
        <v>656</v>
      </c>
      <c r="AB67" t="s">
        <v>656</v>
      </c>
      <c r="AC67" t="s">
        <v>442</v>
      </c>
      <c r="AD67" t="s">
        <v>5080</v>
      </c>
      <c r="AE67">
        <v>8944</v>
      </c>
      <c r="AF67" t="s">
        <v>442</v>
      </c>
      <c r="AG67">
        <v>5359</v>
      </c>
      <c r="AH67" t="s">
        <v>442</v>
      </c>
      <c r="AI67">
        <v>2347</v>
      </c>
      <c r="AJ67">
        <v>3115</v>
      </c>
      <c r="AK67" t="s">
        <v>442</v>
      </c>
      <c r="AL67" t="s">
        <v>14347</v>
      </c>
      <c r="AM67" t="s">
        <v>5080</v>
      </c>
      <c r="AN67" t="s">
        <v>5080</v>
      </c>
      <c r="AO67" t="s">
        <v>1429</v>
      </c>
    </row>
    <row r="68" spans="1:41" x14ac:dyDescent="0.3">
      <c r="A68" t="s">
        <v>14191</v>
      </c>
      <c r="B68" t="s">
        <v>11498</v>
      </c>
      <c r="C68" s="62">
        <v>34760</v>
      </c>
      <c r="D68" t="s">
        <v>6541</v>
      </c>
      <c r="E68" t="s">
        <v>14204</v>
      </c>
      <c r="F68" t="s">
        <v>1370</v>
      </c>
      <c r="G68" t="s">
        <v>6107</v>
      </c>
      <c r="H68" t="s">
        <v>658</v>
      </c>
      <c r="I68" t="s">
        <v>13984</v>
      </c>
      <c r="J68" t="s">
        <v>14217</v>
      </c>
      <c r="K68">
        <v>609280</v>
      </c>
      <c r="L68" t="s">
        <v>14217</v>
      </c>
      <c r="M68">
        <v>2167340</v>
      </c>
      <c r="N68" t="s">
        <v>11498</v>
      </c>
      <c r="O68" t="s">
        <v>14348</v>
      </c>
      <c r="P68" t="s">
        <v>14191</v>
      </c>
      <c r="Q68">
        <v>10544</v>
      </c>
      <c r="R68" t="s">
        <v>11498</v>
      </c>
      <c r="S68">
        <v>33743</v>
      </c>
      <c r="T68" t="s">
        <v>11498</v>
      </c>
      <c r="W68">
        <v>100349</v>
      </c>
      <c r="X68">
        <v>10544</v>
      </c>
      <c r="Y68" t="s">
        <v>14349</v>
      </c>
      <c r="Z68" t="s">
        <v>14218</v>
      </c>
      <c r="AA68" t="s">
        <v>656</v>
      </c>
      <c r="AB68" t="s">
        <v>656</v>
      </c>
      <c r="AD68" t="s">
        <v>14218</v>
      </c>
      <c r="AE68">
        <v>13719</v>
      </c>
      <c r="AI68">
        <v>23720</v>
      </c>
      <c r="AJ68">
        <v>5637</v>
      </c>
      <c r="AL68" t="s">
        <v>14350</v>
      </c>
      <c r="AM68" t="s">
        <v>14218</v>
      </c>
      <c r="AN68" t="s">
        <v>14218</v>
      </c>
      <c r="AO68" t="s">
        <v>658</v>
      </c>
    </row>
    <row r="69" spans="1:41" x14ac:dyDescent="0.3">
      <c r="A69" t="s">
        <v>1431</v>
      </c>
      <c r="B69" t="s">
        <v>142</v>
      </c>
      <c r="C69" s="62">
        <v>29055</v>
      </c>
      <c r="D69" t="s">
        <v>7171</v>
      </c>
      <c r="E69" t="s">
        <v>7170</v>
      </c>
      <c r="F69" t="s">
        <v>3575</v>
      </c>
      <c r="G69" t="s">
        <v>3575</v>
      </c>
      <c r="H69" t="s">
        <v>1378</v>
      </c>
      <c r="I69" t="s">
        <v>10963</v>
      </c>
      <c r="J69" t="s">
        <v>142</v>
      </c>
      <c r="K69">
        <v>150449</v>
      </c>
      <c r="L69" t="s">
        <v>142</v>
      </c>
      <c r="M69">
        <v>22045</v>
      </c>
      <c r="N69" t="s">
        <v>142</v>
      </c>
      <c r="O69" t="s">
        <v>1433</v>
      </c>
      <c r="P69" t="s">
        <v>1431</v>
      </c>
      <c r="Q69">
        <v>6320</v>
      </c>
      <c r="R69" t="s">
        <v>142</v>
      </c>
      <c r="S69">
        <v>4159</v>
      </c>
      <c r="T69" t="s">
        <v>142</v>
      </c>
      <c r="V69" t="s">
        <v>3556</v>
      </c>
      <c r="W69">
        <v>16692</v>
      </c>
      <c r="X69">
        <v>6320</v>
      </c>
      <c r="Y69" t="s">
        <v>142</v>
      </c>
      <c r="Z69" t="s">
        <v>8333</v>
      </c>
      <c r="AA69" t="s">
        <v>664</v>
      </c>
      <c r="AB69" t="s">
        <v>664</v>
      </c>
      <c r="AC69" t="s">
        <v>142</v>
      </c>
      <c r="AD69" t="s">
        <v>8333</v>
      </c>
      <c r="AI69">
        <v>822</v>
      </c>
      <c r="AO69" t="s">
        <v>1378</v>
      </c>
    </row>
    <row r="70" spans="1:41" x14ac:dyDescent="0.3">
      <c r="A70" t="s">
        <v>3557</v>
      </c>
      <c r="B70" t="s">
        <v>1301</v>
      </c>
      <c r="C70" s="62">
        <v>31740</v>
      </c>
      <c r="D70" t="s">
        <v>7109</v>
      </c>
      <c r="E70" t="s">
        <v>7108</v>
      </c>
      <c r="F70" t="s">
        <v>1563</v>
      </c>
      <c r="G70" t="s">
        <v>6107</v>
      </c>
      <c r="H70" t="s">
        <v>1429</v>
      </c>
      <c r="I70" t="s">
        <v>10072</v>
      </c>
      <c r="J70" t="s">
        <v>1301</v>
      </c>
      <c r="K70">
        <v>542883</v>
      </c>
      <c r="L70" t="s">
        <v>1301</v>
      </c>
      <c r="M70">
        <v>1741372</v>
      </c>
      <c r="N70" t="s">
        <v>1301</v>
      </c>
      <c r="O70" t="s">
        <v>8334</v>
      </c>
      <c r="P70" t="s">
        <v>3557</v>
      </c>
      <c r="Q70">
        <v>9654</v>
      </c>
      <c r="R70" t="s">
        <v>1301</v>
      </c>
      <c r="S70">
        <v>30851</v>
      </c>
      <c r="T70" t="s">
        <v>1301</v>
      </c>
      <c r="V70" t="s">
        <v>5081</v>
      </c>
      <c r="W70">
        <v>58021</v>
      </c>
      <c r="X70">
        <v>9654</v>
      </c>
      <c r="Y70" t="s">
        <v>1301</v>
      </c>
      <c r="Z70" t="s">
        <v>5082</v>
      </c>
      <c r="AA70" t="s">
        <v>664</v>
      </c>
      <c r="AB70" t="s">
        <v>656</v>
      </c>
      <c r="AC70" t="s">
        <v>1301</v>
      </c>
      <c r="AD70" t="s">
        <v>5082</v>
      </c>
      <c r="AE70">
        <v>13226</v>
      </c>
      <c r="AF70" t="s">
        <v>1301</v>
      </c>
      <c r="AG70">
        <v>13952</v>
      </c>
      <c r="AI70">
        <v>6119</v>
      </c>
      <c r="AJ70">
        <v>4558</v>
      </c>
      <c r="AN70" t="s">
        <v>1301</v>
      </c>
      <c r="AO70" t="s">
        <v>1429</v>
      </c>
    </row>
    <row r="71" spans="1:41" x14ac:dyDescent="0.3">
      <c r="A71" t="s">
        <v>1434</v>
      </c>
      <c r="B71" t="s">
        <v>512</v>
      </c>
      <c r="C71" s="62">
        <v>29956</v>
      </c>
      <c r="D71" t="s">
        <v>6709</v>
      </c>
      <c r="E71" t="s">
        <v>6708</v>
      </c>
      <c r="F71" t="s">
        <v>3575</v>
      </c>
      <c r="G71" t="s">
        <v>3575</v>
      </c>
      <c r="H71" t="s">
        <v>1378</v>
      </c>
      <c r="I71" t="s">
        <v>10861</v>
      </c>
      <c r="J71" t="s">
        <v>10862</v>
      </c>
      <c r="K71">
        <v>493114</v>
      </c>
      <c r="L71" t="s">
        <v>512</v>
      </c>
      <c r="M71">
        <v>1937143</v>
      </c>
      <c r="N71" t="s">
        <v>512</v>
      </c>
      <c r="O71" t="s">
        <v>3558</v>
      </c>
      <c r="P71" t="s">
        <v>1434</v>
      </c>
      <c r="Q71">
        <v>9094</v>
      </c>
      <c r="R71" t="s">
        <v>512</v>
      </c>
      <c r="S71">
        <v>32053</v>
      </c>
      <c r="T71" t="s">
        <v>10862</v>
      </c>
      <c r="U71" t="s">
        <v>512</v>
      </c>
      <c r="V71" t="s">
        <v>3559</v>
      </c>
      <c r="W71">
        <v>51312</v>
      </c>
      <c r="X71">
        <v>9094</v>
      </c>
      <c r="Y71" t="s">
        <v>512</v>
      </c>
      <c r="Z71" t="s">
        <v>8335</v>
      </c>
      <c r="AA71" t="s">
        <v>664</v>
      </c>
      <c r="AB71" t="s">
        <v>656</v>
      </c>
      <c r="AC71" t="s">
        <v>512</v>
      </c>
      <c r="AD71" t="s">
        <v>8335</v>
      </c>
      <c r="AE71">
        <v>9587</v>
      </c>
      <c r="AF71" t="s">
        <v>512</v>
      </c>
      <c r="AG71">
        <v>16930</v>
      </c>
      <c r="AH71" t="s">
        <v>512</v>
      </c>
      <c r="AI71">
        <v>18151</v>
      </c>
      <c r="AJ71">
        <v>4035</v>
      </c>
      <c r="AK71" t="s">
        <v>512</v>
      </c>
      <c r="AL71" t="s">
        <v>14351</v>
      </c>
      <c r="AM71" t="s">
        <v>8335</v>
      </c>
      <c r="AN71" t="s">
        <v>512</v>
      </c>
      <c r="AO71" t="s">
        <v>1378</v>
      </c>
    </row>
    <row r="72" spans="1:41" x14ac:dyDescent="0.3">
      <c r="A72" t="s">
        <v>10876</v>
      </c>
      <c r="B72" t="s">
        <v>10877</v>
      </c>
      <c r="C72" s="62">
        <v>33434</v>
      </c>
      <c r="D72" t="s">
        <v>6707</v>
      </c>
      <c r="E72" t="s">
        <v>10878</v>
      </c>
      <c r="F72" t="s">
        <v>1396</v>
      </c>
      <c r="G72" t="s">
        <v>9083</v>
      </c>
      <c r="H72" t="s">
        <v>1371</v>
      </c>
      <c r="I72" t="s">
        <v>10879</v>
      </c>
      <c r="J72" t="s">
        <v>10877</v>
      </c>
      <c r="K72">
        <v>571446</v>
      </c>
      <c r="L72" t="s">
        <v>10877</v>
      </c>
      <c r="M72">
        <v>2066290</v>
      </c>
      <c r="N72" t="s">
        <v>10877</v>
      </c>
      <c r="P72" t="s">
        <v>10876</v>
      </c>
      <c r="Q72">
        <v>9576</v>
      </c>
      <c r="R72" t="s">
        <v>10877</v>
      </c>
      <c r="S72">
        <v>33141</v>
      </c>
      <c r="T72" t="s">
        <v>10877</v>
      </c>
      <c r="V72" t="s">
        <v>12627</v>
      </c>
      <c r="W72">
        <v>70348</v>
      </c>
      <c r="X72">
        <v>9576</v>
      </c>
      <c r="Y72" t="s">
        <v>10877</v>
      </c>
      <c r="Z72" t="s">
        <v>10880</v>
      </c>
      <c r="AA72" t="s">
        <v>656</v>
      </c>
      <c r="AB72" t="s">
        <v>656</v>
      </c>
      <c r="AC72" t="s">
        <v>10877</v>
      </c>
      <c r="AD72" t="s">
        <v>10880</v>
      </c>
      <c r="AE72">
        <v>12449</v>
      </c>
      <c r="AH72" t="s">
        <v>10877</v>
      </c>
      <c r="AI72">
        <v>18243</v>
      </c>
      <c r="AJ72">
        <v>4566</v>
      </c>
      <c r="AL72" t="s">
        <v>14352</v>
      </c>
      <c r="AM72" t="s">
        <v>10880</v>
      </c>
      <c r="AN72" t="s">
        <v>10877</v>
      </c>
      <c r="AO72" t="s">
        <v>1371</v>
      </c>
    </row>
    <row r="73" spans="1:41" x14ac:dyDescent="0.3">
      <c r="A73" t="s">
        <v>15703</v>
      </c>
      <c r="B73" t="s">
        <v>14245</v>
      </c>
      <c r="C73" s="62">
        <v>34737</v>
      </c>
      <c r="D73" t="s">
        <v>6831</v>
      </c>
      <c r="E73" t="s">
        <v>15704</v>
      </c>
      <c r="F73" t="s">
        <v>1396</v>
      </c>
      <c r="G73" t="s">
        <v>9083</v>
      </c>
      <c r="H73" t="s">
        <v>1371</v>
      </c>
      <c r="I73" t="s">
        <v>15529</v>
      </c>
      <c r="J73" t="s">
        <v>14245</v>
      </c>
      <c r="K73">
        <v>644364</v>
      </c>
      <c r="L73" t="s">
        <v>14245</v>
      </c>
      <c r="P73" t="s">
        <v>15703</v>
      </c>
      <c r="Q73">
        <v>10828</v>
      </c>
      <c r="R73" t="s">
        <v>14245</v>
      </c>
      <c r="S73">
        <v>36120</v>
      </c>
      <c r="T73" t="s">
        <v>14245</v>
      </c>
      <c r="W73">
        <v>103580</v>
      </c>
      <c r="Z73" t="s">
        <v>15964</v>
      </c>
      <c r="AA73" t="s">
        <v>656</v>
      </c>
      <c r="AB73" t="s">
        <v>656</v>
      </c>
      <c r="AD73" t="s">
        <v>15964</v>
      </c>
      <c r="AE73">
        <v>13311</v>
      </c>
      <c r="AI73">
        <v>20063</v>
      </c>
      <c r="AJ73">
        <v>5722</v>
      </c>
      <c r="AN73" t="s">
        <v>14245</v>
      </c>
      <c r="AO73" t="s">
        <v>15883</v>
      </c>
    </row>
    <row r="74" spans="1:41" x14ac:dyDescent="0.3">
      <c r="A74" t="s">
        <v>1436</v>
      </c>
      <c r="B74" t="s">
        <v>768</v>
      </c>
      <c r="C74" s="62">
        <v>32412</v>
      </c>
      <c r="D74" t="s">
        <v>6642</v>
      </c>
      <c r="E74" t="s">
        <v>7511</v>
      </c>
      <c r="F74" t="s">
        <v>1414</v>
      </c>
      <c r="G74" t="s">
        <v>9083</v>
      </c>
      <c r="H74" t="s">
        <v>1371</v>
      </c>
      <c r="I74" t="s">
        <v>10467</v>
      </c>
      <c r="J74" t="s">
        <v>768</v>
      </c>
      <c r="K74">
        <v>502042</v>
      </c>
      <c r="L74" t="s">
        <v>768</v>
      </c>
      <c r="M74">
        <v>1758899</v>
      </c>
      <c r="N74" t="s">
        <v>768</v>
      </c>
      <c r="O74" t="s">
        <v>3560</v>
      </c>
      <c r="P74" t="s">
        <v>1436</v>
      </c>
      <c r="Q74">
        <v>8849</v>
      </c>
      <c r="R74" t="s">
        <v>768</v>
      </c>
      <c r="S74">
        <v>31003</v>
      </c>
      <c r="T74" t="s">
        <v>768</v>
      </c>
      <c r="V74" t="s">
        <v>3561</v>
      </c>
      <c r="W74">
        <v>50101</v>
      </c>
      <c r="X74">
        <v>8849</v>
      </c>
      <c r="Y74" t="s">
        <v>768</v>
      </c>
      <c r="Z74" t="s">
        <v>5083</v>
      </c>
      <c r="AA74" t="s">
        <v>656</v>
      </c>
      <c r="AB74" t="s">
        <v>656</v>
      </c>
      <c r="AC74" t="s">
        <v>768</v>
      </c>
      <c r="AD74" t="s">
        <v>5083</v>
      </c>
      <c r="AE74">
        <v>9400</v>
      </c>
      <c r="AF74" t="s">
        <v>768</v>
      </c>
      <c r="AG74">
        <v>12921</v>
      </c>
      <c r="AH74" t="s">
        <v>768</v>
      </c>
      <c r="AI74">
        <v>4959</v>
      </c>
      <c r="AJ74">
        <v>3671</v>
      </c>
      <c r="AK74" t="s">
        <v>768</v>
      </c>
      <c r="AL74" t="s">
        <v>14353</v>
      </c>
      <c r="AM74" t="s">
        <v>5083</v>
      </c>
      <c r="AN74" t="s">
        <v>5083</v>
      </c>
      <c r="AO74" t="s">
        <v>15887</v>
      </c>
    </row>
    <row r="75" spans="1:41" x14ac:dyDescent="0.3">
      <c r="A75" t="s">
        <v>15705</v>
      </c>
      <c r="B75" t="s">
        <v>15673</v>
      </c>
      <c r="C75" s="62">
        <v>32765</v>
      </c>
      <c r="D75" t="s">
        <v>6935</v>
      </c>
      <c r="E75" t="s">
        <v>6766</v>
      </c>
      <c r="F75" t="s">
        <v>3575</v>
      </c>
      <c r="G75" t="s">
        <v>6107</v>
      </c>
      <c r="H75" t="s">
        <v>1422</v>
      </c>
      <c r="I75" t="s">
        <v>15706</v>
      </c>
      <c r="J75" t="s">
        <v>15673</v>
      </c>
      <c r="K75">
        <v>516472</v>
      </c>
      <c r="L75" t="s">
        <v>15673</v>
      </c>
      <c r="P75" t="s">
        <v>15705</v>
      </c>
      <c r="Q75">
        <v>11120</v>
      </c>
      <c r="R75" t="s">
        <v>15673</v>
      </c>
      <c r="W75">
        <v>55912</v>
      </c>
      <c r="Z75" t="s">
        <v>15965</v>
      </c>
      <c r="AA75" t="s">
        <v>664</v>
      </c>
      <c r="AB75" t="s">
        <v>656</v>
      </c>
      <c r="AD75" t="s">
        <v>15965</v>
      </c>
      <c r="AE75">
        <v>15652</v>
      </c>
      <c r="AI75">
        <v>9390</v>
      </c>
      <c r="AJ75">
        <v>5121</v>
      </c>
      <c r="AN75" t="s">
        <v>15673</v>
      </c>
      <c r="AO75" t="s">
        <v>1422</v>
      </c>
    </row>
    <row r="76" spans="1:41" x14ac:dyDescent="0.3">
      <c r="A76" t="s">
        <v>11444</v>
      </c>
      <c r="B76" t="s">
        <v>11712</v>
      </c>
      <c r="C76" s="62">
        <v>34550</v>
      </c>
      <c r="D76" t="s">
        <v>7382</v>
      </c>
      <c r="E76" t="s">
        <v>6766</v>
      </c>
      <c r="F76" t="s">
        <v>1435</v>
      </c>
      <c r="G76" t="s">
        <v>9083</v>
      </c>
      <c r="H76" t="s">
        <v>1429</v>
      </c>
      <c r="I76" t="s">
        <v>11713</v>
      </c>
      <c r="J76" t="s">
        <v>11712</v>
      </c>
      <c r="K76">
        <v>606115</v>
      </c>
      <c r="L76" t="s">
        <v>11712</v>
      </c>
      <c r="M76">
        <v>2041500</v>
      </c>
      <c r="N76" t="s">
        <v>11712</v>
      </c>
      <c r="O76" t="s">
        <v>13060</v>
      </c>
      <c r="P76" t="s">
        <v>11444</v>
      </c>
      <c r="Q76">
        <v>9871</v>
      </c>
      <c r="R76" t="s">
        <v>11712</v>
      </c>
      <c r="S76">
        <v>32530</v>
      </c>
      <c r="T76" t="s">
        <v>11712</v>
      </c>
      <c r="V76" t="s">
        <v>11974</v>
      </c>
      <c r="W76">
        <v>69600</v>
      </c>
      <c r="X76">
        <v>9871</v>
      </c>
      <c r="Y76" t="s">
        <v>11712</v>
      </c>
      <c r="Z76" t="s">
        <v>11975</v>
      </c>
      <c r="AA76" t="s">
        <v>656</v>
      </c>
      <c r="AB76" t="s">
        <v>656</v>
      </c>
      <c r="AC76" t="s">
        <v>11712</v>
      </c>
      <c r="AD76" t="s">
        <v>11975</v>
      </c>
      <c r="AE76">
        <v>12864</v>
      </c>
      <c r="AF76" t="s">
        <v>11712</v>
      </c>
      <c r="AG76">
        <v>21890</v>
      </c>
      <c r="AH76" t="s">
        <v>11712</v>
      </c>
      <c r="AI76">
        <v>18433</v>
      </c>
      <c r="AJ76">
        <v>5088</v>
      </c>
      <c r="AK76" t="s">
        <v>11712</v>
      </c>
      <c r="AL76" t="s">
        <v>14354</v>
      </c>
      <c r="AM76" t="s">
        <v>11975</v>
      </c>
      <c r="AN76" t="s">
        <v>11975</v>
      </c>
      <c r="AO76" t="s">
        <v>1429</v>
      </c>
    </row>
    <row r="77" spans="1:41" x14ac:dyDescent="0.3">
      <c r="A77" t="s">
        <v>3451</v>
      </c>
      <c r="B77" t="s">
        <v>434</v>
      </c>
      <c r="C77" s="62">
        <v>33367</v>
      </c>
      <c r="D77" t="s">
        <v>6767</v>
      </c>
      <c r="E77" t="s">
        <v>6766</v>
      </c>
      <c r="F77" t="s">
        <v>3575</v>
      </c>
      <c r="G77" t="s">
        <v>3575</v>
      </c>
      <c r="H77" t="s">
        <v>1378</v>
      </c>
      <c r="I77" t="s">
        <v>10187</v>
      </c>
      <c r="J77" t="s">
        <v>434</v>
      </c>
      <c r="K77">
        <v>542455</v>
      </c>
      <c r="L77" t="s">
        <v>434</v>
      </c>
      <c r="M77">
        <v>1803783</v>
      </c>
      <c r="N77" t="s">
        <v>434</v>
      </c>
      <c r="O77" t="s">
        <v>3562</v>
      </c>
      <c r="P77" t="s">
        <v>3451</v>
      </c>
      <c r="Q77">
        <v>9342</v>
      </c>
      <c r="R77" t="s">
        <v>434</v>
      </c>
      <c r="S77">
        <v>31262</v>
      </c>
      <c r="T77" t="s">
        <v>434</v>
      </c>
      <c r="U77" t="s">
        <v>434</v>
      </c>
      <c r="V77" t="s">
        <v>3563</v>
      </c>
      <c r="W77">
        <v>59769</v>
      </c>
      <c r="X77">
        <v>9342</v>
      </c>
      <c r="Y77" t="s">
        <v>434</v>
      </c>
      <c r="Z77" t="s">
        <v>5084</v>
      </c>
      <c r="AA77" t="s">
        <v>664</v>
      </c>
      <c r="AB77" t="s">
        <v>656</v>
      </c>
      <c r="AC77" t="s">
        <v>434</v>
      </c>
      <c r="AD77" t="s">
        <v>5084</v>
      </c>
      <c r="AE77">
        <v>11725</v>
      </c>
      <c r="AF77" t="s">
        <v>434</v>
      </c>
      <c r="AG77">
        <v>17008</v>
      </c>
      <c r="AH77" t="s">
        <v>434</v>
      </c>
      <c r="AI77">
        <v>12046</v>
      </c>
      <c r="AJ77">
        <v>4000</v>
      </c>
      <c r="AN77" t="s">
        <v>434</v>
      </c>
      <c r="AO77" t="s">
        <v>1378</v>
      </c>
    </row>
    <row r="78" spans="1:41" x14ac:dyDescent="0.3">
      <c r="A78" t="s">
        <v>1438</v>
      </c>
      <c r="B78" t="s">
        <v>506</v>
      </c>
      <c r="C78" s="62">
        <v>33344</v>
      </c>
      <c r="D78" t="s">
        <v>6660</v>
      </c>
      <c r="E78" t="s">
        <v>6659</v>
      </c>
      <c r="F78" t="s">
        <v>1524</v>
      </c>
      <c r="G78" t="s">
        <v>9083</v>
      </c>
      <c r="H78" t="s">
        <v>658</v>
      </c>
      <c r="I78" t="s">
        <v>10183</v>
      </c>
      <c r="J78" t="s">
        <v>506</v>
      </c>
      <c r="K78">
        <v>571448</v>
      </c>
      <c r="L78" t="s">
        <v>506</v>
      </c>
      <c r="M78">
        <v>1755142</v>
      </c>
      <c r="N78" t="s">
        <v>506</v>
      </c>
      <c r="O78" t="s">
        <v>3564</v>
      </c>
      <c r="P78" t="s">
        <v>1438</v>
      </c>
      <c r="Q78">
        <v>9105</v>
      </c>
      <c r="R78" t="s">
        <v>506</v>
      </c>
      <c r="S78">
        <v>31261</v>
      </c>
      <c r="T78" t="s">
        <v>506</v>
      </c>
      <c r="U78" t="s">
        <v>506</v>
      </c>
      <c r="V78" t="s">
        <v>3565</v>
      </c>
      <c r="W78">
        <v>59586</v>
      </c>
      <c r="X78">
        <v>9105</v>
      </c>
      <c r="Y78" t="s">
        <v>506</v>
      </c>
      <c r="Z78" t="s">
        <v>5085</v>
      </c>
      <c r="AA78" t="s">
        <v>656</v>
      </c>
      <c r="AB78" t="s">
        <v>656</v>
      </c>
      <c r="AC78" t="s">
        <v>506</v>
      </c>
      <c r="AD78" t="s">
        <v>5085</v>
      </c>
      <c r="AE78">
        <v>11018</v>
      </c>
      <c r="AF78" t="s">
        <v>506</v>
      </c>
      <c r="AG78">
        <v>13719</v>
      </c>
      <c r="AH78" t="s">
        <v>506</v>
      </c>
      <c r="AI78">
        <v>12379</v>
      </c>
      <c r="AJ78">
        <v>4027</v>
      </c>
      <c r="AK78" t="s">
        <v>506</v>
      </c>
      <c r="AL78" t="s">
        <v>14355</v>
      </c>
      <c r="AM78" t="s">
        <v>5085</v>
      </c>
      <c r="AN78" t="s">
        <v>5085</v>
      </c>
      <c r="AO78" t="s">
        <v>658</v>
      </c>
    </row>
    <row r="79" spans="1:41" x14ac:dyDescent="0.3">
      <c r="A79" t="s">
        <v>1439</v>
      </c>
      <c r="B79" t="s">
        <v>463</v>
      </c>
      <c r="C79" s="62">
        <v>31417</v>
      </c>
      <c r="D79" t="s">
        <v>7173</v>
      </c>
      <c r="E79" t="s">
        <v>7172</v>
      </c>
      <c r="F79" t="s">
        <v>3575</v>
      </c>
      <c r="G79" t="s">
        <v>3575</v>
      </c>
      <c r="H79" t="s">
        <v>1422</v>
      </c>
      <c r="I79" t="s">
        <v>10968</v>
      </c>
      <c r="J79" t="s">
        <v>463</v>
      </c>
      <c r="K79">
        <v>450317</v>
      </c>
      <c r="L79" t="s">
        <v>463</v>
      </c>
      <c r="M79">
        <v>1522585</v>
      </c>
      <c r="N79" t="s">
        <v>463</v>
      </c>
      <c r="O79" t="s">
        <v>1440</v>
      </c>
      <c r="P79" t="s">
        <v>1439</v>
      </c>
      <c r="Q79">
        <v>8655</v>
      </c>
      <c r="R79" t="s">
        <v>463</v>
      </c>
      <c r="S79">
        <v>29537</v>
      </c>
      <c r="T79" t="s">
        <v>463</v>
      </c>
      <c r="U79" t="s">
        <v>463</v>
      </c>
      <c r="V79" t="s">
        <v>3566</v>
      </c>
      <c r="W79">
        <v>52678</v>
      </c>
      <c r="X79">
        <v>8655</v>
      </c>
      <c r="Y79" t="s">
        <v>463</v>
      </c>
      <c r="Z79" t="s">
        <v>5086</v>
      </c>
      <c r="AA79" t="s">
        <v>656</v>
      </c>
      <c r="AB79" t="s">
        <v>656</v>
      </c>
      <c r="AC79" t="s">
        <v>463</v>
      </c>
      <c r="AD79" t="s">
        <v>5086</v>
      </c>
      <c r="AE79">
        <v>9844</v>
      </c>
      <c r="AI79">
        <v>5662</v>
      </c>
      <c r="AN79" t="s">
        <v>463</v>
      </c>
      <c r="AO79" t="s">
        <v>1422</v>
      </c>
    </row>
    <row r="80" spans="1:41" x14ac:dyDescent="0.3">
      <c r="A80" t="s">
        <v>1441</v>
      </c>
      <c r="B80" t="s">
        <v>75</v>
      </c>
      <c r="C80" s="62">
        <v>30946</v>
      </c>
      <c r="D80" t="s">
        <v>6901</v>
      </c>
      <c r="E80" t="s">
        <v>6900</v>
      </c>
      <c r="F80" t="s">
        <v>3575</v>
      </c>
      <c r="G80" t="s">
        <v>3575</v>
      </c>
      <c r="H80" t="s">
        <v>1429</v>
      </c>
      <c r="I80" t="s">
        <v>10446</v>
      </c>
      <c r="J80" t="s">
        <v>75</v>
      </c>
      <c r="K80">
        <v>435078</v>
      </c>
      <c r="L80" t="s">
        <v>75</v>
      </c>
      <c r="M80">
        <v>538911</v>
      </c>
      <c r="N80" t="s">
        <v>75</v>
      </c>
      <c r="O80" t="s">
        <v>1442</v>
      </c>
      <c r="P80" t="s">
        <v>1441</v>
      </c>
      <c r="Q80">
        <v>7880</v>
      </c>
      <c r="R80" t="s">
        <v>75</v>
      </c>
      <c r="S80">
        <v>28603</v>
      </c>
      <c r="T80" t="s">
        <v>75</v>
      </c>
      <c r="U80" t="s">
        <v>75</v>
      </c>
      <c r="V80" t="s">
        <v>3567</v>
      </c>
      <c r="W80">
        <v>45382</v>
      </c>
      <c r="X80">
        <v>7880</v>
      </c>
      <c r="Y80" t="s">
        <v>75</v>
      </c>
      <c r="Z80" t="s">
        <v>5087</v>
      </c>
      <c r="AA80" t="s">
        <v>656</v>
      </c>
      <c r="AB80" t="s">
        <v>656</v>
      </c>
      <c r="AC80" t="s">
        <v>75</v>
      </c>
      <c r="AD80" t="s">
        <v>5087</v>
      </c>
      <c r="AE80">
        <v>7911</v>
      </c>
      <c r="AF80" t="s">
        <v>75</v>
      </c>
      <c r="AG80">
        <v>5806</v>
      </c>
      <c r="AH80" t="s">
        <v>75</v>
      </c>
      <c r="AI80">
        <v>6851</v>
      </c>
      <c r="AN80" t="s">
        <v>75</v>
      </c>
      <c r="AO80" t="s">
        <v>1429</v>
      </c>
    </row>
    <row r="81" spans="1:41" x14ac:dyDescent="0.3">
      <c r="A81" t="s">
        <v>1443</v>
      </c>
      <c r="B81" t="s">
        <v>737</v>
      </c>
      <c r="C81" s="62">
        <v>30771</v>
      </c>
      <c r="D81" t="s">
        <v>6530</v>
      </c>
      <c r="E81" t="s">
        <v>7734</v>
      </c>
      <c r="F81" t="s">
        <v>3575</v>
      </c>
      <c r="G81" t="s">
        <v>3575</v>
      </c>
      <c r="H81" t="s">
        <v>1371</v>
      </c>
      <c r="I81" t="s">
        <v>10903</v>
      </c>
      <c r="J81" t="s">
        <v>737</v>
      </c>
      <c r="K81">
        <v>461766</v>
      </c>
      <c r="L81" t="s">
        <v>737</v>
      </c>
      <c r="M81">
        <v>580578</v>
      </c>
      <c r="N81" t="s">
        <v>737</v>
      </c>
      <c r="O81" t="s">
        <v>1445</v>
      </c>
      <c r="P81" t="s">
        <v>1443</v>
      </c>
      <c r="Q81">
        <v>8231</v>
      </c>
      <c r="R81" t="s">
        <v>737</v>
      </c>
      <c r="S81">
        <v>29113</v>
      </c>
      <c r="T81" t="s">
        <v>737</v>
      </c>
      <c r="V81" t="s">
        <v>5088</v>
      </c>
      <c r="W81">
        <v>47009</v>
      </c>
      <c r="X81">
        <v>8231</v>
      </c>
      <c r="Y81" t="s">
        <v>737</v>
      </c>
      <c r="Z81" t="s">
        <v>8336</v>
      </c>
      <c r="AA81" t="s">
        <v>656</v>
      </c>
      <c r="AB81" t="s">
        <v>656</v>
      </c>
      <c r="AC81" t="s">
        <v>737</v>
      </c>
      <c r="AD81" t="s">
        <v>8336</v>
      </c>
      <c r="AI81">
        <v>1163</v>
      </c>
      <c r="AO81" t="s">
        <v>1371</v>
      </c>
    </row>
    <row r="82" spans="1:41" x14ac:dyDescent="0.3">
      <c r="A82" t="s">
        <v>1446</v>
      </c>
      <c r="B82" t="s">
        <v>843</v>
      </c>
      <c r="C82" s="62">
        <v>31477</v>
      </c>
      <c r="D82" t="s">
        <v>6751</v>
      </c>
      <c r="E82" t="s">
        <v>7549</v>
      </c>
      <c r="F82" t="s">
        <v>1396</v>
      </c>
      <c r="G82" t="s">
        <v>9083</v>
      </c>
      <c r="H82" t="s">
        <v>1371</v>
      </c>
      <c r="I82" t="s">
        <v>10083</v>
      </c>
      <c r="J82" t="s">
        <v>843</v>
      </c>
      <c r="K82">
        <v>453562</v>
      </c>
      <c r="L82" t="s">
        <v>843</v>
      </c>
      <c r="M82">
        <v>1619229</v>
      </c>
      <c r="N82" t="s">
        <v>843</v>
      </c>
      <c r="O82" t="s">
        <v>1448</v>
      </c>
      <c r="P82" t="s">
        <v>1446</v>
      </c>
      <c r="Q82">
        <v>8623</v>
      </c>
      <c r="R82" t="s">
        <v>843</v>
      </c>
      <c r="S82">
        <v>30145</v>
      </c>
      <c r="T82" t="s">
        <v>843</v>
      </c>
      <c r="V82" t="s">
        <v>3568</v>
      </c>
      <c r="W82">
        <v>52691</v>
      </c>
      <c r="X82">
        <v>8623</v>
      </c>
      <c r="Y82" t="s">
        <v>843</v>
      </c>
      <c r="Z82" t="s">
        <v>5089</v>
      </c>
      <c r="AA82" t="s">
        <v>656</v>
      </c>
      <c r="AB82" t="s">
        <v>656</v>
      </c>
      <c r="AC82" t="s">
        <v>843</v>
      </c>
      <c r="AD82" t="s">
        <v>5089</v>
      </c>
      <c r="AE82">
        <v>9790</v>
      </c>
      <c r="AF82" t="s">
        <v>843</v>
      </c>
      <c r="AG82">
        <v>12306</v>
      </c>
      <c r="AH82" t="s">
        <v>843</v>
      </c>
      <c r="AI82">
        <v>5706</v>
      </c>
      <c r="AJ82">
        <v>3388</v>
      </c>
      <c r="AK82" t="s">
        <v>843</v>
      </c>
      <c r="AL82" t="s">
        <v>14356</v>
      </c>
      <c r="AM82" t="s">
        <v>5089</v>
      </c>
      <c r="AN82" t="s">
        <v>5089</v>
      </c>
      <c r="AO82" t="s">
        <v>15887</v>
      </c>
    </row>
    <row r="83" spans="1:41" x14ac:dyDescent="0.3">
      <c r="A83" t="s">
        <v>1449</v>
      </c>
      <c r="B83" t="s">
        <v>872</v>
      </c>
      <c r="C83" s="62">
        <v>28180</v>
      </c>
      <c r="D83" t="s">
        <v>7736</v>
      </c>
      <c r="E83" t="s">
        <v>7735</v>
      </c>
      <c r="F83" t="s">
        <v>3575</v>
      </c>
      <c r="G83" t="s">
        <v>3575</v>
      </c>
      <c r="H83" t="s">
        <v>1371</v>
      </c>
      <c r="I83" t="s">
        <v>9242</v>
      </c>
      <c r="J83" t="s">
        <v>872</v>
      </c>
      <c r="K83">
        <v>276520</v>
      </c>
      <c r="L83" t="s">
        <v>872</v>
      </c>
      <c r="M83">
        <v>22106</v>
      </c>
      <c r="N83" t="s">
        <v>872</v>
      </c>
      <c r="O83" t="s">
        <v>1450</v>
      </c>
      <c r="P83" t="s">
        <v>1449</v>
      </c>
      <c r="Q83">
        <v>6498</v>
      </c>
      <c r="R83" t="s">
        <v>872</v>
      </c>
      <c r="S83">
        <v>4416</v>
      </c>
      <c r="T83" t="s">
        <v>872</v>
      </c>
      <c r="V83" t="s">
        <v>3569</v>
      </c>
      <c r="W83">
        <v>702</v>
      </c>
      <c r="X83">
        <v>6498</v>
      </c>
      <c r="Y83" t="s">
        <v>872</v>
      </c>
      <c r="Z83" t="s">
        <v>5090</v>
      </c>
      <c r="AA83" t="s">
        <v>656</v>
      </c>
      <c r="AB83" t="s">
        <v>656</v>
      </c>
      <c r="AC83" t="s">
        <v>872</v>
      </c>
      <c r="AD83" t="s">
        <v>5090</v>
      </c>
      <c r="AE83">
        <v>6469</v>
      </c>
      <c r="AF83" t="s">
        <v>872</v>
      </c>
      <c r="AG83">
        <v>5516</v>
      </c>
      <c r="AH83" t="s">
        <v>872</v>
      </c>
      <c r="AI83">
        <v>15269</v>
      </c>
      <c r="AK83" t="s">
        <v>872</v>
      </c>
      <c r="AN83" t="s">
        <v>872</v>
      </c>
      <c r="AO83" t="s">
        <v>1371</v>
      </c>
    </row>
    <row r="84" spans="1:41" x14ac:dyDescent="0.3">
      <c r="A84" t="s">
        <v>13171</v>
      </c>
      <c r="B84" t="s">
        <v>11665</v>
      </c>
      <c r="C84" s="62">
        <v>34849</v>
      </c>
      <c r="D84" t="s">
        <v>6536</v>
      </c>
      <c r="E84" t="s">
        <v>7735</v>
      </c>
      <c r="F84" t="s">
        <v>1437</v>
      </c>
      <c r="G84" t="s">
        <v>6107</v>
      </c>
      <c r="H84" t="s">
        <v>658</v>
      </c>
      <c r="I84" t="s">
        <v>13031</v>
      </c>
      <c r="J84" t="s">
        <v>11665</v>
      </c>
      <c r="K84">
        <v>624414</v>
      </c>
      <c r="L84" t="s">
        <v>11665</v>
      </c>
      <c r="M84">
        <v>2066307</v>
      </c>
      <c r="N84" t="s">
        <v>11665</v>
      </c>
      <c r="O84" t="s">
        <v>14357</v>
      </c>
      <c r="P84" t="s">
        <v>13171</v>
      </c>
      <c r="Q84">
        <v>9890</v>
      </c>
      <c r="R84" t="s">
        <v>11665</v>
      </c>
      <c r="S84">
        <v>33185</v>
      </c>
      <c r="T84" t="s">
        <v>11665</v>
      </c>
      <c r="W84">
        <v>101604</v>
      </c>
      <c r="X84">
        <v>9890</v>
      </c>
      <c r="Y84" t="s">
        <v>11665</v>
      </c>
      <c r="Z84" t="s">
        <v>13172</v>
      </c>
      <c r="AA84" t="s">
        <v>656</v>
      </c>
      <c r="AB84" t="s">
        <v>656</v>
      </c>
      <c r="AD84" t="s">
        <v>13172</v>
      </c>
      <c r="AE84">
        <v>13040</v>
      </c>
      <c r="AF84" t="s">
        <v>11665</v>
      </c>
      <c r="AG84">
        <v>60652</v>
      </c>
      <c r="AH84" t="s">
        <v>11665</v>
      </c>
      <c r="AI84">
        <v>19254</v>
      </c>
      <c r="AJ84">
        <v>5421</v>
      </c>
      <c r="AL84" t="s">
        <v>14358</v>
      </c>
      <c r="AM84" t="s">
        <v>13172</v>
      </c>
      <c r="AN84" t="s">
        <v>11665</v>
      </c>
      <c r="AO84" t="s">
        <v>659</v>
      </c>
    </row>
    <row r="85" spans="1:41" x14ac:dyDescent="0.3">
      <c r="A85" t="s">
        <v>3452</v>
      </c>
      <c r="B85" t="s">
        <v>1303</v>
      </c>
      <c r="C85" s="62">
        <v>33054</v>
      </c>
      <c r="D85" t="s">
        <v>6851</v>
      </c>
      <c r="E85" t="s">
        <v>6850</v>
      </c>
      <c r="F85" t="s">
        <v>3575</v>
      </c>
      <c r="G85" t="s">
        <v>3575</v>
      </c>
      <c r="H85" t="s">
        <v>2145</v>
      </c>
      <c r="I85" t="s">
        <v>10487</v>
      </c>
      <c r="J85" t="s">
        <v>1303</v>
      </c>
      <c r="K85">
        <v>605125</v>
      </c>
      <c r="L85" t="s">
        <v>1303</v>
      </c>
      <c r="M85">
        <v>2039891</v>
      </c>
      <c r="N85" t="s">
        <v>1303</v>
      </c>
      <c r="O85" t="s">
        <v>3570</v>
      </c>
      <c r="P85" t="s">
        <v>3452</v>
      </c>
      <c r="Q85">
        <v>9477</v>
      </c>
      <c r="R85" t="s">
        <v>1303</v>
      </c>
      <c r="S85">
        <v>32637</v>
      </c>
      <c r="T85" t="s">
        <v>1303</v>
      </c>
      <c r="U85" t="s">
        <v>1303</v>
      </c>
      <c r="V85" t="s">
        <v>3571</v>
      </c>
      <c r="W85">
        <v>69512</v>
      </c>
      <c r="X85">
        <v>9477</v>
      </c>
      <c r="Y85" t="s">
        <v>1303</v>
      </c>
      <c r="Z85" t="s">
        <v>5091</v>
      </c>
      <c r="AA85" t="s">
        <v>664</v>
      </c>
      <c r="AB85" t="s">
        <v>656</v>
      </c>
      <c r="AC85" t="s">
        <v>1303</v>
      </c>
      <c r="AD85" t="s">
        <v>5091</v>
      </c>
      <c r="AE85">
        <v>12582</v>
      </c>
      <c r="AF85" t="s">
        <v>1303</v>
      </c>
      <c r="AG85">
        <v>38033</v>
      </c>
      <c r="AH85" t="s">
        <v>1303</v>
      </c>
      <c r="AI85">
        <v>18217</v>
      </c>
      <c r="AJ85">
        <v>4268</v>
      </c>
      <c r="AL85" t="s">
        <v>14359</v>
      </c>
      <c r="AM85" t="s">
        <v>5091</v>
      </c>
      <c r="AN85" t="s">
        <v>1303</v>
      </c>
      <c r="AO85" t="s">
        <v>2145</v>
      </c>
    </row>
    <row r="86" spans="1:41" x14ac:dyDescent="0.3">
      <c r="A86" t="s">
        <v>12270</v>
      </c>
      <c r="B86" t="s">
        <v>11235</v>
      </c>
      <c r="C86" s="62">
        <v>33515</v>
      </c>
      <c r="D86" t="s">
        <v>11931</v>
      </c>
      <c r="E86" t="s">
        <v>12271</v>
      </c>
      <c r="F86" t="s">
        <v>3575</v>
      </c>
      <c r="G86" t="s">
        <v>3575</v>
      </c>
      <c r="H86" t="s">
        <v>1371</v>
      </c>
      <c r="I86" t="s">
        <v>11236</v>
      </c>
      <c r="J86" t="s">
        <v>11235</v>
      </c>
      <c r="K86">
        <v>594742</v>
      </c>
      <c r="L86" t="s">
        <v>11235</v>
      </c>
      <c r="M86">
        <v>2118803</v>
      </c>
      <c r="N86" t="s">
        <v>11235</v>
      </c>
      <c r="O86" t="s">
        <v>13118</v>
      </c>
      <c r="P86" t="s">
        <v>12270</v>
      </c>
      <c r="Q86">
        <v>10063</v>
      </c>
      <c r="R86" t="s">
        <v>11235</v>
      </c>
      <c r="S86">
        <v>33787</v>
      </c>
      <c r="T86" t="s">
        <v>11235</v>
      </c>
      <c r="V86" t="s">
        <v>12272</v>
      </c>
      <c r="W86">
        <v>68743</v>
      </c>
      <c r="X86">
        <v>10063</v>
      </c>
      <c r="Y86" t="s">
        <v>11235</v>
      </c>
      <c r="Z86" t="s">
        <v>12273</v>
      </c>
      <c r="AA86" t="s">
        <v>656</v>
      </c>
      <c r="AB86" t="s">
        <v>656</v>
      </c>
      <c r="AC86" t="s">
        <v>11235</v>
      </c>
      <c r="AD86" t="s">
        <v>12273</v>
      </c>
      <c r="AE86">
        <v>13572</v>
      </c>
      <c r="AF86" t="s">
        <v>11235</v>
      </c>
      <c r="AG86">
        <v>65961</v>
      </c>
      <c r="AH86" t="s">
        <v>11235</v>
      </c>
      <c r="AI86">
        <v>18541</v>
      </c>
      <c r="AJ86">
        <v>5015</v>
      </c>
      <c r="AK86" t="s">
        <v>11235</v>
      </c>
      <c r="AL86" t="s">
        <v>14360</v>
      </c>
      <c r="AM86" t="s">
        <v>12273</v>
      </c>
      <c r="AN86" t="s">
        <v>11235</v>
      </c>
      <c r="AO86" t="s">
        <v>1371</v>
      </c>
    </row>
    <row r="87" spans="1:41" x14ac:dyDescent="0.3">
      <c r="A87" t="s">
        <v>15707</v>
      </c>
      <c r="B87" t="s">
        <v>15657</v>
      </c>
      <c r="C87" s="62">
        <v>33525</v>
      </c>
      <c r="D87" t="s">
        <v>15708</v>
      </c>
      <c r="E87" t="s">
        <v>15709</v>
      </c>
      <c r="F87" t="s">
        <v>1563</v>
      </c>
      <c r="G87" t="s">
        <v>6107</v>
      </c>
      <c r="H87" t="s">
        <v>1422</v>
      </c>
      <c r="I87" t="s">
        <v>15710</v>
      </c>
      <c r="J87" t="s">
        <v>15657</v>
      </c>
      <c r="K87">
        <v>553902</v>
      </c>
      <c r="L87" t="s">
        <v>15657</v>
      </c>
      <c r="P87" t="s">
        <v>15707</v>
      </c>
      <c r="Q87">
        <v>11058</v>
      </c>
      <c r="R87" t="s">
        <v>15657</v>
      </c>
      <c r="S87">
        <v>34878</v>
      </c>
      <c r="T87" t="s">
        <v>15657</v>
      </c>
      <c r="W87">
        <v>66085</v>
      </c>
      <c r="Z87" t="s">
        <v>15966</v>
      </c>
      <c r="AA87" t="s">
        <v>656</v>
      </c>
      <c r="AB87" t="s">
        <v>656</v>
      </c>
      <c r="AD87" t="s">
        <v>15966</v>
      </c>
      <c r="AE87">
        <v>13999</v>
      </c>
      <c r="AI87">
        <v>9535</v>
      </c>
      <c r="AJ87">
        <v>5114</v>
      </c>
      <c r="AN87" t="s">
        <v>15657</v>
      </c>
      <c r="AO87" t="s">
        <v>1422</v>
      </c>
    </row>
    <row r="88" spans="1:41" x14ac:dyDescent="0.3">
      <c r="A88" t="s">
        <v>12760</v>
      </c>
      <c r="B88" t="s">
        <v>11468</v>
      </c>
      <c r="C88" s="62">
        <v>33544</v>
      </c>
      <c r="D88" t="s">
        <v>6626</v>
      </c>
      <c r="E88" t="s">
        <v>12761</v>
      </c>
      <c r="F88" t="s">
        <v>1407</v>
      </c>
      <c r="G88" t="s">
        <v>9083</v>
      </c>
      <c r="H88" t="s">
        <v>659</v>
      </c>
      <c r="I88" t="s">
        <v>11469</v>
      </c>
      <c r="J88" t="s">
        <v>11468</v>
      </c>
      <c r="K88">
        <v>641319</v>
      </c>
      <c r="L88" t="s">
        <v>11468</v>
      </c>
      <c r="M88">
        <v>2169699</v>
      </c>
      <c r="N88" t="s">
        <v>11468</v>
      </c>
      <c r="O88" t="s">
        <v>13525</v>
      </c>
      <c r="P88" t="s">
        <v>12760</v>
      </c>
      <c r="Q88">
        <v>10211</v>
      </c>
      <c r="R88" t="s">
        <v>11468</v>
      </c>
      <c r="S88">
        <v>33892</v>
      </c>
      <c r="T88" t="s">
        <v>11468</v>
      </c>
      <c r="W88">
        <v>102507</v>
      </c>
      <c r="X88">
        <v>10211</v>
      </c>
      <c r="Y88" t="s">
        <v>11468</v>
      </c>
      <c r="Z88" t="s">
        <v>12762</v>
      </c>
      <c r="AA88" t="s">
        <v>664</v>
      </c>
      <c r="AB88" t="s">
        <v>656</v>
      </c>
      <c r="AC88" t="s">
        <v>11468</v>
      </c>
      <c r="AD88" t="s">
        <v>12762</v>
      </c>
      <c r="AE88">
        <v>13362</v>
      </c>
      <c r="AI88">
        <v>18591</v>
      </c>
      <c r="AJ88">
        <v>5205</v>
      </c>
      <c r="AL88" t="s">
        <v>14361</v>
      </c>
      <c r="AM88" t="s">
        <v>12762</v>
      </c>
      <c r="AN88" t="s">
        <v>12762</v>
      </c>
      <c r="AO88" t="s">
        <v>659</v>
      </c>
    </row>
    <row r="89" spans="1:41" x14ac:dyDescent="0.3">
      <c r="A89" t="s">
        <v>1451</v>
      </c>
      <c r="B89" t="s">
        <v>1257</v>
      </c>
      <c r="C89" s="62">
        <v>27848</v>
      </c>
      <c r="D89" t="s">
        <v>6977</v>
      </c>
      <c r="E89" t="s">
        <v>7737</v>
      </c>
      <c r="F89" t="s">
        <v>3575</v>
      </c>
      <c r="G89" t="s">
        <v>3575</v>
      </c>
      <c r="H89" t="s">
        <v>1371</v>
      </c>
      <c r="I89" t="s">
        <v>9267</v>
      </c>
      <c r="J89" t="s">
        <v>1257</v>
      </c>
      <c r="K89">
        <v>425786</v>
      </c>
      <c r="L89" t="s">
        <v>1257</v>
      </c>
      <c r="M89">
        <v>293126</v>
      </c>
      <c r="N89" t="s">
        <v>1257</v>
      </c>
      <c r="O89" t="s">
        <v>1452</v>
      </c>
      <c r="P89" t="s">
        <v>1451</v>
      </c>
      <c r="Q89">
        <v>7391</v>
      </c>
      <c r="R89" t="s">
        <v>1257</v>
      </c>
      <c r="S89">
        <v>4755</v>
      </c>
      <c r="T89" t="s">
        <v>1257</v>
      </c>
      <c r="V89" t="s">
        <v>3572</v>
      </c>
      <c r="W89">
        <v>32273</v>
      </c>
      <c r="X89">
        <v>7391</v>
      </c>
      <c r="Y89" t="s">
        <v>1257</v>
      </c>
      <c r="Z89" t="s">
        <v>5092</v>
      </c>
      <c r="AA89" t="s">
        <v>656</v>
      </c>
      <c r="AB89" t="s">
        <v>656</v>
      </c>
      <c r="AC89" t="s">
        <v>1257</v>
      </c>
      <c r="AD89" t="s">
        <v>5092</v>
      </c>
      <c r="AE89">
        <v>8419</v>
      </c>
      <c r="AF89" t="s">
        <v>1257</v>
      </c>
      <c r="AG89">
        <v>10980</v>
      </c>
      <c r="AI89">
        <v>924</v>
      </c>
      <c r="AN89" t="s">
        <v>1257</v>
      </c>
      <c r="AO89" t="s">
        <v>1371</v>
      </c>
    </row>
    <row r="90" spans="1:41" x14ac:dyDescent="0.3">
      <c r="A90" t="s">
        <v>3573</v>
      </c>
      <c r="B90" t="s">
        <v>3574</v>
      </c>
      <c r="C90" s="62">
        <v>29201</v>
      </c>
      <c r="D90" t="s">
        <v>6949</v>
      </c>
      <c r="E90" t="s">
        <v>7371</v>
      </c>
      <c r="F90" t="s">
        <v>3575</v>
      </c>
      <c r="G90" t="s">
        <v>3575</v>
      </c>
      <c r="H90" t="s">
        <v>658</v>
      </c>
      <c r="I90" t="s">
        <v>9418</v>
      </c>
      <c r="J90" t="s">
        <v>3574</v>
      </c>
      <c r="K90">
        <v>425548</v>
      </c>
      <c r="L90" t="s">
        <v>3574</v>
      </c>
      <c r="M90">
        <v>292231</v>
      </c>
      <c r="N90" t="s">
        <v>3574</v>
      </c>
      <c r="O90" t="s">
        <v>5093</v>
      </c>
      <c r="P90" t="s">
        <v>3573</v>
      </c>
      <c r="R90" t="s">
        <v>3574</v>
      </c>
      <c r="S90">
        <v>5507</v>
      </c>
      <c r="T90" t="s">
        <v>3574</v>
      </c>
      <c r="V90" t="s">
        <v>5094</v>
      </c>
      <c r="W90">
        <v>31576</v>
      </c>
      <c r="Z90" t="s">
        <v>8337</v>
      </c>
      <c r="AA90" t="s">
        <v>656</v>
      </c>
      <c r="AB90" t="s">
        <v>656</v>
      </c>
      <c r="AC90" t="s">
        <v>3574</v>
      </c>
      <c r="AD90" t="s">
        <v>8337</v>
      </c>
      <c r="AI90">
        <v>15287</v>
      </c>
      <c r="AO90" t="s">
        <v>658</v>
      </c>
    </row>
    <row r="91" spans="1:41" x14ac:dyDescent="0.3">
      <c r="A91" t="s">
        <v>1453</v>
      </c>
      <c r="B91" t="s">
        <v>999</v>
      </c>
      <c r="C91" s="62">
        <v>32515</v>
      </c>
      <c r="D91" t="s">
        <v>7739</v>
      </c>
      <c r="E91" t="s">
        <v>7738</v>
      </c>
      <c r="F91" t="s">
        <v>3575</v>
      </c>
      <c r="G91" t="s">
        <v>3575</v>
      </c>
      <c r="H91" t="s">
        <v>1371</v>
      </c>
      <c r="I91" t="s">
        <v>10585</v>
      </c>
      <c r="J91" t="s">
        <v>999</v>
      </c>
      <c r="K91">
        <v>518418</v>
      </c>
      <c r="L91" t="s">
        <v>999</v>
      </c>
      <c r="M91">
        <v>1499971</v>
      </c>
      <c r="N91" t="s">
        <v>999</v>
      </c>
      <c r="O91" t="s">
        <v>3576</v>
      </c>
      <c r="P91" t="s">
        <v>1453</v>
      </c>
      <c r="Q91">
        <v>8643</v>
      </c>
      <c r="R91" t="s">
        <v>999</v>
      </c>
      <c r="S91">
        <v>29501</v>
      </c>
      <c r="T91" t="s">
        <v>999</v>
      </c>
      <c r="V91" t="s">
        <v>3577</v>
      </c>
      <c r="W91">
        <v>57739</v>
      </c>
      <c r="X91">
        <v>8643</v>
      </c>
      <c r="Y91" t="s">
        <v>999</v>
      </c>
      <c r="Z91" t="s">
        <v>5095</v>
      </c>
      <c r="AA91" t="s">
        <v>664</v>
      </c>
      <c r="AB91" t="s">
        <v>656</v>
      </c>
      <c r="AC91" t="s">
        <v>999</v>
      </c>
      <c r="AD91" t="s">
        <v>5095</v>
      </c>
      <c r="AE91">
        <v>9767</v>
      </c>
      <c r="AH91" t="s">
        <v>999</v>
      </c>
      <c r="AI91">
        <v>5117</v>
      </c>
      <c r="AN91" t="s">
        <v>999</v>
      </c>
      <c r="AO91" t="s">
        <v>1371</v>
      </c>
    </row>
    <row r="92" spans="1:41" x14ac:dyDescent="0.3">
      <c r="A92" t="s">
        <v>12874</v>
      </c>
      <c r="B92" t="s">
        <v>11501</v>
      </c>
      <c r="C92" s="62">
        <v>33487</v>
      </c>
      <c r="D92" t="s">
        <v>6974</v>
      </c>
      <c r="E92" t="s">
        <v>6562</v>
      </c>
      <c r="F92" t="s">
        <v>1563</v>
      </c>
      <c r="G92" t="s">
        <v>6107</v>
      </c>
      <c r="H92" t="s">
        <v>1394</v>
      </c>
      <c r="I92" t="s">
        <v>11502</v>
      </c>
      <c r="J92" t="s">
        <v>11501</v>
      </c>
      <c r="K92">
        <v>592122</v>
      </c>
      <c r="L92" t="s">
        <v>11501</v>
      </c>
      <c r="M92">
        <v>1947847</v>
      </c>
      <c r="N92" t="s">
        <v>11501</v>
      </c>
      <c r="O92" t="s">
        <v>13411</v>
      </c>
      <c r="P92" t="s">
        <v>12874</v>
      </c>
      <c r="Q92">
        <v>9603</v>
      </c>
      <c r="R92" t="s">
        <v>11501</v>
      </c>
      <c r="S92">
        <v>32161</v>
      </c>
      <c r="T92" t="s">
        <v>11501</v>
      </c>
      <c r="W92">
        <v>66927</v>
      </c>
      <c r="X92">
        <v>9603</v>
      </c>
      <c r="Y92" t="s">
        <v>11501</v>
      </c>
      <c r="Z92" t="s">
        <v>12875</v>
      </c>
      <c r="AA92" t="s">
        <v>656</v>
      </c>
      <c r="AB92" t="s">
        <v>656</v>
      </c>
      <c r="AC92" t="s">
        <v>11501</v>
      </c>
      <c r="AD92" t="s">
        <v>12875</v>
      </c>
      <c r="AE92">
        <v>12439</v>
      </c>
      <c r="AF92" t="s">
        <v>11501</v>
      </c>
      <c r="AG92">
        <v>21699</v>
      </c>
      <c r="AI92">
        <v>14675</v>
      </c>
      <c r="AJ92">
        <v>5346</v>
      </c>
      <c r="AL92" t="s">
        <v>14362</v>
      </c>
      <c r="AM92" t="s">
        <v>12875</v>
      </c>
      <c r="AN92" t="s">
        <v>11501</v>
      </c>
      <c r="AO92" t="s">
        <v>15889</v>
      </c>
    </row>
    <row r="93" spans="1:41" x14ac:dyDescent="0.3">
      <c r="A93" t="s">
        <v>1454</v>
      </c>
      <c r="B93" t="s">
        <v>156</v>
      </c>
      <c r="C93" s="62">
        <v>32874</v>
      </c>
      <c r="D93" t="s">
        <v>7295</v>
      </c>
      <c r="E93" t="s">
        <v>7372</v>
      </c>
      <c r="F93" t="s">
        <v>3575</v>
      </c>
      <c r="G93" t="s">
        <v>3575</v>
      </c>
      <c r="H93" t="s">
        <v>1378</v>
      </c>
      <c r="I93" t="s">
        <v>9831</v>
      </c>
      <c r="J93" t="s">
        <v>156</v>
      </c>
      <c r="K93">
        <v>542897</v>
      </c>
      <c r="L93" t="s">
        <v>156</v>
      </c>
      <c r="M93">
        <v>1741206</v>
      </c>
      <c r="N93" t="s">
        <v>156</v>
      </c>
      <c r="O93" t="s">
        <v>3578</v>
      </c>
      <c r="P93" t="s">
        <v>1454</v>
      </c>
      <c r="Q93">
        <v>9181</v>
      </c>
      <c r="R93" t="s">
        <v>156</v>
      </c>
      <c r="S93">
        <v>30827</v>
      </c>
      <c r="T93" t="s">
        <v>156</v>
      </c>
      <c r="V93" t="s">
        <v>3579</v>
      </c>
      <c r="W93">
        <v>58035</v>
      </c>
      <c r="X93">
        <v>9181</v>
      </c>
      <c r="Y93" t="s">
        <v>156</v>
      </c>
      <c r="Z93" t="s">
        <v>8338</v>
      </c>
      <c r="AA93" t="s">
        <v>664</v>
      </c>
      <c r="AB93" t="s">
        <v>664</v>
      </c>
      <c r="AC93" t="s">
        <v>156</v>
      </c>
      <c r="AD93" t="s">
        <v>8338</v>
      </c>
      <c r="AE93">
        <v>10536</v>
      </c>
      <c r="AI93">
        <v>4702</v>
      </c>
      <c r="AJ93">
        <v>4101</v>
      </c>
      <c r="AN93" t="s">
        <v>156</v>
      </c>
      <c r="AO93" t="s">
        <v>1378</v>
      </c>
    </row>
    <row r="94" spans="1:41" x14ac:dyDescent="0.3">
      <c r="A94" t="s">
        <v>1455</v>
      </c>
      <c r="B94" t="s">
        <v>550</v>
      </c>
      <c r="C94" s="62">
        <v>31806</v>
      </c>
      <c r="D94" t="s">
        <v>6528</v>
      </c>
      <c r="E94" t="s">
        <v>6911</v>
      </c>
      <c r="F94" t="s">
        <v>1529</v>
      </c>
      <c r="G94" t="s">
        <v>9083</v>
      </c>
      <c r="H94" t="s">
        <v>1422</v>
      </c>
      <c r="I94" t="s">
        <v>9258</v>
      </c>
      <c r="J94" t="s">
        <v>550</v>
      </c>
      <c r="K94">
        <v>488671</v>
      </c>
      <c r="L94" t="s">
        <v>550</v>
      </c>
      <c r="M94">
        <v>1660422</v>
      </c>
      <c r="N94" t="s">
        <v>550</v>
      </c>
      <c r="O94" t="s">
        <v>1456</v>
      </c>
      <c r="P94" t="s">
        <v>1455</v>
      </c>
      <c r="Q94">
        <v>8550</v>
      </c>
      <c r="R94" t="s">
        <v>550</v>
      </c>
      <c r="S94">
        <v>30115</v>
      </c>
      <c r="T94" t="s">
        <v>550</v>
      </c>
      <c r="U94" t="s">
        <v>550</v>
      </c>
      <c r="V94" t="s">
        <v>3580</v>
      </c>
      <c r="W94">
        <v>58899</v>
      </c>
      <c r="X94">
        <v>8550</v>
      </c>
      <c r="Y94" t="s">
        <v>550</v>
      </c>
      <c r="Z94" t="s">
        <v>5096</v>
      </c>
      <c r="AA94" t="s">
        <v>664</v>
      </c>
      <c r="AB94" t="s">
        <v>656</v>
      </c>
      <c r="AC94" t="s">
        <v>550</v>
      </c>
      <c r="AD94" t="s">
        <v>5096</v>
      </c>
      <c r="AE94">
        <v>10646</v>
      </c>
      <c r="AF94" t="s">
        <v>550</v>
      </c>
      <c r="AG94">
        <v>5122</v>
      </c>
      <c r="AH94" t="s">
        <v>550</v>
      </c>
      <c r="AI94">
        <v>18069</v>
      </c>
      <c r="AJ94">
        <v>3317</v>
      </c>
      <c r="AK94" t="s">
        <v>550</v>
      </c>
      <c r="AL94" t="s">
        <v>14363</v>
      </c>
      <c r="AM94" t="s">
        <v>5096</v>
      </c>
      <c r="AN94" t="s">
        <v>5096</v>
      </c>
      <c r="AO94" t="s">
        <v>1422</v>
      </c>
    </row>
    <row r="95" spans="1:41" x14ac:dyDescent="0.3">
      <c r="A95" t="s">
        <v>1457</v>
      </c>
      <c r="B95" t="s">
        <v>948</v>
      </c>
      <c r="C95" s="62">
        <v>32708</v>
      </c>
      <c r="D95" t="s">
        <v>6926</v>
      </c>
      <c r="E95" t="s">
        <v>7740</v>
      </c>
      <c r="F95" t="s">
        <v>3575</v>
      </c>
      <c r="G95" t="s">
        <v>3575</v>
      </c>
      <c r="H95" t="s">
        <v>1371</v>
      </c>
      <c r="I95" t="s">
        <v>9521</v>
      </c>
      <c r="J95" t="s">
        <v>948</v>
      </c>
      <c r="K95">
        <v>501593</v>
      </c>
      <c r="L95" t="s">
        <v>948</v>
      </c>
      <c r="M95">
        <v>1812884</v>
      </c>
      <c r="N95" t="s">
        <v>948</v>
      </c>
      <c r="O95" t="s">
        <v>3581</v>
      </c>
      <c r="P95" t="s">
        <v>1457</v>
      </c>
      <c r="Q95">
        <v>9233</v>
      </c>
      <c r="R95" t="s">
        <v>948</v>
      </c>
      <c r="S95">
        <v>31465</v>
      </c>
      <c r="T95" t="s">
        <v>948</v>
      </c>
      <c r="V95" t="s">
        <v>3582</v>
      </c>
      <c r="W95">
        <v>50866</v>
      </c>
      <c r="X95">
        <v>9233</v>
      </c>
      <c r="Y95" t="s">
        <v>948</v>
      </c>
      <c r="Z95" t="s">
        <v>5097</v>
      </c>
      <c r="AA95" t="s">
        <v>664</v>
      </c>
      <c r="AB95" t="s">
        <v>664</v>
      </c>
      <c r="AC95" t="s">
        <v>948</v>
      </c>
      <c r="AD95" t="s">
        <v>5097</v>
      </c>
      <c r="AE95">
        <v>12332</v>
      </c>
      <c r="AF95" t="s">
        <v>948</v>
      </c>
      <c r="AG95">
        <v>13992</v>
      </c>
      <c r="AH95" t="s">
        <v>948</v>
      </c>
      <c r="AI95">
        <v>5744</v>
      </c>
      <c r="AJ95">
        <v>4137</v>
      </c>
      <c r="AL95" t="s">
        <v>14364</v>
      </c>
      <c r="AM95" t="s">
        <v>5097</v>
      </c>
      <c r="AN95" t="s">
        <v>948</v>
      </c>
      <c r="AO95" t="s">
        <v>15883</v>
      </c>
    </row>
    <row r="96" spans="1:41" x14ac:dyDescent="0.3">
      <c r="A96" t="s">
        <v>1459</v>
      </c>
      <c r="B96" t="s">
        <v>201</v>
      </c>
      <c r="C96" s="62">
        <v>29658</v>
      </c>
      <c r="D96" t="s">
        <v>6526</v>
      </c>
      <c r="E96" t="s">
        <v>6966</v>
      </c>
      <c r="F96" t="s">
        <v>3575</v>
      </c>
      <c r="G96" t="s">
        <v>3575</v>
      </c>
      <c r="H96" t="s">
        <v>1429</v>
      </c>
      <c r="I96" t="s">
        <v>10507</v>
      </c>
      <c r="J96" t="s">
        <v>201</v>
      </c>
      <c r="K96">
        <v>449107</v>
      </c>
      <c r="L96" t="s">
        <v>201</v>
      </c>
      <c r="M96">
        <v>490430</v>
      </c>
      <c r="N96" t="s">
        <v>201</v>
      </c>
      <c r="O96" t="s">
        <v>1460</v>
      </c>
      <c r="P96" t="s">
        <v>1459</v>
      </c>
      <c r="Q96">
        <v>8260</v>
      </c>
      <c r="R96" t="s">
        <v>201</v>
      </c>
      <c r="S96">
        <v>29145</v>
      </c>
      <c r="T96" t="s">
        <v>201</v>
      </c>
      <c r="U96" t="s">
        <v>201</v>
      </c>
      <c r="V96" t="s">
        <v>3583</v>
      </c>
      <c r="W96">
        <v>45386</v>
      </c>
      <c r="X96">
        <v>8260</v>
      </c>
      <c r="Y96" t="s">
        <v>201</v>
      </c>
      <c r="Z96" t="s">
        <v>5098</v>
      </c>
      <c r="AA96" t="s">
        <v>656</v>
      </c>
      <c r="AB96" t="s">
        <v>656</v>
      </c>
      <c r="AC96" t="s">
        <v>201</v>
      </c>
      <c r="AD96" t="s">
        <v>5098</v>
      </c>
      <c r="AE96">
        <v>8036</v>
      </c>
      <c r="AF96" t="s">
        <v>201</v>
      </c>
      <c r="AG96">
        <v>5811</v>
      </c>
      <c r="AH96" t="s">
        <v>201</v>
      </c>
      <c r="AI96">
        <v>748</v>
      </c>
      <c r="AJ96">
        <v>2936</v>
      </c>
      <c r="AL96" t="s">
        <v>14365</v>
      </c>
      <c r="AM96" t="s">
        <v>5098</v>
      </c>
      <c r="AN96" t="s">
        <v>201</v>
      </c>
      <c r="AO96" t="s">
        <v>1429</v>
      </c>
    </row>
    <row r="97" spans="1:41" x14ac:dyDescent="0.3">
      <c r="A97" t="s">
        <v>1461</v>
      </c>
      <c r="B97" t="s">
        <v>1003</v>
      </c>
      <c r="C97" s="62">
        <v>31258</v>
      </c>
      <c r="D97" t="s">
        <v>7742</v>
      </c>
      <c r="E97" t="s">
        <v>7741</v>
      </c>
      <c r="F97" t="s">
        <v>3575</v>
      </c>
      <c r="G97" t="s">
        <v>3575</v>
      </c>
      <c r="H97" t="s">
        <v>1371</v>
      </c>
      <c r="I97" t="s">
        <v>10399</v>
      </c>
      <c r="J97" t="s">
        <v>1003</v>
      </c>
      <c r="K97">
        <v>518420</v>
      </c>
      <c r="L97" t="s">
        <v>1003</v>
      </c>
      <c r="M97">
        <v>1600752</v>
      </c>
      <c r="N97" t="s">
        <v>1003</v>
      </c>
      <c r="O97" t="s">
        <v>3584</v>
      </c>
      <c r="P97" t="s">
        <v>1461</v>
      </c>
      <c r="Q97">
        <v>9060</v>
      </c>
      <c r="R97" t="s">
        <v>1003</v>
      </c>
      <c r="S97">
        <v>29727</v>
      </c>
      <c r="T97" t="s">
        <v>1003</v>
      </c>
      <c r="V97" t="s">
        <v>3585</v>
      </c>
      <c r="W97">
        <v>55929</v>
      </c>
      <c r="X97">
        <v>9060</v>
      </c>
      <c r="Y97" t="s">
        <v>1003</v>
      </c>
      <c r="Z97" t="s">
        <v>5099</v>
      </c>
      <c r="AA97" t="s">
        <v>656</v>
      </c>
      <c r="AB97" t="s">
        <v>656</v>
      </c>
      <c r="AC97" t="s">
        <v>1003</v>
      </c>
      <c r="AD97" t="s">
        <v>5099</v>
      </c>
      <c r="AE97">
        <v>12312</v>
      </c>
      <c r="AI97">
        <v>4589</v>
      </c>
      <c r="AN97" t="s">
        <v>1003</v>
      </c>
      <c r="AO97" t="s">
        <v>1371</v>
      </c>
    </row>
    <row r="98" spans="1:41" x14ac:dyDescent="0.3">
      <c r="A98" t="s">
        <v>1463</v>
      </c>
      <c r="B98" t="s">
        <v>731</v>
      </c>
      <c r="C98" s="62">
        <v>30407</v>
      </c>
      <c r="D98" t="s">
        <v>6907</v>
      </c>
      <c r="E98" t="s">
        <v>7743</v>
      </c>
      <c r="F98" t="s">
        <v>3575</v>
      </c>
      <c r="G98" t="s">
        <v>3575</v>
      </c>
      <c r="H98" t="s">
        <v>1371</v>
      </c>
      <c r="I98" t="s">
        <v>9621</v>
      </c>
      <c r="J98" t="s">
        <v>731</v>
      </c>
      <c r="K98">
        <v>446099</v>
      </c>
      <c r="L98" t="s">
        <v>731</v>
      </c>
      <c r="M98">
        <v>1707287</v>
      </c>
      <c r="N98" t="s">
        <v>731</v>
      </c>
      <c r="O98" t="s">
        <v>1464</v>
      </c>
      <c r="P98" t="s">
        <v>1463</v>
      </c>
      <c r="Q98">
        <v>8583</v>
      </c>
      <c r="R98" t="s">
        <v>731</v>
      </c>
      <c r="S98">
        <v>30378</v>
      </c>
      <c r="T98" t="s">
        <v>731</v>
      </c>
      <c r="V98" t="s">
        <v>3586</v>
      </c>
      <c r="W98">
        <v>55512</v>
      </c>
      <c r="X98">
        <v>8583</v>
      </c>
      <c r="Y98" t="s">
        <v>731</v>
      </c>
      <c r="Z98" t="s">
        <v>5100</v>
      </c>
      <c r="AA98" t="s">
        <v>656</v>
      </c>
      <c r="AB98" t="s">
        <v>656</v>
      </c>
      <c r="AC98" t="s">
        <v>731</v>
      </c>
      <c r="AD98" t="s">
        <v>5100</v>
      </c>
      <c r="AE98">
        <v>11135</v>
      </c>
      <c r="AF98" t="s">
        <v>731</v>
      </c>
      <c r="AG98">
        <v>6307</v>
      </c>
      <c r="AH98" t="s">
        <v>731</v>
      </c>
      <c r="AI98">
        <v>3752</v>
      </c>
      <c r="AJ98">
        <v>3361</v>
      </c>
      <c r="AN98" t="s">
        <v>731</v>
      </c>
      <c r="AO98" t="s">
        <v>15883</v>
      </c>
    </row>
    <row r="99" spans="1:41" x14ac:dyDescent="0.3">
      <c r="A99" t="s">
        <v>1465</v>
      </c>
      <c r="B99" t="s">
        <v>1138</v>
      </c>
      <c r="C99" s="62">
        <v>28502</v>
      </c>
      <c r="D99" t="s">
        <v>6926</v>
      </c>
      <c r="E99" t="s">
        <v>7744</v>
      </c>
      <c r="F99" t="s">
        <v>3575</v>
      </c>
      <c r="G99" t="s">
        <v>3575</v>
      </c>
      <c r="H99" t="s">
        <v>1371</v>
      </c>
      <c r="I99" t="s">
        <v>10111</v>
      </c>
      <c r="J99" t="s">
        <v>1138</v>
      </c>
      <c r="K99">
        <v>425646</v>
      </c>
      <c r="L99" t="s">
        <v>1138</v>
      </c>
      <c r="M99">
        <v>225309</v>
      </c>
      <c r="N99" t="s">
        <v>1138</v>
      </c>
      <c r="O99" t="s">
        <v>1466</v>
      </c>
      <c r="P99" t="s">
        <v>1465</v>
      </c>
      <c r="Q99">
        <v>7080</v>
      </c>
      <c r="R99" t="s">
        <v>1138</v>
      </c>
      <c r="S99">
        <v>5389</v>
      </c>
      <c r="T99" t="s">
        <v>1138</v>
      </c>
      <c r="V99" t="s">
        <v>3587</v>
      </c>
      <c r="W99">
        <v>16597</v>
      </c>
      <c r="X99">
        <v>7080</v>
      </c>
      <c r="Y99" t="s">
        <v>1138</v>
      </c>
      <c r="Z99" t="s">
        <v>8339</v>
      </c>
      <c r="AA99" t="s">
        <v>656</v>
      </c>
      <c r="AB99" t="s">
        <v>656</v>
      </c>
      <c r="AC99" t="s">
        <v>1138</v>
      </c>
      <c r="AD99" t="s">
        <v>8339</v>
      </c>
      <c r="AI99">
        <v>4347</v>
      </c>
      <c r="AO99" t="s">
        <v>1371</v>
      </c>
    </row>
    <row r="100" spans="1:41" x14ac:dyDescent="0.3">
      <c r="A100" t="s">
        <v>1467</v>
      </c>
      <c r="B100" t="s">
        <v>390</v>
      </c>
      <c r="C100" s="62">
        <v>30695</v>
      </c>
      <c r="D100" t="s">
        <v>6600</v>
      </c>
      <c r="E100" t="s">
        <v>6599</v>
      </c>
      <c r="F100" t="s">
        <v>1407</v>
      </c>
      <c r="G100" t="s">
        <v>9083</v>
      </c>
      <c r="H100" t="s">
        <v>1429</v>
      </c>
      <c r="I100" t="s">
        <v>9088</v>
      </c>
      <c r="J100" t="s">
        <v>390</v>
      </c>
      <c r="K100">
        <v>430947</v>
      </c>
      <c r="L100" t="s">
        <v>390</v>
      </c>
      <c r="M100">
        <v>479165</v>
      </c>
      <c r="N100" t="s">
        <v>390</v>
      </c>
      <c r="O100" t="s">
        <v>1469</v>
      </c>
      <c r="P100" t="s">
        <v>1467</v>
      </c>
      <c r="Q100">
        <v>7744</v>
      </c>
      <c r="R100" t="s">
        <v>390</v>
      </c>
      <c r="S100">
        <v>6522</v>
      </c>
      <c r="T100" t="s">
        <v>390</v>
      </c>
      <c r="U100" t="s">
        <v>390</v>
      </c>
      <c r="V100" t="s">
        <v>3588</v>
      </c>
      <c r="W100">
        <v>32318</v>
      </c>
      <c r="X100">
        <v>7744</v>
      </c>
      <c r="Y100" t="s">
        <v>390</v>
      </c>
      <c r="Z100" t="s">
        <v>5101</v>
      </c>
      <c r="AA100" t="s">
        <v>5053</v>
      </c>
      <c r="AB100" t="s">
        <v>656</v>
      </c>
      <c r="AC100" t="s">
        <v>390</v>
      </c>
      <c r="AD100" t="s">
        <v>5101</v>
      </c>
      <c r="AE100">
        <v>7899</v>
      </c>
      <c r="AF100" t="s">
        <v>390</v>
      </c>
      <c r="AG100">
        <v>5280</v>
      </c>
      <c r="AH100" t="s">
        <v>390</v>
      </c>
      <c r="AI100">
        <v>7161</v>
      </c>
      <c r="AJ100">
        <v>2277</v>
      </c>
      <c r="AK100" t="s">
        <v>390</v>
      </c>
      <c r="AL100" t="s">
        <v>14366</v>
      </c>
      <c r="AM100" t="s">
        <v>5101</v>
      </c>
      <c r="AN100" t="s">
        <v>390</v>
      </c>
      <c r="AO100" t="s">
        <v>1429</v>
      </c>
    </row>
    <row r="101" spans="1:41" x14ac:dyDescent="0.3">
      <c r="A101" t="s">
        <v>1470</v>
      </c>
      <c r="B101" t="s">
        <v>1151</v>
      </c>
      <c r="C101" s="62">
        <v>30355</v>
      </c>
      <c r="D101" t="s">
        <v>7746</v>
      </c>
      <c r="E101" t="s">
        <v>7745</v>
      </c>
      <c r="F101" t="s">
        <v>3575</v>
      </c>
      <c r="G101" t="s">
        <v>3575</v>
      </c>
      <c r="H101" t="s">
        <v>1371</v>
      </c>
      <c r="I101" t="s">
        <v>10340</v>
      </c>
      <c r="J101" t="s">
        <v>1151</v>
      </c>
      <c r="K101">
        <v>488674</v>
      </c>
      <c r="L101" t="s">
        <v>1151</v>
      </c>
      <c r="M101">
        <v>1473574</v>
      </c>
      <c r="N101" t="s">
        <v>1151</v>
      </c>
      <c r="O101" t="s">
        <v>1471</v>
      </c>
      <c r="P101" t="s">
        <v>1470</v>
      </c>
      <c r="Q101">
        <v>8215</v>
      </c>
      <c r="R101" t="s">
        <v>1151</v>
      </c>
      <c r="S101">
        <v>29090</v>
      </c>
      <c r="T101" t="s">
        <v>1151</v>
      </c>
      <c r="V101" t="s">
        <v>3589</v>
      </c>
      <c r="W101">
        <v>45681</v>
      </c>
      <c r="X101">
        <v>8215</v>
      </c>
      <c r="Y101" t="s">
        <v>1151</v>
      </c>
      <c r="Z101" t="s">
        <v>5102</v>
      </c>
      <c r="AA101" t="s">
        <v>656</v>
      </c>
      <c r="AB101" t="s">
        <v>656</v>
      </c>
      <c r="AC101" t="s">
        <v>1151</v>
      </c>
      <c r="AD101" t="s">
        <v>5102</v>
      </c>
      <c r="AH101" t="s">
        <v>1151</v>
      </c>
      <c r="AI101">
        <v>2197</v>
      </c>
      <c r="AO101" t="s">
        <v>1371</v>
      </c>
    </row>
    <row r="102" spans="1:41" x14ac:dyDescent="0.3">
      <c r="A102" t="s">
        <v>15539</v>
      </c>
      <c r="B102" t="s">
        <v>14292</v>
      </c>
      <c r="C102" s="62">
        <v>34488</v>
      </c>
      <c r="D102" t="s">
        <v>6724</v>
      </c>
      <c r="E102" t="s">
        <v>15540</v>
      </c>
      <c r="F102" t="s">
        <v>1393</v>
      </c>
      <c r="G102" t="s">
        <v>9083</v>
      </c>
      <c r="H102" t="s">
        <v>1378</v>
      </c>
      <c r="I102" t="s">
        <v>15489</v>
      </c>
      <c r="J102" t="s">
        <v>14292</v>
      </c>
      <c r="K102">
        <v>664056</v>
      </c>
      <c r="L102" t="s">
        <v>14292</v>
      </c>
      <c r="P102" t="s">
        <v>15539</v>
      </c>
      <c r="Q102">
        <v>10591</v>
      </c>
      <c r="R102" t="s">
        <v>14292</v>
      </c>
      <c r="S102">
        <v>35062</v>
      </c>
      <c r="T102" t="s">
        <v>14292</v>
      </c>
      <c r="W102">
        <v>105531</v>
      </c>
      <c r="Z102" t="s">
        <v>15967</v>
      </c>
      <c r="AA102" t="s">
        <v>656</v>
      </c>
      <c r="AB102" t="s">
        <v>656</v>
      </c>
      <c r="AD102" t="s">
        <v>15967</v>
      </c>
      <c r="AE102">
        <v>13907</v>
      </c>
      <c r="AI102">
        <v>21968</v>
      </c>
      <c r="AJ102">
        <v>5393</v>
      </c>
      <c r="AN102" t="s">
        <v>14292</v>
      </c>
      <c r="AO102" t="s">
        <v>1378</v>
      </c>
    </row>
    <row r="103" spans="1:41" x14ac:dyDescent="0.3">
      <c r="A103" t="s">
        <v>3453</v>
      </c>
      <c r="B103" t="s">
        <v>1293</v>
      </c>
      <c r="C103" s="62">
        <v>33939</v>
      </c>
      <c r="D103" t="s">
        <v>6756</v>
      </c>
      <c r="E103" t="s">
        <v>6755</v>
      </c>
      <c r="F103" t="s">
        <v>1479</v>
      </c>
      <c r="G103" t="s">
        <v>9083</v>
      </c>
      <c r="H103" t="s">
        <v>1429</v>
      </c>
      <c r="I103" t="s">
        <v>9799</v>
      </c>
      <c r="J103" t="s">
        <v>1293</v>
      </c>
      <c r="K103">
        <v>595879</v>
      </c>
      <c r="L103" t="s">
        <v>1293</v>
      </c>
      <c r="M103">
        <v>1894628</v>
      </c>
      <c r="N103" t="s">
        <v>1293</v>
      </c>
      <c r="O103" t="s">
        <v>8340</v>
      </c>
      <c r="P103" t="s">
        <v>3453</v>
      </c>
      <c r="Q103">
        <v>9557</v>
      </c>
      <c r="R103" t="s">
        <v>1293</v>
      </c>
      <c r="S103">
        <v>32127</v>
      </c>
      <c r="T103" t="s">
        <v>1293</v>
      </c>
      <c r="U103" t="s">
        <v>1293</v>
      </c>
      <c r="V103" t="s">
        <v>5103</v>
      </c>
      <c r="W103">
        <v>70387</v>
      </c>
      <c r="X103">
        <v>9557</v>
      </c>
      <c r="Y103" t="s">
        <v>1293</v>
      </c>
      <c r="Z103" t="s">
        <v>5104</v>
      </c>
      <c r="AA103" t="s">
        <v>656</v>
      </c>
      <c r="AB103" t="s">
        <v>656</v>
      </c>
      <c r="AC103" t="s">
        <v>1293</v>
      </c>
      <c r="AD103" t="s">
        <v>5104</v>
      </c>
      <c r="AE103">
        <v>12135</v>
      </c>
      <c r="AF103" t="s">
        <v>1293</v>
      </c>
      <c r="AG103">
        <v>21885</v>
      </c>
      <c r="AH103" t="s">
        <v>1293</v>
      </c>
      <c r="AI103">
        <v>18123</v>
      </c>
      <c r="AJ103">
        <v>4521</v>
      </c>
      <c r="AK103" t="s">
        <v>1293</v>
      </c>
      <c r="AL103" t="s">
        <v>14367</v>
      </c>
      <c r="AM103" t="s">
        <v>5104</v>
      </c>
      <c r="AN103" t="s">
        <v>5104</v>
      </c>
      <c r="AO103" t="s">
        <v>15890</v>
      </c>
    </row>
    <row r="104" spans="1:41" x14ac:dyDescent="0.3">
      <c r="A104" t="s">
        <v>8269</v>
      </c>
      <c r="B104" t="s">
        <v>8341</v>
      </c>
      <c r="C104" s="62">
        <v>32213</v>
      </c>
      <c r="D104" t="s">
        <v>6779</v>
      </c>
      <c r="E104" t="s">
        <v>6755</v>
      </c>
      <c r="F104" t="s">
        <v>1377</v>
      </c>
      <c r="G104" t="s">
        <v>9083</v>
      </c>
      <c r="H104" t="s">
        <v>1371</v>
      </c>
      <c r="I104" t="s">
        <v>10020</v>
      </c>
      <c r="J104" t="s">
        <v>8341</v>
      </c>
      <c r="K104">
        <v>520980</v>
      </c>
      <c r="L104" t="s">
        <v>8341</v>
      </c>
      <c r="M104">
        <v>1670544</v>
      </c>
      <c r="N104" t="s">
        <v>8341</v>
      </c>
      <c r="O104" t="s">
        <v>8342</v>
      </c>
      <c r="P104" t="s">
        <v>8269</v>
      </c>
      <c r="Q104">
        <v>9695</v>
      </c>
      <c r="R104" t="s">
        <v>8341</v>
      </c>
      <c r="S104">
        <v>30694</v>
      </c>
      <c r="T104" t="s">
        <v>8341</v>
      </c>
      <c r="V104" t="s">
        <v>8343</v>
      </c>
      <c r="W104">
        <v>55520</v>
      </c>
      <c r="X104">
        <v>9695</v>
      </c>
      <c r="Y104" t="s">
        <v>10021</v>
      </c>
      <c r="Z104" t="s">
        <v>8344</v>
      </c>
      <c r="AA104" t="s">
        <v>656</v>
      </c>
      <c r="AB104" t="s">
        <v>656</v>
      </c>
      <c r="AC104" t="s">
        <v>8341</v>
      </c>
      <c r="AD104" t="s">
        <v>8344</v>
      </c>
      <c r="AE104">
        <v>10262</v>
      </c>
      <c r="AF104" t="s">
        <v>8341</v>
      </c>
      <c r="AG104">
        <v>13025</v>
      </c>
      <c r="AH104" t="s">
        <v>8341</v>
      </c>
      <c r="AI104">
        <v>4879</v>
      </c>
      <c r="AJ104">
        <v>4619</v>
      </c>
      <c r="AL104" t="s">
        <v>14368</v>
      </c>
      <c r="AM104" t="s">
        <v>8344</v>
      </c>
      <c r="AN104" t="s">
        <v>8341</v>
      </c>
      <c r="AO104" t="s">
        <v>15883</v>
      </c>
    </row>
    <row r="105" spans="1:41" x14ac:dyDescent="0.3">
      <c r="A105" t="s">
        <v>1472</v>
      </c>
      <c r="B105" t="s">
        <v>762</v>
      </c>
      <c r="C105" s="62">
        <v>30833</v>
      </c>
      <c r="D105" t="s">
        <v>6549</v>
      </c>
      <c r="E105" t="s">
        <v>7550</v>
      </c>
      <c r="F105" t="s">
        <v>3575</v>
      </c>
      <c r="G105" t="s">
        <v>3575</v>
      </c>
      <c r="H105" t="s">
        <v>1371</v>
      </c>
      <c r="I105" t="s">
        <v>9176</v>
      </c>
      <c r="J105" t="s">
        <v>762</v>
      </c>
      <c r="K105">
        <v>457732</v>
      </c>
      <c r="L105" t="s">
        <v>762</v>
      </c>
      <c r="M105">
        <v>1655624</v>
      </c>
      <c r="N105" t="s">
        <v>762</v>
      </c>
      <c r="O105" t="s">
        <v>1473</v>
      </c>
      <c r="P105" t="s">
        <v>1472</v>
      </c>
      <c r="Q105">
        <v>8440</v>
      </c>
      <c r="R105" t="s">
        <v>762</v>
      </c>
      <c r="S105">
        <v>30096</v>
      </c>
      <c r="T105" t="s">
        <v>762</v>
      </c>
      <c r="V105" t="s">
        <v>3590</v>
      </c>
      <c r="W105">
        <v>51989</v>
      </c>
      <c r="X105">
        <v>8440</v>
      </c>
      <c r="Y105" t="s">
        <v>762</v>
      </c>
      <c r="Z105" t="s">
        <v>8345</v>
      </c>
      <c r="AA105" t="s">
        <v>656</v>
      </c>
      <c r="AB105" t="s">
        <v>656</v>
      </c>
      <c r="AC105" t="s">
        <v>762</v>
      </c>
      <c r="AD105" t="s">
        <v>8345</v>
      </c>
      <c r="AE105">
        <v>9526</v>
      </c>
      <c r="AF105" t="s">
        <v>762</v>
      </c>
      <c r="AG105">
        <v>5600</v>
      </c>
      <c r="AH105" t="s">
        <v>762</v>
      </c>
      <c r="AI105">
        <v>4022</v>
      </c>
      <c r="AJ105">
        <v>3188</v>
      </c>
      <c r="AL105" t="s">
        <v>14369</v>
      </c>
      <c r="AM105" t="s">
        <v>8345</v>
      </c>
      <c r="AN105" t="s">
        <v>762</v>
      </c>
      <c r="AO105" t="s">
        <v>1371</v>
      </c>
    </row>
    <row r="106" spans="1:41" x14ac:dyDescent="0.3">
      <c r="A106" t="s">
        <v>1474</v>
      </c>
      <c r="B106" t="s">
        <v>794</v>
      </c>
      <c r="C106" s="62">
        <v>31535</v>
      </c>
      <c r="D106" t="s">
        <v>7551</v>
      </c>
      <c r="E106" t="s">
        <v>7550</v>
      </c>
      <c r="F106" t="s">
        <v>1377</v>
      </c>
      <c r="G106" t="s">
        <v>9083</v>
      </c>
      <c r="H106" t="s">
        <v>1371</v>
      </c>
      <c r="I106" t="s">
        <v>10293</v>
      </c>
      <c r="J106" t="s">
        <v>794</v>
      </c>
      <c r="K106">
        <v>456701</v>
      </c>
      <c r="L106" t="s">
        <v>794</v>
      </c>
      <c r="M106">
        <v>583492</v>
      </c>
      <c r="N106" t="s">
        <v>794</v>
      </c>
      <c r="O106" t="s">
        <v>1475</v>
      </c>
      <c r="P106" t="s">
        <v>1474</v>
      </c>
      <c r="Q106">
        <v>7944</v>
      </c>
      <c r="R106" t="s">
        <v>794</v>
      </c>
      <c r="S106">
        <v>28668</v>
      </c>
      <c r="T106" t="s">
        <v>794</v>
      </c>
      <c r="V106" t="s">
        <v>3591</v>
      </c>
      <c r="W106">
        <v>45612</v>
      </c>
      <c r="X106">
        <v>7944</v>
      </c>
      <c r="Y106" t="s">
        <v>794</v>
      </c>
      <c r="Z106" t="s">
        <v>5105</v>
      </c>
      <c r="AA106" t="s">
        <v>656</v>
      </c>
      <c r="AB106" t="s">
        <v>656</v>
      </c>
      <c r="AC106" t="s">
        <v>794</v>
      </c>
      <c r="AD106" t="s">
        <v>5105</v>
      </c>
      <c r="AE106">
        <v>8308</v>
      </c>
      <c r="AF106" t="s">
        <v>794</v>
      </c>
      <c r="AG106">
        <v>5790</v>
      </c>
      <c r="AH106" t="s">
        <v>794</v>
      </c>
      <c r="AI106">
        <v>1085</v>
      </c>
      <c r="AJ106">
        <v>2493</v>
      </c>
      <c r="AL106" t="s">
        <v>14370</v>
      </c>
      <c r="AM106" t="s">
        <v>5105</v>
      </c>
      <c r="AN106" t="s">
        <v>5105</v>
      </c>
      <c r="AO106" t="s">
        <v>15887</v>
      </c>
    </row>
    <row r="107" spans="1:41" x14ac:dyDescent="0.3">
      <c r="A107" t="s">
        <v>3454</v>
      </c>
      <c r="B107" t="s">
        <v>150</v>
      </c>
      <c r="C107" s="62">
        <v>29758</v>
      </c>
      <c r="D107" t="s">
        <v>7060</v>
      </c>
      <c r="E107" t="s">
        <v>7059</v>
      </c>
      <c r="F107" t="s">
        <v>3575</v>
      </c>
      <c r="G107" t="s">
        <v>3575</v>
      </c>
      <c r="H107" t="s">
        <v>1394</v>
      </c>
      <c r="I107" t="s">
        <v>10534</v>
      </c>
      <c r="J107" t="s">
        <v>150</v>
      </c>
      <c r="K107">
        <v>425557</v>
      </c>
      <c r="L107" t="s">
        <v>150</v>
      </c>
      <c r="M107">
        <v>390794</v>
      </c>
      <c r="N107" t="s">
        <v>150</v>
      </c>
      <c r="O107" t="s">
        <v>13300</v>
      </c>
      <c r="P107" t="s">
        <v>3454</v>
      </c>
      <c r="Q107">
        <v>7041</v>
      </c>
      <c r="R107" t="s">
        <v>150</v>
      </c>
      <c r="S107">
        <v>5371</v>
      </c>
      <c r="T107" t="s">
        <v>150</v>
      </c>
      <c r="U107" t="s">
        <v>150</v>
      </c>
      <c r="V107" t="s">
        <v>12454</v>
      </c>
      <c r="W107">
        <v>45313</v>
      </c>
      <c r="X107">
        <v>7041</v>
      </c>
      <c r="Y107" t="s">
        <v>150</v>
      </c>
      <c r="Z107" t="s">
        <v>5106</v>
      </c>
      <c r="AA107" t="s">
        <v>656</v>
      </c>
      <c r="AB107" t="s">
        <v>656</v>
      </c>
      <c r="AC107" t="s">
        <v>150</v>
      </c>
      <c r="AD107" t="s">
        <v>5106</v>
      </c>
      <c r="AE107">
        <v>7346</v>
      </c>
      <c r="AF107" t="s">
        <v>150</v>
      </c>
      <c r="AG107">
        <v>5453</v>
      </c>
      <c r="AH107" t="s">
        <v>150</v>
      </c>
      <c r="AI107">
        <v>7271</v>
      </c>
      <c r="AN107" t="s">
        <v>150</v>
      </c>
      <c r="AO107" t="s">
        <v>1394</v>
      </c>
    </row>
    <row r="108" spans="1:41" x14ac:dyDescent="0.3">
      <c r="A108" t="s">
        <v>1476</v>
      </c>
      <c r="B108" t="s">
        <v>71</v>
      </c>
      <c r="C108" s="62">
        <v>29606</v>
      </c>
      <c r="D108" t="s">
        <v>6907</v>
      </c>
      <c r="E108" t="s">
        <v>7059</v>
      </c>
      <c r="F108" t="s">
        <v>3575</v>
      </c>
      <c r="G108" t="s">
        <v>3575</v>
      </c>
      <c r="H108" t="s">
        <v>1422</v>
      </c>
      <c r="I108" t="s">
        <v>10236</v>
      </c>
      <c r="J108" t="s">
        <v>71</v>
      </c>
      <c r="K108">
        <v>434633</v>
      </c>
      <c r="L108" t="s">
        <v>71</v>
      </c>
      <c r="M108">
        <v>532994</v>
      </c>
      <c r="N108" t="s">
        <v>71</v>
      </c>
      <c r="O108" t="s">
        <v>1477</v>
      </c>
      <c r="P108" t="s">
        <v>1476</v>
      </c>
      <c r="Q108">
        <v>8297</v>
      </c>
      <c r="R108" t="s">
        <v>71</v>
      </c>
      <c r="S108">
        <v>29183</v>
      </c>
      <c r="T108" t="s">
        <v>71</v>
      </c>
      <c r="V108" t="s">
        <v>3592</v>
      </c>
      <c r="W108">
        <v>32395</v>
      </c>
      <c r="X108">
        <v>8297</v>
      </c>
      <c r="Y108" t="s">
        <v>71</v>
      </c>
      <c r="Z108" t="s">
        <v>5107</v>
      </c>
      <c r="AA108" t="s">
        <v>664</v>
      </c>
      <c r="AB108" t="s">
        <v>656</v>
      </c>
      <c r="AC108" t="s">
        <v>71</v>
      </c>
      <c r="AD108" t="s">
        <v>5107</v>
      </c>
      <c r="AE108">
        <v>7703</v>
      </c>
      <c r="AI108">
        <v>776</v>
      </c>
      <c r="AN108" t="s">
        <v>71</v>
      </c>
      <c r="AO108" t="s">
        <v>1422</v>
      </c>
    </row>
    <row r="109" spans="1:41" x14ac:dyDescent="0.3">
      <c r="A109" t="s">
        <v>1478</v>
      </c>
      <c r="B109" t="s">
        <v>1213</v>
      </c>
      <c r="C109" s="62">
        <v>29848</v>
      </c>
      <c r="D109" t="s">
        <v>6977</v>
      </c>
      <c r="E109" t="s">
        <v>7059</v>
      </c>
      <c r="F109" t="s">
        <v>3575</v>
      </c>
      <c r="G109" t="s">
        <v>3575</v>
      </c>
      <c r="H109" t="s">
        <v>1371</v>
      </c>
      <c r="I109" t="s">
        <v>9620</v>
      </c>
      <c r="J109" t="s">
        <v>1213</v>
      </c>
      <c r="K109">
        <v>435044</v>
      </c>
      <c r="L109" t="s">
        <v>1213</v>
      </c>
      <c r="M109">
        <v>546225</v>
      </c>
      <c r="N109" t="s">
        <v>1213</v>
      </c>
      <c r="O109" t="s">
        <v>12503</v>
      </c>
      <c r="P109" t="s">
        <v>1478</v>
      </c>
      <c r="Q109">
        <v>7533</v>
      </c>
      <c r="R109" t="s">
        <v>1213</v>
      </c>
      <c r="S109">
        <v>6261</v>
      </c>
      <c r="T109" t="s">
        <v>1213</v>
      </c>
      <c r="V109" t="s">
        <v>12504</v>
      </c>
      <c r="W109">
        <v>17885</v>
      </c>
      <c r="X109">
        <v>7533</v>
      </c>
      <c r="Y109" t="s">
        <v>1213</v>
      </c>
      <c r="Z109" t="s">
        <v>5108</v>
      </c>
      <c r="AA109" t="s">
        <v>656</v>
      </c>
      <c r="AB109" t="s">
        <v>656</v>
      </c>
      <c r="AC109" t="s">
        <v>1213</v>
      </c>
      <c r="AD109" t="s">
        <v>5108</v>
      </c>
      <c r="AE109">
        <v>7853</v>
      </c>
      <c r="AF109" t="s">
        <v>1213</v>
      </c>
      <c r="AG109">
        <v>5674</v>
      </c>
      <c r="AH109" t="s">
        <v>1213</v>
      </c>
      <c r="AI109">
        <v>3134</v>
      </c>
      <c r="AN109" t="s">
        <v>1213</v>
      </c>
      <c r="AO109" t="s">
        <v>1371</v>
      </c>
    </row>
    <row r="110" spans="1:41" x14ac:dyDescent="0.3">
      <c r="A110" t="s">
        <v>1480</v>
      </c>
      <c r="B110" t="s">
        <v>896</v>
      </c>
      <c r="C110" s="62">
        <v>31569</v>
      </c>
      <c r="D110" t="s">
        <v>7027</v>
      </c>
      <c r="E110" t="s">
        <v>7747</v>
      </c>
      <c r="F110" t="s">
        <v>3575</v>
      </c>
      <c r="G110" t="s">
        <v>3575</v>
      </c>
      <c r="H110" t="s">
        <v>1371</v>
      </c>
      <c r="I110" t="s">
        <v>10469</v>
      </c>
      <c r="J110" t="s">
        <v>896</v>
      </c>
      <c r="K110">
        <v>444446</v>
      </c>
      <c r="L110" t="s">
        <v>896</v>
      </c>
      <c r="M110">
        <v>1262856</v>
      </c>
      <c r="N110" t="s">
        <v>896</v>
      </c>
      <c r="O110" t="s">
        <v>1481</v>
      </c>
      <c r="P110" t="s">
        <v>1480</v>
      </c>
      <c r="Q110">
        <v>8184</v>
      </c>
      <c r="R110" t="s">
        <v>896</v>
      </c>
      <c r="S110">
        <v>28967</v>
      </c>
      <c r="T110" t="s">
        <v>896</v>
      </c>
      <c r="V110" t="s">
        <v>3593</v>
      </c>
      <c r="W110">
        <v>45673</v>
      </c>
      <c r="X110">
        <v>8184</v>
      </c>
      <c r="Y110" t="s">
        <v>896</v>
      </c>
      <c r="Z110" t="s">
        <v>5109</v>
      </c>
      <c r="AA110" t="s">
        <v>656</v>
      </c>
      <c r="AB110" t="s">
        <v>656</v>
      </c>
      <c r="AC110" t="s">
        <v>896</v>
      </c>
      <c r="AD110" t="s">
        <v>5109</v>
      </c>
      <c r="AE110">
        <v>8580</v>
      </c>
      <c r="AI110">
        <v>1356</v>
      </c>
      <c r="AJ110">
        <v>2852</v>
      </c>
      <c r="AN110" t="s">
        <v>896</v>
      </c>
      <c r="AO110" t="s">
        <v>1371</v>
      </c>
    </row>
    <row r="111" spans="1:41" x14ac:dyDescent="0.3">
      <c r="A111" t="s">
        <v>1482</v>
      </c>
      <c r="B111" t="s">
        <v>730</v>
      </c>
      <c r="C111" s="62">
        <v>28489</v>
      </c>
      <c r="D111" t="s">
        <v>7058</v>
      </c>
      <c r="E111" t="s">
        <v>7748</v>
      </c>
      <c r="F111" t="s">
        <v>3575</v>
      </c>
      <c r="G111" t="s">
        <v>3575</v>
      </c>
      <c r="H111" t="s">
        <v>1371</v>
      </c>
      <c r="I111" t="s">
        <v>10199</v>
      </c>
      <c r="J111" t="s">
        <v>730</v>
      </c>
      <c r="K111">
        <v>346797</v>
      </c>
      <c r="L111" t="s">
        <v>730</v>
      </c>
      <c r="M111">
        <v>223474</v>
      </c>
      <c r="N111" t="s">
        <v>730</v>
      </c>
      <c r="O111" t="s">
        <v>1483</v>
      </c>
      <c r="P111" t="s">
        <v>1482</v>
      </c>
      <c r="Q111">
        <v>6765</v>
      </c>
      <c r="R111" t="s">
        <v>730</v>
      </c>
      <c r="S111">
        <v>4811</v>
      </c>
      <c r="T111" t="s">
        <v>730</v>
      </c>
      <c r="V111" t="s">
        <v>3594</v>
      </c>
      <c r="W111">
        <v>16715</v>
      </c>
      <c r="X111">
        <v>6765</v>
      </c>
      <c r="Y111" t="s">
        <v>730</v>
      </c>
      <c r="Z111" t="s">
        <v>5110</v>
      </c>
      <c r="AA111" t="s">
        <v>656</v>
      </c>
      <c r="AB111" t="s">
        <v>656</v>
      </c>
      <c r="AC111" t="s">
        <v>730</v>
      </c>
      <c r="AD111" t="s">
        <v>5110</v>
      </c>
      <c r="AE111">
        <v>6561</v>
      </c>
      <c r="AI111">
        <v>1432</v>
      </c>
      <c r="AN111" t="s">
        <v>730</v>
      </c>
      <c r="AO111" t="s">
        <v>1371</v>
      </c>
    </row>
    <row r="112" spans="1:41" x14ac:dyDescent="0.3">
      <c r="A112" t="s">
        <v>12773</v>
      </c>
      <c r="B112" t="s">
        <v>11208</v>
      </c>
      <c r="C112" s="62">
        <v>34191</v>
      </c>
      <c r="D112" t="s">
        <v>6545</v>
      </c>
      <c r="E112" t="s">
        <v>12774</v>
      </c>
      <c r="F112" t="s">
        <v>1437</v>
      </c>
      <c r="G112" t="s">
        <v>6107</v>
      </c>
      <c r="H112" t="s">
        <v>1371</v>
      </c>
      <c r="I112" t="s">
        <v>13986</v>
      </c>
      <c r="J112" t="s">
        <v>11208</v>
      </c>
      <c r="K112">
        <v>607455</v>
      </c>
      <c r="L112" t="s">
        <v>11208</v>
      </c>
      <c r="M112">
        <v>2227751</v>
      </c>
      <c r="N112" t="s">
        <v>11208</v>
      </c>
      <c r="O112" t="s">
        <v>15968</v>
      </c>
      <c r="P112" t="s">
        <v>12773</v>
      </c>
      <c r="Q112">
        <v>10413</v>
      </c>
      <c r="R112" t="s">
        <v>11208</v>
      </c>
      <c r="S112">
        <v>34542</v>
      </c>
      <c r="T112" t="s">
        <v>11208</v>
      </c>
      <c r="W112">
        <v>71071</v>
      </c>
      <c r="Z112" t="s">
        <v>12775</v>
      </c>
      <c r="AA112" t="s">
        <v>664</v>
      </c>
      <c r="AB112" t="s">
        <v>664</v>
      </c>
      <c r="AC112" t="s">
        <v>11208</v>
      </c>
      <c r="AD112" t="s">
        <v>12775</v>
      </c>
      <c r="AE112">
        <v>13591</v>
      </c>
      <c r="AH112" t="s">
        <v>11208</v>
      </c>
      <c r="AI112">
        <v>23630</v>
      </c>
      <c r="AJ112">
        <v>5541</v>
      </c>
      <c r="AL112" t="s">
        <v>14371</v>
      </c>
      <c r="AM112" t="s">
        <v>12775</v>
      </c>
      <c r="AN112" t="s">
        <v>11208</v>
      </c>
      <c r="AO112" t="s">
        <v>1371</v>
      </c>
    </row>
    <row r="113" spans="1:41" x14ac:dyDescent="0.3">
      <c r="A113" t="s">
        <v>12547</v>
      </c>
      <c r="B113" t="s">
        <v>11569</v>
      </c>
      <c r="C113" s="62">
        <v>32958</v>
      </c>
      <c r="D113" t="s">
        <v>12548</v>
      </c>
      <c r="E113" t="s">
        <v>12549</v>
      </c>
      <c r="F113" t="s">
        <v>1384</v>
      </c>
      <c r="G113" t="s">
        <v>6107</v>
      </c>
      <c r="H113" t="s">
        <v>1422</v>
      </c>
      <c r="I113" t="s">
        <v>11570</v>
      </c>
      <c r="J113" t="s">
        <v>11569</v>
      </c>
      <c r="K113">
        <v>542908</v>
      </c>
      <c r="L113" t="s">
        <v>11569</v>
      </c>
      <c r="M113">
        <v>1937336</v>
      </c>
      <c r="N113" t="s">
        <v>11569</v>
      </c>
      <c r="O113" t="s">
        <v>13373</v>
      </c>
      <c r="P113" t="s">
        <v>12547</v>
      </c>
      <c r="Q113">
        <v>10078</v>
      </c>
      <c r="R113" t="s">
        <v>11569</v>
      </c>
      <c r="S113">
        <v>32056</v>
      </c>
      <c r="T113" t="s">
        <v>11569</v>
      </c>
      <c r="V113" t="s">
        <v>12550</v>
      </c>
      <c r="W113">
        <v>69158</v>
      </c>
      <c r="X113">
        <v>10078</v>
      </c>
      <c r="Y113" t="s">
        <v>11569</v>
      </c>
      <c r="Z113" t="s">
        <v>12551</v>
      </c>
      <c r="AA113" t="s">
        <v>656</v>
      </c>
      <c r="AB113" t="s">
        <v>656</v>
      </c>
      <c r="AC113" t="s">
        <v>11569</v>
      </c>
      <c r="AD113" t="s">
        <v>12551</v>
      </c>
      <c r="AE113">
        <v>13666</v>
      </c>
      <c r="AF113" t="s">
        <v>11569</v>
      </c>
      <c r="AG113">
        <v>17067</v>
      </c>
      <c r="AH113" t="s">
        <v>11569</v>
      </c>
      <c r="AI113">
        <v>23649</v>
      </c>
      <c r="AJ113">
        <v>4840</v>
      </c>
      <c r="AK113" t="s">
        <v>11569</v>
      </c>
      <c r="AL113" t="s">
        <v>14372</v>
      </c>
      <c r="AM113" t="s">
        <v>12551</v>
      </c>
      <c r="AN113" t="s">
        <v>11569</v>
      </c>
      <c r="AO113" t="s">
        <v>1422</v>
      </c>
    </row>
    <row r="114" spans="1:41" x14ac:dyDescent="0.3">
      <c r="A114" t="s">
        <v>9693</v>
      </c>
      <c r="B114" t="s">
        <v>9694</v>
      </c>
      <c r="C114" s="62">
        <v>33310</v>
      </c>
      <c r="D114" t="s">
        <v>6624</v>
      </c>
      <c r="E114" t="s">
        <v>9695</v>
      </c>
      <c r="F114" t="s">
        <v>1462</v>
      </c>
      <c r="G114" t="s">
        <v>6107</v>
      </c>
      <c r="H114" t="s">
        <v>1371</v>
      </c>
      <c r="I114" t="s">
        <v>9696</v>
      </c>
      <c r="J114" t="s">
        <v>9697</v>
      </c>
      <c r="K114">
        <v>544365</v>
      </c>
      <c r="L114" t="s">
        <v>9694</v>
      </c>
      <c r="M114">
        <v>1799265</v>
      </c>
      <c r="N114" t="s">
        <v>9694</v>
      </c>
      <c r="O114" t="s">
        <v>13468</v>
      </c>
      <c r="P114" t="s">
        <v>9693</v>
      </c>
      <c r="Q114">
        <v>8865</v>
      </c>
      <c r="R114" t="s">
        <v>9694</v>
      </c>
      <c r="S114">
        <v>31123</v>
      </c>
      <c r="T114" t="s">
        <v>9694</v>
      </c>
      <c r="V114" t="s">
        <v>12183</v>
      </c>
      <c r="W114">
        <v>58044</v>
      </c>
      <c r="X114">
        <v>8865</v>
      </c>
      <c r="Y114" t="s">
        <v>9698</v>
      </c>
      <c r="Z114" t="s">
        <v>9699</v>
      </c>
      <c r="AA114" t="s">
        <v>656</v>
      </c>
      <c r="AB114" t="s">
        <v>664</v>
      </c>
      <c r="AC114" t="s">
        <v>9694</v>
      </c>
      <c r="AD114" t="s">
        <v>9699</v>
      </c>
      <c r="AE114">
        <v>11276</v>
      </c>
      <c r="AF114" t="s">
        <v>9694</v>
      </c>
      <c r="AG114">
        <v>12937</v>
      </c>
      <c r="AH114" t="s">
        <v>9694</v>
      </c>
      <c r="AI114">
        <v>8664</v>
      </c>
      <c r="AJ114">
        <v>3948</v>
      </c>
      <c r="AN114" t="s">
        <v>9694</v>
      </c>
      <c r="AO114" t="s">
        <v>1371</v>
      </c>
    </row>
    <row r="115" spans="1:41" x14ac:dyDescent="0.3">
      <c r="A115" t="s">
        <v>1484</v>
      </c>
      <c r="B115" t="s">
        <v>416</v>
      </c>
      <c r="C115" s="62">
        <v>27642</v>
      </c>
      <c r="D115" t="s">
        <v>7374</v>
      </c>
      <c r="E115" t="s">
        <v>7373</v>
      </c>
      <c r="F115" t="s">
        <v>3575</v>
      </c>
      <c r="G115" t="s">
        <v>3575</v>
      </c>
      <c r="H115" t="s">
        <v>1422</v>
      </c>
      <c r="I115" t="s">
        <v>10649</v>
      </c>
      <c r="J115" t="s">
        <v>416</v>
      </c>
      <c r="K115">
        <v>150148</v>
      </c>
      <c r="L115" t="s">
        <v>416</v>
      </c>
      <c r="M115">
        <v>22234</v>
      </c>
      <c r="N115" t="s">
        <v>416</v>
      </c>
      <c r="O115" t="s">
        <v>1485</v>
      </c>
      <c r="P115" t="s">
        <v>1484</v>
      </c>
      <c r="Q115">
        <v>6368</v>
      </c>
      <c r="R115" t="s">
        <v>416</v>
      </c>
      <c r="S115">
        <v>4207</v>
      </c>
      <c r="T115" t="s">
        <v>416</v>
      </c>
      <c r="V115" t="s">
        <v>3595</v>
      </c>
      <c r="W115">
        <v>280</v>
      </c>
      <c r="X115">
        <v>6368</v>
      </c>
      <c r="Y115" t="s">
        <v>416</v>
      </c>
      <c r="Z115" t="s">
        <v>8346</v>
      </c>
      <c r="AA115" t="s">
        <v>656</v>
      </c>
      <c r="AB115" t="s">
        <v>656</v>
      </c>
      <c r="AC115" t="s">
        <v>416</v>
      </c>
      <c r="AD115" t="s">
        <v>8346</v>
      </c>
      <c r="AI115">
        <v>7236</v>
      </c>
      <c r="AO115" t="s">
        <v>1422</v>
      </c>
    </row>
    <row r="116" spans="1:41" x14ac:dyDescent="0.3">
      <c r="A116" t="s">
        <v>1486</v>
      </c>
      <c r="B116" t="s">
        <v>1036</v>
      </c>
      <c r="C116" s="62">
        <v>31223</v>
      </c>
      <c r="D116" t="s">
        <v>6633</v>
      </c>
      <c r="E116" t="s">
        <v>7749</v>
      </c>
      <c r="F116" t="s">
        <v>3575</v>
      </c>
      <c r="G116" t="s">
        <v>3575</v>
      </c>
      <c r="H116" t="s">
        <v>1371</v>
      </c>
      <c r="I116" t="s">
        <v>9984</v>
      </c>
      <c r="J116" t="s">
        <v>1036</v>
      </c>
      <c r="K116">
        <v>453268</v>
      </c>
      <c r="L116" t="s">
        <v>1036</v>
      </c>
      <c r="M116">
        <v>1662777</v>
      </c>
      <c r="N116" t="s">
        <v>1036</v>
      </c>
      <c r="O116" t="s">
        <v>1487</v>
      </c>
      <c r="P116" t="s">
        <v>1486</v>
      </c>
      <c r="Q116">
        <v>8470</v>
      </c>
      <c r="R116" t="s">
        <v>1036</v>
      </c>
      <c r="S116">
        <v>30158</v>
      </c>
      <c r="T116" t="s">
        <v>1036</v>
      </c>
      <c r="V116" t="s">
        <v>3596</v>
      </c>
      <c r="W116">
        <v>55530</v>
      </c>
      <c r="X116">
        <v>8470</v>
      </c>
      <c r="Y116" t="s">
        <v>1036</v>
      </c>
      <c r="Z116" t="s">
        <v>8347</v>
      </c>
      <c r="AA116" t="s">
        <v>656</v>
      </c>
      <c r="AB116" t="s">
        <v>656</v>
      </c>
      <c r="AC116" t="s">
        <v>1036</v>
      </c>
      <c r="AD116" t="s">
        <v>8347</v>
      </c>
      <c r="AE116">
        <v>9283</v>
      </c>
      <c r="AI116">
        <v>1626</v>
      </c>
      <c r="AN116" t="s">
        <v>1036</v>
      </c>
      <c r="AO116" t="s">
        <v>1371</v>
      </c>
    </row>
    <row r="117" spans="1:41" x14ac:dyDescent="0.3">
      <c r="A117" t="s">
        <v>14077</v>
      </c>
      <c r="B117" t="s">
        <v>14055</v>
      </c>
      <c r="C117" s="62">
        <v>33190</v>
      </c>
      <c r="D117" t="s">
        <v>7330</v>
      </c>
      <c r="E117" t="s">
        <v>7749</v>
      </c>
      <c r="F117" t="s">
        <v>3575</v>
      </c>
      <c r="G117" t="s">
        <v>3575</v>
      </c>
      <c r="H117" t="s">
        <v>1371</v>
      </c>
      <c r="I117" t="s">
        <v>14056</v>
      </c>
      <c r="J117" t="s">
        <v>14055</v>
      </c>
      <c r="K117">
        <v>572703</v>
      </c>
      <c r="L117" t="s">
        <v>14055</v>
      </c>
      <c r="P117" t="s">
        <v>14077</v>
      </c>
      <c r="Q117">
        <v>10984</v>
      </c>
      <c r="S117">
        <v>38317</v>
      </c>
      <c r="W117">
        <v>99842</v>
      </c>
      <c r="Z117" t="s">
        <v>14078</v>
      </c>
      <c r="AA117" t="s">
        <v>656</v>
      </c>
      <c r="AB117" t="s">
        <v>656</v>
      </c>
      <c r="AD117" t="s">
        <v>14078</v>
      </c>
      <c r="AE117">
        <v>11970</v>
      </c>
      <c r="AI117">
        <v>27337</v>
      </c>
      <c r="AJ117">
        <v>5847</v>
      </c>
      <c r="AN117" t="s">
        <v>14055</v>
      </c>
      <c r="AO117" t="s">
        <v>1371</v>
      </c>
    </row>
    <row r="118" spans="1:41" x14ac:dyDescent="0.3">
      <c r="A118" t="s">
        <v>1488</v>
      </c>
      <c r="B118" t="s">
        <v>102</v>
      </c>
      <c r="C118" s="62">
        <v>28920</v>
      </c>
      <c r="D118" t="s">
        <v>6997</v>
      </c>
      <c r="E118" t="s">
        <v>6996</v>
      </c>
      <c r="F118" t="s">
        <v>3575</v>
      </c>
      <c r="G118" t="s">
        <v>3575</v>
      </c>
      <c r="H118" t="s">
        <v>1429</v>
      </c>
      <c r="I118" t="s">
        <v>9086</v>
      </c>
      <c r="J118" t="s">
        <v>102</v>
      </c>
      <c r="K118">
        <v>425549</v>
      </c>
      <c r="L118" t="s">
        <v>102</v>
      </c>
      <c r="M118">
        <v>292678</v>
      </c>
      <c r="N118" t="s">
        <v>102</v>
      </c>
      <c r="O118" t="s">
        <v>1489</v>
      </c>
      <c r="P118" t="s">
        <v>1488</v>
      </c>
      <c r="Q118">
        <v>7231</v>
      </c>
      <c r="R118" t="s">
        <v>102</v>
      </c>
      <c r="S118">
        <v>5798</v>
      </c>
      <c r="T118" t="s">
        <v>102</v>
      </c>
      <c r="U118" t="s">
        <v>102</v>
      </c>
      <c r="V118" t="s">
        <v>3597</v>
      </c>
      <c r="W118">
        <v>32450</v>
      </c>
      <c r="X118">
        <v>7231</v>
      </c>
      <c r="Y118" t="s">
        <v>102</v>
      </c>
      <c r="Z118" t="s">
        <v>5111</v>
      </c>
      <c r="AA118" t="s">
        <v>656</v>
      </c>
      <c r="AB118" t="s">
        <v>656</v>
      </c>
      <c r="AC118" t="s">
        <v>102</v>
      </c>
      <c r="AD118" t="s">
        <v>5111</v>
      </c>
      <c r="AE118">
        <v>7393</v>
      </c>
      <c r="AF118" t="s">
        <v>102</v>
      </c>
      <c r="AG118">
        <v>5083</v>
      </c>
      <c r="AH118" t="s">
        <v>102</v>
      </c>
      <c r="AI118">
        <v>1137</v>
      </c>
      <c r="AN118" t="s">
        <v>102</v>
      </c>
      <c r="AO118" t="s">
        <v>1429</v>
      </c>
    </row>
    <row r="119" spans="1:41" x14ac:dyDescent="0.3">
      <c r="A119" t="s">
        <v>12897</v>
      </c>
      <c r="B119" t="s">
        <v>11660</v>
      </c>
      <c r="C119" s="62">
        <v>32870</v>
      </c>
      <c r="D119" t="s">
        <v>6562</v>
      </c>
      <c r="E119" t="s">
        <v>7082</v>
      </c>
      <c r="F119" t="s">
        <v>1377</v>
      </c>
      <c r="G119" t="s">
        <v>9083</v>
      </c>
      <c r="H119" t="s">
        <v>1422</v>
      </c>
      <c r="I119" t="s">
        <v>11661</v>
      </c>
      <c r="J119" t="s">
        <v>11660</v>
      </c>
      <c r="K119">
        <v>605131</v>
      </c>
      <c r="L119" t="s">
        <v>11660</v>
      </c>
      <c r="M119">
        <v>2046041</v>
      </c>
      <c r="N119" t="s">
        <v>11660</v>
      </c>
      <c r="O119" t="s">
        <v>13412</v>
      </c>
      <c r="P119" t="s">
        <v>12897</v>
      </c>
      <c r="Q119">
        <v>9971</v>
      </c>
      <c r="R119" t="s">
        <v>11660</v>
      </c>
      <c r="S119">
        <v>32856</v>
      </c>
      <c r="T119" t="s">
        <v>11660</v>
      </c>
      <c r="W119">
        <v>69513</v>
      </c>
      <c r="X119">
        <v>9971</v>
      </c>
      <c r="Y119" t="s">
        <v>11660</v>
      </c>
      <c r="Z119" t="s">
        <v>12898</v>
      </c>
      <c r="AA119" t="s">
        <v>656</v>
      </c>
      <c r="AB119" t="s">
        <v>656</v>
      </c>
      <c r="AC119" t="s">
        <v>11660</v>
      </c>
      <c r="AD119" t="s">
        <v>12898</v>
      </c>
      <c r="AE119">
        <v>13664</v>
      </c>
      <c r="AF119" t="s">
        <v>11660</v>
      </c>
      <c r="AG119">
        <v>38297</v>
      </c>
      <c r="AH119" t="s">
        <v>11660</v>
      </c>
      <c r="AI119">
        <v>18410</v>
      </c>
      <c r="AJ119">
        <v>4831</v>
      </c>
      <c r="AK119" t="s">
        <v>11660</v>
      </c>
      <c r="AL119" t="s">
        <v>14373</v>
      </c>
      <c r="AM119" t="s">
        <v>12898</v>
      </c>
      <c r="AN119" t="s">
        <v>12898</v>
      </c>
      <c r="AO119" t="s">
        <v>1422</v>
      </c>
    </row>
    <row r="120" spans="1:41" x14ac:dyDescent="0.3">
      <c r="A120" t="s">
        <v>1490</v>
      </c>
      <c r="B120" t="s">
        <v>38</v>
      </c>
      <c r="C120" s="62">
        <v>31547</v>
      </c>
      <c r="D120" t="s">
        <v>6664</v>
      </c>
      <c r="E120" t="s">
        <v>7082</v>
      </c>
      <c r="F120" t="s">
        <v>1400</v>
      </c>
      <c r="G120" t="s">
        <v>6107</v>
      </c>
      <c r="H120" t="s">
        <v>1378</v>
      </c>
      <c r="I120" t="s">
        <v>9902</v>
      </c>
      <c r="J120" t="s">
        <v>38</v>
      </c>
      <c r="K120">
        <v>488681</v>
      </c>
      <c r="L120" t="s">
        <v>38</v>
      </c>
      <c r="M120">
        <v>1740907</v>
      </c>
      <c r="N120" t="s">
        <v>38</v>
      </c>
      <c r="O120" t="s">
        <v>3598</v>
      </c>
      <c r="P120" t="s">
        <v>1490</v>
      </c>
      <c r="Q120">
        <v>9263</v>
      </c>
      <c r="R120" t="s">
        <v>38</v>
      </c>
      <c r="S120">
        <v>30732</v>
      </c>
      <c r="T120" t="s">
        <v>38</v>
      </c>
      <c r="V120" t="s">
        <v>3599</v>
      </c>
      <c r="W120">
        <v>49251</v>
      </c>
      <c r="X120">
        <v>9263</v>
      </c>
      <c r="Y120" t="s">
        <v>38</v>
      </c>
      <c r="Z120" t="s">
        <v>5112</v>
      </c>
      <c r="AA120" t="s">
        <v>656</v>
      </c>
      <c r="AB120" t="s">
        <v>656</v>
      </c>
      <c r="AC120" t="s">
        <v>38</v>
      </c>
      <c r="AD120" t="s">
        <v>5112</v>
      </c>
      <c r="AE120">
        <v>11831</v>
      </c>
      <c r="AF120" t="s">
        <v>38</v>
      </c>
      <c r="AG120">
        <v>13751</v>
      </c>
      <c r="AH120" t="s">
        <v>38</v>
      </c>
      <c r="AI120">
        <v>4794</v>
      </c>
      <c r="AJ120">
        <v>4172</v>
      </c>
      <c r="AL120" t="s">
        <v>14374</v>
      </c>
      <c r="AM120" t="s">
        <v>5112</v>
      </c>
      <c r="AN120" t="s">
        <v>38</v>
      </c>
      <c r="AO120" t="s">
        <v>1378</v>
      </c>
    </row>
    <row r="121" spans="1:41" x14ac:dyDescent="0.3">
      <c r="A121" t="s">
        <v>1491</v>
      </c>
      <c r="B121" t="s">
        <v>227</v>
      </c>
      <c r="C121" s="62">
        <v>31359</v>
      </c>
      <c r="D121" t="s">
        <v>7125</v>
      </c>
      <c r="E121" t="s">
        <v>7124</v>
      </c>
      <c r="F121" t="s">
        <v>1428</v>
      </c>
      <c r="G121" t="s">
        <v>6107</v>
      </c>
      <c r="H121" t="s">
        <v>659</v>
      </c>
      <c r="I121" t="s">
        <v>9282</v>
      </c>
      <c r="J121" t="s">
        <v>227</v>
      </c>
      <c r="K121">
        <v>446381</v>
      </c>
      <c r="L121" t="s">
        <v>227</v>
      </c>
      <c r="M121">
        <v>1599166</v>
      </c>
      <c r="N121" t="s">
        <v>227</v>
      </c>
      <c r="O121" t="s">
        <v>1492</v>
      </c>
      <c r="P121" t="s">
        <v>1491</v>
      </c>
      <c r="Q121">
        <v>8787</v>
      </c>
      <c r="R121" t="s">
        <v>227</v>
      </c>
      <c r="S121">
        <v>29567</v>
      </c>
      <c r="T121" t="s">
        <v>227</v>
      </c>
      <c r="U121" t="s">
        <v>227</v>
      </c>
      <c r="V121" t="s">
        <v>3600</v>
      </c>
      <c r="W121">
        <v>57645</v>
      </c>
      <c r="X121">
        <v>8787</v>
      </c>
      <c r="Y121" t="s">
        <v>227</v>
      </c>
      <c r="Z121" t="s">
        <v>5113</v>
      </c>
      <c r="AA121" t="s">
        <v>656</v>
      </c>
      <c r="AB121" t="s">
        <v>656</v>
      </c>
      <c r="AC121" t="s">
        <v>227</v>
      </c>
      <c r="AD121" t="s">
        <v>5113</v>
      </c>
      <c r="AE121">
        <v>9951</v>
      </c>
      <c r="AF121" t="s">
        <v>227</v>
      </c>
      <c r="AG121">
        <v>12499</v>
      </c>
      <c r="AH121" t="s">
        <v>227</v>
      </c>
      <c r="AI121">
        <v>5580</v>
      </c>
      <c r="AJ121">
        <v>3574</v>
      </c>
      <c r="AK121" t="s">
        <v>227</v>
      </c>
      <c r="AL121" t="s">
        <v>14375</v>
      </c>
      <c r="AM121" t="s">
        <v>5113</v>
      </c>
      <c r="AN121" t="s">
        <v>227</v>
      </c>
      <c r="AO121" t="s">
        <v>659</v>
      </c>
    </row>
    <row r="122" spans="1:41" x14ac:dyDescent="0.3">
      <c r="A122" t="s">
        <v>13668</v>
      </c>
      <c r="B122" t="s">
        <v>11761</v>
      </c>
      <c r="C122" s="62">
        <v>32802</v>
      </c>
      <c r="D122" t="s">
        <v>6846</v>
      </c>
      <c r="E122" t="s">
        <v>7082</v>
      </c>
      <c r="F122" t="s">
        <v>1424</v>
      </c>
      <c r="G122" t="s">
        <v>6107</v>
      </c>
      <c r="H122" t="s">
        <v>1371</v>
      </c>
      <c r="I122" t="s">
        <v>11762</v>
      </c>
      <c r="J122" t="s">
        <v>11761</v>
      </c>
      <c r="K122">
        <v>592130</v>
      </c>
      <c r="L122" t="s">
        <v>11761</v>
      </c>
      <c r="M122">
        <v>1963303</v>
      </c>
      <c r="N122" t="s">
        <v>11761</v>
      </c>
      <c r="O122" t="s">
        <v>13669</v>
      </c>
      <c r="P122" t="s">
        <v>13668</v>
      </c>
      <c r="Q122">
        <v>10359</v>
      </c>
      <c r="R122" t="s">
        <v>11761</v>
      </c>
      <c r="S122">
        <v>32499</v>
      </c>
      <c r="T122" t="s">
        <v>11761</v>
      </c>
      <c r="W122">
        <v>66928</v>
      </c>
      <c r="X122">
        <v>10359</v>
      </c>
      <c r="Y122" t="s">
        <v>11761</v>
      </c>
      <c r="Z122" t="s">
        <v>13670</v>
      </c>
      <c r="AA122" t="s">
        <v>664</v>
      </c>
      <c r="AB122" t="s">
        <v>656</v>
      </c>
      <c r="AD122" t="s">
        <v>13670</v>
      </c>
      <c r="AE122">
        <v>14503</v>
      </c>
      <c r="AI122">
        <v>13812</v>
      </c>
      <c r="AJ122">
        <v>5345</v>
      </c>
      <c r="AL122" t="s">
        <v>14376</v>
      </c>
      <c r="AM122" t="s">
        <v>13670</v>
      </c>
      <c r="AN122" t="s">
        <v>11761</v>
      </c>
      <c r="AO122" t="s">
        <v>15883</v>
      </c>
    </row>
    <row r="123" spans="1:41" x14ac:dyDescent="0.3">
      <c r="A123" t="s">
        <v>11909</v>
      </c>
      <c r="B123" t="s">
        <v>11260</v>
      </c>
      <c r="C123" s="62">
        <v>32977</v>
      </c>
      <c r="D123" t="s">
        <v>7513</v>
      </c>
      <c r="E123" t="s">
        <v>7082</v>
      </c>
      <c r="F123" t="s">
        <v>1435</v>
      </c>
      <c r="G123" t="s">
        <v>9083</v>
      </c>
      <c r="H123" t="s">
        <v>1371</v>
      </c>
      <c r="I123" t="s">
        <v>11751</v>
      </c>
      <c r="J123" t="s">
        <v>11260</v>
      </c>
      <c r="K123">
        <v>606930</v>
      </c>
      <c r="L123" t="s">
        <v>11260</v>
      </c>
      <c r="M123">
        <v>2210103</v>
      </c>
      <c r="N123" t="s">
        <v>11260</v>
      </c>
      <c r="O123" t="s">
        <v>13103</v>
      </c>
      <c r="P123" t="s">
        <v>11909</v>
      </c>
      <c r="Q123">
        <v>10313</v>
      </c>
      <c r="R123" t="s">
        <v>11260</v>
      </c>
      <c r="S123">
        <v>34868</v>
      </c>
      <c r="T123" t="s">
        <v>11260</v>
      </c>
      <c r="V123" t="s">
        <v>11910</v>
      </c>
      <c r="W123">
        <v>69837</v>
      </c>
      <c r="X123">
        <v>10313</v>
      </c>
      <c r="Y123" t="s">
        <v>11260</v>
      </c>
      <c r="Z123" t="s">
        <v>11911</v>
      </c>
      <c r="AA123" t="s">
        <v>656</v>
      </c>
      <c r="AB123" t="s">
        <v>656</v>
      </c>
      <c r="AC123" t="s">
        <v>11260</v>
      </c>
      <c r="AD123" t="s">
        <v>11911</v>
      </c>
      <c r="AE123">
        <v>14092</v>
      </c>
      <c r="AF123" t="s">
        <v>11260</v>
      </c>
      <c r="AG123">
        <v>70629</v>
      </c>
      <c r="AH123" t="s">
        <v>11260</v>
      </c>
      <c r="AI123">
        <v>23721</v>
      </c>
      <c r="AJ123">
        <v>5283</v>
      </c>
      <c r="AL123" t="s">
        <v>14377</v>
      </c>
      <c r="AM123" t="s">
        <v>11911</v>
      </c>
      <c r="AN123" t="s">
        <v>11911</v>
      </c>
      <c r="AO123" t="s">
        <v>15883</v>
      </c>
    </row>
    <row r="124" spans="1:41" x14ac:dyDescent="0.3">
      <c r="A124" t="s">
        <v>11956</v>
      </c>
      <c r="B124" t="s">
        <v>11355</v>
      </c>
      <c r="C124" s="62">
        <v>33041</v>
      </c>
      <c r="D124" t="s">
        <v>6610</v>
      </c>
      <c r="E124" t="s">
        <v>7082</v>
      </c>
      <c r="F124" t="s">
        <v>1387</v>
      </c>
      <c r="G124" t="s">
        <v>6107</v>
      </c>
      <c r="H124" t="s">
        <v>1371</v>
      </c>
      <c r="I124" t="s">
        <v>11356</v>
      </c>
      <c r="J124" t="s">
        <v>11355</v>
      </c>
      <c r="K124">
        <v>598264</v>
      </c>
      <c r="L124" t="s">
        <v>11355</v>
      </c>
      <c r="M124">
        <v>1947821</v>
      </c>
      <c r="N124" t="s">
        <v>11355</v>
      </c>
      <c r="O124" t="s">
        <v>11957</v>
      </c>
      <c r="P124" t="s">
        <v>11956</v>
      </c>
      <c r="Q124">
        <v>9333</v>
      </c>
      <c r="R124" t="s">
        <v>11355</v>
      </c>
      <c r="S124">
        <v>32147</v>
      </c>
      <c r="T124" t="s">
        <v>11355</v>
      </c>
      <c r="V124" t="s">
        <v>11958</v>
      </c>
      <c r="W124">
        <v>70758</v>
      </c>
      <c r="X124">
        <v>9333</v>
      </c>
      <c r="Y124" t="s">
        <v>11355</v>
      </c>
      <c r="Z124" t="s">
        <v>11959</v>
      </c>
      <c r="AA124" t="s">
        <v>656</v>
      </c>
      <c r="AB124" t="s">
        <v>656</v>
      </c>
      <c r="AC124" t="s">
        <v>11355</v>
      </c>
      <c r="AD124" t="s">
        <v>11959</v>
      </c>
      <c r="AE124">
        <v>12133</v>
      </c>
      <c r="AF124" t="s">
        <v>11355</v>
      </c>
      <c r="AG124">
        <v>38001</v>
      </c>
      <c r="AH124" t="s">
        <v>11355</v>
      </c>
      <c r="AI124">
        <v>18130</v>
      </c>
      <c r="AJ124">
        <v>4243</v>
      </c>
      <c r="AL124" t="s">
        <v>14378</v>
      </c>
      <c r="AM124" t="s">
        <v>11959</v>
      </c>
      <c r="AN124" t="s">
        <v>11959</v>
      </c>
      <c r="AO124" t="s">
        <v>15883</v>
      </c>
    </row>
    <row r="125" spans="1:41" x14ac:dyDescent="0.3">
      <c r="A125" t="s">
        <v>1493</v>
      </c>
      <c r="B125" t="s">
        <v>1006</v>
      </c>
      <c r="C125" s="62">
        <v>32025</v>
      </c>
      <c r="D125" t="s">
        <v>6977</v>
      </c>
      <c r="E125" t="s">
        <v>7082</v>
      </c>
      <c r="F125" t="s">
        <v>3575</v>
      </c>
      <c r="G125" t="s">
        <v>3575</v>
      </c>
      <c r="H125" t="s">
        <v>1371</v>
      </c>
      <c r="I125" t="s">
        <v>9144</v>
      </c>
      <c r="J125" t="s">
        <v>1006</v>
      </c>
      <c r="K125">
        <v>488683</v>
      </c>
      <c r="L125" t="s">
        <v>1006</v>
      </c>
      <c r="M125">
        <v>1666820</v>
      </c>
      <c r="N125" t="s">
        <v>1006</v>
      </c>
      <c r="O125" t="s">
        <v>3601</v>
      </c>
      <c r="P125" t="s">
        <v>1493</v>
      </c>
      <c r="Q125">
        <v>9199</v>
      </c>
      <c r="R125" t="s">
        <v>1006</v>
      </c>
      <c r="S125">
        <v>30789</v>
      </c>
      <c r="T125" t="s">
        <v>1006</v>
      </c>
      <c r="V125" t="s">
        <v>3602</v>
      </c>
      <c r="W125">
        <v>58048</v>
      </c>
      <c r="X125">
        <v>9199</v>
      </c>
      <c r="Y125" t="s">
        <v>1006</v>
      </c>
      <c r="Z125" t="s">
        <v>5114</v>
      </c>
      <c r="AA125" t="s">
        <v>664</v>
      </c>
      <c r="AB125" t="s">
        <v>664</v>
      </c>
      <c r="AC125" t="s">
        <v>1006</v>
      </c>
      <c r="AD125" t="s">
        <v>5114</v>
      </c>
      <c r="AE125">
        <v>10740</v>
      </c>
      <c r="AI125">
        <v>5350</v>
      </c>
      <c r="AN125" t="s">
        <v>1006</v>
      </c>
      <c r="AO125" t="s">
        <v>1371</v>
      </c>
    </row>
    <row r="126" spans="1:41" x14ac:dyDescent="0.3">
      <c r="A126" t="s">
        <v>15541</v>
      </c>
      <c r="B126" t="s">
        <v>14268</v>
      </c>
      <c r="C126" s="62">
        <v>30629</v>
      </c>
      <c r="D126" t="s">
        <v>7028</v>
      </c>
      <c r="E126" t="s">
        <v>15542</v>
      </c>
      <c r="F126" t="s">
        <v>3575</v>
      </c>
      <c r="G126" t="s">
        <v>3575</v>
      </c>
      <c r="H126" t="s">
        <v>1371</v>
      </c>
      <c r="I126" t="s">
        <v>15504</v>
      </c>
      <c r="J126" t="s">
        <v>14268</v>
      </c>
      <c r="K126">
        <v>501817</v>
      </c>
      <c r="L126" t="s">
        <v>14268</v>
      </c>
      <c r="P126" t="s">
        <v>15541</v>
      </c>
      <c r="Q126">
        <v>10102</v>
      </c>
      <c r="R126" t="s">
        <v>14268</v>
      </c>
      <c r="S126">
        <v>30181</v>
      </c>
      <c r="T126" t="s">
        <v>14268</v>
      </c>
      <c r="W126">
        <v>51059</v>
      </c>
      <c r="X126">
        <v>10102</v>
      </c>
      <c r="Y126" t="s">
        <v>14268</v>
      </c>
      <c r="Z126" t="s">
        <v>15969</v>
      </c>
      <c r="AA126" t="s">
        <v>656</v>
      </c>
      <c r="AB126" t="s">
        <v>656</v>
      </c>
      <c r="AD126" t="s">
        <v>15969</v>
      </c>
      <c r="AE126">
        <v>14129</v>
      </c>
      <c r="AI126">
        <v>18066</v>
      </c>
      <c r="AJ126">
        <v>5144</v>
      </c>
      <c r="AN126" t="s">
        <v>14268</v>
      </c>
      <c r="AO126" t="s">
        <v>15883</v>
      </c>
    </row>
    <row r="127" spans="1:41" x14ac:dyDescent="0.3">
      <c r="A127" t="s">
        <v>11058</v>
      </c>
      <c r="B127" t="s">
        <v>11059</v>
      </c>
      <c r="C127" s="62">
        <v>33245</v>
      </c>
      <c r="D127" t="s">
        <v>8223</v>
      </c>
      <c r="E127" t="s">
        <v>11060</v>
      </c>
      <c r="F127" t="s">
        <v>1444</v>
      </c>
      <c r="G127" t="s">
        <v>9083</v>
      </c>
      <c r="H127" t="s">
        <v>1422</v>
      </c>
      <c r="I127" t="s">
        <v>11061</v>
      </c>
      <c r="J127" t="s">
        <v>11059</v>
      </c>
      <c r="K127">
        <v>571466</v>
      </c>
      <c r="L127" t="s">
        <v>11059</v>
      </c>
      <c r="M127">
        <v>1803883</v>
      </c>
      <c r="N127" t="s">
        <v>11059</v>
      </c>
      <c r="O127" t="s">
        <v>12703</v>
      </c>
      <c r="P127" t="s">
        <v>11058</v>
      </c>
      <c r="Q127">
        <v>9664</v>
      </c>
      <c r="R127" t="s">
        <v>11059</v>
      </c>
      <c r="S127">
        <v>31173</v>
      </c>
      <c r="T127" t="s">
        <v>11059</v>
      </c>
      <c r="V127" t="s">
        <v>12704</v>
      </c>
      <c r="W127">
        <v>59592</v>
      </c>
      <c r="X127">
        <v>9664</v>
      </c>
      <c r="Y127" t="s">
        <v>11059</v>
      </c>
      <c r="Z127" t="s">
        <v>11062</v>
      </c>
      <c r="AA127" t="s">
        <v>5053</v>
      </c>
      <c r="AB127" t="s">
        <v>656</v>
      </c>
      <c r="AC127" t="s">
        <v>11059</v>
      </c>
      <c r="AD127" t="s">
        <v>11062</v>
      </c>
      <c r="AE127">
        <v>12851</v>
      </c>
      <c r="AF127" t="s">
        <v>11059</v>
      </c>
      <c r="AG127">
        <v>13304</v>
      </c>
      <c r="AH127" t="s">
        <v>11059</v>
      </c>
      <c r="AI127">
        <v>12532</v>
      </c>
      <c r="AJ127">
        <v>4549</v>
      </c>
      <c r="AK127" t="s">
        <v>11059</v>
      </c>
      <c r="AL127" t="s">
        <v>14379</v>
      </c>
      <c r="AM127" t="s">
        <v>11062</v>
      </c>
      <c r="AN127" t="s">
        <v>11062</v>
      </c>
      <c r="AO127" t="s">
        <v>1422</v>
      </c>
    </row>
    <row r="128" spans="1:41" x14ac:dyDescent="0.3">
      <c r="A128" t="s">
        <v>12685</v>
      </c>
      <c r="B128" t="s">
        <v>11325</v>
      </c>
      <c r="C128" s="62">
        <v>33016</v>
      </c>
      <c r="D128" t="s">
        <v>6572</v>
      </c>
      <c r="E128" t="s">
        <v>12686</v>
      </c>
      <c r="F128" t="s">
        <v>1432</v>
      </c>
      <c r="G128" t="s">
        <v>9083</v>
      </c>
      <c r="H128" t="s">
        <v>1371</v>
      </c>
      <c r="I128" t="s">
        <v>11326</v>
      </c>
      <c r="J128" t="s">
        <v>11325</v>
      </c>
      <c r="K128">
        <v>607457</v>
      </c>
      <c r="L128" t="s">
        <v>11325</v>
      </c>
      <c r="M128">
        <v>2186085</v>
      </c>
      <c r="N128" t="s">
        <v>11325</v>
      </c>
      <c r="O128" t="s">
        <v>13185</v>
      </c>
      <c r="P128" t="s">
        <v>12685</v>
      </c>
      <c r="Q128">
        <v>10045</v>
      </c>
      <c r="R128" t="s">
        <v>11325</v>
      </c>
      <c r="S128">
        <v>34830</v>
      </c>
      <c r="T128" t="s">
        <v>11325</v>
      </c>
      <c r="V128" t="s">
        <v>12687</v>
      </c>
      <c r="W128">
        <v>71177</v>
      </c>
      <c r="X128">
        <v>10045</v>
      </c>
      <c r="Y128" t="s">
        <v>11325</v>
      </c>
      <c r="Z128" t="s">
        <v>12688</v>
      </c>
      <c r="AA128" t="s">
        <v>656</v>
      </c>
      <c r="AB128" t="s">
        <v>656</v>
      </c>
      <c r="AC128" t="s">
        <v>11325</v>
      </c>
      <c r="AD128" t="s">
        <v>12688</v>
      </c>
      <c r="AE128">
        <v>14022</v>
      </c>
      <c r="AF128" t="s">
        <v>11325</v>
      </c>
      <c r="AG128">
        <v>64446</v>
      </c>
      <c r="AH128" t="s">
        <v>11325</v>
      </c>
      <c r="AI128">
        <v>18557</v>
      </c>
      <c r="AJ128">
        <v>4999</v>
      </c>
      <c r="AL128" t="s">
        <v>14380</v>
      </c>
      <c r="AM128" t="s">
        <v>12688</v>
      </c>
      <c r="AN128" t="s">
        <v>12688</v>
      </c>
      <c r="AO128" t="s">
        <v>15883</v>
      </c>
    </row>
    <row r="129" spans="1:41" x14ac:dyDescent="0.3">
      <c r="A129" t="s">
        <v>8263</v>
      </c>
      <c r="B129" t="s">
        <v>8348</v>
      </c>
      <c r="C129" s="62">
        <v>32144</v>
      </c>
      <c r="D129" t="s">
        <v>6581</v>
      </c>
      <c r="E129" t="s">
        <v>8264</v>
      </c>
      <c r="F129" t="s">
        <v>3575</v>
      </c>
      <c r="G129" t="s">
        <v>3575</v>
      </c>
      <c r="H129" t="s">
        <v>1371</v>
      </c>
      <c r="I129" t="s">
        <v>9333</v>
      </c>
      <c r="J129" t="s">
        <v>8348</v>
      </c>
      <c r="K129">
        <v>502578</v>
      </c>
      <c r="L129" t="s">
        <v>8348</v>
      </c>
      <c r="M129">
        <v>2052550</v>
      </c>
      <c r="N129" t="s">
        <v>8348</v>
      </c>
      <c r="O129" t="s">
        <v>8349</v>
      </c>
      <c r="P129" t="s">
        <v>8263</v>
      </c>
      <c r="Q129">
        <v>9650</v>
      </c>
      <c r="R129" t="s">
        <v>8348</v>
      </c>
      <c r="S129">
        <v>33005</v>
      </c>
      <c r="T129" t="s">
        <v>8348</v>
      </c>
      <c r="V129" t="s">
        <v>8350</v>
      </c>
      <c r="W129">
        <v>65829</v>
      </c>
      <c r="X129">
        <v>9650</v>
      </c>
      <c r="Y129" t="s">
        <v>8348</v>
      </c>
      <c r="Z129" t="s">
        <v>8351</v>
      </c>
      <c r="AA129" t="s">
        <v>656</v>
      </c>
      <c r="AB129" t="s">
        <v>656</v>
      </c>
      <c r="AC129" t="s">
        <v>8348</v>
      </c>
      <c r="AD129" t="s">
        <v>8351</v>
      </c>
      <c r="AE129">
        <v>11603</v>
      </c>
      <c r="AF129" t="s">
        <v>8348</v>
      </c>
      <c r="AG129">
        <v>39076</v>
      </c>
      <c r="AH129" t="s">
        <v>8348</v>
      </c>
      <c r="AI129">
        <v>13631</v>
      </c>
      <c r="AJ129">
        <v>4585</v>
      </c>
      <c r="AN129" t="s">
        <v>8348</v>
      </c>
      <c r="AO129" t="s">
        <v>1371</v>
      </c>
    </row>
    <row r="130" spans="1:41" x14ac:dyDescent="0.3">
      <c r="A130" t="s">
        <v>11426</v>
      </c>
      <c r="B130" t="s">
        <v>11476</v>
      </c>
      <c r="C130" s="62">
        <v>35122</v>
      </c>
      <c r="D130" t="s">
        <v>6800</v>
      </c>
      <c r="E130" t="s">
        <v>11427</v>
      </c>
      <c r="F130" t="s">
        <v>1384</v>
      </c>
      <c r="G130" t="s">
        <v>6107</v>
      </c>
      <c r="H130" t="s">
        <v>1429</v>
      </c>
      <c r="I130" t="s">
        <v>13012</v>
      </c>
      <c r="J130" t="s">
        <v>11476</v>
      </c>
      <c r="K130">
        <v>620439</v>
      </c>
      <c r="L130" t="s">
        <v>11476</v>
      </c>
      <c r="M130">
        <v>2117139</v>
      </c>
      <c r="N130" t="s">
        <v>11476</v>
      </c>
      <c r="O130" t="s">
        <v>15970</v>
      </c>
      <c r="P130" t="s">
        <v>11426</v>
      </c>
      <c r="Q130">
        <v>9998</v>
      </c>
      <c r="R130" t="s">
        <v>11476</v>
      </c>
      <c r="S130">
        <v>33226</v>
      </c>
      <c r="T130" t="s">
        <v>11476</v>
      </c>
      <c r="V130" t="s">
        <v>12042</v>
      </c>
      <c r="W130">
        <v>102106</v>
      </c>
      <c r="X130">
        <v>9998</v>
      </c>
      <c r="Y130" t="s">
        <v>11476</v>
      </c>
      <c r="Z130" t="s">
        <v>12043</v>
      </c>
      <c r="AA130" t="s">
        <v>656</v>
      </c>
      <c r="AB130" t="s">
        <v>656</v>
      </c>
      <c r="AC130" t="s">
        <v>11476</v>
      </c>
      <c r="AD130" t="s">
        <v>12043</v>
      </c>
      <c r="AE130">
        <v>12603</v>
      </c>
      <c r="AI130">
        <v>18320</v>
      </c>
      <c r="AJ130">
        <v>5406</v>
      </c>
      <c r="AL130" t="s">
        <v>14381</v>
      </c>
      <c r="AM130" t="s">
        <v>12043</v>
      </c>
      <c r="AN130" t="s">
        <v>12043</v>
      </c>
      <c r="AO130" t="s">
        <v>1429</v>
      </c>
    </row>
    <row r="131" spans="1:41" x14ac:dyDescent="0.3">
      <c r="A131" t="s">
        <v>11849</v>
      </c>
      <c r="B131" t="s">
        <v>11366</v>
      </c>
      <c r="C131" s="62">
        <v>33441</v>
      </c>
      <c r="D131" t="s">
        <v>6751</v>
      </c>
      <c r="E131" t="s">
        <v>8264</v>
      </c>
      <c r="F131" t="s">
        <v>1529</v>
      </c>
      <c r="G131" t="s">
        <v>9083</v>
      </c>
      <c r="H131" t="s">
        <v>1371</v>
      </c>
      <c r="I131" t="s">
        <v>11752</v>
      </c>
      <c r="J131" t="s">
        <v>11366</v>
      </c>
      <c r="K131">
        <v>545332</v>
      </c>
      <c r="L131" t="s">
        <v>11366</v>
      </c>
      <c r="M131">
        <v>2078663</v>
      </c>
      <c r="N131" t="s">
        <v>11366</v>
      </c>
      <c r="O131" t="s">
        <v>13284</v>
      </c>
      <c r="P131" t="s">
        <v>11849</v>
      </c>
      <c r="Q131">
        <v>10113</v>
      </c>
      <c r="R131" t="s">
        <v>11366</v>
      </c>
      <c r="S131">
        <v>33120</v>
      </c>
      <c r="T131" t="s">
        <v>11366</v>
      </c>
      <c r="V131" t="s">
        <v>11850</v>
      </c>
      <c r="W131">
        <v>99823</v>
      </c>
      <c r="X131">
        <v>10113</v>
      </c>
      <c r="Y131" t="s">
        <v>11366</v>
      </c>
      <c r="Z131" t="s">
        <v>11851</v>
      </c>
      <c r="AA131" t="s">
        <v>656</v>
      </c>
      <c r="AB131" t="s">
        <v>656</v>
      </c>
      <c r="AC131" t="s">
        <v>11366</v>
      </c>
      <c r="AD131" t="s">
        <v>11851</v>
      </c>
      <c r="AE131">
        <v>11054</v>
      </c>
      <c r="AF131" t="s">
        <v>11366</v>
      </c>
      <c r="AG131">
        <v>52727</v>
      </c>
      <c r="AH131" t="s">
        <v>11366</v>
      </c>
      <c r="AI131">
        <v>23681</v>
      </c>
      <c r="AJ131">
        <v>5248</v>
      </c>
      <c r="AL131" t="s">
        <v>14382</v>
      </c>
      <c r="AM131" t="s">
        <v>11851</v>
      </c>
      <c r="AN131" t="s">
        <v>11366</v>
      </c>
      <c r="AO131" t="s">
        <v>1371</v>
      </c>
    </row>
    <row r="132" spans="1:41" x14ac:dyDescent="0.3">
      <c r="A132" t="s">
        <v>15543</v>
      </c>
      <c r="B132" t="s">
        <v>14235</v>
      </c>
      <c r="C132" s="62">
        <v>35264</v>
      </c>
      <c r="D132" t="s">
        <v>7871</v>
      </c>
      <c r="E132" t="s">
        <v>15544</v>
      </c>
      <c r="F132" t="s">
        <v>1468</v>
      </c>
      <c r="G132" t="s">
        <v>6107</v>
      </c>
      <c r="H132" t="s">
        <v>1371</v>
      </c>
      <c r="I132" t="s">
        <v>15545</v>
      </c>
      <c r="J132" t="s">
        <v>14235</v>
      </c>
      <c r="K132">
        <v>642545</v>
      </c>
      <c r="L132" t="s">
        <v>14235</v>
      </c>
      <c r="P132" t="s">
        <v>15543</v>
      </c>
      <c r="Q132">
        <v>10501</v>
      </c>
      <c r="R132" t="s">
        <v>14235</v>
      </c>
      <c r="W132">
        <v>103054</v>
      </c>
      <c r="Z132" t="s">
        <v>15971</v>
      </c>
      <c r="AA132" t="s">
        <v>656</v>
      </c>
      <c r="AB132" t="s">
        <v>656</v>
      </c>
      <c r="AD132" t="s">
        <v>15971</v>
      </c>
      <c r="AE132">
        <v>14511</v>
      </c>
      <c r="AI132">
        <v>19204</v>
      </c>
      <c r="AJ132">
        <v>5735</v>
      </c>
      <c r="AN132" t="s">
        <v>14235</v>
      </c>
      <c r="AO132" t="s">
        <v>15887</v>
      </c>
    </row>
    <row r="133" spans="1:41" x14ac:dyDescent="0.3">
      <c r="A133" t="s">
        <v>1494</v>
      </c>
      <c r="B133" t="s">
        <v>192</v>
      </c>
      <c r="C133" s="62">
        <v>29158</v>
      </c>
      <c r="D133" t="s">
        <v>6614</v>
      </c>
      <c r="E133" t="s">
        <v>7174</v>
      </c>
      <c r="F133" t="s">
        <v>3575</v>
      </c>
      <c r="G133" t="s">
        <v>3575</v>
      </c>
      <c r="H133" t="s">
        <v>1429</v>
      </c>
      <c r="I133" t="s">
        <v>10066</v>
      </c>
      <c r="J133" t="s">
        <v>192</v>
      </c>
      <c r="K133">
        <v>430583</v>
      </c>
      <c r="L133" t="s">
        <v>192</v>
      </c>
      <c r="M133">
        <v>392862</v>
      </c>
      <c r="N133" t="s">
        <v>192</v>
      </c>
      <c r="O133" t="s">
        <v>1495</v>
      </c>
      <c r="P133" t="s">
        <v>1494</v>
      </c>
      <c r="Q133">
        <v>7388</v>
      </c>
      <c r="R133" t="s">
        <v>192</v>
      </c>
      <c r="S133">
        <v>6044</v>
      </c>
      <c r="T133" t="s">
        <v>192</v>
      </c>
      <c r="V133" t="s">
        <v>3603</v>
      </c>
      <c r="W133">
        <v>32500</v>
      </c>
      <c r="X133">
        <v>7388</v>
      </c>
      <c r="Y133" t="s">
        <v>192</v>
      </c>
      <c r="Z133" t="s">
        <v>8352</v>
      </c>
      <c r="AA133" t="s">
        <v>656</v>
      </c>
      <c r="AB133" t="s">
        <v>656</v>
      </c>
      <c r="AC133" t="s">
        <v>192</v>
      </c>
      <c r="AD133" t="s">
        <v>8352</v>
      </c>
      <c r="AI133">
        <v>10979</v>
      </c>
      <c r="AO133" t="s">
        <v>1429</v>
      </c>
    </row>
    <row r="134" spans="1:41" x14ac:dyDescent="0.3">
      <c r="A134" t="s">
        <v>1496</v>
      </c>
      <c r="B134" t="s">
        <v>453</v>
      </c>
      <c r="C134" s="62">
        <v>31275</v>
      </c>
      <c r="D134" t="s">
        <v>7176</v>
      </c>
      <c r="E134" t="s">
        <v>7175</v>
      </c>
      <c r="F134" t="s">
        <v>3575</v>
      </c>
      <c r="G134" t="s">
        <v>3575</v>
      </c>
      <c r="H134" t="s">
        <v>1394</v>
      </c>
      <c r="I134" t="s">
        <v>9942</v>
      </c>
      <c r="J134" t="s">
        <v>453</v>
      </c>
      <c r="K134">
        <v>435558</v>
      </c>
      <c r="L134" t="s">
        <v>453</v>
      </c>
      <c r="M134">
        <v>546496</v>
      </c>
      <c r="N134" t="s">
        <v>453</v>
      </c>
      <c r="O134" t="s">
        <v>1497</v>
      </c>
      <c r="P134" t="s">
        <v>1496</v>
      </c>
      <c r="Q134">
        <v>7635</v>
      </c>
      <c r="R134" t="s">
        <v>453</v>
      </c>
      <c r="S134">
        <v>6397</v>
      </c>
      <c r="T134" t="s">
        <v>453</v>
      </c>
      <c r="U134" t="s">
        <v>453</v>
      </c>
      <c r="V134" t="s">
        <v>3604</v>
      </c>
      <c r="W134">
        <v>45389</v>
      </c>
      <c r="X134">
        <v>7635</v>
      </c>
      <c r="Y134" t="s">
        <v>453</v>
      </c>
      <c r="Z134" t="s">
        <v>5115</v>
      </c>
      <c r="AA134" t="s">
        <v>664</v>
      </c>
      <c r="AB134" t="s">
        <v>656</v>
      </c>
      <c r="AC134" t="s">
        <v>453</v>
      </c>
      <c r="AD134" t="s">
        <v>5115</v>
      </c>
      <c r="AE134">
        <v>7639</v>
      </c>
      <c r="AI134">
        <v>1030</v>
      </c>
      <c r="AN134" t="s">
        <v>453</v>
      </c>
      <c r="AO134" t="s">
        <v>1394</v>
      </c>
    </row>
    <row r="135" spans="1:41" x14ac:dyDescent="0.3">
      <c r="A135" t="s">
        <v>1498</v>
      </c>
      <c r="B135" t="s">
        <v>1157</v>
      </c>
      <c r="C135" s="62">
        <v>32082</v>
      </c>
      <c r="D135" t="s">
        <v>6545</v>
      </c>
      <c r="E135" t="s">
        <v>7750</v>
      </c>
      <c r="F135" t="s">
        <v>3575</v>
      </c>
      <c r="G135" t="s">
        <v>3575</v>
      </c>
      <c r="H135" t="s">
        <v>1371</v>
      </c>
      <c r="I135" t="s">
        <v>9289</v>
      </c>
      <c r="J135" t="s">
        <v>1157</v>
      </c>
      <c r="K135">
        <v>542914</v>
      </c>
      <c r="L135" t="s">
        <v>1157</v>
      </c>
      <c r="M135">
        <v>1793606</v>
      </c>
      <c r="N135" t="s">
        <v>1157</v>
      </c>
      <c r="O135" t="s">
        <v>1499</v>
      </c>
      <c r="P135" t="s">
        <v>1498</v>
      </c>
      <c r="Q135">
        <v>8965</v>
      </c>
      <c r="R135" t="s">
        <v>1157</v>
      </c>
      <c r="S135">
        <v>31144</v>
      </c>
      <c r="T135" t="s">
        <v>1157</v>
      </c>
      <c r="V135" t="s">
        <v>3605</v>
      </c>
      <c r="W135">
        <v>58823</v>
      </c>
      <c r="X135">
        <v>8965</v>
      </c>
      <c r="Y135" t="s">
        <v>1157</v>
      </c>
      <c r="Z135" t="s">
        <v>5116</v>
      </c>
      <c r="AA135" t="s">
        <v>656</v>
      </c>
      <c r="AB135" t="s">
        <v>656</v>
      </c>
      <c r="AC135" t="s">
        <v>1157</v>
      </c>
      <c r="AD135" t="s">
        <v>5116</v>
      </c>
      <c r="AE135">
        <v>10662</v>
      </c>
      <c r="AF135" t="s">
        <v>1157</v>
      </c>
      <c r="AG135">
        <v>13404</v>
      </c>
      <c r="AH135" t="s">
        <v>1157</v>
      </c>
      <c r="AI135">
        <v>4817</v>
      </c>
      <c r="AJ135">
        <v>3836</v>
      </c>
      <c r="AN135" t="s">
        <v>1157</v>
      </c>
      <c r="AO135" t="s">
        <v>1371</v>
      </c>
    </row>
    <row r="136" spans="1:41" x14ac:dyDescent="0.3">
      <c r="A136" t="s">
        <v>10473</v>
      </c>
      <c r="B136" t="s">
        <v>10474</v>
      </c>
      <c r="C136" s="62">
        <v>32561</v>
      </c>
      <c r="D136" t="s">
        <v>6642</v>
      </c>
      <c r="E136" t="s">
        <v>10475</v>
      </c>
      <c r="F136" t="s">
        <v>1384</v>
      </c>
      <c r="G136" t="s">
        <v>6107</v>
      </c>
      <c r="H136" t="s">
        <v>1371</v>
      </c>
      <c r="I136" t="s">
        <v>10476</v>
      </c>
      <c r="J136" t="s">
        <v>10474</v>
      </c>
      <c r="K136">
        <v>605135</v>
      </c>
      <c r="L136" t="s">
        <v>10474</v>
      </c>
      <c r="M136">
        <v>2114418</v>
      </c>
      <c r="N136" t="s">
        <v>10474</v>
      </c>
      <c r="O136" t="s">
        <v>10477</v>
      </c>
      <c r="P136" t="s">
        <v>10473</v>
      </c>
      <c r="Q136">
        <v>9799</v>
      </c>
      <c r="R136" t="s">
        <v>10474</v>
      </c>
      <c r="S136">
        <v>33148</v>
      </c>
      <c r="T136" t="s">
        <v>10474</v>
      </c>
      <c r="V136" t="s">
        <v>12347</v>
      </c>
      <c r="W136">
        <v>69516</v>
      </c>
      <c r="X136">
        <v>9799</v>
      </c>
      <c r="Y136" t="s">
        <v>10474</v>
      </c>
      <c r="Z136" t="s">
        <v>10478</v>
      </c>
      <c r="AA136" t="s">
        <v>656</v>
      </c>
      <c r="AB136" t="s">
        <v>656</v>
      </c>
      <c r="AC136" t="s">
        <v>10474</v>
      </c>
      <c r="AD136" t="s">
        <v>10478</v>
      </c>
      <c r="AE136">
        <v>13613</v>
      </c>
      <c r="AF136" t="s">
        <v>10474</v>
      </c>
      <c r="AG136">
        <v>53067</v>
      </c>
      <c r="AH136" t="s">
        <v>10474</v>
      </c>
      <c r="AI136">
        <v>18398</v>
      </c>
      <c r="AJ136">
        <v>4732</v>
      </c>
      <c r="AN136" t="s">
        <v>10474</v>
      </c>
      <c r="AO136" t="s">
        <v>1371</v>
      </c>
    </row>
    <row r="137" spans="1:41" x14ac:dyDescent="0.3">
      <c r="A137" t="s">
        <v>1500</v>
      </c>
      <c r="B137" t="s">
        <v>734</v>
      </c>
      <c r="C137" s="62">
        <v>31311</v>
      </c>
      <c r="D137" t="s">
        <v>7752</v>
      </c>
      <c r="E137" t="s">
        <v>7751</v>
      </c>
      <c r="F137" t="s">
        <v>3575</v>
      </c>
      <c r="G137" t="s">
        <v>3575</v>
      </c>
      <c r="H137" t="s">
        <v>1371</v>
      </c>
      <c r="I137" t="s">
        <v>10143</v>
      </c>
      <c r="J137" t="s">
        <v>734</v>
      </c>
      <c r="K137">
        <v>455374</v>
      </c>
      <c r="L137" t="s">
        <v>734</v>
      </c>
      <c r="M137">
        <v>1618624</v>
      </c>
      <c r="N137" t="s">
        <v>734</v>
      </c>
      <c r="O137" t="s">
        <v>1501</v>
      </c>
      <c r="P137" t="s">
        <v>1500</v>
      </c>
      <c r="Q137">
        <v>8503</v>
      </c>
      <c r="R137" t="s">
        <v>734</v>
      </c>
      <c r="S137">
        <v>30105</v>
      </c>
      <c r="T137" t="s">
        <v>734</v>
      </c>
      <c r="V137" t="s">
        <v>3606</v>
      </c>
      <c r="W137">
        <v>52360</v>
      </c>
      <c r="X137">
        <v>8503</v>
      </c>
      <c r="Y137" t="s">
        <v>734</v>
      </c>
      <c r="Z137" t="s">
        <v>5117</v>
      </c>
      <c r="AA137" t="s">
        <v>656</v>
      </c>
      <c r="AB137" t="s">
        <v>664</v>
      </c>
      <c r="AC137" t="s">
        <v>734</v>
      </c>
      <c r="AD137" t="s">
        <v>5117</v>
      </c>
      <c r="AE137">
        <v>10014</v>
      </c>
      <c r="AF137" t="s">
        <v>734</v>
      </c>
      <c r="AG137">
        <v>5824</v>
      </c>
      <c r="AH137" t="s">
        <v>734</v>
      </c>
      <c r="AI137">
        <v>4545</v>
      </c>
      <c r="AN137" t="s">
        <v>734</v>
      </c>
      <c r="AO137" t="s">
        <v>1371</v>
      </c>
    </row>
    <row r="138" spans="1:41" x14ac:dyDescent="0.3">
      <c r="A138" t="s">
        <v>1502</v>
      </c>
      <c r="B138" t="s">
        <v>910</v>
      </c>
      <c r="C138" s="62">
        <v>25983</v>
      </c>
      <c r="D138" t="s">
        <v>6541</v>
      </c>
      <c r="E138" t="s">
        <v>7753</v>
      </c>
      <c r="F138" t="s">
        <v>3575</v>
      </c>
      <c r="G138" t="s">
        <v>3575</v>
      </c>
      <c r="H138" t="s">
        <v>1371</v>
      </c>
      <c r="I138" t="s">
        <v>9601</v>
      </c>
      <c r="J138" t="s">
        <v>910</v>
      </c>
      <c r="K138">
        <v>110683</v>
      </c>
      <c r="L138" t="s">
        <v>910</v>
      </c>
      <c r="M138">
        <v>8217</v>
      </c>
      <c r="N138" t="s">
        <v>910</v>
      </c>
      <c r="O138" t="s">
        <v>1503</v>
      </c>
      <c r="P138" t="s">
        <v>1502</v>
      </c>
      <c r="Q138">
        <v>4815</v>
      </c>
      <c r="R138" t="s">
        <v>910</v>
      </c>
      <c r="S138">
        <v>2657</v>
      </c>
      <c r="T138" t="s">
        <v>910</v>
      </c>
      <c r="V138" t="s">
        <v>5118</v>
      </c>
      <c r="W138">
        <v>282</v>
      </c>
      <c r="Z138" t="s">
        <v>8353</v>
      </c>
      <c r="AA138" t="s">
        <v>656</v>
      </c>
      <c r="AB138" t="s">
        <v>656</v>
      </c>
      <c r="AC138" t="s">
        <v>910</v>
      </c>
      <c r="AD138" t="s">
        <v>8353</v>
      </c>
      <c r="AI138">
        <v>15153</v>
      </c>
      <c r="AO138" t="s">
        <v>1371</v>
      </c>
    </row>
    <row r="139" spans="1:41" x14ac:dyDescent="0.3">
      <c r="A139" t="s">
        <v>13516</v>
      </c>
      <c r="B139" t="s">
        <v>11651</v>
      </c>
      <c r="C139" s="62">
        <v>34978</v>
      </c>
      <c r="D139" t="s">
        <v>6751</v>
      </c>
      <c r="E139" t="s">
        <v>13517</v>
      </c>
      <c r="F139" t="s">
        <v>1400</v>
      </c>
      <c r="G139" t="s">
        <v>6107</v>
      </c>
      <c r="H139" t="s">
        <v>1394</v>
      </c>
      <c r="I139" t="s">
        <v>15857</v>
      </c>
      <c r="J139" t="s">
        <v>11651</v>
      </c>
      <c r="K139">
        <v>641343</v>
      </c>
      <c r="L139" t="s">
        <v>11651</v>
      </c>
      <c r="M139">
        <v>2165918</v>
      </c>
      <c r="N139" t="s">
        <v>11651</v>
      </c>
      <c r="P139" t="s">
        <v>13516</v>
      </c>
      <c r="Q139">
        <v>10600</v>
      </c>
      <c r="S139">
        <v>30380</v>
      </c>
      <c r="W139">
        <v>102514</v>
      </c>
      <c r="Z139" t="s">
        <v>13518</v>
      </c>
      <c r="AA139" t="s">
        <v>664</v>
      </c>
      <c r="AB139" t="s">
        <v>664</v>
      </c>
      <c r="AD139" t="s">
        <v>13518</v>
      </c>
      <c r="AE139">
        <v>13094</v>
      </c>
      <c r="AH139" t="s">
        <v>11651</v>
      </c>
      <c r="AI139">
        <v>18522</v>
      </c>
      <c r="AJ139">
        <v>5482</v>
      </c>
      <c r="AL139" t="s">
        <v>14383</v>
      </c>
      <c r="AM139" t="s">
        <v>13518</v>
      </c>
      <c r="AN139" t="s">
        <v>13518</v>
      </c>
      <c r="AO139" t="s">
        <v>15891</v>
      </c>
    </row>
    <row r="140" spans="1:41" x14ac:dyDescent="0.3">
      <c r="A140" t="s">
        <v>1504</v>
      </c>
      <c r="B140" t="s">
        <v>844</v>
      </c>
      <c r="C140" s="62">
        <v>33255</v>
      </c>
      <c r="D140" t="s">
        <v>6812</v>
      </c>
      <c r="E140" t="s">
        <v>7552</v>
      </c>
      <c r="F140" t="s">
        <v>1400</v>
      </c>
      <c r="G140" t="s">
        <v>6107</v>
      </c>
      <c r="H140" t="s">
        <v>1371</v>
      </c>
      <c r="I140" t="s">
        <v>9243</v>
      </c>
      <c r="J140" t="s">
        <v>844</v>
      </c>
      <c r="K140">
        <v>545333</v>
      </c>
      <c r="L140" t="s">
        <v>844</v>
      </c>
      <c r="M140">
        <v>1852623</v>
      </c>
      <c r="N140" t="s">
        <v>844</v>
      </c>
      <c r="O140" t="s">
        <v>3607</v>
      </c>
      <c r="P140" t="s">
        <v>1504</v>
      </c>
      <c r="Q140">
        <v>9122</v>
      </c>
      <c r="R140" t="s">
        <v>844</v>
      </c>
      <c r="S140">
        <v>32014</v>
      </c>
      <c r="T140" t="s">
        <v>844</v>
      </c>
      <c r="V140" t="s">
        <v>3608</v>
      </c>
      <c r="W140">
        <v>70335</v>
      </c>
      <c r="X140">
        <v>9122</v>
      </c>
      <c r="Y140" t="s">
        <v>844</v>
      </c>
      <c r="Z140" t="s">
        <v>5119</v>
      </c>
      <c r="AA140" t="s">
        <v>656</v>
      </c>
      <c r="AB140" t="s">
        <v>656</v>
      </c>
      <c r="AC140" t="s">
        <v>844</v>
      </c>
      <c r="AD140" t="s">
        <v>5119</v>
      </c>
      <c r="AE140">
        <v>12125</v>
      </c>
      <c r="AF140" t="s">
        <v>844</v>
      </c>
      <c r="AG140">
        <v>16959</v>
      </c>
      <c r="AH140" t="s">
        <v>844</v>
      </c>
      <c r="AI140">
        <v>18112</v>
      </c>
      <c r="AJ140">
        <v>4017</v>
      </c>
      <c r="AK140" t="s">
        <v>844</v>
      </c>
      <c r="AL140" t="s">
        <v>14384</v>
      </c>
      <c r="AM140" t="s">
        <v>5119</v>
      </c>
      <c r="AN140" t="s">
        <v>5119</v>
      </c>
      <c r="AO140" t="s">
        <v>15887</v>
      </c>
    </row>
    <row r="141" spans="1:41" x14ac:dyDescent="0.3">
      <c r="A141" t="s">
        <v>1505</v>
      </c>
      <c r="B141" t="s">
        <v>648</v>
      </c>
      <c r="C141" s="62">
        <v>29513</v>
      </c>
      <c r="D141" t="s">
        <v>6530</v>
      </c>
      <c r="E141" t="s">
        <v>6539</v>
      </c>
      <c r="F141" t="s">
        <v>3575</v>
      </c>
      <c r="G141" t="s">
        <v>3575</v>
      </c>
      <c r="H141" t="s">
        <v>658</v>
      </c>
      <c r="I141" t="s">
        <v>9495</v>
      </c>
      <c r="J141" t="s">
        <v>648</v>
      </c>
      <c r="K141">
        <v>430832</v>
      </c>
      <c r="L141" t="s">
        <v>648</v>
      </c>
      <c r="M141">
        <v>392528</v>
      </c>
      <c r="N141" t="s">
        <v>648</v>
      </c>
      <c r="O141" t="s">
        <v>12004</v>
      </c>
      <c r="P141" t="s">
        <v>1505</v>
      </c>
      <c r="Q141">
        <v>7264</v>
      </c>
      <c r="R141" t="s">
        <v>648</v>
      </c>
      <c r="S141">
        <v>5890</v>
      </c>
      <c r="T141" t="s">
        <v>648</v>
      </c>
      <c r="U141" t="s">
        <v>648</v>
      </c>
      <c r="V141" t="s">
        <v>12750</v>
      </c>
      <c r="W141">
        <v>32570</v>
      </c>
      <c r="X141">
        <v>7264</v>
      </c>
      <c r="Y141" t="s">
        <v>648</v>
      </c>
      <c r="Z141" t="s">
        <v>5120</v>
      </c>
      <c r="AA141" t="s">
        <v>656</v>
      </c>
      <c r="AB141" t="s">
        <v>656</v>
      </c>
      <c r="AC141" t="s">
        <v>648</v>
      </c>
      <c r="AD141" t="s">
        <v>5120</v>
      </c>
      <c r="AE141">
        <v>7318</v>
      </c>
      <c r="AF141" t="s">
        <v>648</v>
      </c>
      <c r="AG141">
        <v>5564</v>
      </c>
      <c r="AH141" t="s">
        <v>648</v>
      </c>
      <c r="AI141">
        <v>8866</v>
      </c>
      <c r="AJ141">
        <v>897</v>
      </c>
      <c r="AK141" t="s">
        <v>648</v>
      </c>
      <c r="AL141" t="s">
        <v>14207</v>
      </c>
      <c r="AM141" t="s">
        <v>5120</v>
      </c>
      <c r="AN141" t="s">
        <v>5120</v>
      </c>
      <c r="AO141" t="s">
        <v>15888</v>
      </c>
    </row>
    <row r="142" spans="1:41" x14ac:dyDescent="0.3">
      <c r="A142" t="s">
        <v>1506</v>
      </c>
      <c r="B142" t="s">
        <v>421</v>
      </c>
      <c r="C142" s="62">
        <v>31023</v>
      </c>
      <c r="D142" t="s">
        <v>6526</v>
      </c>
      <c r="E142" t="s">
        <v>7177</v>
      </c>
      <c r="F142" t="s">
        <v>3575</v>
      </c>
      <c r="G142" t="s">
        <v>3575</v>
      </c>
      <c r="H142" t="s">
        <v>1378</v>
      </c>
      <c r="I142" t="s">
        <v>9747</v>
      </c>
      <c r="J142" t="s">
        <v>421</v>
      </c>
      <c r="K142">
        <v>488689</v>
      </c>
      <c r="L142" t="s">
        <v>421</v>
      </c>
      <c r="M142">
        <v>1200050</v>
      </c>
      <c r="N142" t="s">
        <v>421</v>
      </c>
      <c r="O142" t="s">
        <v>1508</v>
      </c>
      <c r="P142" t="s">
        <v>1506</v>
      </c>
      <c r="Q142">
        <v>8820</v>
      </c>
      <c r="R142" t="s">
        <v>421</v>
      </c>
      <c r="S142">
        <v>29723</v>
      </c>
      <c r="T142" t="s">
        <v>421</v>
      </c>
      <c r="V142" t="s">
        <v>3609</v>
      </c>
      <c r="W142">
        <v>49255</v>
      </c>
      <c r="X142">
        <v>8820</v>
      </c>
      <c r="Y142" t="s">
        <v>421</v>
      </c>
      <c r="Z142" t="s">
        <v>5121</v>
      </c>
      <c r="AA142" t="s">
        <v>664</v>
      </c>
      <c r="AB142" t="s">
        <v>656</v>
      </c>
      <c r="AC142" t="s">
        <v>421</v>
      </c>
      <c r="AD142" t="s">
        <v>5121</v>
      </c>
      <c r="AE142">
        <v>9740</v>
      </c>
      <c r="AF142" t="s">
        <v>421</v>
      </c>
      <c r="AG142">
        <v>12582</v>
      </c>
      <c r="AI142">
        <v>1971</v>
      </c>
      <c r="AJ142">
        <v>3604</v>
      </c>
      <c r="AN142" t="s">
        <v>421</v>
      </c>
      <c r="AO142" t="s">
        <v>1378</v>
      </c>
    </row>
    <row r="143" spans="1:41" x14ac:dyDescent="0.3">
      <c r="A143" t="s">
        <v>1509</v>
      </c>
      <c r="B143" t="s">
        <v>173</v>
      </c>
      <c r="C143" s="62">
        <v>28753</v>
      </c>
      <c r="D143" t="s">
        <v>6614</v>
      </c>
      <c r="E143" t="s">
        <v>7178</v>
      </c>
      <c r="F143" t="s">
        <v>3575</v>
      </c>
      <c r="G143" t="s">
        <v>3575</v>
      </c>
      <c r="H143" t="s">
        <v>1378</v>
      </c>
      <c r="I143" t="s">
        <v>10576</v>
      </c>
      <c r="J143" t="s">
        <v>173</v>
      </c>
      <c r="K143">
        <v>424726</v>
      </c>
      <c r="L143" t="s">
        <v>173</v>
      </c>
      <c r="M143">
        <v>390795</v>
      </c>
      <c r="N143" t="s">
        <v>173</v>
      </c>
      <c r="O143" t="s">
        <v>1510</v>
      </c>
      <c r="P143" t="s">
        <v>1509</v>
      </c>
      <c r="Q143">
        <v>7143</v>
      </c>
      <c r="R143" t="s">
        <v>173</v>
      </c>
      <c r="S143">
        <v>5496</v>
      </c>
      <c r="T143" t="s">
        <v>173</v>
      </c>
      <c r="V143" t="s">
        <v>3610</v>
      </c>
      <c r="W143">
        <v>31518</v>
      </c>
      <c r="X143">
        <v>7143</v>
      </c>
      <c r="Y143" t="s">
        <v>173</v>
      </c>
      <c r="Z143" t="s">
        <v>8354</v>
      </c>
      <c r="AA143" t="s">
        <v>656</v>
      </c>
      <c r="AB143" t="s">
        <v>656</v>
      </c>
      <c r="AC143" t="s">
        <v>173</v>
      </c>
      <c r="AD143" t="s">
        <v>8354</v>
      </c>
      <c r="AI143">
        <v>15223</v>
      </c>
      <c r="AO143" t="s">
        <v>1378</v>
      </c>
    </row>
    <row r="144" spans="1:41" x14ac:dyDescent="0.3">
      <c r="A144" t="s">
        <v>1511</v>
      </c>
      <c r="B144" t="s">
        <v>786</v>
      </c>
      <c r="C144" s="62">
        <v>31658</v>
      </c>
      <c r="D144" t="s">
        <v>6664</v>
      </c>
      <c r="E144" t="s">
        <v>7754</v>
      </c>
      <c r="F144" t="s">
        <v>3575</v>
      </c>
      <c r="G144" t="s">
        <v>3575</v>
      </c>
      <c r="H144" t="s">
        <v>1371</v>
      </c>
      <c r="I144" t="s">
        <v>9353</v>
      </c>
      <c r="J144" t="s">
        <v>786</v>
      </c>
      <c r="K144">
        <v>545404</v>
      </c>
      <c r="L144" t="s">
        <v>786</v>
      </c>
      <c r="M144">
        <v>1770803</v>
      </c>
      <c r="N144" t="s">
        <v>786</v>
      </c>
      <c r="O144" t="s">
        <v>1512</v>
      </c>
      <c r="P144" t="s">
        <v>1511</v>
      </c>
      <c r="Q144">
        <v>8837</v>
      </c>
      <c r="R144" t="s">
        <v>786</v>
      </c>
      <c r="S144">
        <v>30962</v>
      </c>
      <c r="T144" t="s">
        <v>786</v>
      </c>
      <c r="V144" t="s">
        <v>3611</v>
      </c>
      <c r="W144">
        <v>58054</v>
      </c>
      <c r="X144">
        <v>8837</v>
      </c>
      <c r="Y144" t="s">
        <v>786</v>
      </c>
      <c r="Z144" t="s">
        <v>5122</v>
      </c>
      <c r="AA144" t="s">
        <v>656</v>
      </c>
      <c r="AB144" t="s">
        <v>656</v>
      </c>
      <c r="AC144" t="s">
        <v>786</v>
      </c>
      <c r="AD144" t="s">
        <v>5122</v>
      </c>
      <c r="AE144">
        <v>11660</v>
      </c>
      <c r="AF144" t="s">
        <v>786</v>
      </c>
      <c r="AG144">
        <v>12676</v>
      </c>
      <c r="AH144" t="s">
        <v>786</v>
      </c>
      <c r="AI144">
        <v>5156</v>
      </c>
      <c r="AN144" t="s">
        <v>786</v>
      </c>
      <c r="AO144" t="s">
        <v>1371</v>
      </c>
    </row>
    <row r="145" spans="1:41" x14ac:dyDescent="0.3">
      <c r="A145" t="s">
        <v>1513</v>
      </c>
      <c r="B145" t="s">
        <v>876</v>
      </c>
      <c r="C145" s="62">
        <v>32525</v>
      </c>
      <c r="D145" t="s">
        <v>7219</v>
      </c>
      <c r="E145" t="s">
        <v>7755</v>
      </c>
      <c r="F145" t="s">
        <v>3575</v>
      </c>
      <c r="G145" t="s">
        <v>3575</v>
      </c>
      <c r="H145" t="s">
        <v>1371</v>
      </c>
      <c r="I145" t="s">
        <v>10004</v>
      </c>
      <c r="J145" t="s">
        <v>876</v>
      </c>
      <c r="K145">
        <v>518444</v>
      </c>
      <c r="L145" t="s">
        <v>876</v>
      </c>
      <c r="M145">
        <v>1755140</v>
      </c>
      <c r="N145" t="s">
        <v>876</v>
      </c>
      <c r="O145" t="s">
        <v>1514</v>
      </c>
      <c r="P145" t="s">
        <v>1513</v>
      </c>
      <c r="Q145">
        <v>8981</v>
      </c>
      <c r="R145" t="s">
        <v>876</v>
      </c>
      <c r="S145">
        <v>31018</v>
      </c>
      <c r="T145" t="s">
        <v>876</v>
      </c>
      <c r="V145" t="s">
        <v>3612</v>
      </c>
      <c r="W145">
        <v>57741</v>
      </c>
      <c r="X145">
        <v>8981</v>
      </c>
      <c r="Y145" t="s">
        <v>876</v>
      </c>
      <c r="Z145" t="s">
        <v>5123</v>
      </c>
      <c r="AA145" t="s">
        <v>656</v>
      </c>
      <c r="AB145" t="s">
        <v>656</v>
      </c>
      <c r="AC145" t="s">
        <v>876</v>
      </c>
      <c r="AD145" t="s">
        <v>5123</v>
      </c>
      <c r="AE145">
        <v>9765</v>
      </c>
      <c r="AI145">
        <v>7840</v>
      </c>
      <c r="AJ145">
        <v>3851</v>
      </c>
      <c r="AN145" t="s">
        <v>876</v>
      </c>
      <c r="AO145" t="s">
        <v>1371</v>
      </c>
    </row>
    <row r="146" spans="1:41" x14ac:dyDescent="0.3">
      <c r="A146" t="s">
        <v>1515</v>
      </c>
      <c r="B146" t="s">
        <v>1037</v>
      </c>
      <c r="C146" s="62">
        <v>31064</v>
      </c>
      <c r="D146" t="s">
        <v>7351</v>
      </c>
      <c r="E146" t="s">
        <v>7756</v>
      </c>
      <c r="F146" t="s">
        <v>3575</v>
      </c>
      <c r="G146" t="s">
        <v>3575</v>
      </c>
      <c r="H146" t="s">
        <v>1371</v>
      </c>
      <c r="I146" t="s">
        <v>9257</v>
      </c>
      <c r="J146" t="s">
        <v>1037</v>
      </c>
      <c r="K146">
        <v>444447</v>
      </c>
      <c r="L146" t="s">
        <v>1037</v>
      </c>
      <c r="M146">
        <v>1895572</v>
      </c>
      <c r="N146" t="s">
        <v>1037</v>
      </c>
      <c r="O146" t="s">
        <v>1516</v>
      </c>
      <c r="P146" t="s">
        <v>1515</v>
      </c>
      <c r="Q146">
        <v>9071</v>
      </c>
      <c r="R146" t="s">
        <v>1037</v>
      </c>
      <c r="S146">
        <v>32027</v>
      </c>
      <c r="T146" t="s">
        <v>1037</v>
      </c>
      <c r="V146" t="s">
        <v>5124</v>
      </c>
      <c r="W146">
        <v>52248</v>
      </c>
      <c r="X146">
        <v>9071</v>
      </c>
      <c r="Y146" t="s">
        <v>1037</v>
      </c>
      <c r="Z146" t="s">
        <v>8355</v>
      </c>
      <c r="AA146" t="s">
        <v>656</v>
      </c>
      <c r="AB146" t="s">
        <v>656</v>
      </c>
      <c r="AC146" t="s">
        <v>1037</v>
      </c>
      <c r="AD146" t="s">
        <v>8355</v>
      </c>
      <c r="AI146">
        <v>3999</v>
      </c>
      <c r="AO146" t="s">
        <v>1371</v>
      </c>
    </row>
    <row r="147" spans="1:41" x14ac:dyDescent="0.3">
      <c r="A147" t="s">
        <v>13671</v>
      </c>
      <c r="B147" t="s">
        <v>11339</v>
      </c>
      <c r="C147" s="62">
        <v>33120</v>
      </c>
      <c r="D147" t="s">
        <v>6642</v>
      </c>
      <c r="E147" t="s">
        <v>7756</v>
      </c>
      <c r="F147" t="s">
        <v>1393</v>
      </c>
      <c r="G147" t="s">
        <v>9083</v>
      </c>
      <c r="H147" t="s">
        <v>1371</v>
      </c>
      <c r="I147" t="s">
        <v>11340</v>
      </c>
      <c r="J147" t="s">
        <v>11339</v>
      </c>
      <c r="K147">
        <v>571476</v>
      </c>
      <c r="L147" t="s">
        <v>11339</v>
      </c>
      <c r="M147">
        <v>2044526</v>
      </c>
      <c r="N147" t="s">
        <v>11339</v>
      </c>
      <c r="O147" t="s">
        <v>13672</v>
      </c>
      <c r="P147" t="s">
        <v>13671</v>
      </c>
      <c r="Q147">
        <v>9963</v>
      </c>
      <c r="R147" t="s">
        <v>11339</v>
      </c>
      <c r="S147">
        <v>32826</v>
      </c>
      <c r="T147" t="s">
        <v>11339</v>
      </c>
      <c r="W147">
        <v>99939</v>
      </c>
      <c r="X147">
        <v>9963</v>
      </c>
      <c r="Y147" t="s">
        <v>11339</v>
      </c>
      <c r="Z147" t="s">
        <v>13673</v>
      </c>
      <c r="AA147" t="s">
        <v>656</v>
      </c>
      <c r="AB147" t="s">
        <v>656</v>
      </c>
      <c r="AD147" t="s">
        <v>13673</v>
      </c>
      <c r="AE147">
        <v>12528</v>
      </c>
      <c r="AI147">
        <v>27396</v>
      </c>
      <c r="AJ147">
        <v>4925</v>
      </c>
      <c r="AL147" t="s">
        <v>14385</v>
      </c>
      <c r="AM147" t="s">
        <v>13673</v>
      </c>
      <c r="AN147" t="s">
        <v>11339</v>
      </c>
      <c r="AO147" t="s">
        <v>15883</v>
      </c>
    </row>
    <row r="148" spans="1:41" x14ac:dyDescent="0.3">
      <c r="A148" t="s">
        <v>1517</v>
      </c>
      <c r="B148" t="s">
        <v>815</v>
      </c>
      <c r="C148" s="62">
        <v>29356</v>
      </c>
      <c r="D148" t="s">
        <v>6607</v>
      </c>
      <c r="E148" t="s">
        <v>7757</v>
      </c>
      <c r="F148" t="s">
        <v>3575</v>
      </c>
      <c r="G148" t="s">
        <v>3575</v>
      </c>
      <c r="H148" t="s">
        <v>1371</v>
      </c>
      <c r="I148" t="s">
        <v>10350</v>
      </c>
      <c r="J148" t="s">
        <v>815</v>
      </c>
      <c r="K148">
        <v>277417</v>
      </c>
      <c r="L148" t="s">
        <v>815</v>
      </c>
      <c r="M148">
        <v>174887</v>
      </c>
      <c r="N148" t="s">
        <v>815</v>
      </c>
      <c r="O148" t="s">
        <v>1518</v>
      </c>
      <c r="P148" t="s">
        <v>1517</v>
      </c>
      <c r="Q148">
        <v>6403</v>
      </c>
      <c r="R148" t="s">
        <v>815</v>
      </c>
      <c r="S148">
        <v>4242</v>
      </c>
      <c r="T148" t="s">
        <v>815</v>
      </c>
      <c r="V148" t="s">
        <v>3613</v>
      </c>
      <c r="W148">
        <v>489</v>
      </c>
      <c r="X148">
        <v>6403</v>
      </c>
      <c r="Y148" t="s">
        <v>815</v>
      </c>
      <c r="Z148" t="s">
        <v>8356</v>
      </c>
      <c r="AA148" t="s">
        <v>656</v>
      </c>
      <c r="AB148" t="s">
        <v>656</v>
      </c>
      <c r="AC148" t="s">
        <v>815</v>
      </c>
      <c r="AD148" t="s">
        <v>8356</v>
      </c>
      <c r="AH148" t="s">
        <v>815</v>
      </c>
      <c r="AI148">
        <v>14652</v>
      </c>
      <c r="AO148" t="s">
        <v>1371</v>
      </c>
    </row>
    <row r="149" spans="1:41" x14ac:dyDescent="0.3">
      <c r="A149" t="s">
        <v>1519</v>
      </c>
      <c r="B149" t="s">
        <v>376</v>
      </c>
      <c r="C149" s="62">
        <v>31671</v>
      </c>
      <c r="D149" t="s">
        <v>6527</v>
      </c>
      <c r="E149" t="s">
        <v>6928</v>
      </c>
      <c r="F149" t="s">
        <v>3575</v>
      </c>
      <c r="G149" t="s">
        <v>3575</v>
      </c>
      <c r="H149" t="s">
        <v>659</v>
      </c>
      <c r="I149" t="s">
        <v>9765</v>
      </c>
      <c r="J149" t="s">
        <v>376</v>
      </c>
      <c r="K149">
        <v>493596</v>
      </c>
      <c r="L149" t="s">
        <v>376</v>
      </c>
      <c r="M149">
        <v>1660445</v>
      </c>
      <c r="N149" t="s">
        <v>376</v>
      </c>
      <c r="O149" t="s">
        <v>1520</v>
      </c>
      <c r="P149" t="s">
        <v>1519</v>
      </c>
      <c r="Q149">
        <v>8422</v>
      </c>
      <c r="R149" t="s">
        <v>376</v>
      </c>
      <c r="S149">
        <v>30117</v>
      </c>
      <c r="T149" t="s">
        <v>376</v>
      </c>
      <c r="U149" t="s">
        <v>376</v>
      </c>
      <c r="V149" t="s">
        <v>3614</v>
      </c>
      <c r="W149">
        <v>58057</v>
      </c>
      <c r="X149">
        <v>8422</v>
      </c>
      <c r="Y149" t="s">
        <v>376</v>
      </c>
      <c r="Z149" t="s">
        <v>5125</v>
      </c>
      <c r="AA149" t="s">
        <v>656</v>
      </c>
      <c r="AB149" t="s">
        <v>656</v>
      </c>
      <c r="AC149" t="s">
        <v>376</v>
      </c>
      <c r="AD149" t="s">
        <v>5125</v>
      </c>
      <c r="AE149">
        <v>10461</v>
      </c>
      <c r="AF149" t="s">
        <v>376</v>
      </c>
      <c r="AG149">
        <v>5326</v>
      </c>
      <c r="AH149" t="s">
        <v>376</v>
      </c>
      <c r="AI149">
        <v>8864</v>
      </c>
      <c r="AJ149">
        <v>3258</v>
      </c>
      <c r="AL149" t="s">
        <v>14386</v>
      </c>
      <c r="AM149" t="s">
        <v>5125</v>
      </c>
      <c r="AN149" t="s">
        <v>376</v>
      </c>
      <c r="AO149" t="s">
        <v>659</v>
      </c>
    </row>
    <row r="150" spans="1:41" x14ac:dyDescent="0.3">
      <c r="A150" t="s">
        <v>8142</v>
      </c>
      <c r="B150" t="s">
        <v>8357</v>
      </c>
      <c r="C150" s="62">
        <v>32900</v>
      </c>
      <c r="D150" t="s">
        <v>7031</v>
      </c>
      <c r="E150" t="s">
        <v>6928</v>
      </c>
      <c r="F150" t="s">
        <v>3575</v>
      </c>
      <c r="G150" t="s">
        <v>3575</v>
      </c>
      <c r="H150" t="s">
        <v>1429</v>
      </c>
      <c r="I150" t="s">
        <v>9836</v>
      </c>
      <c r="J150" t="s">
        <v>8357</v>
      </c>
      <c r="K150">
        <v>542921</v>
      </c>
      <c r="L150" t="s">
        <v>8357</v>
      </c>
      <c r="M150">
        <v>1663586</v>
      </c>
      <c r="N150" t="s">
        <v>8357</v>
      </c>
      <c r="O150" t="s">
        <v>8358</v>
      </c>
      <c r="P150" t="s">
        <v>8142</v>
      </c>
      <c r="Q150">
        <v>8691</v>
      </c>
      <c r="R150" t="s">
        <v>8357</v>
      </c>
      <c r="S150">
        <v>30212</v>
      </c>
      <c r="T150" t="s">
        <v>8357</v>
      </c>
      <c r="V150" t="s">
        <v>8359</v>
      </c>
      <c r="W150">
        <v>58058</v>
      </c>
      <c r="X150">
        <v>8691</v>
      </c>
      <c r="Y150" t="s">
        <v>8357</v>
      </c>
      <c r="Z150" t="s">
        <v>8360</v>
      </c>
      <c r="AA150" t="s">
        <v>656</v>
      </c>
      <c r="AB150" t="s">
        <v>656</v>
      </c>
      <c r="AC150" t="s">
        <v>8357</v>
      </c>
      <c r="AD150" t="s">
        <v>8360</v>
      </c>
      <c r="AE150">
        <v>10348</v>
      </c>
      <c r="AF150" t="s">
        <v>8357</v>
      </c>
      <c r="AG150">
        <v>11326</v>
      </c>
      <c r="AH150" t="s">
        <v>8357</v>
      </c>
      <c r="AI150">
        <v>18058</v>
      </c>
      <c r="AJ150">
        <v>4036</v>
      </c>
      <c r="AK150" t="s">
        <v>8357</v>
      </c>
      <c r="AL150" t="s">
        <v>14387</v>
      </c>
      <c r="AM150" t="s">
        <v>8360</v>
      </c>
      <c r="AN150" t="s">
        <v>8360</v>
      </c>
      <c r="AO150" t="s">
        <v>15882</v>
      </c>
    </row>
    <row r="151" spans="1:41" x14ac:dyDescent="0.3">
      <c r="A151" t="s">
        <v>1521</v>
      </c>
      <c r="B151" t="s">
        <v>1062</v>
      </c>
      <c r="C151" s="62">
        <v>28920</v>
      </c>
      <c r="D151" t="s">
        <v>7094</v>
      </c>
      <c r="E151" t="s">
        <v>7758</v>
      </c>
      <c r="F151" t="s">
        <v>3575</v>
      </c>
      <c r="G151" t="s">
        <v>3575</v>
      </c>
      <c r="H151" t="s">
        <v>1371</v>
      </c>
      <c r="I151" t="s">
        <v>9675</v>
      </c>
      <c r="J151" t="s">
        <v>1062</v>
      </c>
      <c r="K151">
        <v>407853</v>
      </c>
      <c r="L151" t="s">
        <v>1062</v>
      </c>
      <c r="M151">
        <v>288939</v>
      </c>
      <c r="N151" t="s">
        <v>1062</v>
      </c>
      <c r="O151" t="s">
        <v>1522</v>
      </c>
      <c r="P151" t="s">
        <v>1521</v>
      </c>
      <c r="Q151">
        <v>6910</v>
      </c>
      <c r="R151" t="s">
        <v>1062</v>
      </c>
      <c r="S151">
        <v>5099</v>
      </c>
      <c r="T151" t="s">
        <v>1062</v>
      </c>
      <c r="V151" t="s">
        <v>3615</v>
      </c>
      <c r="W151">
        <v>1195</v>
      </c>
      <c r="X151">
        <v>6910</v>
      </c>
      <c r="Y151" t="s">
        <v>1062</v>
      </c>
      <c r="Z151" t="s">
        <v>5126</v>
      </c>
      <c r="AA151" t="s">
        <v>664</v>
      </c>
      <c r="AB151" t="s">
        <v>664</v>
      </c>
      <c r="AC151" t="s">
        <v>1062</v>
      </c>
      <c r="AD151" t="s">
        <v>5126</v>
      </c>
      <c r="AI151">
        <v>14355</v>
      </c>
      <c r="AO151" t="s">
        <v>1371</v>
      </c>
    </row>
    <row r="152" spans="1:41" x14ac:dyDescent="0.3">
      <c r="A152" t="s">
        <v>8287</v>
      </c>
      <c r="B152" t="s">
        <v>8361</v>
      </c>
      <c r="C152" s="62">
        <v>33513</v>
      </c>
      <c r="D152" t="s">
        <v>8289</v>
      </c>
      <c r="E152" t="s">
        <v>8288</v>
      </c>
      <c r="F152" t="s">
        <v>1468</v>
      </c>
      <c r="G152" t="s">
        <v>6107</v>
      </c>
      <c r="H152" t="s">
        <v>1371</v>
      </c>
      <c r="I152" t="s">
        <v>9335</v>
      </c>
      <c r="J152" t="s">
        <v>8361</v>
      </c>
      <c r="K152">
        <v>592135</v>
      </c>
      <c r="L152" t="s">
        <v>8361</v>
      </c>
      <c r="M152">
        <v>1757977</v>
      </c>
      <c r="N152" t="s">
        <v>8361</v>
      </c>
      <c r="O152" t="s">
        <v>8362</v>
      </c>
      <c r="P152" t="s">
        <v>8287</v>
      </c>
      <c r="Q152">
        <v>9722</v>
      </c>
      <c r="R152" t="s">
        <v>8361</v>
      </c>
      <c r="S152">
        <v>31716</v>
      </c>
      <c r="T152" t="s">
        <v>8361</v>
      </c>
      <c r="V152" t="s">
        <v>12112</v>
      </c>
      <c r="W152">
        <v>66930</v>
      </c>
      <c r="X152">
        <v>9722</v>
      </c>
      <c r="Y152" t="s">
        <v>8361</v>
      </c>
      <c r="Z152" t="s">
        <v>8363</v>
      </c>
      <c r="AA152" t="s">
        <v>656</v>
      </c>
      <c r="AB152" t="s">
        <v>656</v>
      </c>
      <c r="AC152" t="s">
        <v>8361</v>
      </c>
      <c r="AD152" t="s">
        <v>8363</v>
      </c>
      <c r="AE152">
        <v>11507</v>
      </c>
      <c r="AF152" t="s">
        <v>8361</v>
      </c>
      <c r="AG152">
        <v>53048</v>
      </c>
      <c r="AH152" t="s">
        <v>8361</v>
      </c>
      <c r="AI152">
        <v>14689</v>
      </c>
      <c r="AJ152">
        <v>4628</v>
      </c>
      <c r="AL152" t="s">
        <v>14388</v>
      </c>
      <c r="AM152" t="s">
        <v>8363</v>
      </c>
      <c r="AN152" t="s">
        <v>8363</v>
      </c>
      <c r="AO152" t="s">
        <v>15883</v>
      </c>
    </row>
    <row r="153" spans="1:41" x14ac:dyDescent="0.3">
      <c r="A153" t="s">
        <v>12830</v>
      </c>
      <c r="B153" t="s">
        <v>11309</v>
      </c>
      <c r="C153" s="62">
        <v>34112</v>
      </c>
      <c r="D153" t="s">
        <v>6974</v>
      </c>
      <c r="E153" t="s">
        <v>12831</v>
      </c>
      <c r="F153" t="s">
        <v>3575</v>
      </c>
      <c r="G153" t="s">
        <v>3575</v>
      </c>
      <c r="H153" t="s">
        <v>1371</v>
      </c>
      <c r="I153" t="s">
        <v>11310</v>
      </c>
      <c r="J153" t="s">
        <v>11309</v>
      </c>
      <c r="K153">
        <v>595881</v>
      </c>
      <c r="L153" t="s">
        <v>11309</v>
      </c>
      <c r="N153" t="s">
        <v>11309</v>
      </c>
      <c r="P153" t="s">
        <v>12830</v>
      </c>
      <c r="Q153">
        <v>10212</v>
      </c>
      <c r="R153" t="s">
        <v>11309</v>
      </c>
      <c r="S153">
        <v>33798</v>
      </c>
      <c r="W153">
        <v>70759</v>
      </c>
      <c r="Z153" t="s">
        <v>12832</v>
      </c>
      <c r="AA153" t="s">
        <v>656</v>
      </c>
      <c r="AB153" t="s">
        <v>656</v>
      </c>
      <c r="AC153" t="s">
        <v>11309</v>
      </c>
      <c r="AD153" t="s">
        <v>12832</v>
      </c>
      <c r="AE153">
        <v>12165</v>
      </c>
      <c r="AI153">
        <v>18369</v>
      </c>
      <c r="AJ153">
        <v>5422</v>
      </c>
      <c r="AL153" t="s">
        <v>14389</v>
      </c>
      <c r="AM153" t="s">
        <v>12832</v>
      </c>
      <c r="AN153" t="s">
        <v>11309</v>
      </c>
      <c r="AO153" t="s">
        <v>1371</v>
      </c>
    </row>
    <row r="154" spans="1:41" x14ac:dyDescent="0.3">
      <c r="A154" t="s">
        <v>15711</v>
      </c>
      <c r="B154" t="s">
        <v>14240</v>
      </c>
      <c r="C154" s="62">
        <v>34160</v>
      </c>
      <c r="D154" t="s">
        <v>15712</v>
      </c>
      <c r="E154" t="s">
        <v>15713</v>
      </c>
      <c r="F154" t="s">
        <v>1437</v>
      </c>
      <c r="G154" t="s">
        <v>6107</v>
      </c>
      <c r="H154" t="s">
        <v>1371</v>
      </c>
      <c r="I154" t="s">
        <v>15714</v>
      </c>
      <c r="J154" t="s">
        <v>14240</v>
      </c>
      <c r="K154">
        <v>656222</v>
      </c>
      <c r="L154" t="s">
        <v>14240</v>
      </c>
      <c r="P154" t="s">
        <v>15711</v>
      </c>
      <c r="Q154">
        <v>10850</v>
      </c>
      <c r="R154" t="s">
        <v>14240</v>
      </c>
      <c r="S154">
        <v>36723</v>
      </c>
      <c r="T154" t="s">
        <v>14240</v>
      </c>
      <c r="W154">
        <v>105394</v>
      </c>
      <c r="Z154" t="s">
        <v>15972</v>
      </c>
      <c r="AA154" t="s">
        <v>664</v>
      </c>
      <c r="AB154" t="s">
        <v>664</v>
      </c>
      <c r="AD154" t="s">
        <v>15972</v>
      </c>
      <c r="AE154">
        <v>15207</v>
      </c>
      <c r="AI154">
        <v>20427</v>
      </c>
      <c r="AJ154">
        <v>5766</v>
      </c>
      <c r="AN154" t="s">
        <v>14240</v>
      </c>
      <c r="AO154" t="s">
        <v>1371</v>
      </c>
    </row>
    <row r="155" spans="1:41" x14ac:dyDescent="0.3">
      <c r="A155" t="s">
        <v>9855</v>
      </c>
      <c r="B155" t="s">
        <v>9856</v>
      </c>
      <c r="C155" s="62">
        <v>32671</v>
      </c>
      <c r="D155" t="s">
        <v>7542</v>
      </c>
      <c r="E155" t="s">
        <v>9857</v>
      </c>
      <c r="F155" t="s">
        <v>3575</v>
      </c>
      <c r="G155" t="s">
        <v>3575</v>
      </c>
      <c r="H155" t="s">
        <v>1371</v>
      </c>
      <c r="I155" t="s">
        <v>9858</v>
      </c>
      <c r="J155" t="s">
        <v>9856</v>
      </c>
      <c r="K155">
        <v>542923</v>
      </c>
      <c r="L155" t="s">
        <v>9856</v>
      </c>
      <c r="M155">
        <v>2107831</v>
      </c>
      <c r="N155" t="s">
        <v>9856</v>
      </c>
      <c r="O155" t="s">
        <v>9859</v>
      </c>
      <c r="P155" t="s">
        <v>9855</v>
      </c>
      <c r="Q155">
        <v>9749</v>
      </c>
      <c r="R155" t="s">
        <v>9856</v>
      </c>
      <c r="S155">
        <v>33099</v>
      </c>
      <c r="T155" t="s">
        <v>9856</v>
      </c>
      <c r="V155" t="s">
        <v>11895</v>
      </c>
      <c r="W155">
        <v>65949</v>
      </c>
      <c r="X155">
        <v>9749</v>
      </c>
      <c r="Y155" t="s">
        <v>9856</v>
      </c>
      <c r="Z155" t="s">
        <v>9860</v>
      </c>
      <c r="AA155" t="s">
        <v>656</v>
      </c>
      <c r="AB155" t="s">
        <v>656</v>
      </c>
      <c r="AC155" t="s">
        <v>9856</v>
      </c>
      <c r="AD155" t="s">
        <v>9860</v>
      </c>
      <c r="AE155">
        <v>13227</v>
      </c>
      <c r="AF155" t="s">
        <v>9856</v>
      </c>
      <c r="AG155">
        <v>53038</v>
      </c>
      <c r="AH155" t="s">
        <v>9856</v>
      </c>
      <c r="AI155">
        <v>14728</v>
      </c>
      <c r="AN155" t="s">
        <v>9856</v>
      </c>
      <c r="AO155" t="s">
        <v>1371</v>
      </c>
    </row>
    <row r="156" spans="1:41" x14ac:dyDescent="0.3">
      <c r="A156" t="s">
        <v>1523</v>
      </c>
      <c r="B156" t="s">
        <v>1263</v>
      </c>
      <c r="C156" s="62">
        <v>29378</v>
      </c>
      <c r="D156" t="s">
        <v>6610</v>
      </c>
      <c r="E156" t="s">
        <v>7759</v>
      </c>
      <c r="F156" t="s">
        <v>3575</v>
      </c>
      <c r="G156" t="s">
        <v>3575</v>
      </c>
      <c r="H156" t="s">
        <v>1371</v>
      </c>
      <c r="I156" t="s">
        <v>9421</v>
      </c>
      <c r="J156" t="s">
        <v>1263</v>
      </c>
      <c r="K156">
        <v>279571</v>
      </c>
      <c r="L156" t="s">
        <v>1263</v>
      </c>
      <c r="M156">
        <v>174984</v>
      </c>
      <c r="N156" t="s">
        <v>1263</v>
      </c>
      <c r="O156" t="s">
        <v>1525</v>
      </c>
      <c r="P156" t="s">
        <v>1523</v>
      </c>
      <c r="Q156">
        <v>7240</v>
      </c>
      <c r="R156" t="s">
        <v>1263</v>
      </c>
      <c r="S156">
        <v>5829</v>
      </c>
      <c r="T156" t="s">
        <v>1263</v>
      </c>
      <c r="V156" t="s">
        <v>3616</v>
      </c>
      <c r="W156">
        <v>31338</v>
      </c>
      <c r="X156">
        <v>7240</v>
      </c>
      <c r="Y156" t="s">
        <v>1263</v>
      </c>
      <c r="Z156" t="s">
        <v>5127</v>
      </c>
      <c r="AA156" t="s">
        <v>656</v>
      </c>
      <c r="AB156" t="s">
        <v>656</v>
      </c>
      <c r="AC156" t="s">
        <v>1263</v>
      </c>
      <c r="AD156" t="s">
        <v>5127</v>
      </c>
      <c r="AE156">
        <v>6982</v>
      </c>
      <c r="AF156" t="s">
        <v>1263</v>
      </c>
      <c r="AG156">
        <v>5829</v>
      </c>
      <c r="AH156" t="s">
        <v>1263</v>
      </c>
      <c r="AI156">
        <v>7210</v>
      </c>
      <c r="AJ156">
        <v>866</v>
      </c>
      <c r="AL156" t="s">
        <v>14390</v>
      </c>
      <c r="AM156" t="s">
        <v>5127</v>
      </c>
      <c r="AN156" t="s">
        <v>5127</v>
      </c>
      <c r="AO156" t="s">
        <v>15883</v>
      </c>
    </row>
    <row r="157" spans="1:41" x14ac:dyDescent="0.3">
      <c r="A157" t="s">
        <v>1526</v>
      </c>
      <c r="B157" t="s">
        <v>1185</v>
      </c>
      <c r="C157" s="62">
        <v>30316</v>
      </c>
      <c r="D157" t="s">
        <v>7761</v>
      </c>
      <c r="E157" t="s">
        <v>7760</v>
      </c>
      <c r="F157" t="s">
        <v>1437</v>
      </c>
      <c r="G157" t="s">
        <v>6107</v>
      </c>
      <c r="H157" t="s">
        <v>1371</v>
      </c>
      <c r="I157" t="s">
        <v>10039</v>
      </c>
      <c r="J157" t="s">
        <v>1185</v>
      </c>
      <c r="K157">
        <v>430613</v>
      </c>
      <c r="L157" t="s">
        <v>1185</v>
      </c>
      <c r="M157">
        <v>448908</v>
      </c>
      <c r="N157" t="s">
        <v>1185</v>
      </c>
      <c r="O157" t="s">
        <v>3617</v>
      </c>
      <c r="P157" t="s">
        <v>1526</v>
      </c>
      <c r="Q157">
        <v>8442</v>
      </c>
      <c r="R157" t="s">
        <v>1185</v>
      </c>
      <c r="S157">
        <v>29680</v>
      </c>
      <c r="T157" t="s">
        <v>1185</v>
      </c>
      <c r="V157" t="s">
        <v>3618</v>
      </c>
      <c r="W157">
        <v>32630</v>
      </c>
      <c r="X157">
        <v>8442</v>
      </c>
      <c r="Y157" t="s">
        <v>1185</v>
      </c>
      <c r="Z157" t="s">
        <v>5128</v>
      </c>
      <c r="AA157" t="s">
        <v>656</v>
      </c>
      <c r="AB157" t="s">
        <v>656</v>
      </c>
      <c r="AC157" t="s">
        <v>1185</v>
      </c>
      <c r="AD157" t="s">
        <v>5128</v>
      </c>
      <c r="AI157">
        <v>3940</v>
      </c>
      <c r="AO157" t="s">
        <v>1371</v>
      </c>
    </row>
    <row r="158" spans="1:41" x14ac:dyDescent="0.3">
      <c r="A158" t="s">
        <v>1527</v>
      </c>
      <c r="B158" t="s">
        <v>928</v>
      </c>
      <c r="C158" s="62">
        <v>31794</v>
      </c>
      <c r="D158" t="s">
        <v>7060</v>
      </c>
      <c r="E158" t="s">
        <v>7762</v>
      </c>
      <c r="F158" t="s">
        <v>3575</v>
      </c>
      <c r="G158" t="s">
        <v>3575</v>
      </c>
      <c r="H158" t="s">
        <v>1371</v>
      </c>
      <c r="I158" t="s">
        <v>10314</v>
      </c>
      <c r="J158" t="s">
        <v>928</v>
      </c>
      <c r="K158">
        <v>542924</v>
      </c>
      <c r="L158" t="s">
        <v>928</v>
      </c>
      <c r="M158">
        <v>1915127</v>
      </c>
      <c r="N158" t="s">
        <v>928</v>
      </c>
      <c r="O158" t="s">
        <v>3619</v>
      </c>
      <c r="P158" t="s">
        <v>1527</v>
      </c>
      <c r="Q158">
        <v>9246</v>
      </c>
      <c r="R158" t="s">
        <v>928</v>
      </c>
      <c r="S158">
        <v>32037</v>
      </c>
      <c r="T158" t="s">
        <v>928</v>
      </c>
      <c r="V158" t="s">
        <v>3620</v>
      </c>
      <c r="W158">
        <v>58059</v>
      </c>
      <c r="X158">
        <v>9246</v>
      </c>
      <c r="Y158" t="s">
        <v>928</v>
      </c>
      <c r="Z158" t="s">
        <v>5129</v>
      </c>
      <c r="AA158" t="s">
        <v>664</v>
      </c>
      <c r="AB158" t="s">
        <v>664</v>
      </c>
      <c r="AC158" t="s">
        <v>928</v>
      </c>
      <c r="AD158" t="s">
        <v>5129</v>
      </c>
      <c r="AE158">
        <v>11371</v>
      </c>
      <c r="AF158" t="s">
        <v>928</v>
      </c>
      <c r="AG158">
        <v>17029</v>
      </c>
      <c r="AH158" t="s">
        <v>928</v>
      </c>
      <c r="AI158">
        <v>5802</v>
      </c>
      <c r="AJ158">
        <v>4156</v>
      </c>
      <c r="AL158" t="s">
        <v>14391</v>
      </c>
      <c r="AM158" t="s">
        <v>5129</v>
      </c>
      <c r="AN158" t="s">
        <v>928</v>
      </c>
      <c r="AO158" t="s">
        <v>1371</v>
      </c>
    </row>
    <row r="159" spans="1:41" x14ac:dyDescent="0.3">
      <c r="A159" t="s">
        <v>13674</v>
      </c>
      <c r="B159" t="s">
        <v>11737</v>
      </c>
      <c r="C159" s="62">
        <v>32567</v>
      </c>
      <c r="D159" t="s">
        <v>7351</v>
      </c>
      <c r="E159" t="s">
        <v>7375</v>
      </c>
      <c r="F159" t="s">
        <v>3575</v>
      </c>
      <c r="G159" t="s">
        <v>3575</v>
      </c>
      <c r="H159" t="s">
        <v>1371</v>
      </c>
      <c r="I159" t="s">
        <v>13675</v>
      </c>
      <c r="J159" t="s">
        <v>11737</v>
      </c>
      <c r="K159">
        <v>518445</v>
      </c>
      <c r="L159" t="s">
        <v>11737</v>
      </c>
      <c r="M159">
        <v>2046775</v>
      </c>
      <c r="N159" t="s">
        <v>11737</v>
      </c>
      <c r="O159" t="s">
        <v>14392</v>
      </c>
      <c r="P159" t="s">
        <v>13674</v>
      </c>
      <c r="Q159">
        <v>10690</v>
      </c>
      <c r="R159" t="s">
        <v>11737</v>
      </c>
      <c r="S159">
        <v>32876</v>
      </c>
      <c r="T159" t="s">
        <v>11737</v>
      </c>
      <c r="W159">
        <v>65853</v>
      </c>
      <c r="X159">
        <v>10690</v>
      </c>
      <c r="Y159" t="s">
        <v>11737</v>
      </c>
      <c r="Z159" t="s">
        <v>13676</v>
      </c>
      <c r="AA159" t="s">
        <v>656</v>
      </c>
      <c r="AB159" t="s">
        <v>664</v>
      </c>
      <c r="AD159" t="s">
        <v>13676</v>
      </c>
      <c r="AE159">
        <v>14210</v>
      </c>
      <c r="AI159">
        <v>18057</v>
      </c>
      <c r="AJ159">
        <v>5545</v>
      </c>
      <c r="AL159" t="s">
        <v>14393</v>
      </c>
      <c r="AM159" t="s">
        <v>13676</v>
      </c>
      <c r="AN159" t="s">
        <v>11737</v>
      </c>
      <c r="AO159" t="s">
        <v>1371</v>
      </c>
    </row>
    <row r="160" spans="1:41" x14ac:dyDescent="0.3">
      <c r="A160" t="s">
        <v>1528</v>
      </c>
      <c r="B160" t="s">
        <v>1253</v>
      </c>
      <c r="C160" s="62">
        <v>28397</v>
      </c>
      <c r="D160" t="s">
        <v>7763</v>
      </c>
      <c r="E160" t="s">
        <v>7375</v>
      </c>
      <c r="F160" t="s">
        <v>3575</v>
      </c>
      <c r="G160" t="s">
        <v>3575</v>
      </c>
      <c r="H160" t="s">
        <v>1371</v>
      </c>
      <c r="I160" t="s">
        <v>10247</v>
      </c>
      <c r="J160" t="s">
        <v>1253</v>
      </c>
      <c r="K160">
        <v>425514</v>
      </c>
      <c r="L160" t="s">
        <v>1253</v>
      </c>
      <c r="M160">
        <v>383399</v>
      </c>
      <c r="N160" t="s">
        <v>1253</v>
      </c>
      <c r="O160" t="s">
        <v>1530</v>
      </c>
      <c r="P160" t="s">
        <v>1528</v>
      </c>
      <c r="Q160">
        <v>7418</v>
      </c>
      <c r="R160" t="s">
        <v>1253</v>
      </c>
      <c r="S160">
        <v>6084</v>
      </c>
      <c r="T160" t="s">
        <v>1253</v>
      </c>
      <c r="V160" t="s">
        <v>3621</v>
      </c>
      <c r="W160">
        <v>31497</v>
      </c>
      <c r="X160">
        <v>7418</v>
      </c>
      <c r="Y160" t="s">
        <v>1253</v>
      </c>
      <c r="Z160" t="s">
        <v>5130</v>
      </c>
      <c r="AA160" t="s">
        <v>656</v>
      </c>
      <c r="AB160" t="s">
        <v>656</v>
      </c>
      <c r="AC160" t="s">
        <v>1253</v>
      </c>
      <c r="AD160" t="s">
        <v>5130</v>
      </c>
      <c r="AI160">
        <v>15221</v>
      </c>
      <c r="AO160" t="s">
        <v>1371</v>
      </c>
    </row>
    <row r="161" spans="1:41" x14ac:dyDescent="0.3">
      <c r="A161" t="s">
        <v>11422</v>
      </c>
      <c r="B161" t="s">
        <v>11549</v>
      </c>
      <c r="C161" s="62">
        <v>34893</v>
      </c>
      <c r="D161" t="s">
        <v>6851</v>
      </c>
      <c r="E161" t="s">
        <v>11423</v>
      </c>
      <c r="F161" t="s">
        <v>1377</v>
      </c>
      <c r="G161" t="s">
        <v>9083</v>
      </c>
      <c r="H161" t="s">
        <v>1378</v>
      </c>
      <c r="I161" t="s">
        <v>13025</v>
      </c>
      <c r="J161" t="s">
        <v>11549</v>
      </c>
      <c r="K161">
        <v>641355</v>
      </c>
      <c r="L161" t="s">
        <v>11549</v>
      </c>
      <c r="M161">
        <v>2165919</v>
      </c>
      <c r="N161" t="s">
        <v>11549</v>
      </c>
      <c r="O161" t="s">
        <v>14394</v>
      </c>
      <c r="P161" t="s">
        <v>11422</v>
      </c>
      <c r="Q161">
        <v>10504</v>
      </c>
      <c r="R161" t="s">
        <v>11549</v>
      </c>
      <c r="S161">
        <v>33912</v>
      </c>
      <c r="T161" t="s">
        <v>11549</v>
      </c>
      <c r="V161" t="s">
        <v>12452</v>
      </c>
      <c r="W161">
        <v>102519</v>
      </c>
      <c r="X161">
        <v>10504</v>
      </c>
      <c r="Y161" t="s">
        <v>11549</v>
      </c>
      <c r="Z161" t="s">
        <v>12453</v>
      </c>
      <c r="AA161" t="s">
        <v>664</v>
      </c>
      <c r="AB161" t="s">
        <v>664</v>
      </c>
      <c r="AC161" t="s">
        <v>11549</v>
      </c>
      <c r="AD161" t="s">
        <v>12453</v>
      </c>
      <c r="AE161">
        <v>13791</v>
      </c>
      <c r="AF161" t="s">
        <v>11549</v>
      </c>
      <c r="AG161">
        <v>79159</v>
      </c>
      <c r="AH161" t="s">
        <v>11549</v>
      </c>
      <c r="AI161">
        <v>19328</v>
      </c>
      <c r="AJ161">
        <v>5461</v>
      </c>
      <c r="AK161" t="s">
        <v>11549</v>
      </c>
      <c r="AL161" t="s">
        <v>14395</v>
      </c>
      <c r="AM161" t="s">
        <v>12453</v>
      </c>
      <c r="AN161" t="s">
        <v>12453</v>
      </c>
      <c r="AO161" t="s">
        <v>15891</v>
      </c>
    </row>
    <row r="162" spans="1:41" x14ac:dyDescent="0.3">
      <c r="A162" t="s">
        <v>11406</v>
      </c>
      <c r="B162" t="s">
        <v>164</v>
      </c>
      <c r="C162" s="62">
        <v>33830</v>
      </c>
      <c r="D162" t="s">
        <v>6607</v>
      </c>
      <c r="E162" t="s">
        <v>7375</v>
      </c>
      <c r="F162" t="s">
        <v>1414</v>
      </c>
      <c r="G162" t="s">
        <v>9083</v>
      </c>
      <c r="H162" t="s">
        <v>1394</v>
      </c>
      <c r="I162" t="s">
        <v>11594</v>
      </c>
      <c r="J162" t="s">
        <v>164</v>
      </c>
      <c r="K162">
        <v>605137</v>
      </c>
      <c r="L162" t="s">
        <v>164</v>
      </c>
      <c r="M162">
        <v>1940495</v>
      </c>
      <c r="N162" t="s">
        <v>164</v>
      </c>
      <c r="O162" t="s">
        <v>13609</v>
      </c>
      <c r="P162" t="s">
        <v>11406</v>
      </c>
      <c r="Q162">
        <v>9883</v>
      </c>
      <c r="R162" t="s">
        <v>164</v>
      </c>
      <c r="S162">
        <v>32517</v>
      </c>
      <c r="T162" t="s">
        <v>164</v>
      </c>
      <c r="V162" t="s">
        <v>12758</v>
      </c>
      <c r="W162">
        <v>70775</v>
      </c>
      <c r="X162">
        <v>9883</v>
      </c>
      <c r="Y162" t="s">
        <v>164</v>
      </c>
      <c r="Z162" t="s">
        <v>8364</v>
      </c>
      <c r="AA162" t="s">
        <v>5053</v>
      </c>
      <c r="AB162" t="s">
        <v>656</v>
      </c>
      <c r="AC162" t="s">
        <v>12759</v>
      </c>
      <c r="AD162" t="s">
        <v>8364</v>
      </c>
      <c r="AE162">
        <v>12141</v>
      </c>
      <c r="AF162" t="s">
        <v>164</v>
      </c>
      <c r="AG162">
        <v>53994</v>
      </c>
      <c r="AH162" t="s">
        <v>164</v>
      </c>
      <c r="AI162">
        <v>18152</v>
      </c>
      <c r="AJ162">
        <v>5084</v>
      </c>
      <c r="AK162" t="s">
        <v>164</v>
      </c>
      <c r="AL162" t="s">
        <v>14396</v>
      </c>
      <c r="AM162" t="s">
        <v>8364</v>
      </c>
      <c r="AN162" t="s">
        <v>8364</v>
      </c>
      <c r="AO162" t="s">
        <v>1394</v>
      </c>
    </row>
    <row r="163" spans="1:41" x14ac:dyDescent="0.3">
      <c r="A163" t="s">
        <v>1531</v>
      </c>
      <c r="B163" t="s">
        <v>941</v>
      </c>
      <c r="C163" s="62">
        <v>31366</v>
      </c>
      <c r="D163" t="s">
        <v>7765</v>
      </c>
      <c r="E163" t="s">
        <v>7764</v>
      </c>
      <c r="F163" t="s">
        <v>1507</v>
      </c>
      <c r="G163" t="s">
        <v>9083</v>
      </c>
      <c r="H163" t="s">
        <v>1371</v>
      </c>
      <c r="I163" t="s">
        <v>10814</v>
      </c>
      <c r="J163" t="s">
        <v>941</v>
      </c>
      <c r="K163">
        <v>502102</v>
      </c>
      <c r="L163" t="s">
        <v>941</v>
      </c>
      <c r="M163">
        <v>1784663</v>
      </c>
      <c r="N163" t="s">
        <v>941</v>
      </c>
      <c r="O163" t="s">
        <v>1532</v>
      </c>
      <c r="P163" t="s">
        <v>1531</v>
      </c>
      <c r="Q163">
        <v>8993</v>
      </c>
      <c r="R163" t="s">
        <v>941</v>
      </c>
      <c r="S163">
        <v>3132</v>
      </c>
      <c r="T163" t="s">
        <v>941</v>
      </c>
      <c r="V163" t="s">
        <v>3622</v>
      </c>
      <c r="W163">
        <v>50127</v>
      </c>
      <c r="X163">
        <v>8993</v>
      </c>
      <c r="Y163" t="s">
        <v>941</v>
      </c>
      <c r="Z163" t="s">
        <v>8365</v>
      </c>
      <c r="AA163" t="s">
        <v>664</v>
      </c>
      <c r="AB163" t="s">
        <v>664</v>
      </c>
      <c r="AC163" t="s">
        <v>941</v>
      </c>
      <c r="AD163" t="s">
        <v>8365</v>
      </c>
      <c r="AE163">
        <v>9711</v>
      </c>
      <c r="AI163">
        <v>2975</v>
      </c>
      <c r="AN163" t="s">
        <v>941</v>
      </c>
      <c r="AO163" t="s">
        <v>1371</v>
      </c>
    </row>
    <row r="164" spans="1:41" x14ac:dyDescent="0.3">
      <c r="A164" t="s">
        <v>1533</v>
      </c>
      <c r="B164" t="s">
        <v>596</v>
      </c>
      <c r="C164" s="62">
        <v>32253</v>
      </c>
      <c r="D164" t="s">
        <v>6664</v>
      </c>
      <c r="E164" t="s">
        <v>6679</v>
      </c>
      <c r="F164" t="s">
        <v>1381</v>
      </c>
      <c r="G164" t="s">
        <v>9083</v>
      </c>
      <c r="H164" t="s">
        <v>1394</v>
      </c>
      <c r="I164" t="s">
        <v>10235</v>
      </c>
      <c r="J164" t="s">
        <v>596</v>
      </c>
      <c r="K164">
        <v>474832</v>
      </c>
      <c r="L164" t="s">
        <v>596</v>
      </c>
      <c r="M164">
        <v>1757973</v>
      </c>
      <c r="N164" t="s">
        <v>596</v>
      </c>
      <c r="O164" t="s">
        <v>1534</v>
      </c>
      <c r="P164" t="s">
        <v>1533</v>
      </c>
      <c r="Q164">
        <v>8795</v>
      </c>
      <c r="R164" t="s">
        <v>596</v>
      </c>
      <c r="S164">
        <v>30901</v>
      </c>
      <c r="T164" t="s">
        <v>596</v>
      </c>
      <c r="U164" t="s">
        <v>596</v>
      </c>
      <c r="V164" t="s">
        <v>3623</v>
      </c>
      <c r="W164">
        <v>65767</v>
      </c>
      <c r="X164">
        <v>8795</v>
      </c>
      <c r="Y164" t="s">
        <v>596</v>
      </c>
      <c r="Z164" t="s">
        <v>5131</v>
      </c>
      <c r="AA164" t="s">
        <v>664</v>
      </c>
      <c r="AB164" t="s">
        <v>664</v>
      </c>
      <c r="AC164" t="s">
        <v>596</v>
      </c>
      <c r="AD164" t="s">
        <v>5131</v>
      </c>
      <c r="AE164">
        <v>11095</v>
      </c>
      <c r="AF164" t="s">
        <v>596</v>
      </c>
      <c r="AG164">
        <v>12900</v>
      </c>
      <c r="AH164" t="s">
        <v>596</v>
      </c>
      <c r="AI164">
        <v>8651</v>
      </c>
      <c r="AJ164">
        <v>3643</v>
      </c>
      <c r="AK164" t="s">
        <v>596</v>
      </c>
      <c r="AL164" t="s">
        <v>14397</v>
      </c>
      <c r="AM164" t="s">
        <v>5131</v>
      </c>
      <c r="AN164" t="s">
        <v>5131</v>
      </c>
      <c r="AO164" t="s">
        <v>1394</v>
      </c>
    </row>
    <row r="165" spans="1:41" x14ac:dyDescent="0.3">
      <c r="A165" t="s">
        <v>1535</v>
      </c>
      <c r="B165" t="s">
        <v>630</v>
      </c>
      <c r="C165" s="62">
        <v>28952</v>
      </c>
      <c r="D165" t="s">
        <v>6560</v>
      </c>
      <c r="E165" t="s">
        <v>6594</v>
      </c>
      <c r="F165" t="s">
        <v>3575</v>
      </c>
      <c r="G165" t="s">
        <v>3575</v>
      </c>
      <c r="H165" t="s">
        <v>658</v>
      </c>
      <c r="I165" t="s">
        <v>9597</v>
      </c>
      <c r="J165" t="s">
        <v>630</v>
      </c>
      <c r="K165">
        <v>134181</v>
      </c>
      <c r="L165" t="s">
        <v>630</v>
      </c>
      <c r="M165">
        <v>11491</v>
      </c>
      <c r="N165" t="s">
        <v>630</v>
      </c>
      <c r="O165" t="s">
        <v>1536</v>
      </c>
      <c r="P165" t="s">
        <v>1535</v>
      </c>
      <c r="Q165">
        <v>6039</v>
      </c>
      <c r="R165" t="s">
        <v>630</v>
      </c>
      <c r="S165">
        <v>3878</v>
      </c>
      <c r="T165" t="s">
        <v>630</v>
      </c>
      <c r="U165" t="s">
        <v>630</v>
      </c>
      <c r="V165" t="s">
        <v>3624</v>
      </c>
      <c r="W165">
        <v>340</v>
      </c>
      <c r="X165">
        <v>6039</v>
      </c>
      <c r="Y165" t="s">
        <v>630</v>
      </c>
      <c r="Z165" t="s">
        <v>5132</v>
      </c>
      <c r="AA165" t="s">
        <v>656</v>
      </c>
      <c r="AB165" t="s">
        <v>656</v>
      </c>
      <c r="AC165" t="s">
        <v>630</v>
      </c>
      <c r="AD165" t="s">
        <v>5132</v>
      </c>
      <c r="AE165">
        <v>5617</v>
      </c>
      <c r="AF165" t="s">
        <v>630</v>
      </c>
      <c r="AG165">
        <v>5832</v>
      </c>
      <c r="AH165" t="s">
        <v>630</v>
      </c>
      <c r="AI165">
        <v>15217</v>
      </c>
      <c r="AJ165">
        <v>305</v>
      </c>
      <c r="AK165" t="s">
        <v>630</v>
      </c>
      <c r="AL165" t="s">
        <v>14398</v>
      </c>
      <c r="AM165" t="s">
        <v>5132</v>
      </c>
      <c r="AN165" t="s">
        <v>5132</v>
      </c>
      <c r="AO165" t="s">
        <v>15892</v>
      </c>
    </row>
    <row r="166" spans="1:41" x14ac:dyDescent="0.3">
      <c r="A166" t="s">
        <v>1537</v>
      </c>
      <c r="B166" t="s">
        <v>600</v>
      </c>
      <c r="C166" s="62">
        <v>28239</v>
      </c>
      <c r="D166" t="s">
        <v>6626</v>
      </c>
      <c r="E166" t="s">
        <v>6845</v>
      </c>
      <c r="F166" t="s">
        <v>3575</v>
      </c>
      <c r="G166" t="s">
        <v>3575</v>
      </c>
      <c r="H166" t="s">
        <v>2145</v>
      </c>
      <c r="I166" t="s">
        <v>9302</v>
      </c>
      <c r="J166" t="s">
        <v>600</v>
      </c>
      <c r="K166">
        <v>136860</v>
      </c>
      <c r="L166" t="s">
        <v>600</v>
      </c>
      <c r="M166">
        <v>18817</v>
      </c>
      <c r="N166" t="s">
        <v>600</v>
      </c>
      <c r="O166" t="s">
        <v>1538</v>
      </c>
      <c r="P166" t="s">
        <v>1537</v>
      </c>
      <c r="Q166">
        <v>6132</v>
      </c>
      <c r="R166" t="s">
        <v>600</v>
      </c>
      <c r="S166">
        <v>3971</v>
      </c>
      <c r="T166" t="s">
        <v>600</v>
      </c>
      <c r="U166" t="s">
        <v>600</v>
      </c>
      <c r="V166" t="s">
        <v>3625</v>
      </c>
      <c r="W166">
        <v>1358</v>
      </c>
      <c r="X166">
        <v>6132</v>
      </c>
      <c r="Y166" t="s">
        <v>600</v>
      </c>
      <c r="Z166" t="s">
        <v>5133</v>
      </c>
      <c r="AA166" t="s">
        <v>5053</v>
      </c>
      <c r="AB166" t="s">
        <v>656</v>
      </c>
      <c r="AC166" t="s">
        <v>600</v>
      </c>
      <c r="AD166" t="s">
        <v>5133</v>
      </c>
      <c r="AE166">
        <v>5887</v>
      </c>
      <c r="AF166" t="s">
        <v>600</v>
      </c>
      <c r="AG166">
        <v>5831</v>
      </c>
      <c r="AH166" t="s">
        <v>600</v>
      </c>
      <c r="AI166">
        <v>9138</v>
      </c>
      <c r="AJ166">
        <v>289</v>
      </c>
      <c r="AK166" t="s">
        <v>600</v>
      </c>
      <c r="AN166" t="s">
        <v>600</v>
      </c>
      <c r="AO166" t="s">
        <v>2145</v>
      </c>
    </row>
    <row r="167" spans="1:41" x14ac:dyDescent="0.3">
      <c r="A167" t="s">
        <v>11428</v>
      </c>
      <c r="B167" t="s">
        <v>11613</v>
      </c>
      <c r="C167" s="62">
        <v>34521</v>
      </c>
      <c r="D167" t="s">
        <v>6549</v>
      </c>
      <c r="E167" t="s">
        <v>11429</v>
      </c>
      <c r="F167" t="s">
        <v>1387</v>
      </c>
      <c r="G167" t="s">
        <v>6107</v>
      </c>
      <c r="H167" t="s">
        <v>1378</v>
      </c>
      <c r="I167" t="s">
        <v>11614</v>
      </c>
      <c r="J167" t="s">
        <v>11613</v>
      </c>
      <c r="K167">
        <v>643217</v>
      </c>
      <c r="L167" t="s">
        <v>11613</v>
      </c>
      <c r="M167">
        <v>2184354</v>
      </c>
      <c r="N167" t="s">
        <v>11613</v>
      </c>
      <c r="O167" t="s">
        <v>13137</v>
      </c>
      <c r="P167" t="s">
        <v>11428</v>
      </c>
      <c r="Q167">
        <v>10159</v>
      </c>
      <c r="R167" t="s">
        <v>11613</v>
      </c>
      <c r="S167">
        <v>34986</v>
      </c>
      <c r="T167" t="s">
        <v>11613</v>
      </c>
      <c r="V167" t="s">
        <v>12210</v>
      </c>
      <c r="W167">
        <v>105574</v>
      </c>
      <c r="X167">
        <v>10159</v>
      </c>
      <c r="Y167" t="s">
        <v>11613</v>
      </c>
      <c r="Z167" t="s">
        <v>12211</v>
      </c>
      <c r="AA167" t="s">
        <v>664</v>
      </c>
      <c r="AB167" t="s">
        <v>664</v>
      </c>
      <c r="AC167" t="s">
        <v>11613</v>
      </c>
      <c r="AD167" t="s">
        <v>12211</v>
      </c>
      <c r="AE167">
        <v>13812</v>
      </c>
      <c r="AF167" t="s">
        <v>11613</v>
      </c>
      <c r="AG167">
        <v>68495</v>
      </c>
      <c r="AH167" t="s">
        <v>11613</v>
      </c>
      <c r="AI167">
        <v>18491</v>
      </c>
      <c r="AJ167">
        <v>5209</v>
      </c>
      <c r="AK167" t="s">
        <v>11613</v>
      </c>
      <c r="AL167" t="s">
        <v>14399</v>
      </c>
      <c r="AM167" t="s">
        <v>12211</v>
      </c>
      <c r="AN167" t="s">
        <v>12211</v>
      </c>
      <c r="AO167" t="s">
        <v>1378</v>
      </c>
    </row>
    <row r="168" spans="1:41" x14ac:dyDescent="0.3">
      <c r="A168" t="s">
        <v>1539</v>
      </c>
      <c r="B168" t="s">
        <v>771</v>
      </c>
      <c r="C168" s="62">
        <v>28332</v>
      </c>
      <c r="D168" t="s">
        <v>6901</v>
      </c>
      <c r="E168" t="s">
        <v>7695</v>
      </c>
      <c r="F168" t="s">
        <v>3575</v>
      </c>
      <c r="G168" t="s">
        <v>3575</v>
      </c>
      <c r="H168" t="s">
        <v>1371</v>
      </c>
      <c r="I168" t="s">
        <v>9463</v>
      </c>
      <c r="J168" t="s">
        <v>771</v>
      </c>
      <c r="K168">
        <v>276542</v>
      </c>
      <c r="L168" t="s">
        <v>771</v>
      </c>
      <c r="M168">
        <v>174659</v>
      </c>
      <c r="N168" t="s">
        <v>771</v>
      </c>
      <c r="O168" t="s">
        <v>1540</v>
      </c>
      <c r="P168" t="s">
        <v>1539</v>
      </c>
      <c r="Q168">
        <v>6659</v>
      </c>
      <c r="R168" t="s">
        <v>771</v>
      </c>
      <c r="S168">
        <v>4588</v>
      </c>
      <c r="T168" t="s">
        <v>771</v>
      </c>
      <c r="V168" t="s">
        <v>3626</v>
      </c>
      <c r="W168">
        <v>1250</v>
      </c>
      <c r="X168">
        <v>6659</v>
      </c>
      <c r="Y168" t="s">
        <v>771</v>
      </c>
      <c r="Z168" t="s">
        <v>5134</v>
      </c>
      <c r="AA168" t="s">
        <v>656</v>
      </c>
      <c r="AB168" t="s">
        <v>656</v>
      </c>
      <c r="AC168" t="s">
        <v>771</v>
      </c>
      <c r="AD168" t="s">
        <v>5134</v>
      </c>
      <c r="AE168">
        <v>6329</v>
      </c>
      <c r="AF168" t="s">
        <v>771</v>
      </c>
      <c r="AG168">
        <v>5834</v>
      </c>
      <c r="AH168" t="s">
        <v>771</v>
      </c>
      <c r="AI168">
        <v>5684</v>
      </c>
      <c r="AJ168">
        <v>677</v>
      </c>
      <c r="AL168" t="s">
        <v>14400</v>
      </c>
      <c r="AM168" t="s">
        <v>5134</v>
      </c>
      <c r="AN168" t="s">
        <v>771</v>
      </c>
      <c r="AO168" t="s">
        <v>1371</v>
      </c>
    </row>
    <row r="169" spans="1:41" x14ac:dyDescent="0.3">
      <c r="A169" t="s">
        <v>9702</v>
      </c>
      <c r="B169" t="s">
        <v>9703</v>
      </c>
      <c r="C169" s="62">
        <v>32207</v>
      </c>
      <c r="D169" t="s">
        <v>6616</v>
      </c>
      <c r="E169" t="s">
        <v>9704</v>
      </c>
      <c r="F169" t="s">
        <v>3575</v>
      </c>
      <c r="G169" t="s">
        <v>3575</v>
      </c>
      <c r="H169" t="s">
        <v>1378</v>
      </c>
      <c r="I169" t="s">
        <v>9705</v>
      </c>
      <c r="J169" t="s">
        <v>9703</v>
      </c>
      <c r="K169">
        <v>501994</v>
      </c>
      <c r="L169" t="s">
        <v>9703</v>
      </c>
      <c r="M169">
        <v>1670980</v>
      </c>
      <c r="N169" t="s">
        <v>9703</v>
      </c>
      <c r="O169" t="s">
        <v>12372</v>
      </c>
      <c r="P169" t="s">
        <v>9702</v>
      </c>
      <c r="R169" t="s">
        <v>9703</v>
      </c>
      <c r="S169">
        <v>30849</v>
      </c>
      <c r="T169" t="s">
        <v>9703</v>
      </c>
      <c r="V169" t="s">
        <v>12373</v>
      </c>
      <c r="W169">
        <v>50078</v>
      </c>
      <c r="Z169" t="s">
        <v>9706</v>
      </c>
      <c r="AA169" t="s">
        <v>656</v>
      </c>
      <c r="AB169" t="s">
        <v>656</v>
      </c>
      <c r="AC169" t="s">
        <v>9703</v>
      </c>
      <c r="AD169" t="s">
        <v>9706</v>
      </c>
      <c r="AE169">
        <v>9353</v>
      </c>
      <c r="AI169">
        <v>3339</v>
      </c>
      <c r="AN169" t="s">
        <v>9703</v>
      </c>
      <c r="AO169" t="s">
        <v>1378</v>
      </c>
    </row>
    <row r="170" spans="1:41" x14ac:dyDescent="0.3">
      <c r="A170" t="s">
        <v>13296</v>
      </c>
      <c r="B170" t="s">
        <v>11261</v>
      </c>
      <c r="C170" s="62">
        <v>32267</v>
      </c>
      <c r="D170" t="s">
        <v>6536</v>
      </c>
      <c r="E170" t="s">
        <v>13297</v>
      </c>
      <c r="F170" t="s">
        <v>3575</v>
      </c>
      <c r="G170" t="s">
        <v>3575</v>
      </c>
      <c r="H170" t="s">
        <v>1371</v>
      </c>
      <c r="I170" t="s">
        <v>11262</v>
      </c>
      <c r="J170" t="s">
        <v>11261</v>
      </c>
      <c r="K170">
        <v>548357</v>
      </c>
      <c r="L170" t="s">
        <v>11261</v>
      </c>
      <c r="M170">
        <v>2117265</v>
      </c>
      <c r="N170" t="s">
        <v>11261</v>
      </c>
      <c r="O170" t="s">
        <v>13298</v>
      </c>
      <c r="P170" t="s">
        <v>13296</v>
      </c>
      <c r="Q170">
        <v>9728</v>
      </c>
      <c r="R170" t="s">
        <v>11261</v>
      </c>
      <c r="S170">
        <v>33270</v>
      </c>
      <c r="T170" t="s">
        <v>11261</v>
      </c>
      <c r="W170">
        <v>66039</v>
      </c>
      <c r="X170">
        <v>9728</v>
      </c>
      <c r="Y170" t="s">
        <v>11261</v>
      </c>
      <c r="Z170" t="s">
        <v>13299</v>
      </c>
      <c r="AA170" t="s">
        <v>656</v>
      </c>
      <c r="AB170" t="s">
        <v>656</v>
      </c>
      <c r="AD170" t="s">
        <v>13299</v>
      </c>
      <c r="AE170">
        <v>12580</v>
      </c>
      <c r="AI170">
        <v>13996</v>
      </c>
      <c r="AJ170">
        <v>4649</v>
      </c>
      <c r="AK170" t="s">
        <v>11261</v>
      </c>
      <c r="AL170" t="s">
        <v>14401</v>
      </c>
      <c r="AM170" t="s">
        <v>13299</v>
      </c>
      <c r="AN170" t="s">
        <v>11261</v>
      </c>
      <c r="AO170" t="s">
        <v>1371</v>
      </c>
    </row>
    <row r="171" spans="1:41" x14ac:dyDescent="0.3">
      <c r="A171" t="s">
        <v>1541</v>
      </c>
      <c r="B171" t="s">
        <v>629</v>
      </c>
      <c r="C171" s="62">
        <v>27800</v>
      </c>
      <c r="D171" t="s">
        <v>7180</v>
      </c>
      <c r="E171" t="s">
        <v>7179</v>
      </c>
      <c r="F171" t="s">
        <v>3575</v>
      </c>
      <c r="G171" t="s">
        <v>3575</v>
      </c>
      <c r="H171" t="s">
        <v>1394</v>
      </c>
      <c r="I171" t="s">
        <v>9244</v>
      </c>
      <c r="J171" t="s">
        <v>629</v>
      </c>
      <c r="K171">
        <v>204020</v>
      </c>
      <c r="L171" t="s">
        <v>629</v>
      </c>
      <c r="M171">
        <v>22419</v>
      </c>
      <c r="N171" t="s">
        <v>629</v>
      </c>
      <c r="O171" t="s">
        <v>1542</v>
      </c>
      <c r="P171" t="s">
        <v>1541</v>
      </c>
      <c r="Q171">
        <v>6279</v>
      </c>
      <c r="R171" t="s">
        <v>629</v>
      </c>
      <c r="S171">
        <v>4118</v>
      </c>
      <c r="T171" t="s">
        <v>629</v>
      </c>
      <c r="V171" t="s">
        <v>3627</v>
      </c>
      <c r="W171">
        <v>6</v>
      </c>
      <c r="X171">
        <v>6279</v>
      </c>
      <c r="Y171" t="s">
        <v>629</v>
      </c>
      <c r="Z171" t="s">
        <v>8366</v>
      </c>
      <c r="AA171" t="s">
        <v>5053</v>
      </c>
      <c r="AB171" t="s">
        <v>664</v>
      </c>
      <c r="AC171" t="s">
        <v>629</v>
      </c>
      <c r="AD171" t="s">
        <v>8366</v>
      </c>
      <c r="AI171">
        <v>12671</v>
      </c>
      <c r="AO171" t="s">
        <v>1394</v>
      </c>
    </row>
    <row r="172" spans="1:41" x14ac:dyDescent="0.3">
      <c r="A172" t="s">
        <v>1543</v>
      </c>
      <c r="B172" t="s">
        <v>374</v>
      </c>
      <c r="C172" s="62">
        <v>30845</v>
      </c>
      <c r="D172" t="s">
        <v>7182</v>
      </c>
      <c r="E172" t="s">
        <v>7181</v>
      </c>
      <c r="F172" t="s">
        <v>3575</v>
      </c>
      <c r="G172" t="s">
        <v>3575</v>
      </c>
      <c r="H172" t="s">
        <v>1378</v>
      </c>
      <c r="I172" t="s">
        <v>10052</v>
      </c>
      <c r="J172" t="s">
        <v>374</v>
      </c>
      <c r="K172">
        <v>465668</v>
      </c>
      <c r="L172" t="s">
        <v>374</v>
      </c>
      <c r="M172">
        <v>547419</v>
      </c>
      <c r="N172" t="s">
        <v>374</v>
      </c>
      <c r="O172" t="s">
        <v>1544</v>
      </c>
      <c r="P172" t="s">
        <v>1543</v>
      </c>
      <c r="Q172">
        <v>8288</v>
      </c>
      <c r="R172" t="s">
        <v>374</v>
      </c>
      <c r="S172">
        <v>29173</v>
      </c>
      <c r="T172" t="s">
        <v>374</v>
      </c>
      <c r="V172" t="s">
        <v>3628</v>
      </c>
      <c r="W172">
        <v>45390</v>
      </c>
      <c r="X172">
        <v>8288</v>
      </c>
      <c r="Y172" t="s">
        <v>374</v>
      </c>
      <c r="Z172" t="s">
        <v>5135</v>
      </c>
      <c r="AA172" t="s">
        <v>664</v>
      </c>
      <c r="AB172" t="s">
        <v>664</v>
      </c>
      <c r="AC172" t="s">
        <v>374</v>
      </c>
      <c r="AD172" t="s">
        <v>5135</v>
      </c>
      <c r="AE172">
        <v>9637</v>
      </c>
      <c r="AI172">
        <v>18051</v>
      </c>
      <c r="AJ172">
        <v>2813</v>
      </c>
      <c r="AN172" t="s">
        <v>374</v>
      </c>
      <c r="AO172" t="s">
        <v>1378</v>
      </c>
    </row>
    <row r="173" spans="1:41" x14ac:dyDescent="0.3">
      <c r="A173" t="s">
        <v>9278</v>
      </c>
      <c r="B173" t="s">
        <v>9279</v>
      </c>
      <c r="C173" s="62">
        <v>34481</v>
      </c>
      <c r="D173" t="s">
        <v>6530</v>
      </c>
      <c r="E173" t="s">
        <v>9280</v>
      </c>
      <c r="F173" t="s">
        <v>1563</v>
      </c>
      <c r="G173" t="s">
        <v>6107</v>
      </c>
      <c r="H173" t="s">
        <v>1371</v>
      </c>
      <c r="I173" t="s">
        <v>11824</v>
      </c>
      <c r="J173" t="s">
        <v>9279</v>
      </c>
      <c r="K173">
        <v>621244</v>
      </c>
      <c r="L173" t="s">
        <v>9279</v>
      </c>
      <c r="M173">
        <v>2044503</v>
      </c>
      <c r="N173" t="s">
        <v>9279</v>
      </c>
      <c r="O173" t="s">
        <v>13433</v>
      </c>
      <c r="P173" t="s">
        <v>9278</v>
      </c>
      <c r="Q173">
        <v>9872</v>
      </c>
      <c r="R173" t="s">
        <v>9279</v>
      </c>
      <c r="S173">
        <v>32811</v>
      </c>
      <c r="T173" t="s">
        <v>9279</v>
      </c>
      <c r="V173" t="s">
        <v>12346</v>
      </c>
      <c r="W173">
        <v>100574</v>
      </c>
      <c r="X173">
        <v>9872</v>
      </c>
      <c r="Y173" t="s">
        <v>14402</v>
      </c>
      <c r="Z173" t="s">
        <v>9281</v>
      </c>
      <c r="AA173" t="s">
        <v>656</v>
      </c>
      <c r="AB173" t="s">
        <v>656</v>
      </c>
      <c r="AC173" t="s">
        <v>9279</v>
      </c>
      <c r="AD173" t="s">
        <v>9281</v>
      </c>
      <c r="AE173">
        <v>12492</v>
      </c>
      <c r="AF173" t="s">
        <v>9279</v>
      </c>
      <c r="AG173">
        <v>60639</v>
      </c>
      <c r="AH173" t="s">
        <v>9279</v>
      </c>
      <c r="AI173">
        <v>18201</v>
      </c>
      <c r="AJ173">
        <v>5070</v>
      </c>
      <c r="AK173" t="s">
        <v>9279</v>
      </c>
      <c r="AL173" t="s">
        <v>14403</v>
      </c>
      <c r="AM173" t="s">
        <v>9281</v>
      </c>
      <c r="AN173" t="s">
        <v>9281</v>
      </c>
      <c r="AO173" t="s">
        <v>15887</v>
      </c>
    </row>
    <row r="174" spans="1:41" x14ac:dyDescent="0.3">
      <c r="A174" t="s">
        <v>1545</v>
      </c>
      <c r="B174" t="s">
        <v>74</v>
      </c>
      <c r="C174" s="62">
        <v>31007</v>
      </c>
      <c r="D174" t="s">
        <v>7184</v>
      </c>
      <c r="E174" t="s">
        <v>7183</v>
      </c>
      <c r="F174" t="s">
        <v>3575</v>
      </c>
      <c r="G174" t="s">
        <v>3575</v>
      </c>
      <c r="H174" t="s">
        <v>1378</v>
      </c>
      <c r="I174" t="s">
        <v>9946</v>
      </c>
      <c r="J174" t="s">
        <v>74</v>
      </c>
      <c r="K174">
        <v>450641</v>
      </c>
      <c r="L174" t="s">
        <v>74</v>
      </c>
      <c r="M174">
        <v>1603009</v>
      </c>
      <c r="N174" t="s">
        <v>74</v>
      </c>
      <c r="O174" t="s">
        <v>3629</v>
      </c>
      <c r="P174" t="s">
        <v>1545</v>
      </c>
      <c r="Q174">
        <v>9194</v>
      </c>
      <c r="R174" t="s">
        <v>74</v>
      </c>
      <c r="S174">
        <v>30418</v>
      </c>
      <c r="T174" t="s">
        <v>74</v>
      </c>
      <c r="V174" t="s">
        <v>3630</v>
      </c>
      <c r="W174">
        <v>52341</v>
      </c>
      <c r="X174">
        <v>9194</v>
      </c>
      <c r="Y174" t="s">
        <v>74</v>
      </c>
      <c r="Z174" t="s">
        <v>5136</v>
      </c>
      <c r="AA174" t="s">
        <v>664</v>
      </c>
      <c r="AB174" t="s">
        <v>664</v>
      </c>
      <c r="AC174" t="s">
        <v>74</v>
      </c>
      <c r="AD174" t="s">
        <v>5136</v>
      </c>
      <c r="AE174">
        <v>9418</v>
      </c>
      <c r="AI174">
        <v>2612</v>
      </c>
      <c r="AL174" t="s">
        <v>14404</v>
      </c>
      <c r="AM174" t="s">
        <v>5136</v>
      </c>
      <c r="AN174" t="s">
        <v>74</v>
      </c>
      <c r="AO174" t="s">
        <v>1378</v>
      </c>
    </row>
    <row r="175" spans="1:41" x14ac:dyDescent="0.3">
      <c r="A175" t="s">
        <v>1546</v>
      </c>
      <c r="B175" t="s">
        <v>885</v>
      </c>
      <c r="C175" s="62">
        <v>32225</v>
      </c>
      <c r="D175" t="s">
        <v>7662</v>
      </c>
      <c r="E175" t="s">
        <v>7661</v>
      </c>
      <c r="F175" t="s">
        <v>1370</v>
      </c>
      <c r="G175" t="s">
        <v>6107</v>
      </c>
      <c r="H175" t="s">
        <v>1371</v>
      </c>
      <c r="I175" t="s">
        <v>10023</v>
      </c>
      <c r="J175" t="s">
        <v>885</v>
      </c>
      <c r="K175">
        <v>476454</v>
      </c>
      <c r="L175" t="s">
        <v>885</v>
      </c>
      <c r="M175">
        <v>1623765</v>
      </c>
      <c r="N175" t="s">
        <v>885</v>
      </c>
      <c r="O175" t="s">
        <v>1547</v>
      </c>
      <c r="P175" t="s">
        <v>1546</v>
      </c>
      <c r="Q175">
        <v>9063</v>
      </c>
      <c r="R175" t="s">
        <v>885</v>
      </c>
      <c r="S175">
        <v>31122</v>
      </c>
      <c r="T175" t="s">
        <v>885</v>
      </c>
      <c r="V175" t="s">
        <v>3631</v>
      </c>
      <c r="W175">
        <v>49775</v>
      </c>
      <c r="X175">
        <v>9063</v>
      </c>
      <c r="Y175" t="s">
        <v>885</v>
      </c>
      <c r="Z175" t="s">
        <v>5137</v>
      </c>
      <c r="AA175" t="s">
        <v>656</v>
      </c>
      <c r="AB175" t="s">
        <v>656</v>
      </c>
      <c r="AC175" t="s">
        <v>885</v>
      </c>
      <c r="AD175" t="s">
        <v>5137</v>
      </c>
      <c r="AE175">
        <v>9622</v>
      </c>
      <c r="AF175" t="s">
        <v>885</v>
      </c>
      <c r="AG175">
        <v>13183</v>
      </c>
      <c r="AH175" t="s">
        <v>885</v>
      </c>
      <c r="AI175">
        <v>6446</v>
      </c>
      <c r="AJ175">
        <v>3641</v>
      </c>
      <c r="AL175" t="s">
        <v>14405</v>
      </c>
      <c r="AM175" t="s">
        <v>5137</v>
      </c>
      <c r="AN175" t="s">
        <v>5137</v>
      </c>
      <c r="AO175" t="s">
        <v>15883</v>
      </c>
    </row>
    <row r="176" spans="1:41" x14ac:dyDescent="0.3">
      <c r="A176" t="s">
        <v>1548</v>
      </c>
      <c r="B176" t="s">
        <v>1269</v>
      </c>
      <c r="C176" s="62">
        <v>27513</v>
      </c>
      <c r="D176" t="s">
        <v>6999</v>
      </c>
      <c r="E176" t="s">
        <v>7185</v>
      </c>
      <c r="F176" t="s">
        <v>3575</v>
      </c>
      <c r="G176" t="s">
        <v>3575</v>
      </c>
      <c r="H176" t="s">
        <v>1371</v>
      </c>
      <c r="I176" t="s">
        <v>10239</v>
      </c>
      <c r="J176" t="s">
        <v>1269</v>
      </c>
      <c r="K176">
        <v>429783</v>
      </c>
      <c r="L176" t="s">
        <v>1269</v>
      </c>
      <c r="M176">
        <v>223412</v>
      </c>
      <c r="N176" t="s">
        <v>1269</v>
      </c>
      <c r="O176" t="s">
        <v>1549</v>
      </c>
      <c r="P176" t="s">
        <v>1548</v>
      </c>
      <c r="Q176">
        <v>6146</v>
      </c>
      <c r="R176" t="s">
        <v>1269</v>
      </c>
      <c r="S176">
        <v>3985</v>
      </c>
      <c r="T176" t="s">
        <v>1269</v>
      </c>
      <c r="V176" t="s">
        <v>3632</v>
      </c>
      <c r="W176">
        <v>32749</v>
      </c>
      <c r="X176">
        <v>6146</v>
      </c>
      <c r="Y176" t="s">
        <v>1269</v>
      </c>
      <c r="Z176" t="s">
        <v>8367</v>
      </c>
      <c r="AA176" t="s">
        <v>656</v>
      </c>
      <c r="AB176" t="s">
        <v>656</v>
      </c>
      <c r="AC176" t="s">
        <v>1269</v>
      </c>
      <c r="AD176" t="s">
        <v>8367</v>
      </c>
      <c r="AH176" t="s">
        <v>1269</v>
      </c>
      <c r="AI176">
        <v>12286</v>
      </c>
      <c r="AO176" t="s">
        <v>1371</v>
      </c>
    </row>
    <row r="177" spans="1:41" x14ac:dyDescent="0.3">
      <c r="A177" t="s">
        <v>1550</v>
      </c>
      <c r="B177" t="s">
        <v>284</v>
      </c>
      <c r="C177" s="62">
        <v>29982</v>
      </c>
      <c r="D177" t="s">
        <v>7186</v>
      </c>
      <c r="E177" t="s">
        <v>7185</v>
      </c>
      <c r="F177" t="s">
        <v>3575</v>
      </c>
      <c r="G177" t="s">
        <v>3575</v>
      </c>
      <c r="H177" t="s">
        <v>659</v>
      </c>
      <c r="I177" t="s">
        <v>10161</v>
      </c>
      <c r="J177" t="s">
        <v>284</v>
      </c>
      <c r="K177">
        <v>435358</v>
      </c>
      <c r="L177" t="s">
        <v>284</v>
      </c>
      <c r="M177">
        <v>541865</v>
      </c>
      <c r="N177" t="s">
        <v>284</v>
      </c>
      <c r="O177" t="s">
        <v>1552</v>
      </c>
      <c r="P177" t="s">
        <v>1550</v>
      </c>
      <c r="Q177">
        <v>7511</v>
      </c>
      <c r="R177" t="s">
        <v>284</v>
      </c>
      <c r="S177">
        <v>6218</v>
      </c>
      <c r="T177" t="s">
        <v>284</v>
      </c>
      <c r="V177" t="s">
        <v>3633</v>
      </c>
      <c r="W177">
        <v>45619</v>
      </c>
      <c r="X177">
        <v>7511</v>
      </c>
      <c r="Y177" t="s">
        <v>284</v>
      </c>
      <c r="Z177" t="s">
        <v>8368</v>
      </c>
      <c r="AA177" t="s">
        <v>656</v>
      </c>
      <c r="AB177" t="s">
        <v>656</v>
      </c>
      <c r="AC177" t="s">
        <v>284</v>
      </c>
      <c r="AD177" t="s">
        <v>8368</v>
      </c>
      <c r="AI177">
        <v>12345</v>
      </c>
      <c r="AO177" t="s">
        <v>659</v>
      </c>
    </row>
    <row r="178" spans="1:41" x14ac:dyDescent="0.3">
      <c r="A178" t="s">
        <v>1553</v>
      </c>
      <c r="B178" t="s">
        <v>473</v>
      </c>
      <c r="C178" s="62">
        <v>29892</v>
      </c>
      <c r="D178" t="s">
        <v>6884</v>
      </c>
      <c r="E178" t="s">
        <v>7187</v>
      </c>
      <c r="F178" t="s">
        <v>3575</v>
      </c>
      <c r="G178" t="s">
        <v>3575</v>
      </c>
      <c r="H178" t="s">
        <v>658</v>
      </c>
      <c r="I178" t="s">
        <v>10388</v>
      </c>
      <c r="J178" t="s">
        <v>473</v>
      </c>
      <c r="K178">
        <v>400140</v>
      </c>
      <c r="L178" t="s">
        <v>473</v>
      </c>
      <c r="M178">
        <v>212252</v>
      </c>
      <c r="N178" t="s">
        <v>473</v>
      </c>
      <c r="O178" t="s">
        <v>1554</v>
      </c>
      <c r="P178" t="s">
        <v>1553</v>
      </c>
      <c r="Q178">
        <v>6811</v>
      </c>
      <c r="R178" t="s">
        <v>473</v>
      </c>
      <c r="S178">
        <v>4968</v>
      </c>
      <c r="T178" t="s">
        <v>473</v>
      </c>
      <c r="U178" t="s">
        <v>473</v>
      </c>
      <c r="V178" t="s">
        <v>3634</v>
      </c>
      <c r="W178">
        <v>19093</v>
      </c>
      <c r="X178">
        <v>6811</v>
      </c>
      <c r="Y178" t="s">
        <v>473</v>
      </c>
      <c r="Z178" t="s">
        <v>8369</v>
      </c>
      <c r="AA178" t="s">
        <v>5053</v>
      </c>
      <c r="AB178" t="s">
        <v>656</v>
      </c>
      <c r="AC178" t="s">
        <v>473</v>
      </c>
      <c r="AD178" t="s">
        <v>8369</v>
      </c>
      <c r="AI178">
        <v>5528</v>
      </c>
      <c r="AO178" t="s">
        <v>658</v>
      </c>
    </row>
    <row r="179" spans="1:41" x14ac:dyDescent="0.3">
      <c r="A179" t="s">
        <v>5138</v>
      </c>
      <c r="B179" t="s">
        <v>5042</v>
      </c>
      <c r="C179" s="62">
        <v>33483</v>
      </c>
      <c r="D179" t="s">
        <v>6536</v>
      </c>
      <c r="E179" t="s">
        <v>6869</v>
      </c>
      <c r="F179" t="s">
        <v>3575</v>
      </c>
      <c r="G179" t="s">
        <v>3575</v>
      </c>
      <c r="H179" t="s">
        <v>1371</v>
      </c>
      <c r="I179" t="s">
        <v>10453</v>
      </c>
      <c r="J179" t="s">
        <v>5042</v>
      </c>
      <c r="K179">
        <v>542194</v>
      </c>
      <c r="L179" t="s">
        <v>5042</v>
      </c>
      <c r="M179">
        <v>1718084</v>
      </c>
      <c r="N179" t="s">
        <v>5042</v>
      </c>
      <c r="O179" t="s">
        <v>5139</v>
      </c>
      <c r="P179" t="s">
        <v>5138</v>
      </c>
      <c r="Q179">
        <v>9530</v>
      </c>
      <c r="R179" t="s">
        <v>5042</v>
      </c>
      <c r="S179">
        <v>31758</v>
      </c>
      <c r="T179" t="s">
        <v>5042</v>
      </c>
      <c r="V179" t="s">
        <v>5140</v>
      </c>
      <c r="W179">
        <v>60747</v>
      </c>
      <c r="X179">
        <v>9530</v>
      </c>
      <c r="Y179" t="s">
        <v>5042</v>
      </c>
      <c r="Z179" t="s">
        <v>5141</v>
      </c>
      <c r="AA179" t="s">
        <v>656</v>
      </c>
      <c r="AB179" t="s">
        <v>656</v>
      </c>
      <c r="AC179" t="s">
        <v>5042</v>
      </c>
      <c r="AD179" t="s">
        <v>5141</v>
      </c>
      <c r="AE179">
        <v>11209</v>
      </c>
      <c r="AF179" t="s">
        <v>5042</v>
      </c>
      <c r="AG179">
        <v>13326</v>
      </c>
      <c r="AH179" t="s">
        <v>5042</v>
      </c>
      <c r="AI179">
        <v>18048</v>
      </c>
      <c r="AJ179">
        <v>4260</v>
      </c>
      <c r="AN179" t="s">
        <v>5042</v>
      </c>
      <c r="AO179" t="s">
        <v>1371</v>
      </c>
    </row>
    <row r="180" spans="1:41" x14ac:dyDescent="0.3">
      <c r="A180" t="s">
        <v>8232</v>
      </c>
      <c r="B180" t="s">
        <v>8370</v>
      </c>
      <c r="C180" s="62">
        <v>32624</v>
      </c>
      <c r="D180" t="s">
        <v>7351</v>
      </c>
      <c r="E180" t="s">
        <v>8233</v>
      </c>
      <c r="F180" t="s">
        <v>1524</v>
      </c>
      <c r="G180" t="s">
        <v>9083</v>
      </c>
      <c r="H180" t="s">
        <v>1371</v>
      </c>
      <c r="I180" t="s">
        <v>10155</v>
      </c>
      <c r="J180" t="s">
        <v>8370</v>
      </c>
      <c r="K180">
        <v>518452</v>
      </c>
      <c r="L180" t="s">
        <v>8370</v>
      </c>
      <c r="M180">
        <v>1941511</v>
      </c>
      <c r="N180" t="s">
        <v>8370</v>
      </c>
      <c r="O180" t="s">
        <v>8371</v>
      </c>
      <c r="P180" t="s">
        <v>8232</v>
      </c>
      <c r="Q180">
        <v>9478</v>
      </c>
      <c r="R180" t="s">
        <v>8370</v>
      </c>
      <c r="S180">
        <v>31718</v>
      </c>
      <c r="T180" t="s">
        <v>8370</v>
      </c>
      <c r="V180" t="s">
        <v>8372</v>
      </c>
      <c r="W180">
        <v>65855</v>
      </c>
      <c r="X180">
        <v>9478</v>
      </c>
      <c r="Y180" t="s">
        <v>8370</v>
      </c>
      <c r="Z180" t="s">
        <v>8373</v>
      </c>
      <c r="AA180" t="s">
        <v>656</v>
      </c>
      <c r="AB180" t="s">
        <v>656</v>
      </c>
      <c r="AC180" t="s">
        <v>8370</v>
      </c>
      <c r="AD180" t="s">
        <v>8373</v>
      </c>
      <c r="AE180">
        <v>11482</v>
      </c>
      <c r="AF180" t="s">
        <v>8370</v>
      </c>
      <c r="AG180">
        <v>17124</v>
      </c>
      <c r="AH180" t="s">
        <v>8370</v>
      </c>
      <c r="AI180">
        <v>13688</v>
      </c>
      <c r="AJ180">
        <v>4428</v>
      </c>
      <c r="AL180" t="s">
        <v>14406</v>
      </c>
      <c r="AM180" t="s">
        <v>8373</v>
      </c>
      <c r="AN180" t="s">
        <v>8373</v>
      </c>
      <c r="AO180" t="s">
        <v>15887</v>
      </c>
    </row>
    <row r="181" spans="1:41" x14ac:dyDescent="0.3">
      <c r="A181" t="s">
        <v>3635</v>
      </c>
      <c r="B181" t="s">
        <v>1281</v>
      </c>
      <c r="C181" s="62">
        <v>33884</v>
      </c>
      <c r="D181" t="s">
        <v>6890</v>
      </c>
      <c r="E181" t="s">
        <v>6889</v>
      </c>
      <c r="F181" t="s">
        <v>1387</v>
      </c>
      <c r="G181" t="s">
        <v>6107</v>
      </c>
      <c r="H181" t="s">
        <v>1378</v>
      </c>
      <c r="I181" t="s">
        <v>10121</v>
      </c>
      <c r="J181" t="s">
        <v>1281</v>
      </c>
      <c r="K181">
        <v>605141</v>
      </c>
      <c r="L181" t="s">
        <v>1281</v>
      </c>
      <c r="M181">
        <v>2106654</v>
      </c>
      <c r="N181" t="s">
        <v>1281</v>
      </c>
      <c r="O181" t="s">
        <v>8374</v>
      </c>
      <c r="P181" t="s">
        <v>3635</v>
      </c>
      <c r="Q181">
        <v>9552</v>
      </c>
      <c r="R181" t="s">
        <v>1281</v>
      </c>
      <c r="S181">
        <v>33039</v>
      </c>
      <c r="T181" t="s">
        <v>1281</v>
      </c>
      <c r="V181" t="s">
        <v>5142</v>
      </c>
      <c r="W181">
        <v>70430</v>
      </c>
      <c r="X181">
        <v>9552</v>
      </c>
      <c r="Y181" t="s">
        <v>1281</v>
      </c>
      <c r="Z181" t="s">
        <v>5143</v>
      </c>
      <c r="AA181" t="s">
        <v>656</v>
      </c>
      <c r="AB181" t="s">
        <v>656</v>
      </c>
      <c r="AC181" t="s">
        <v>1281</v>
      </c>
      <c r="AD181" t="s">
        <v>5143</v>
      </c>
      <c r="AE181">
        <v>12925</v>
      </c>
      <c r="AF181" t="s">
        <v>1281</v>
      </c>
      <c r="AG181">
        <v>39151</v>
      </c>
      <c r="AH181" t="s">
        <v>1281</v>
      </c>
      <c r="AI181">
        <v>18276</v>
      </c>
      <c r="AJ181">
        <v>4673</v>
      </c>
      <c r="AK181" t="s">
        <v>1281</v>
      </c>
      <c r="AL181" t="s">
        <v>14407</v>
      </c>
      <c r="AM181" t="s">
        <v>5143</v>
      </c>
      <c r="AN181" t="s">
        <v>5143</v>
      </c>
      <c r="AO181" t="s">
        <v>1378</v>
      </c>
    </row>
    <row r="182" spans="1:41" x14ac:dyDescent="0.3">
      <c r="A182" t="s">
        <v>12957</v>
      </c>
      <c r="B182" t="s">
        <v>12959</v>
      </c>
      <c r="C182" s="62">
        <v>33022</v>
      </c>
      <c r="D182" t="s">
        <v>6616</v>
      </c>
      <c r="E182" t="s">
        <v>12958</v>
      </c>
      <c r="F182" t="s">
        <v>1424</v>
      </c>
      <c r="G182" t="s">
        <v>6107</v>
      </c>
      <c r="H182" t="s">
        <v>1371</v>
      </c>
      <c r="I182" t="s">
        <v>11780</v>
      </c>
      <c r="J182" t="s">
        <v>11237</v>
      </c>
      <c r="K182">
        <v>607352</v>
      </c>
      <c r="L182" t="s">
        <v>12959</v>
      </c>
      <c r="M182">
        <v>2211470</v>
      </c>
      <c r="N182" t="s">
        <v>11237</v>
      </c>
      <c r="O182" t="s">
        <v>13206</v>
      </c>
      <c r="P182" t="s">
        <v>12957</v>
      </c>
      <c r="Q182">
        <v>10261</v>
      </c>
      <c r="R182" t="s">
        <v>12959</v>
      </c>
      <c r="S182">
        <v>34882</v>
      </c>
      <c r="T182" t="s">
        <v>12959</v>
      </c>
      <c r="W182">
        <v>70988</v>
      </c>
      <c r="X182">
        <v>10261</v>
      </c>
      <c r="Y182" t="s">
        <v>12959</v>
      </c>
      <c r="Z182" t="s">
        <v>14079</v>
      </c>
      <c r="AA182" t="s">
        <v>656</v>
      </c>
      <c r="AB182" t="s">
        <v>656</v>
      </c>
      <c r="AC182" t="s">
        <v>12959</v>
      </c>
      <c r="AD182" t="s">
        <v>14079</v>
      </c>
      <c r="AE182">
        <v>14126</v>
      </c>
      <c r="AF182" t="s">
        <v>12959</v>
      </c>
      <c r="AG182">
        <v>68661</v>
      </c>
      <c r="AH182" t="s">
        <v>12959</v>
      </c>
      <c r="AI182">
        <v>23614</v>
      </c>
      <c r="AJ182">
        <v>5141</v>
      </c>
      <c r="AK182" t="s">
        <v>12959</v>
      </c>
      <c r="AL182" t="s">
        <v>14408</v>
      </c>
      <c r="AM182" t="s">
        <v>14079</v>
      </c>
      <c r="AN182" t="s">
        <v>14079</v>
      </c>
      <c r="AO182" t="s">
        <v>15883</v>
      </c>
    </row>
    <row r="183" spans="1:41" x14ac:dyDescent="0.3">
      <c r="A183" t="s">
        <v>1555</v>
      </c>
      <c r="B183" t="s">
        <v>90</v>
      </c>
      <c r="C183" s="62">
        <v>31690</v>
      </c>
      <c r="D183" t="s">
        <v>7060</v>
      </c>
      <c r="E183" t="s">
        <v>7188</v>
      </c>
      <c r="F183" t="s">
        <v>3575</v>
      </c>
      <c r="G183" t="s">
        <v>3575</v>
      </c>
      <c r="H183" t="s">
        <v>1429</v>
      </c>
      <c r="I183" t="s">
        <v>9442</v>
      </c>
      <c r="J183" t="s">
        <v>90</v>
      </c>
      <c r="K183">
        <v>488703</v>
      </c>
      <c r="L183" t="s">
        <v>90</v>
      </c>
      <c r="M183">
        <v>1725410</v>
      </c>
      <c r="N183" t="s">
        <v>90</v>
      </c>
      <c r="O183" t="s">
        <v>3636</v>
      </c>
      <c r="P183" t="s">
        <v>1555</v>
      </c>
      <c r="Q183">
        <v>9234</v>
      </c>
      <c r="R183" t="s">
        <v>90</v>
      </c>
      <c r="S183">
        <v>31760</v>
      </c>
      <c r="T183" t="s">
        <v>90</v>
      </c>
      <c r="U183" t="s">
        <v>90</v>
      </c>
      <c r="V183" t="s">
        <v>3637</v>
      </c>
      <c r="W183">
        <v>45704</v>
      </c>
      <c r="X183">
        <v>9234</v>
      </c>
      <c r="Y183" t="s">
        <v>90</v>
      </c>
      <c r="Z183" t="s">
        <v>5144</v>
      </c>
      <c r="AA183" t="s">
        <v>656</v>
      </c>
      <c r="AB183" t="s">
        <v>656</v>
      </c>
      <c r="AC183" t="s">
        <v>90</v>
      </c>
      <c r="AD183" t="s">
        <v>5144</v>
      </c>
      <c r="AE183">
        <v>9467</v>
      </c>
      <c r="AF183" t="s">
        <v>90</v>
      </c>
      <c r="AG183">
        <v>13401</v>
      </c>
      <c r="AI183">
        <v>18047</v>
      </c>
      <c r="AN183" t="s">
        <v>90</v>
      </c>
      <c r="AO183" t="s">
        <v>1429</v>
      </c>
    </row>
    <row r="184" spans="1:41" x14ac:dyDescent="0.3">
      <c r="A184" t="s">
        <v>13677</v>
      </c>
      <c r="B184" t="s">
        <v>13678</v>
      </c>
      <c r="C184" s="62">
        <v>31166</v>
      </c>
      <c r="D184" t="s">
        <v>6562</v>
      </c>
      <c r="E184" t="s">
        <v>13679</v>
      </c>
      <c r="F184" t="s">
        <v>3575</v>
      </c>
      <c r="G184" t="s">
        <v>3575</v>
      </c>
      <c r="H184" t="s">
        <v>1371</v>
      </c>
      <c r="I184" t="s">
        <v>13680</v>
      </c>
      <c r="J184" t="s">
        <v>13678</v>
      </c>
      <c r="K184">
        <v>502212</v>
      </c>
      <c r="L184" t="s">
        <v>13678</v>
      </c>
      <c r="M184">
        <v>1225728</v>
      </c>
      <c r="N184" t="s">
        <v>13678</v>
      </c>
      <c r="O184" t="s">
        <v>14409</v>
      </c>
      <c r="P184" t="s">
        <v>13677</v>
      </c>
      <c r="Q184">
        <v>10695</v>
      </c>
      <c r="R184" t="s">
        <v>13678</v>
      </c>
      <c r="S184">
        <v>31344</v>
      </c>
      <c r="T184" t="s">
        <v>13678</v>
      </c>
      <c r="W184">
        <v>50185</v>
      </c>
      <c r="X184">
        <v>10695</v>
      </c>
      <c r="Y184" t="s">
        <v>13678</v>
      </c>
      <c r="Z184" t="s">
        <v>13681</v>
      </c>
      <c r="AA184" t="s">
        <v>656</v>
      </c>
      <c r="AB184" t="s">
        <v>656</v>
      </c>
      <c r="AD184" t="s">
        <v>13681</v>
      </c>
      <c r="AE184">
        <v>13523</v>
      </c>
      <c r="AI184">
        <v>1881</v>
      </c>
      <c r="AJ184">
        <v>5551</v>
      </c>
      <c r="AL184" t="s">
        <v>14410</v>
      </c>
      <c r="AM184" t="s">
        <v>13681</v>
      </c>
      <c r="AN184" t="s">
        <v>13678</v>
      </c>
      <c r="AO184" t="s">
        <v>1371</v>
      </c>
    </row>
    <row r="185" spans="1:41" x14ac:dyDescent="0.3">
      <c r="A185" t="s">
        <v>15715</v>
      </c>
      <c r="B185" t="s">
        <v>15677</v>
      </c>
      <c r="C185" s="62">
        <v>34850</v>
      </c>
      <c r="D185" t="s">
        <v>6905</v>
      </c>
      <c r="E185" t="s">
        <v>15716</v>
      </c>
      <c r="F185" t="s">
        <v>1400</v>
      </c>
      <c r="G185" t="s">
        <v>6107</v>
      </c>
      <c r="H185" t="s">
        <v>1371</v>
      </c>
      <c r="I185" t="s">
        <v>15717</v>
      </c>
      <c r="J185" t="s">
        <v>15677</v>
      </c>
      <c r="K185">
        <v>669456</v>
      </c>
      <c r="L185" t="s">
        <v>15677</v>
      </c>
      <c r="P185" t="s">
        <v>15715</v>
      </c>
      <c r="Q185">
        <v>10867</v>
      </c>
      <c r="R185" t="s">
        <v>15677</v>
      </c>
      <c r="S185">
        <v>40912</v>
      </c>
      <c r="T185" t="s">
        <v>15677</v>
      </c>
      <c r="W185">
        <v>108830</v>
      </c>
      <c r="Z185" t="s">
        <v>15973</v>
      </c>
      <c r="AA185" t="s">
        <v>656</v>
      </c>
      <c r="AB185" t="s">
        <v>656</v>
      </c>
      <c r="AD185" t="s">
        <v>15973</v>
      </c>
      <c r="AE185">
        <v>14383</v>
      </c>
      <c r="AI185">
        <v>23814</v>
      </c>
      <c r="AJ185">
        <v>5890</v>
      </c>
      <c r="AN185" t="s">
        <v>15677</v>
      </c>
      <c r="AO185" t="s">
        <v>15887</v>
      </c>
    </row>
    <row r="186" spans="1:41" x14ac:dyDescent="0.3">
      <c r="A186" t="s">
        <v>1556</v>
      </c>
      <c r="B186" t="s">
        <v>745</v>
      </c>
      <c r="C186" s="62">
        <v>30892</v>
      </c>
      <c r="D186" t="s">
        <v>7351</v>
      </c>
      <c r="E186" t="s">
        <v>7766</v>
      </c>
      <c r="F186" t="s">
        <v>3575</v>
      </c>
      <c r="G186" t="s">
        <v>3575</v>
      </c>
      <c r="H186" t="s">
        <v>1371</v>
      </c>
      <c r="I186" t="s">
        <v>9547</v>
      </c>
      <c r="J186" t="s">
        <v>745</v>
      </c>
      <c r="K186">
        <v>451532</v>
      </c>
      <c r="L186" t="s">
        <v>745</v>
      </c>
      <c r="M186">
        <v>584799</v>
      </c>
      <c r="N186" t="s">
        <v>745</v>
      </c>
      <c r="O186" t="s">
        <v>1557</v>
      </c>
      <c r="P186" t="s">
        <v>1556</v>
      </c>
      <c r="Q186">
        <v>7705</v>
      </c>
      <c r="R186" t="s">
        <v>745</v>
      </c>
      <c r="S186">
        <v>6476</v>
      </c>
      <c r="T186" t="s">
        <v>745</v>
      </c>
      <c r="V186" t="s">
        <v>3638</v>
      </c>
      <c r="W186">
        <v>45503</v>
      </c>
      <c r="X186">
        <v>7705</v>
      </c>
      <c r="Y186" t="s">
        <v>745</v>
      </c>
      <c r="Z186" t="s">
        <v>8375</v>
      </c>
      <c r="AA186" t="s">
        <v>656</v>
      </c>
      <c r="AB186" t="s">
        <v>656</v>
      </c>
      <c r="AC186" t="s">
        <v>745</v>
      </c>
      <c r="AD186" t="s">
        <v>8375</v>
      </c>
      <c r="AE186">
        <v>7635</v>
      </c>
      <c r="AF186" t="s">
        <v>745</v>
      </c>
      <c r="AG186">
        <v>5774</v>
      </c>
      <c r="AH186" t="s">
        <v>745</v>
      </c>
      <c r="AI186">
        <v>15300</v>
      </c>
      <c r="AN186" t="s">
        <v>745</v>
      </c>
      <c r="AO186" t="s">
        <v>1371</v>
      </c>
    </row>
    <row r="187" spans="1:41" x14ac:dyDescent="0.3">
      <c r="A187" t="s">
        <v>10746</v>
      </c>
      <c r="B187" t="s">
        <v>10747</v>
      </c>
      <c r="C187" s="62">
        <v>33917</v>
      </c>
      <c r="D187" t="s">
        <v>7224</v>
      </c>
      <c r="E187" t="s">
        <v>10748</v>
      </c>
      <c r="F187" t="s">
        <v>1370</v>
      </c>
      <c r="G187" t="s">
        <v>6107</v>
      </c>
      <c r="H187" t="s">
        <v>1394</v>
      </c>
      <c r="I187" t="s">
        <v>10749</v>
      </c>
      <c r="J187" t="s">
        <v>10750</v>
      </c>
      <c r="K187">
        <v>595885</v>
      </c>
      <c r="L187" t="s">
        <v>10747</v>
      </c>
      <c r="M187">
        <v>2040761</v>
      </c>
      <c r="N187" t="s">
        <v>10747</v>
      </c>
      <c r="O187" t="s">
        <v>13483</v>
      </c>
      <c r="P187" t="s">
        <v>10746</v>
      </c>
      <c r="Q187">
        <v>9600</v>
      </c>
      <c r="R187" t="s">
        <v>10747</v>
      </c>
      <c r="S187">
        <v>32695</v>
      </c>
      <c r="T187" t="s">
        <v>10747</v>
      </c>
      <c r="V187" t="s">
        <v>12228</v>
      </c>
      <c r="W187">
        <v>70388</v>
      </c>
      <c r="X187">
        <v>9600</v>
      </c>
      <c r="Y187" t="s">
        <v>10747</v>
      </c>
      <c r="Z187" t="s">
        <v>10751</v>
      </c>
      <c r="AA187" t="s">
        <v>664</v>
      </c>
      <c r="AB187" t="s">
        <v>656</v>
      </c>
      <c r="AC187" t="s">
        <v>10747</v>
      </c>
      <c r="AD187" t="s">
        <v>10751</v>
      </c>
      <c r="AE187">
        <v>12246</v>
      </c>
      <c r="AF187" t="s">
        <v>10747</v>
      </c>
      <c r="AG187">
        <v>38140</v>
      </c>
      <c r="AH187" t="s">
        <v>10747</v>
      </c>
      <c r="AI187">
        <v>18266</v>
      </c>
      <c r="AJ187">
        <v>5005</v>
      </c>
      <c r="AL187" t="s">
        <v>14411</v>
      </c>
      <c r="AM187" t="s">
        <v>10751</v>
      </c>
      <c r="AN187" t="s">
        <v>10751</v>
      </c>
      <c r="AO187" t="s">
        <v>1394</v>
      </c>
    </row>
    <row r="188" spans="1:41" x14ac:dyDescent="0.3">
      <c r="A188" t="s">
        <v>1558</v>
      </c>
      <c r="B188" t="s">
        <v>27</v>
      </c>
      <c r="C188" s="62">
        <v>30246</v>
      </c>
      <c r="D188" t="s">
        <v>6574</v>
      </c>
      <c r="E188" t="s">
        <v>7376</v>
      </c>
      <c r="F188" t="s">
        <v>3575</v>
      </c>
      <c r="G188" t="s">
        <v>3575</v>
      </c>
      <c r="H188" t="s">
        <v>659</v>
      </c>
      <c r="I188" t="s">
        <v>10375</v>
      </c>
      <c r="J188" t="s">
        <v>27</v>
      </c>
      <c r="K188">
        <v>444448</v>
      </c>
      <c r="L188" t="s">
        <v>27</v>
      </c>
      <c r="M188">
        <v>1099498</v>
      </c>
      <c r="N188" t="s">
        <v>27</v>
      </c>
      <c r="O188" t="s">
        <v>1559</v>
      </c>
      <c r="P188" t="s">
        <v>1558</v>
      </c>
      <c r="Q188">
        <v>8214</v>
      </c>
      <c r="R188" t="s">
        <v>27</v>
      </c>
      <c r="S188">
        <v>29089</v>
      </c>
      <c r="T188" t="s">
        <v>27</v>
      </c>
      <c r="V188" t="s">
        <v>5145</v>
      </c>
      <c r="W188">
        <v>45731</v>
      </c>
      <c r="X188">
        <v>8214</v>
      </c>
      <c r="Y188" t="s">
        <v>27</v>
      </c>
      <c r="Z188" t="s">
        <v>8376</v>
      </c>
      <c r="AA188" t="s">
        <v>656</v>
      </c>
      <c r="AB188" t="s">
        <v>656</v>
      </c>
      <c r="AC188" t="s">
        <v>27</v>
      </c>
      <c r="AD188" t="s">
        <v>8376</v>
      </c>
      <c r="AI188">
        <v>457</v>
      </c>
      <c r="AO188" t="s">
        <v>659</v>
      </c>
    </row>
    <row r="189" spans="1:41" x14ac:dyDescent="0.3">
      <c r="A189" t="s">
        <v>12950</v>
      </c>
      <c r="B189" t="s">
        <v>11265</v>
      </c>
      <c r="C189" s="62">
        <v>33166</v>
      </c>
      <c r="D189" t="s">
        <v>7364</v>
      </c>
      <c r="E189" t="s">
        <v>12951</v>
      </c>
      <c r="F189" t="s">
        <v>1381</v>
      </c>
      <c r="G189" t="s">
        <v>9083</v>
      </c>
      <c r="H189" t="s">
        <v>1371</v>
      </c>
      <c r="I189" t="s">
        <v>11806</v>
      </c>
      <c r="J189" t="s">
        <v>11265</v>
      </c>
      <c r="K189">
        <v>621389</v>
      </c>
      <c r="L189" t="s">
        <v>11265</v>
      </c>
      <c r="M189">
        <v>2114068</v>
      </c>
      <c r="N189" t="s">
        <v>11265</v>
      </c>
      <c r="O189" t="s">
        <v>13418</v>
      </c>
      <c r="P189" t="s">
        <v>12950</v>
      </c>
      <c r="Q189">
        <v>10383</v>
      </c>
      <c r="R189" t="s">
        <v>11265</v>
      </c>
      <c r="S189">
        <v>33138</v>
      </c>
      <c r="T189" t="s">
        <v>11265</v>
      </c>
      <c r="W189">
        <v>101991</v>
      </c>
      <c r="X189">
        <v>10383</v>
      </c>
      <c r="Y189" t="s">
        <v>11265</v>
      </c>
      <c r="Z189" t="s">
        <v>12952</v>
      </c>
      <c r="AA189" t="s">
        <v>656</v>
      </c>
      <c r="AB189" t="s">
        <v>664</v>
      </c>
      <c r="AC189" t="s">
        <v>11265</v>
      </c>
      <c r="AD189" t="s">
        <v>12952</v>
      </c>
      <c r="AE189">
        <v>13198</v>
      </c>
      <c r="AF189" t="s">
        <v>11265</v>
      </c>
      <c r="AG189">
        <v>73835</v>
      </c>
      <c r="AH189" t="s">
        <v>11265</v>
      </c>
      <c r="AI189">
        <v>23715</v>
      </c>
      <c r="AJ189">
        <v>5214</v>
      </c>
      <c r="AK189" t="s">
        <v>11265</v>
      </c>
      <c r="AL189" t="s">
        <v>14412</v>
      </c>
      <c r="AM189" t="s">
        <v>12952</v>
      </c>
      <c r="AN189" t="s">
        <v>11265</v>
      </c>
      <c r="AO189" t="s">
        <v>15893</v>
      </c>
    </row>
    <row r="190" spans="1:41" x14ac:dyDescent="0.3">
      <c r="A190" t="s">
        <v>1560</v>
      </c>
      <c r="B190" t="s">
        <v>466</v>
      </c>
      <c r="C190" s="62">
        <v>31594</v>
      </c>
      <c r="D190" t="s">
        <v>6648</v>
      </c>
      <c r="E190" t="s">
        <v>6647</v>
      </c>
      <c r="F190" t="s">
        <v>1524</v>
      </c>
      <c r="G190" t="s">
        <v>9083</v>
      </c>
      <c r="H190" t="s">
        <v>1378</v>
      </c>
      <c r="I190" t="s">
        <v>10791</v>
      </c>
      <c r="J190" t="s">
        <v>466</v>
      </c>
      <c r="K190">
        <v>453568</v>
      </c>
      <c r="L190" t="s">
        <v>466</v>
      </c>
      <c r="M190">
        <v>1800284</v>
      </c>
      <c r="N190" t="s">
        <v>466</v>
      </c>
      <c r="O190" t="s">
        <v>1561</v>
      </c>
      <c r="P190" t="s">
        <v>1560</v>
      </c>
      <c r="Q190">
        <v>8957</v>
      </c>
      <c r="R190" t="s">
        <v>466</v>
      </c>
      <c r="S190">
        <v>31084</v>
      </c>
      <c r="T190" t="s">
        <v>466</v>
      </c>
      <c r="U190" t="s">
        <v>466</v>
      </c>
      <c r="V190" t="s">
        <v>3639</v>
      </c>
      <c r="W190">
        <v>52804</v>
      </c>
      <c r="X190">
        <v>8957</v>
      </c>
      <c r="Y190" t="s">
        <v>466</v>
      </c>
      <c r="Z190" t="s">
        <v>5146</v>
      </c>
      <c r="AA190" t="s">
        <v>664</v>
      </c>
      <c r="AB190" t="s">
        <v>664</v>
      </c>
      <c r="AC190" t="s">
        <v>466</v>
      </c>
      <c r="AD190" t="s">
        <v>5146</v>
      </c>
      <c r="AE190">
        <v>10554</v>
      </c>
      <c r="AF190" t="s">
        <v>466</v>
      </c>
      <c r="AG190">
        <v>13229</v>
      </c>
      <c r="AH190" t="s">
        <v>466</v>
      </c>
      <c r="AI190">
        <v>8259</v>
      </c>
      <c r="AJ190">
        <v>3740</v>
      </c>
      <c r="AK190" t="s">
        <v>466</v>
      </c>
      <c r="AL190" t="s">
        <v>14413</v>
      </c>
      <c r="AM190" t="s">
        <v>5146</v>
      </c>
      <c r="AN190" t="s">
        <v>5146</v>
      </c>
      <c r="AO190" t="s">
        <v>1378</v>
      </c>
    </row>
    <row r="191" spans="1:41" x14ac:dyDescent="0.3">
      <c r="A191" t="s">
        <v>10995</v>
      </c>
      <c r="B191" t="s">
        <v>10996</v>
      </c>
      <c r="C191" s="62">
        <v>33975</v>
      </c>
      <c r="D191" t="s">
        <v>7483</v>
      </c>
      <c r="E191" t="s">
        <v>7767</v>
      </c>
      <c r="F191" t="s">
        <v>3575</v>
      </c>
      <c r="G191" t="s">
        <v>3575</v>
      </c>
      <c r="H191" t="s">
        <v>1371</v>
      </c>
      <c r="I191" t="s">
        <v>10997</v>
      </c>
      <c r="J191" t="s">
        <v>10996</v>
      </c>
      <c r="K191">
        <v>607185</v>
      </c>
      <c r="L191" t="s">
        <v>10996</v>
      </c>
      <c r="M191">
        <v>1947853</v>
      </c>
      <c r="N191" t="s">
        <v>10996</v>
      </c>
      <c r="P191" t="s">
        <v>10995</v>
      </c>
      <c r="Q191">
        <v>9624</v>
      </c>
      <c r="R191" t="s">
        <v>10996</v>
      </c>
      <c r="S191">
        <v>32172</v>
      </c>
      <c r="T191" t="s">
        <v>10996</v>
      </c>
      <c r="V191" t="s">
        <v>12076</v>
      </c>
      <c r="W191">
        <v>70546</v>
      </c>
      <c r="X191">
        <v>9624</v>
      </c>
      <c r="Y191" t="s">
        <v>10996</v>
      </c>
      <c r="Z191" t="s">
        <v>10998</v>
      </c>
      <c r="AA191" t="s">
        <v>664</v>
      </c>
      <c r="AB191" t="s">
        <v>656</v>
      </c>
      <c r="AC191" t="s">
        <v>10996</v>
      </c>
      <c r="AD191" t="s">
        <v>10998</v>
      </c>
      <c r="AE191">
        <v>12657</v>
      </c>
      <c r="AH191" t="s">
        <v>10996</v>
      </c>
      <c r="AI191">
        <v>18208</v>
      </c>
      <c r="AJ191">
        <v>5044</v>
      </c>
      <c r="AL191" t="s">
        <v>14414</v>
      </c>
      <c r="AM191" t="s">
        <v>10998</v>
      </c>
      <c r="AN191" t="s">
        <v>10996</v>
      </c>
      <c r="AO191" t="s">
        <v>1371</v>
      </c>
    </row>
    <row r="192" spans="1:41" x14ac:dyDescent="0.3">
      <c r="A192" t="s">
        <v>1562</v>
      </c>
      <c r="B192" t="s">
        <v>918</v>
      </c>
      <c r="C192" s="62">
        <v>30006</v>
      </c>
      <c r="D192" t="s">
        <v>6568</v>
      </c>
      <c r="E192" t="s">
        <v>7767</v>
      </c>
      <c r="F192" t="s">
        <v>3575</v>
      </c>
      <c r="G192" t="s">
        <v>3575</v>
      </c>
      <c r="H192" t="s">
        <v>1371</v>
      </c>
      <c r="I192" t="s">
        <v>9123</v>
      </c>
      <c r="J192" t="s">
        <v>918</v>
      </c>
      <c r="K192">
        <v>448147</v>
      </c>
      <c r="L192" t="s">
        <v>918</v>
      </c>
      <c r="M192">
        <v>1262918</v>
      </c>
      <c r="N192" t="s">
        <v>918</v>
      </c>
      <c r="O192" t="s">
        <v>1564</v>
      </c>
      <c r="P192" t="s">
        <v>1562</v>
      </c>
      <c r="Q192">
        <v>8120</v>
      </c>
      <c r="R192" t="s">
        <v>918</v>
      </c>
      <c r="S192">
        <v>28889</v>
      </c>
      <c r="T192" t="s">
        <v>918</v>
      </c>
      <c r="V192" t="s">
        <v>5147</v>
      </c>
      <c r="W192">
        <v>32817</v>
      </c>
      <c r="X192">
        <v>8120</v>
      </c>
      <c r="Y192" t="s">
        <v>918</v>
      </c>
      <c r="Z192" t="s">
        <v>8377</v>
      </c>
      <c r="AA192" t="s">
        <v>656</v>
      </c>
      <c r="AB192" t="s">
        <v>656</v>
      </c>
      <c r="AC192" t="s">
        <v>918</v>
      </c>
      <c r="AD192" t="s">
        <v>8377</v>
      </c>
      <c r="AI192">
        <v>3228</v>
      </c>
      <c r="AO192" t="s">
        <v>1371</v>
      </c>
    </row>
    <row r="193" spans="1:41" x14ac:dyDescent="0.3">
      <c r="A193" t="s">
        <v>13682</v>
      </c>
      <c r="B193" t="s">
        <v>11226</v>
      </c>
      <c r="C193" s="62">
        <v>34307</v>
      </c>
      <c r="D193" t="s">
        <v>6551</v>
      </c>
      <c r="E193" t="s">
        <v>7767</v>
      </c>
      <c r="F193" t="s">
        <v>1384</v>
      </c>
      <c r="G193" t="s">
        <v>6107</v>
      </c>
      <c r="H193" t="s">
        <v>1371</v>
      </c>
      <c r="I193" t="s">
        <v>13683</v>
      </c>
      <c r="J193" t="s">
        <v>11226</v>
      </c>
      <c r="K193">
        <v>621112</v>
      </c>
      <c r="L193" t="s">
        <v>11226</v>
      </c>
      <c r="M193">
        <v>2044524</v>
      </c>
      <c r="N193" t="s">
        <v>11226</v>
      </c>
      <c r="O193" t="s">
        <v>14415</v>
      </c>
      <c r="P193" t="s">
        <v>13682</v>
      </c>
      <c r="Q193">
        <v>10756</v>
      </c>
      <c r="R193" t="s">
        <v>11226</v>
      </c>
      <c r="S193">
        <v>32776</v>
      </c>
      <c r="T193" t="s">
        <v>11226</v>
      </c>
      <c r="W193">
        <v>100519</v>
      </c>
      <c r="X193">
        <v>10756</v>
      </c>
      <c r="Y193" t="s">
        <v>11226</v>
      </c>
      <c r="Z193" t="s">
        <v>13684</v>
      </c>
      <c r="AA193" t="s">
        <v>656</v>
      </c>
      <c r="AB193" t="s">
        <v>656</v>
      </c>
      <c r="AD193" t="s">
        <v>13684</v>
      </c>
      <c r="AE193">
        <v>12505</v>
      </c>
      <c r="AI193">
        <v>23839</v>
      </c>
      <c r="AJ193">
        <v>5403</v>
      </c>
      <c r="AN193" t="s">
        <v>13684</v>
      </c>
      <c r="AO193" t="s">
        <v>1371</v>
      </c>
    </row>
    <row r="194" spans="1:41" x14ac:dyDescent="0.3">
      <c r="A194" t="s">
        <v>1565</v>
      </c>
      <c r="B194" t="s">
        <v>1115</v>
      </c>
      <c r="C194" s="62">
        <v>30259</v>
      </c>
      <c r="D194" t="s">
        <v>6825</v>
      </c>
      <c r="E194" t="s">
        <v>7768</v>
      </c>
      <c r="F194" t="s">
        <v>3575</v>
      </c>
      <c r="G194" t="s">
        <v>3575</v>
      </c>
      <c r="H194" t="s">
        <v>1371</v>
      </c>
      <c r="I194" t="s">
        <v>9655</v>
      </c>
      <c r="J194" t="s">
        <v>1115</v>
      </c>
      <c r="K194">
        <v>429715</v>
      </c>
      <c r="L194" t="s">
        <v>1115</v>
      </c>
      <c r="M194">
        <v>392325</v>
      </c>
      <c r="N194" t="s">
        <v>1115</v>
      </c>
      <c r="O194" t="s">
        <v>3640</v>
      </c>
      <c r="P194" t="s">
        <v>1565</v>
      </c>
      <c r="Q194">
        <v>7369</v>
      </c>
      <c r="R194" t="s">
        <v>1115</v>
      </c>
      <c r="S194">
        <v>6018</v>
      </c>
      <c r="T194" t="s">
        <v>1115</v>
      </c>
      <c r="V194" t="s">
        <v>3641</v>
      </c>
      <c r="W194">
        <v>31670</v>
      </c>
      <c r="X194">
        <v>7369</v>
      </c>
      <c r="Y194" t="s">
        <v>1115</v>
      </c>
      <c r="Z194" t="s">
        <v>8378</v>
      </c>
      <c r="AA194" t="s">
        <v>664</v>
      </c>
      <c r="AB194" t="s">
        <v>664</v>
      </c>
      <c r="AC194" t="s">
        <v>1115</v>
      </c>
      <c r="AD194" t="s">
        <v>8378</v>
      </c>
      <c r="AE194">
        <v>7278</v>
      </c>
      <c r="AI194">
        <v>926</v>
      </c>
      <c r="AN194" t="s">
        <v>1115</v>
      </c>
      <c r="AO194" t="s">
        <v>1371</v>
      </c>
    </row>
    <row r="195" spans="1:41" x14ac:dyDescent="0.3">
      <c r="A195" t="s">
        <v>3642</v>
      </c>
      <c r="B195" t="s">
        <v>3435</v>
      </c>
      <c r="C195" s="62">
        <v>32286</v>
      </c>
      <c r="D195" t="s">
        <v>7673</v>
      </c>
      <c r="E195" t="s">
        <v>7672</v>
      </c>
      <c r="F195" t="s">
        <v>3575</v>
      </c>
      <c r="G195" t="s">
        <v>3575</v>
      </c>
      <c r="H195" t="s">
        <v>1371</v>
      </c>
      <c r="I195" t="s">
        <v>9623</v>
      </c>
      <c r="J195" t="s">
        <v>3435</v>
      </c>
      <c r="K195">
        <v>502195</v>
      </c>
      <c r="L195" t="s">
        <v>3435</v>
      </c>
      <c r="M195">
        <v>2027411</v>
      </c>
      <c r="N195" t="s">
        <v>3435</v>
      </c>
      <c r="O195" t="s">
        <v>5148</v>
      </c>
      <c r="P195" t="s">
        <v>3642</v>
      </c>
      <c r="Q195">
        <v>9469</v>
      </c>
      <c r="R195" t="s">
        <v>3435</v>
      </c>
      <c r="S195">
        <v>31764</v>
      </c>
      <c r="T195" t="s">
        <v>3435</v>
      </c>
      <c r="V195" t="s">
        <v>5149</v>
      </c>
      <c r="W195">
        <v>61032</v>
      </c>
      <c r="X195">
        <v>9469</v>
      </c>
      <c r="Y195" t="s">
        <v>3435</v>
      </c>
      <c r="Z195" t="s">
        <v>5150</v>
      </c>
      <c r="AA195" t="s">
        <v>656</v>
      </c>
      <c r="AB195" t="s">
        <v>656</v>
      </c>
      <c r="AC195" t="s">
        <v>3435</v>
      </c>
      <c r="AD195" t="s">
        <v>5150</v>
      </c>
      <c r="AE195">
        <v>11009</v>
      </c>
      <c r="AI195">
        <v>12231</v>
      </c>
      <c r="AJ195">
        <v>4366</v>
      </c>
      <c r="AN195" t="s">
        <v>3435</v>
      </c>
      <c r="AO195" t="s">
        <v>1371</v>
      </c>
    </row>
    <row r="196" spans="1:41" x14ac:dyDescent="0.3">
      <c r="A196" t="s">
        <v>11960</v>
      </c>
      <c r="B196" t="s">
        <v>11371</v>
      </c>
      <c r="C196" s="62">
        <v>33750</v>
      </c>
      <c r="D196" t="s">
        <v>6581</v>
      </c>
      <c r="E196" t="s">
        <v>11961</v>
      </c>
      <c r="F196" t="s">
        <v>3575</v>
      </c>
      <c r="G196" t="s">
        <v>3575</v>
      </c>
      <c r="H196" t="s">
        <v>1371</v>
      </c>
      <c r="I196" t="s">
        <v>11740</v>
      </c>
      <c r="J196" t="s">
        <v>11371</v>
      </c>
      <c r="K196">
        <v>594760</v>
      </c>
      <c r="L196" t="s">
        <v>11371</v>
      </c>
      <c r="M196">
        <v>2066705</v>
      </c>
      <c r="N196" t="s">
        <v>11371</v>
      </c>
      <c r="O196" t="s">
        <v>13597</v>
      </c>
      <c r="P196" t="s">
        <v>11960</v>
      </c>
      <c r="Q196">
        <v>9852</v>
      </c>
      <c r="R196" t="s">
        <v>11371</v>
      </c>
      <c r="S196">
        <v>33186</v>
      </c>
      <c r="T196" t="s">
        <v>11371</v>
      </c>
      <c r="V196" t="s">
        <v>11962</v>
      </c>
      <c r="W196">
        <v>68746</v>
      </c>
      <c r="X196">
        <v>9852</v>
      </c>
      <c r="Y196" t="s">
        <v>11371</v>
      </c>
      <c r="Z196" t="s">
        <v>11963</v>
      </c>
      <c r="AA196" t="s">
        <v>656</v>
      </c>
      <c r="AB196" t="s">
        <v>656</v>
      </c>
      <c r="AC196" t="s">
        <v>11371</v>
      </c>
      <c r="AD196" t="s">
        <v>11963</v>
      </c>
      <c r="AE196">
        <v>12970</v>
      </c>
      <c r="AF196" t="s">
        <v>11371</v>
      </c>
      <c r="AG196">
        <v>60626</v>
      </c>
      <c r="AH196" t="s">
        <v>11371</v>
      </c>
      <c r="AI196">
        <v>18428</v>
      </c>
      <c r="AJ196">
        <v>4789</v>
      </c>
      <c r="AL196" t="s">
        <v>14416</v>
      </c>
      <c r="AM196" t="s">
        <v>11963</v>
      </c>
      <c r="AN196" t="s">
        <v>11371</v>
      </c>
      <c r="AO196" t="s">
        <v>1371</v>
      </c>
    </row>
    <row r="197" spans="1:41" x14ac:dyDescent="0.3">
      <c r="A197" t="s">
        <v>3643</v>
      </c>
      <c r="B197" t="s">
        <v>3644</v>
      </c>
      <c r="C197" s="62">
        <v>26899</v>
      </c>
      <c r="D197" t="s">
        <v>6754</v>
      </c>
      <c r="E197" t="s">
        <v>7219</v>
      </c>
      <c r="F197" t="s">
        <v>3575</v>
      </c>
      <c r="G197" t="s">
        <v>3575</v>
      </c>
      <c r="H197" t="s">
        <v>658</v>
      </c>
      <c r="I197" t="s">
        <v>9358</v>
      </c>
      <c r="J197" t="s">
        <v>3644</v>
      </c>
      <c r="K197">
        <v>232694</v>
      </c>
      <c r="L197" t="s">
        <v>3644</v>
      </c>
      <c r="M197">
        <v>21493</v>
      </c>
      <c r="N197" t="s">
        <v>3644</v>
      </c>
      <c r="O197" t="s">
        <v>5151</v>
      </c>
      <c r="P197" t="s">
        <v>3643</v>
      </c>
      <c r="R197" t="s">
        <v>3644</v>
      </c>
      <c r="S197">
        <v>4149</v>
      </c>
      <c r="T197" t="s">
        <v>3644</v>
      </c>
      <c r="V197" t="s">
        <v>5152</v>
      </c>
      <c r="W197">
        <v>1463</v>
      </c>
      <c r="Z197" t="s">
        <v>8379</v>
      </c>
      <c r="AA197" t="s">
        <v>656</v>
      </c>
      <c r="AB197" t="s">
        <v>656</v>
      </c>
      <c r="AC197" t="s">
        <v>3644</v>
      </c>
      <c r="AD197" t="s">
        <v>8379</v>
      </c>
      <c r="AI197">
        <v>15255</v>
      </c>
      <c r="AO197" t="s">
        <v>658</v>
      </c>
    </row>
    <row r="198" spans="1:41" x14ac:dyDescent="0.3">
      <c r="A198" t="s">
        <v>11103</v>
      </c>
      <c r="B198" t="s">
        <v>11104</v>
      </c>
      <c r="C198" s="62">
        <v>30783</v>
      </c>
      <c r="D198" t="s">
        <v>7347</v>
      </c>
      <c r="E198" t="s">
        <v>6978</v>
      </c>
      <c r="F198" t="s">
        <v>3575</v>
      </c>
      <c r="G198" t="s">
        <v>3575</v>
      </c>
      <c r="H198" t="s">
        <v>658</v>
      </c>
      <c r="I198" t="s">
        <v>11105</v>
      </c>
      <c r="J198" t="s">
        <v>11104</v>
      </c>
      <c r="K198">
        <v>433217</v>
      </c>
      <c r="L198" t="s">
        <v>11104</v>
      </c>
      <c r="M198">
        <v>392116</v>
      </c>
      <c r="N198" t="s">
        <v>11104</v>
      </c>
      <c r="O198" t="s">
        <v>12022</v>
      </c>
      <c r="P198" t="s">
        <v>11103</v>
      </c>
      <c r="Q198">
        <v>7313</v>
      </c>
      <c r="R198" t="s">
        <v>11104</v>
      </c>
      <c r="S198">
        <v>5943</v>
      </c>
      <c r="T198" t="s">
        <v>11104</v>
      </c>
      <c r="V198" t="s">
        <v>12023</v>
      </c>
      <c r="W198">
        <v>32835</v>
      </c>
      <c r="X198">
        <v>7313</v>
      </c>
      <c r="Y198" t="s">
        <v>14417</v>
      </c>
      <c r="Z198" t="s">
        <v>11106</v>
      </c>
      <c r="AA198" t="s">
        <v>5053</v>
      </c>
      <c r="AB198" t="s">
        <v>656</v>
      </c>
      <c r="AC198" t="s">
        <v>11104</v>
      </c>
      <c r="AD198" t="s">
        <v>11106</v>
      </c>
      <c r="AE198">
        <v>7555</v>
      </c>
      <c r="AF198" t="s">
        <v>11104</v>
      </c>
      <c r="AG198">
        <v>5841</v>
      </c>
      <c r="AH198" t="s">
        <v>11104</v>
      </c>
      <c r="AI198">
        <v>751</v>
      </c>
      <c r="AJ198">
        <v>908</v>
      </c>
      <c r="AK198" t="s">
        <v>11104</v>
      </c>
      <c r="AL198" t="s">
        <v>14418</v>
      </c>
      <c r="AM198" t="s">
        <v>11106</v>
      </c>
      <c r="AN198" t="s">
        <v>11104</v>
      </c>
      <c r="AO198" t="s">
        <v>658</v>
      </c>
    </row>
    <row r="199" spans="1:41" x14ac:dyDescent="0.3">
      <c r="A199" t="s">
        <v>1566</v>
      </c>
      <c r="B199" t="s">
        <v>217</v>
      </c>
      <c r="C199" s="62">
        <v>30662</v>
      </c>
      <c r="D199" t="s">
        <v>6979</v>
      </c>
      <c r="E199" t="s">
        <v>6978</v>
      </c>
      <c r="F199" t="s">
        <v>1507</v>
      </c>
      <c r="G199" t="s">
        <v>9083</v>
      </c>
      <c r="H199" t="s">
        <v>1378</v>
      </c>
      <c r="I199" t="s">
        <v>9869</v>
      </c>
      <c r="J199" t="s">
        <v>217</v>
      </c>
      <c r="K199">
        <v>453923</v>
      </c>
      <c r="L199" t="s">
        <v>217</v>
      </c>
      <c r="M199">
        <v>1205708</v>
      </c>
      <c r="N199" t="s">
        <v>217</v>
      </c>
      <c r="O199" t="s">
        <v>1567</v>
      </c>
      <c r="P199" t="s">
        <v>1566</v>
      </c>
      <c r="Q199">
        <v>7937</v>
      </c>
      <c r="R199" t="s">
        <v>217</v>
      </c>
      <c r="S199">
        <v>28661</v>
      </c>
      <c r="T199" t="s">
        <v>217</v>
      </c>
      <c r="U199" t="s">
        <v>217</v>
      </c>
      <c r="V199" t="s">
        <v>3645</v>
      </c>
      <c r="W199">
        <v>31340</v>
      </c>
      <c r="X199">
        <v>7937</v>
      </c>
      <c r="Y199" t="s">
        <v>217</v>
      </c>
      <c r="Z199" t="s">
        <v>5153</v>
      </c>
      <c r="AA199" t="s">
        <v>664</v>
      </c>
      <c r="AB199" t="s">
        <v>664</v>
      </c>
      <c r="AC199" t="s">
        <v>217</v>
      </c>
      <c r="AD199" t="s">
        <v>5153</v>
      </c>
      <c r="AE199">
        <v>7248</v>
      </c>
      <c r="AF199" t="s">
        <v>217</v>
      </c>
      <c r="AG199">
        <v>5842</v>
      </c>
      <c r="AH199" t="s">
        <v>217</v>
      </c>
      <c r="AI199">
        <v>3399</v>
      </c>
      <c r="AJ199">
        <v>2871</v>
      </c>
      <c r="AK199" t="s">
        <v>217</v>
      </c>
      <c r="AL199" t="s">
        <v>14419</v>
      </c>
      <c r="AM199" t="s">
        <v>5153</v>
      </c>
      <c r="AN199" t="s">
        <v>217</v>
      </c>
      <c r="AO199" t="s">
        <v>1378</v>
      </c>
    </row>
    <row r="200" spans="1:41" x14ac:dyDescent="0.3">
      <c r="A200" t="s">
        <v>1568</v>
      </c>
      <c r="B200" t="s">
        <v>393</v>
      </c>
      <c r="C200" s="62">
        <v>26174</v>
      </c>
      <c r="D200" t="s">
        <v>7189</v>
      </c>
      <c r="E200" t="s">
        <v>6978</v>
      </c>
      <c r="F200" t="s">
        <v>3575</v>
      </c>
      <c r="G200" t="s">
        <v>3575</v>
      </c>
      <c r="H200" t="s">
        <v>1422</v>
      </c>
      <c r="I200" t="s">
        <v>10240</v>
      </c>
      <c r="J200" t="s">
        <v>393</v>
      </c>
      <c r="K200">
        <v>111072</v>
      </c>
      <c r="L200" t="s">
        <v>393</v>
      </c>
      <c r="M200">
        <v>7437</v>
      </c>
      <c r="N200" t="s">
        <v>393</v>
      </c>
      <c r="O200" t="s">
        <v>1569</v>
      </c>
      <c r="P200" t="s">
        <v>1568</v>
      </c>
      <c r="Q200">
        <v>5862</v>
      </c>
      <c r="R200" t="s">
        <v>393</v>
      </c>
      <c r="S200">
        <v>3701</v>
      </c>
      <c r="T200" t="s">
        <v>393</v>
      </c>
      <c r="V200" t="s">
        <v>3646</v>
      </c>
      <c r="W200">
        <v>57</v>
      </c>
      <c r="X200">
        <v>5862</v>
      </c>
      <c r="Y200" t="s">
        <v>393</v>
      </c>
      <c r="Z200" t="s">
        <v>8380</v>
      </c>
      <c r="AA200" t="s">
        <v>656</v>
      </c>
      <c r="AB200" t="s">
        <v>656</v>
      </c>
      <c r="AC200" t="s">
        <v>393</v>
      </c>
      <c r="AD200" t="s">
        <v>8380</v>
      </c>
      <c r="AI200">
        <v>6975</v>
      </c>
      <c r="AO200" t="s">
        <v>1422</v>
      </c>
    </row>
    <row r="201" spans="1:41" x14ac:dyDescent="0.3">
      <c r="A201" t="s">
        <v>14080</v>
      </c>
      <c r="B201" t="s">
        <v>14040</v>
      </c>
      <c r="C201" s="62">
        <v>33914</v>
      </c>
      <c r="D201" t="s">
        <v>6528</v>
      </c>
      <c r="E201" t="s">
        <v>14081</v>
      </c>
      <c r="F201" t="s">
        <v>1444</v>
      </c>
      <c r="G201" t="s">
        <v>9083</v>
      </c>
      <c r="H201" t="s">
        <v>1429</v>
      </c>
      <c r="I201" t="s">
        <v>15546</v>
      </c>
      <c r="J201" t="s">
        <v>14040</v>
      </c>
      <c r="K201">
        <v>607468</v>
      </c>
      <c r="L201" t="s">
        <v>14040</v>
      </c>
      <c r="P201" t="s">
        <v>14080</v>
      </c>
      <c r="Q201">
        <v>10174</v>
      </c>
      <c r="S201">
        <v>33851</v>
      </c>
      <c r="W201">
        <v>71129</v>
      </c>
      <c r="Z201" t="s">
        <v>14082</v>
      </c>
      <c r="AA201" t="s">
        <v>656</v>
      </c>
      <c r="AB201" t="s">
        <v>656</v>
      </c>
      <c r="AD201" t="s">
        <v>14082</v>
      </c>
      <c r="AE201">
        <v>13387</v>
      </c>
      <c r="AI201">
        <v>23594</v>
      </c>
      <c r="AJ201">
        <v>5602</v>
      </c>
      <c r="AN201" t="s">
        <v>14040</v>
      </c>
      <c r="AO201" t="s">
        <v>659</v>
      </c>
    </row>
    <row r="202" spans="1:41" x14ac:dyDescent="0.3">
      <c r="A202" t="s">
        <v>1570</v>
      </c>
      <c r="B202" t="s">
        <v>348</v>
      </c>
      <c r="C202" s="62">
        <v>31666</v>
      </c>
      <c r="D202" t="s">
        <v>6572</v>
      </c>
      <c r="E202" t="s">
        <v>7061</v>
      </c>
      <c r="F202" t="s">
        <v>3575</v>
      </c>
      <c r="G202" t="s">
        <v>3575</v>
      </c>
      <c r="H202" t="s">
        <v>1394</v>
      </c>
      <c r="I202" t="s">
        <v>9519</v>
      </c>
      <c r="J202" t="s">
        <v>348</v>
      </c>
      <c r="K202">
        <v>452035</v>
      </c>
      <c r="L202" t="s">
        <v>348</v>
      </c>
      <c r="M202">
        <v>1543508</v>
      </c>
      <c r="N202" t="s">
        <v>348</v>
      </c>
      <c r="O202" t="s">
        <v>1571</v>
      </c>
      <c r="P202" t="s">
        <v>1570</v>
      </c>
      <c r="Q202">
        <v>8413</v>
      </c>
      <c r="R202" t="s">
        <v>348</v>
      </c>
      <c r="S202">
        <v>29724</v>
      </c>
      <c r="T202" t="s">
        <v>348</v>
      </c>
      <c r="U202" t="s">
        <v>348</v>
      </c>
      <c r="V202" t="s">
        <v>3647</v>
      </c>
      <c r="W202">
        <v>47076</v>
      </c>
      <c r="X202">
        <v>8413</v>
      </c>
      <c r="Y202" t="s">
        <v>348</v>
      </c>
      <c r="Z202" t="s">
        <v>5154</v>
      </c>
      <c r="AA202" t="s">
        <v>656</v>
      </c>
      <c r="AB202" t="s">
        <v>656</v>
      </c>
      <c r="AC202" t="s">
        <v>348</v>
      </c>
      <c r="AD202" t="s">
        <v>5154</v>
      </c>
      <c r="AE202">
        <v>9488</v>
      </c>
      <c r="AF202" t="s">
        <v>348</v>
      </c>
      <c r="AG202">
        <v>5035</v>
      </c>
      <c r="AH202" t="s">
        <v>348</v>
      </c>
      <c r="AI202">
        <v>1957</v>
      </c>
      <c r="AN202" t="s">
        <v>348</v>
      </c>
      <c r="AO202" t="s">
        <v>1394</v>
      </c>
    </row>
    <row r="203" spans="1:41" x14ac:dyDescent="0.3">
      <c r="A203" t="s">
        <v>1572</v>
      </c>
      <c r="B203" t="s">
        <v>817</v>
      </c>
      <c r="C203" s="62">
        <v>29566</v>
      </c>
      <c r="D203" t="s">
        <v>6616</v>
      </c>
      <c r="E203" t="s">
        <v>7769</v>
      </c>
      <c r="F203" t="s">
        <v>3575</v>
      </c>
      <c r="G203" t="s">
        <v>3575</v>
      </c>
      <c r="H203" t="s">
        <v>1371</v>
      </c>
      <c r="I203" t="s">
        <v>9789</v>
      </c>
      <c r="J203" t="s">
        <v>817</v>
      </c>
      <c r="K203">
        <v>430599</v>
      </c>
      <c r="L203" t="s">
        <v>817</v>
      </c>
      <c r="M203">
        <v>477983</v>
      </c>
      <c r="N203" t="s">
        <v>817</v>
      </c>
      <c r="O203" t="s">
        <v>1573</v>
      </c>
      <c r="P203" t="s">
        <v>1572</v>
      </c>
      <c r="Q203">
        <v>7461</v>
      </c>
      <c r="R203" t="s">
        <v>817</v>
      </c>
      <c r="S203">
        <v>6132</v>
      </c>
      <c r="T203" t="s">
        <v>817</v>
      </c>
      <c r="V203" t="s">
        <v>3648</v>
      </c>
      <c r="W203">
        <v>32842</v>
      </c>
      <c r="X203">
        <v>7461</v>
      </c>
      <c r="Y203" t="s">
        <v>817</v>
      </c>
      <c r="Z203" t="s">
        <v>8381</v>
      </c>
      <c r="AA203" t="s">
        <v>656</v>
      </c>
      <c r="AB203" t="s">
        <v>656</v>
      </c>
      <c r="AC203" t="s">
        <v>817</v>
      </c>
      <c r="AD203" t="s">
        <v>8381</v>
      </c>
      <c r="AE203">
        <v>7562</v>
      </c>
      <c r="AF203" t="s">
        <v>817</v>
      </c>
      <c r="AG203">
        <v>5409</v>
      </c>
      <c r="AH203" t="s">
        <v>817</v>
      </c>
      <c r="AI203">
        <v>12683</v>
      </c>
      <c r="AJ203">
        <v>1173</v>
      </c>
      <c r="AL203" t="s">
        <v>14420</v>
      </c>
      <c r="AM203" t="s">
        <v>8381</v>
      </c>
      <c r="AN203" t="s">
        <v>817</v>
      </c>
      <c r="AO203" t="s">
        <v>1371</v>
      </c>
    </row>
    <row r="204" spans="1:41" x14ac:dyDescent="0.3">
      <c r="A204" t="s">
        <v>12679</v>
      </c>
      <c r="B204" t="s">
        <v>11656</v>
      </c>
      <c r="C204" s="62">
        <v>32693</v>
      </c>
      <c r="D204" t="s">
        <v>12680</v>
      </c>
      <c r="E204" t="s">
        <v>12681</v>
      </c>
      <c r="F204" t="s">
        <v>3575</v>
      </c>
      <c r="G204" t="s">
        <v>3575</v>
      </c>
      <c r="H204" t="s">
        <v>1378</v>
      </c>
      <c r="I204" t="s">
        <v>11657</v>
      </c>
      <c r="J204" t="s">
        <v>11656</v>
      </c>
      <c r="K204">
        <v>518466</v>
      </c>
      <c r="L204" t="s">
        <v>11656</v>
      </c>
      <c r="M204">
        <v>1954884</v>
      </c>
      <c r="N204" t="s">
        <v>11656</v>
      </c>
      <c r="O204" t="s">
        <v>13230</v>
      </c>
      <c r="P204" t="s">
        <v>12679</v>
      </c>
      <c r="Q204">
        <v>10247</v>
      </c>
      <c r="R204" t="s">
        <v>11656</v>
      </c>
      <c r="S204">
        <v>31765</v>
      </c>
      <c r="T204" t="s">
        <v>11656</v>
      </c>
      <c r="V204" t="s">
        <v>12682</v>
      </c>
      <c r="W204">
        <v>65856</v>
      </c>
      <c r="X204">
        <v>10247</v>
      </c>
      <c r="Y204" t="s">
        <v>11656</v>
      </c>
      <c r="Z204" t="s">
        <v>12683</v>
      </c>
      <c r="AA204" t="s">
        <v>656</v>
      </c>
      <c r="AB204" t="s">
        <v>656</v>
      </c>
      <c r="AC204" t="s">
        <v>11656</v>
      </c>
      <c r="AD204" t="s">
        <v>12683</v>
      </c>
      <c r="AE204">
        <v>13160</v>
      </c>
      <c r="AF204" t="s">
        <v>11656</v>
      </c>
      <c r="AG204">
        <v>21088</v>
      </c>
      <c r="AH204" t="s">
        <v>12683</v>
      </c>
      <c r="AI204">
        <v>14721</v>
      </c>
      <c r="AJ204">
        <v>4810</v>
      </c>
      <c r="AL204" t="s">
        <v>14421</v>
      </c>
      <c r="AM204" t="s">
        <v>12683</v>
      </c>
      <c r="AN204" t="s">
        <v>11656</v>
      </c>
      <c r="AO204" t="s">
        <v>1378</v>
      </c>
    </row>
    <row r="205" spans="1:41" x14ac:dyDescent="0.3">
      <c r="A205" t="s">
        <v>13685</v>
      </c>
      <c r="B205" t="s">
        <v>11361</v>
      </c>
      <c r="C205" s="62">
        <v>31883</v>
      </c>
      <c r="D205" t="s">
        <v>8044</v>
      </c>
      <c r="E205" t="s">
        <v>13686</v>
      </c>
      <c r="F205" t="s">
        <v>1447</v>
      </c>
      <c r="G205" t="s">
        <v>6107</v>
      </c>
      <c r="H205" t="s">
        <v>1371</v>
      </c>
      <c r="I205" t="s">
        <v>11785</v>
      </c>
      <c r="J205" t="s">
        <v>11361</v>
      </c>
      <c r="K205">
        <v>542947</v>
      </c>
      <c r="L205" t="s">
        <v>11361</v>
      </c>
      <c r="M205">
        <v>2120124</v>
      </c>
      <c r="N205" t="s">
        <v>11361</v>
      </c>
      <c r="O205" t="s">
        <v>13687</v>
      </c>
      <c r="P205" t="s">
        <v>13685</v>
      </c>
      <c r="Q205">
        <v>10309</v>
      </c>
      <c r="R205" t="s">
        <v>11361</v>
      </c>
      <c r="S205">
        <v>33513</v>
      </c>
      <c r="T205" t="s">
        <v>11361</v>
      </c>
      <c r="W205">
        <v>58075</v>
      </c>
      <c r="X205">
        <v>10309</v>
      </c>
      <c r="Y205" t="s">
        <v>11361</v>
      </c>
      <c r="Z205" t="s">
        <v>13688</v>
      </c>
      <c r="AA205" t="s">
        <v>664</v>
      </c>
      <c r="AB205" t="s">
        <v>664</v>
      </c>
      <c r="AD205" t="s">
        <v>13688</v>
      </c>
      <c r="AE205">
        <v>10692</v>
      </c>
      <c r="AI205">
        <v>8139</v>
      </c>
      <c r="AJ205">
        <v>5280</v>
      </c>
      <c r="AL205" t="s">
        <v>14422</v>
      </c>
      <c r="AM205" t="s">
        <v>13688</v>
      </c>
      <c r="AN205" t="s">
        <v>11361</v>
      </c>
      <c r="AO205" t="s">
        <v>15883</v>
      </c>
    </row>
    <row r="206" spans="1:41" x14ac:dyDescent="0.3">
      <c r="A206" t="s">
        <v>1574</v>
      </c>
      <c r="B206" t="s">
        <v>1179</v>
      </c>
      <c r="C206" s="62">
        <v>30565</v>
      </c>
      <c r="D206" t="s">
        <v>7239</v>
      </c>
      <c r="E206" t="s">
        <v>7770</v>
      </c>
      <c r="F206" t="s">
        <v>3575</v>
      </c>
      <c r="G206" t="s">
        <v>3575</v>
      </c>
      <c r="H206" t="s">
        <v>1371</v>
      </c>
      <c r="I206" t="s">
        <v>10622</v>
      </c>
      <c r="J206" t="s">
        <v>1179</v>
      </c>
      <c r="K206">
        <v>460283</v>
      </c>
      <c r="L206" t="s">
        <v>1179</v>
      </c>
      <c r="M206">
        <v>1282514</v>
      </c>
      <c r="N206" t="s">
        <v>1179</v>
      </c>
      <c r="O206" t="s">
        <v>1575</v>
      </c>
      <c r="P206" t="s">
        <v>1574</v>
      </c>
      <c r="Q206">
        <v>8141</v>
      </c>
      <c r="R206" t="s">
        <v>1179</v>
      </c>
      <c r="S206">
        <v>28915</v>
      </c>
      <c r="T206" t="s">
        <v>1179</v>
      </c>
      <c r="V206" t="s">
        <v>3649</v>
      </c>
      <c r="W206">
        <v>47078</v>
      </c>
      <c r="X206">
        <v>8141</v>
      </c>
      <c r="Y206" t="s">
        <v>1179</v>
      </c>
      <c r="Z206" t="s">
        <v>5155</v>
      </c>
      <c r="AA206" t="s">
        <v>664</v>
      </c>
      <c r="AB206" t="s">
        <v>664</v>
      </c>
      <c r="AC206" t="s">
        <v>1179</v>
      </c>
      <c r="AD206" t="s">
        <v>5155</v>
      </c>
      <c r="AE206">
        <v>10206</v>
      </c>
      <c r="AF206" t="s">
        <v>1179</v>
      </c>
      <c r="AG206">
        <v>5843</v>
      </c>
      <c r="AH206" t="s">
        <v>1179</v>
      </c>
      <c r="AI206">
        <v>1661</v>
      </c>
      <c r="AJ206">
        <v>2794</v>
      </c>
      <c r="AL206" t="s">
        <v>14423</v>
      </c>
      <c r="AM206" t="s">
        <v>5155</v>
      </c>
      <c r="AN206" t="s">
        <v>1179</v>
      </c>
      <c r="AO206" t="s">
        <v>15883</v>
      </c>
    </row>
    <row r="207" spans="1:41" x14ac:dyDescent="0.3">
      <c r="A207" t="s">
        <v>1576</v>
      </c>
      <c r="B207" t="s">
        <v>151</v>
      </c>
      <c r="C207" s="62">
        <v>28456</v>
      </c>
      <c r="D207" t="s">
        <v>7071</v>
      </c>
      <c r="E207" t="s">
        <v>7070</v>
      </c>
      <c r="F207" t="s">
        <v>3575</v>
      </c>
      <c r="G207" t="s">
        <v>3575</v>
      </c>
      <c r="H207" t="s">
        <v>659</v>
      </c>
      <c r="I207" t="s">
        <v>10026</v>
      </c>
      <c r="J207" t="s">
        <v>151</v>
      </c>
      <c r="K207">
        <v>217100</v>
      </c>
      <c r="L207" t="s">
        <v>151</v>
      </c>
      <c r="M207">
        <v>174661</v>
      </c>
      <c r="N207" t="s">
        <v>151</v>
      </c>
      <c r="O207" t="s">
        <v>1577</v>
      </c>
      <c r="P207" t="s">
        <v>1576</v>
      </c>
      <c r="Q207">
        <v>6636</v>
      </c>
      <c r="R207" t="s">
        <v>151</v>
      </c>
      <c r="S207">
        <v>4603</v>
      </c>
      <c r="T207" t="s">
        <v>151</v>
      </c>
      <c r="U207" t="s">
        <v>151</v>
      </c>
      <c r="V207" t="s">
        <v>3650</v>
      </c>
      <c r="W207">
        <v>1139</v>
      </c>
      <c r="X207">
        <v>6636</v>
      </c>
      <c r="Y207" t="s">
        <v>151</v>
      </c>
      <c r="Z207" t="s">
        <v>5156</v>
      </c>
      <c r="AA207" t="s">
        <v>656</v>
      </c>
      <c r="AB207" t="s">
        <v>656</v>
      </c>
      <c r="AC207" t="s">
        <v>151</v>
      </c>
      <c r="AD207" t="s">
        <v>5156</v>
      </c>
      <c r="AF207" t="s">
        <v>151</v>
      </c>
      <c r="AG207">
        <v>5520</v>
      </c>
      <c r="AI207">
        <v>15216</v>
      </c>
      <c r="AO207" t="s">
        <v>659</v>
      </c>
    </row>
    <row r="208" spans="1:41" x14ac:dyDescent="0.3">
      <c r="A208" t="s">
        <v>1578</v>
      </c>
      <c r="B208" t="s">
        <v>389</v>
      </c>
      <c r="C208" s="62">
        <v>31149</v>
      </c>
      <c r="D208" t="s">
        <v>7149</v>
      </c>
      <c r="E208" t="s">
        <v>7148</v>
      </c>
      <c r="F208" t="s">
        <v>3575</v>
      </c>
      <c r="G208" t="s">
        <v>3575</v>
      </c>
      <c r="H208" t="s">
        <v>1378</v>
      </c>
      <c r="I208" t="s">
        <v>10967</v>
      </c>
      <c r="J208" t="s">
        <v>389</v>
      </c>
      <c r="K208">
        <v>453269</v>
      </c>
      <c r="L208" t="s">
        <v>389</v>
      </c>
      <c r="M208">
        <v>1208693</v>
      </c>
      <c r="N208" t="s">
        <v>389</v>
      </c>
      <c r="O208" t="s">
        <v>1579</v>
      </c>
      <c r="P208" t="s">
        <v>1578</v>
      </c>
      <c r="Q208">
        <v>8713</v>
      </c>
      <c r="R208" t="s">
        <v>389</v>
      </c>
      <c r="S208">
        <v>29378</v>
      </c>
      <c r="T208" t="s">
        <v>389</v>
      </c>
      <c r="V208" t="s">
        <v>3651</v>
      </c>
      <c r="W208">
        <v>51955</v>
      </c>
      <c r="X208">
        <v>8713</v>
      </c>
      <c r="Y208" t="s">
        <v>389</v>
      </c>
      <c r="Z208" t="s">
        <v>5157</v>
      </c>
      <c r="AA208" t="s">
        <v>664</v>
      </c>
      <c r="AB208" t="s">
        <v>664</v>
      </c>
      <c r="AC208" t="s">
        <v>389</v>
      </c>
      <c r="AD208" t="s">
        <v>5157</v>
      </c>
      <c r="AF208" t="s">
        <v>389</v>
      </c>
      <c r="AG208">
        <v>11446</v>
      </c>
      <c r="AI208">
        <v>2968</v>
      </c>
      <c r="AO208" t="s">
        <v>1378</v>
      </c>
    </row>
    <row r="209" spans="1:41" x14ac:dyDescent="0.3">
      <c r="A209" t="s">
        <v>3455</v>
      </c>
      <c r="B209" t="s">
        <v>324</v>
      </c>
      <c r="C209" s="62">
        <v>33878</v>
      </c>
      <c r="D209" t="s">
        <v>6798</v>
      </c>
      <c r="E209" t="s">
        <v>6797</v>
      </c>
      <c r="F209" t="s">
        <v>1387</v>
      </c>
      <c r="G209" t="s">
        <v>6107</v>
      </c>
      <c r="H209" t="s">
        <v>1429</v>
      </c>
      <c r="I209" t="s">
        <v>9100</v>
      </c>
      <c r="J209" t="s">
        <v>324</v>
      </c>
      <c r="K209">
        <v>593428</v>
      </c>
      <c r="L209" t="s">
        <v>324</v>
      </c>
      <c r="M209">
        <v>1945481</v>
      </c>
      <c r="N209" t="s">
        <v>324</v>
      </c>
      <c r="O209" t="s">
        <v>3652</v>
      </c>
      <c r="P209" t="s">
        <v>3455</v>
      </c>
      <c r="Q209">
        <v>9319</v>
      </c>
      <c r="R209" t="s">
        <v>324</v>
      </c>
      <c r="S209">
        <v>31606</v>
      </c>
      <c r="T209" t="s">
        <v>324</v>
      </c>
      <c r="U209" t="s">
        <v>324</v>
      </c>
      <c r="V209" t="s">
        <v>3653</v>
      </c>
      <c r="W209">
        <v>67248</v>
      </c>
      <c r="X209">
        <v>9319</v>
      </c>
      <c r="Y209" t="s">
        <v>324</v>
      </c>
      <c r="Z209" t="s">
        <v>5158</v>
      </c>
      <c r="AA209" t="s">
        <v>656</v>
      </c>
      <c r="AB209" t="s">
        <v>656</v>
      </c>
      <c r="AC209" t="s">
        <v>324</v>
      </c>
      <c r="AD209" t="s">
        <v>5158</v>
      </c>
      <c r="AE209">
        <v>12204</v>
      </c>
      <c r="AF209" t="s">
        <v>324</v>
      </c>
      <c r="AG209">
        <v>37982</v>
      </c>
      <c r="AH209" t="s">
        <v>324</v>
      </c>
      <c r="AI209">
        <v>13117</v>
      </c>
      <c r="AJ209">
        <v>4426</v>
      </c>
      <c r="AK209" t="s">
        <v>324</v>
      </c>
      <c r="AL209" t="s">
        <v>14424</v>
      </c>
      <c r="AM209" t="s">
        <v>5158</v>
      </c>
      <c r="AN209" t="s">
        <v>5158</v>
      </c>
      <c r="AO209" t="s">
        <v>1429</v>
      </c>
    </row>
    <row r="210" spans="1:41" x14ac:dyDescent="0.3">
      <c r="A210" t="s">
        <v>1580</v>
      </c>
      <c r="B210" t="s">
        <v>1229</v>
      </c>
      <c r="C210" s="62">
        <v>30727</v>
      </c>
      <c r="D210" t="s">
        <v>7772</v>
      </c>
      <c r="E210" t="s">
        <v>7771</v>
      </c>
      <c r="F210" t="s">
        <v>3575</v>
      </c>
      <c r="G210" t="s">
        <v>3575</v>
      </c>
      <c r="H210" t="s">
        <v>1371</v>
      </c>
      <c r="I210" t="s">
        <v>9814</v>
      </c>
      <c r="J210" t="s">
        <v>1229</v>
      </c>
      <c r="K210">
        <v>459939</v>
      </c>
      <c r="L210" t="s">
        <v>1229</v>
      </c>
      <c r="M210">
        <v>1537179</v>
      </c>
      <c r="N210" t="s">
        <v>1229</v>
      </c>
      <c r="O210" t="s">
        <v>1581</v>
      </c>
      <c r="P210" t="s">
        <v>1580</v>
      </c>
      <c r="Q210">
        <v>8268</v>
      </c>
      <c r="R210" t="s">
        <v>1229</v>
      </c>
      <c r="S210">
        <v>29152</v>
      </c>
      <c r="T210" t="s">
        <v>1229</v>
      </c>
      <c r="V210" t="s">
        <v>3654</v>
      </c>
      <c r="W210">
        <v>47102</v>
      </c>
      <c r="X210">
        <v>8268</v>
      </c>
      <c r="Y210" t="s">
        <v>1229</v>
      </c>
      <c r="Z210" t="s">
        <v>8382</v>
      </c>
      <c r="AA210" t="s">
        <v>656</v>
      </c>
      <c r="AB210" t="s">
        <v>656</v>
      </c>
      <c r="AC210" t="s">
        <v>1229</v>
      </c>
      <c r="AD210" t="s">
        <v>8382</v>
      </c>
      <c r="AE210">
        <v>10294</v>
      </c>
      <c r="AI210">
        <v>1471</v>
      </c>
      <c r="AN210" t="s">
        <v>1229</v>
      </c>
      <c r="AO210" t="s">
        <v>1371</v>
      </c>
    </row>
    <row r="211" spans="1:41" x14ac:dyDescent="0.3">
      <c r="A211" t="s">
        <v>1582</v>
      </c>
      <c r="B211" t="s">
        <v>137</v>
      </c>
      <c r="C211" s="62">
        <v>30730</v>
      </c>
      <c r="D211" t="s">
        <v>6574</v>
      </c>
      <c r="E211" t="s">
        <v>7190</v>
      </c>
      <c r="F211" t="s">
        <v>3575</v>
      </c>
      <c r="G211" t="s">
        <v>3575</v>
      </c>
      <c r="H211" t="s">
        <v>1378</v>
      </c>
      <c r="I211" t="s">
        <v>9562</v>
      </c>
      <c r="J211" t="s">
        <v>137</v>
      </c>
      <c r="K211">
        <v>460131</v>
      </c>
      <c r="L211" t="s">
        <v>137</v>
      </c>
      <c r="M211">
        <v>1630074</v>
      </c>
      <c r="N211" t="s">
        <v>137</v>
      </c>
      <c r="O211" t="s">
        <v>1583</v>
      </c>
      <c r="P211" t="s">
        <v>1582</v>
      </c>
      <c r="Q211">
        <v>8797</v>
      </c>
      <c r="R211" t="s">
        <v>137</v>
      </c>
      <c r="S211">
        <v>30029</v>
      </c>
      <c r="T211" t="s">
        <v>137</v>
      </c>
      <c r="U211" t="s">
        <v>137</v>
      </c>
      <c r="V211" t="s">
        <v>3655</v>
      </c>
      <c r="W211">
        <v>45739</v>
      </c>
      <c r="X211">
        <v>8797</v>
      </c>
      <c r="Y211" t="s">
        <v>137</v>
      </c>
      <c r="Z211" t="s">
        <v>5159</v>
      </c>
      <c r="AA211" t="s">
        <v>664</v>
      </c>
      <c r="AB211" t="s">
        <v>664</v>
      </c>
      <c r="AC211" t="s">
        <v>137</v>
      </c>
      <c r="AD211" t="s">
        <v>5159</v>
      </c>
      <c r="AE211">
        <v>8628</v>
      </c>
      <c r="AI211">
        <v>1788</v>
      </c>
      <c r="AN211" t="s">
        <v>137</v>
      </c>
      <c r="AO211" t="s">
        <v>1378</v>
      </c>
    </row>
    <row r="212" spans="1:41" x14ac:dyDescent="0.3">
      <c r="A212" t="s">
        <v>3656</v>
      </c>
      <c r="B212" t="s">
        <v>3657</v>
      </c>
      <c r="C212" s="62">
        <v>32171</v>
      </c>
      <c r="D212" t="s">
        <v>6526</v>
      </c>
      <c r="E212" t="s">
        <v>7773</v>
      </c>
      <c r="F212" t="s">
        <v>3575</v>
      </c>
      <c r="G212" t="s">
        <v>3575</v>
      </c>
      <c r="H212" t="s">
        <v>1371</v>
      </c>
      <c r="I212" t="s">
        <v>10149</v>
      </c>
      <c r="J212" t="s">
        <v>3657</v>
      </c>
      <c r="K212">
        <v>502211</v>
      </c>
      <c r="L212" t="s">
        <v>3657</v>
      </c>
      <c r="M212">
        <v>2044105</v>
      </c>
      <c r="N212" t="s">
        <v>3657</v>
      </c>
      <c r="O212" t="s">
        <v>10150</v>
      </c>
      <c r="P212" t="s">
        <v>3656</v>
      </c>
      <c r="Q212">
        <v>9673</v>
      </c>
      <c r="R212" t="s">
        <v>3657</v>
      </c>
      <c r="S212">
        <v>32737</v>
      </c>
      <c r="T212" t="s">
        <v>3657</v>
      </c>
      <c r="V212" t="s">
        <v>5160</v>
      </c>
      <c r="W212">
        <v>65810</v>
      </c>
      <c r="X212">
        <v>9673</v>
      </c>
      <c r="Y212" t="s">
        <v>3657</v>
      </c>
      <c r="Z212" t="s">
        <v>10151</v>
      </c>
      <c r="AA212" t="s">
        <v>656</v>
      </c>
      <c r="AB212" t="s">
        <v>656</v>
      </c>
      <c r="AC212" t="s">
        <v>12873</v>
      </c>
      <c r="AD212" t="s">
        <v>10151</v>
      </c>
      <c r="AE212">
        <v>13087</v>
      </c>
      <c r="AF212" t="s">
        <v>3657</v>
      </c>
      <c r="AG212">
        <v>38162</v>
      </c>
      <c r="AH212" t="s">
        <v>3657</v>
      </c>
      <c r="AI212">
        <v>14477</v>
      </c>
      <c r="AJ212">
        <v>4601</v>
      </c>
      <c r="AN212" t="s">
        <v>12873</v>
      </c>
      <c r="AO212" t="s">
        <v>1371</v>
      </c>
    </row>
    <row r="213" spans="1:41" x14ac:dyDescent="0.3">
      <c r="A213" t="s">
        <v>3658</v>
      </c>
      <c r="B213" t="s">
        <v>1034</v>
      </c>
      <c r="C213" s="62">
        <v>30252</v>
      </c>
      <c r="D213" t="s">
        <v>7539</v>
      </c>
      <c r="E213" t="s">
        <v>7774</v>
      </c>
      <c r="F213" t="s">
        <v>3575</v>
      </c>
      <c r="G213" t="s">
        <v>3575</v>
      </c>
      <c r="H213" t="s">
        <v>1371</v>
      </c>
      <c r="I213" t="s">
        <v>10088</v>
      </c>
      <c r="J213" t="s">
        <v>1034</v>
      </c>
      <c r="K213">
        <v>425827</v>
      </c>
      <c r="L213" t="s">
        <v>1034</v>
      </c>
      <c r="M213">
        <v>387480</v>
      </c>
      <c r="N213" t="s">
        <v>1034</v>
      </c>
      <c r="O213" t="s">
        <v>5161</v>
      </c>
      <c r="P213" t="s">
        <v>3658</v>
      </c>
      <c r="Q213">
        <v>7106</v>
      </c>
      <c r="R213" t="s">
        <v>1034</v>
      </c>
      <c r="S213">
        <v>5436</v>
      </c>
      <c r="T213" t="s">
        <v>1034</v>
      </c>
      <c r="V213" t="s">
        <v>5162</v>
      </c>
      <c r="W213">
        <v>31740</v>
      </c>
      <c r="X213">
        <v>7106</v>
      </c>
      <c r="Y213" t="s">
        <v>1034</v>
      </c>
      <c r="Z213" t="s">
        <v>8383</v>
      </c>
      <c r="AA213" t="s">
        <v>656</v>
      </c>
      <c r="AB213" t="s">
        <v>656</v>
      </c>
      <c r="AC213" t="s">
        <v>1034</v>
      </c>
      <c r="AD213" t="s">
        <v>8383</v>
      </c>
      <c r="AI213">
        <v>9487</v>
      </c>
      <c r="AO213" t="s">
        <v>1371</v>
      </c>
    </row>
    <row r="214" spans="1:41" x14ac:dyDescent="0.3">
      <c r="A214" t="s">
        <v>1584</v>
      </c>
      <c r="B214" t="s">
        <v>140</v>
      </c>
      <c r="C214" s="62">
        <v>31160</v>
      </c>
      <c r="D214" t="s">
        <v>6840</v>
      </c>
      <c r="E214" t="s">
        <v>6839</v>
      </c>
      <c r="F214" t="s">
        <v>3575</v>
      </c>
      <c r="G214" t="s">
        <v>3575</v>
      </c>
      <c r="H214" t="s">
        <v>1378</v>
      </c>
      <c r="I214" t="s">
        <v>9496</v>
      </c>
      <c r="J214" t="s">
        <v>140</v>
      </c>
      <c r="K214">
        <v>466988</v>
      </c>
      <c r="L214" t="s">
        <v>140</v>
      </c>
      <c r="M214">
        <v>1174267</v>
      </c>
      <c r="N214" t="s">
        <v>140</v>
      </c>
      <c r="O214" t="s">
        <v>1585</v>
      </c>
      <c r="P214" t="s">
        <v>1584</v>
      </c>
      <c r="Q214">
        <v>8112</v>
      </c>
      <c r="R214" t="s">
        <v>140</v>
      </c>
      <c r="S214">
        <v>28877</v>
      </c>
      <c r="T214" t="s">
        <v>140</v>
      </c>
      <c r="U214" t="s">
        <v>140</v>
      </c>
      <c r="V214" t="s">
        <v>3659</v>
      </c>
      <c r="W214">
        <v>45744</v>
      </c>
      <c r="X214">
        <v>8112</v>
      </c>
      <c r="Y214" t="s">
        <v>140</v>
      </c>
      <c r="Z214" t="s">
        <v>5163</v>
      </c>
      <c r="AA214" t="s">
        <v>5053</v>
      </c>
      <c r="AB214" t="s">
        <v>656</v>
      </c>
      <c r="AC214" t="s">
        <v>140</v>
      </c>
      <c r="AD214" t="s">
        <v>5163</v>
      </c>
      <c r="AE214">
        <v>9569</v>
      </c>
      <c r="AF214" t="s">
        <v>140</v>
      </c>
      <c r="AG214">
        <v>5152</v>
      </c>
      <c r="AH214" t="s">
        <v>140</v>
      </c>
      <c r="AI214">
        <v>1334</v>
      </c>
      <c r="AJ214">
        <v>2761</v>
      </c>
      <c r="AN214" t="s">
        <v>140</v>
      </c>
      <c r="AO214" t="s">
        <v>1378</v>
      </c>
    </row>
    <row r="215" spans="1:41" x14ac:dyDescent="0.3">
      <c r="A215" t="s">
        <v>13507</v>
      </c>
      <c r="B215" t="s">
        <v>11554</v>
      </c>
      <c r="C215" s="62">
        <v>34124</v>
      </c>
      <c r="D215" t="s">
        <v>6760</v>
      </c>
      <c r="E215" t="s">
        <v>6839</v>
      </c>
      <c r="F215" t="s">
        <v>1551</v>
      </c>
      <c r="G215" t="s">
        <v>6107</v>
      </c>
      <c r="H215" t="s">
        <v>1378</v>
      </c>
      <c r="I215" t="s">
        <v>13027</v>
      </c>
      <c r="J215" t="s">
        <v>11554</v>
      </c>
      <c r="K215">
        <v>593528</v>
      </c>
      <c r="L215" t="s">
        <v>11554</v>
      </c>
      <c r="M215">
        <v>1947841</v>
      </c>
      <c r="N215" t="s">
        <v>11554</v>
      </c>
      <c r="O215" t="s">
        <v>14425</v>
      </c>
      <c r="P215" t="s">
        <v>13507</v>
      </c>
      <c r="Q215">
        <v>9867</v>
      </c>
      <c r="R215" t="s">
        <v>11554</v>
      </c>
      <c r="S215">
        <v>32153</v>
      </c>
      <c r="T215" t="s">
        <v>11554</v>
      </c>
      <c r="W215">
        <v>67347</v>
      </c>
      <c r="X215">
        <v>9867</v>
      </c>
      <c r="Y215" t="s">
        <v>11554</v>
      </c>
      <c r="Z215" t="s">
        <v>13508</v>
      </c>
      <c r="AA215" t="s">
        <v>656</v>
      </c>
      <c r="AB215" t="s">
        <v>656</v>
      </c>
      <c r="AD215" t="s">
        <v>13508</v>
      </c>
      <c r="AE215">
        <v>12408</v>
      </c>
      <c r="AF215" t="s">
        <v>11554</v>
      </c>
      <c r="AG215">
        <v>52732</v>
      </c>
      <c r="AH215" t="s">
        <v>11554</v>
      </c>
      <c r="AI215">
        <v>13149</v>
      </c>
      <c r="AJ215">
        <v>5446</v>
      </c>
      <c r="AK215" t="s">
        <v>11554</v>
      </c>
      <c r="AL215" t="s">
        <v>14426</v>
      </c>
      <c r="AM215" t="s">
        <v>13508</v>
      </c>
      <c r="AN215" t="s">
        <v>13508</v>
      </c>
      <c r="AO215" t="s">
        <v>1378</v>
      </c>
    </row>
    <row r="216" spans="1:41" x14ac:dyDescent="0.3">
      <c r="A216" t="s">
        <v>3660</v>
      </c>
      <c r="B216" t="s">
        <v>238</v>
      </c>
      <c r="C216" s="62">
        <v>31463</v>
      </c>
      <c r="D216" t="s">
        <v>7192</v>
      </c>
      <c r="E216" t="s">
        <v>7191</v>
      </c>
      <c r="F216" t="s">
        <v>1447</v>
      </c>
      <c r="G216" t="s">
        <v>6107</v>
      </c>
      <c r="H216" t="s">
        <v>1378</v>
      </c>
      <c r="I216" t="s">
        <v>9609</v>
      </c>
      <c r="J216" t="s">
        <v>238</v>
      </c>
      <c r="K216">
        <v>474865</v>
      </c>
      <c r="L216" t="s">
        <v>238</v>
      </c>
      <c r="M216">
        <v>1262282</v>
      </c>
      <c r="N216" t="s">
        <v>238</v>
      </c>
      <c r="O216" t="s">
        <v>5164</v>
      </c>
      <c r="P216" t="s">
        <v>3660</v>
      </c>
      <c r="Q216">
        <v>8519</v>
      </c>
      <c r="R216" t="s">
        <v>238</v>
      </c>
      <c r="S216">
        <v>30014</v>
      </c>
      <c r="T216" t="s">
        <v>238</v>
      </c>
      <c r="V216" t="s">
        <v>5165</v>
      </c>
      <c r="W216">
        <v>57657</v>
      </c>
      <c r="X216">
        <v>8519</v>
      </c>
      <c r="Y216" t="s">
        <v>238</v>
      </c>
      <c r="Z216" t="s">
        <v>8384</v>
      </c>
      <c r="AA216" t="s">
        <v>664</v>
      </c>
      <c r="AB216" t="s">
        <v>664</v>
      </c>
      <c r="AC216" t="s">
        <v>238</v>
      </c>
      <c r="AD216" t="s">
        <v>8384</v>
      </c>
      <c r="AE216">
        <v>9769</v>
      </c>
      <c r="AI216">
        <v>7237</v>
      </c>
      <c r="AJ216">
        <v>3020</v>
      </c>
      <c r="AN216" t="s">
        <v>238</v>
      </c>
      <c r="AO216" t="s">
        <v>1378</v>
      </c>
    </row>
    <row r="217" spans="1:41" x14ac:dyDescent="0.3">
      <c r="A217" t="s">
        <v>15718</v>
      </c>
      <c r="B217" t="s">
        <v>14241</v>
      </c>
      <c r="C217" s="62">
        <v>34424</v>
      </c>
      <c r="D217" t="s">
        <v>6637</v>
      </c>
      <c r="E217" t="s">
        <v>15719</v>
      </c>
      <c r="F217" t="s">
        <v>1424</v>
      </c>
      <c r="G217" t="s">
        <v>6107</v>
      </c>
      <c r="H217" t="s">
        <v>1371</v>
      </c>
      <c r="I217" t="s">
        <v>15720</v>
      </c>
      <c r="J217" t="s">
        <v>14241</v>
      </c>
      <c r="K217">
        <v>621366</v>
      </c>
      <c r="L217" t="s">
        <v>14241</v>
      </c>
      <c r="P217" t="s">
        <v>15718</v>
      </c>
      <c r="Q217">
        <v>10958</v>
      </c>
      <c r="R217" t="s">
        <v>14241</v>
      </c>
      <c r="S217">
        <v>36192</v>
      </c>
      <c r="T217" t="s">
        <v>14241</v>
      </c>
      <c r="W217">
        <v>100606</v>
      </c>
      <c r="Z217" t="s">
        <v>15974</v>
      </c>
      <c r="AA217" t="s">
        <v>664</v>
      </c>
      <c r="AB217" t="s">
        <v>664</v>
      </c>
      <c r="AD217" t="s">
        <v>15974</v>
      </c>
      <c r="AE217">
        <v>14613</v>
      </c>
      <c r="AI217">
        <v>23855</v>
      </c>
      <c r="AJ217">
        <v>5728</v>
      </c>
      <c r="AN217" t="s">
        <v>14241</v>
      </c>
      <c r="AO217" t="s">
        <v>15887</v>
      </c>
    </row>
    <row r="218" spans="1:41" x14ac:dyDescent="0.3">
      <c r="A218" t="s">
        <v>1586</v>
      </c>
      <c r="B218" t="s">
        <v>0</v>
      </c>
      <c r="C218" s="62">
        <v>29215</v>
      </c>
      <c r="D218" t="s">
        <v>7194</v>
      </c>
      <c r="E218" t="s">
        <v>7193</v>
      </c>
      <c r="F218" t="s">
        <v>3575</v>
      </c>
      <c r="G218" t="s">
        <v>3575</v>
      </c>
      <c r="H218" t="s">
        <v>1422</v>
      </c>
      <c r="I218" t="s">
        <v>10017</v>
      </c>
      <c r="J218" t="s">
        <v>0</v>
      </c>
      <c r="K218">
        <v>400268</v>
      </c>
      <c r="L218" t="s">
        <v>0</v>
      </c>
      <c r="M218">
        <v>223541</v>
      </c>
      <c r="N218" t="s">
        <v>0</v>
      </c>
      <c r="O218" t="s">
        <v>1587</v>
      </c>
      <c r="P218" t="s">
        <v>1586</v>
      </c>
      <c r="Q218">
        <v>8804</v>
      </c>
      <c r="R218" t="s">
        <v>0</v>
      </c>
      <c r="S218">
        <v>29554</v>
      </c>
      <c r="T218" t="s">
        <v>0</v>
      </c>
      <c r="V218" t="s">
        <v>3661</v>
      </c>
      <c r="W218">
        <v>32953</v>
      </c>
      <c r="X218">
        <v>8804</v>
      </c>
      <c r="Y218" t="s">
        <v>0</v>
      </c>
      <c r="Z218" t="s">
        <v>8385</v>
      </c>
      <c r="AA218" t="s">
        <v>656</v>
      </c>
      <c r="AB218" t="s">
        <v>656</v>
      </c>
      <c r="AC218" t="s">
        <v>0</v>
      </c>
      <c r="AD218" t="s">
        <v>8385</v>
      </c>
      <c r="AI218">
        <v>1088</v>
      </c>
      <c r="AO218" t="s">
        <v>1422</v>
      </c>
    </row>
    <row r="219" spans="1:41" x14ac:dyDescent="0.3">
      <c r="A219" t="s">
        <v>1588</v>
      </c>
      <c r="B219" t="s">
        <v>21</v>
      </c>
      <c r="C219" s="62">
        <v>29955</v>
      </c>
      <c r="D219" t="s">
        <v>6614</v>
      </c>
      <c r="E219" t="s">
        <v>7195</v>
      </c>
      <c r="F219" t="s">
        <v>3575</v>
      </c>
      <c r="G219" t="s">
        <v>3575</v>
      </c>
      <c r="H219" t="s">
        <v>1378</v>
      </c>
      <c r="I219" t="s">
        <v>9338</v>
      </c>
      <c r="J219" t="s">
        <v>21</v>
      </c>
      <c r="K219">
        <v>430652</v>
      </c>
      <c r="L219" t="s">
        <v>21</v>
      </c>
      <c r="M219">
        <v>292037</v>
      </c>
      <c r="N219" t="s">
        <v>21</v>
      </c>
      <c r="O219" t="s">
        <v>1589</v>
      </c>
      <c r="P219" t="s">
        <v>1588</v>
      </c>
      <c r="Q219">
        <v>8377</v>
      </c>
      <c r="R219" t="s">
        <v>21</v>
      </c>
      <c r="S219">
        <v>29262</v>
      </c>
      <c r="T219" t="s">
        <v>21</v>
      </c>
      <c r="V219" t="s">
        <v>3662</v>
      </c>
      <c r="W219">
        <v>31700</v>
      </c>
      <c r="X219">
        <v>8377</v>
      </c>
      <c r="Y219" t="s">
        <v>21</v>
      </c>
      <c r="Z219" t="s">
        <v>5166</v>
      </c>
      <c r="AA219" t="s">
        <v>656</v>
      </c>
      <c r="AB219" t="s">
        <v>656</v>
      </c>
      <c r="AC219" t="s">
        <v>21</v>
      </c>
      <c r="AD219" t="s">
        <v>5166</v>
      </c>
      <c r="AE219">
        <v>7099</v>
      </c>
      <c r="AF219" t="s">
        <v>21</v>
      </c>
      <c r="AG219">
        <v>5439</v>
      </c>
      <c r="AH219" t="s">
        <v>21</v>
      </c>
      <c r="AI219">
        <v>1288</v>
      </c>
      <c r="AJ219">
        <v>3090</v>
      </c>
      <c r="AN219" t="s">
        <v>21</v>
      </c>
      <c r="AO219" t="s">
        <v>1378</v>
      </c>
    </row>
    <row r="220" spans="1:41" x14ac:dyDescent="0.3">
      <c r="A220" t="s">
        <v>1590</v>
      </c>
      <c r="B220" t="s">
        <v>332</v>
      </c>
      <c r="C220" s="62">
        <v>31867</v>
      </c>
      <c r="D220" t="s">
        <v>6923</v>
      </c>
      <c r="E220" t="s">
        <v>6922</v>
      </c>
      <c r="F220" t="s">
        <v>1468</v>
      </c>
      <c r="G220" t="s">
        <v>6107</v>
      </c>
      <c r="H220" t="s">
        <v>1378</v>
      </c>
      <c r="I220" t="s">
        <v>9269</v>
      </c>
      <c r="J220" t="s">
        <v>332</v>
      </c>
      <c r="K220">
        <v>488721</v>
      </c>
      <c r="L220" t="s">
        <v>332</v>
      </c>
      <c r="M220">
        <v>1099038</v>
      </c>
      <c r="N220" t="s">
        <v>332</v>
      </c>
      <c r="O220" t="s">
        <v>1591</v>
      </c>
      <c r="P220" t="s">
        <v>1590</v>
      </c>
      <c r="Q220">
        <v>8777</v>
      </c>
      <c r="R220" t="s">
        <v>332</v>
      </c>
      <c r="S220">
        <v>29318</v>
      </c>
      <c r="T220" t="s">
        <v>332</v>
      </c>
      <c r="U220" t="s">
        <v>332</v>
      </c>
      <c r="V220" t="s">
        <v>3663</v>
      </c>
      <c r="W220">
        <v>50054</v>
      </c>
      <c r="X220">
        <v>8777</v>
      </c>
      <c r="Y220" t="s">
        <v>332</v>
      </c>
      <c r="Z220" t="s">
        <v>5167</v>
      </c>
      <c r="AA220" t="s">
        <v>656</v>
      </c>
      <c r="AB220" t="s">
        <v>656</v>
      </c>
      <c r="AC220" t="s">
        <v>332</v>
      </c>
      <c r="AD220" t="s">
        <v>5167</v>
      </c>
      <c r="AE220">
        <v>8687</v>
      </c>
      <c r="AF220" t="s">
        <v>332</v>
      </c>
      <c r="AG220">
        <v>12475</v>
      </c>
      <c r="AH220" t="s">
        <v>332</v>
      </c>
      <c r="AI220">
        <v>3309</v>
      </c>
      <c r="AJ220">
        <v>3464</v>
      </c>
      <c r="AK220" t="s">
        <v>332</v>
      </c>
      <c r="AL220" t="s">
        <v>14427</v>
      </c>
      <c r="AM220" t="s">
        <v>5167</v>
      </c>
      <c r="AN220" t="s">
        <v>332</v>
      </c>
      <c r="AO220" t="s">
        <v>1378</v>
      </c>
    </row>
    <row r="221" spans="1:41" x14ac:dyDescent="0.3">
      <c r="A221" t="s">
        <v>8143</v>
      </c>
      <c r="B221" t="s">
        <v>8386</v>
      </c>
      <c r="C221" s="62">
        <v>32291</v>
      </c>
      <c r="D221" t="s">
        <v>6635</v>
      </c>
      <c r="E221" t="s">
        <v>8144</v>
      </c>
      <c r="F221" t="s">
        <v>1468</v>
      </c>
      <c r="G221" t="s">
        <v>6107</v>
      </c>
      <c r="H221" t="s">
        <v>1394</v>
      </c>
      <c r="I221" t="s">
        <v>9877</v>
      </c>
      <c r="J221" t="s">
        <v>8386</v>
      </c>
      <c r="K221">
        <v>571506</v>
      </c>
      <c r="L221" t="s">
        <v>8386</v>
      </c>
      <c r="M221">
        <v>1741754</v>
      </c>
      <c r="N221" t="s">
        <v>8386</v>
      </c>
      <c r="O221" t="s">
        <v>8387</v>
      </c>
      <c r="P221" t="s">
        <v>8143</v>
      </c>
      <c r="Q221">
        <v>9723</v>
      </c>
      <c r="R221" t="s">
        <v>8386</v>
      </c>
      <c r="S221">
        <v>31453</v>
      </c>
      <c r="T221" t="s">
        <v>8386</v>
      </c>
      <c r="V221" t="s">
        <v>11942</v>
      </c>
      <c r="W221">
        <v>59603</v>
      </c>
      <c r="X221">
        <v>9723</v>
      </c>
      <c r="Y221" t="s">
        <v>8386</v>
      </c>
      <c r="Z221" t="s">
        <v>8388</v>
      </c>
      <c r="AA221" t="s">
        <v>664</v>
      </c>
      <c r="AB221" t="s">
        <v>656</v>
      </c>
      <c r="AC221" t="s">
        <v>8386</v>
      </c>
      <c r="AD221" t="s">
        <v>8388</v>
      </c>
      <c r="AE221">
        <v>12102</v>
      </c>
      <c r="AF221" t="s">
        <v>8386</v>
      </c>
      <c r="AG221">
        <v>14004</v>
      </c>
      <c r="AH221" t="s">
        <v>8386</v>
      </c>
      <c r="AI221">
        <v>5807</v>
      </c>
      <c r="AJ221">
        <v>4644</v>
      </c>
      <c r="AL221" t="s">
        <v>14428</v>
      </c>
      <c r="AM221" t="s">
        <v>8388</v>
      </c>
      <c r="AN221" t="s">
        <v>8388</v>
      </c>
      <c r="AO221" t="s">
        <v>1394</v>
      </c>
    </row>
    <row r="222" spans="1:41" x14ac:dyDescent="0.3">
      <c r="A222" t="s">
        <v>1592</v>
      </c>
      <c r="B222" t="s">
        <v>360</v>
      </c>
      <c r="C222" s="62">
        <v>30312</v>
      </c>
      <c r="D222" t="s">
        <v>6583</v>
      </c>
      <c r="E222" t="s">
        <v>6654</v>
      </c>
      <c r="F222" t="s">
        <v>3575</v>
      </c>
      <c r="G222" t="s">
        <v>3575</v>
      </c>
      <c r="H222" t="s">
        <v>1378</v>
      </c>
      <c r="I222" t="s">
        <v>10372</v>
      </c>
      <c r="J222" t="s">
        <v>360</v>
      </c>
      <c r="K222">
        <v>456422</v>
      </c>
      <c r="L222" t="s">
        <v>360</v>
      </c>
      <c r="M222">
        <v>548112</v>
      </c>
      <c r="N222" t="s">
        <v>360</v>
      </c>
      <c r="O222" t="s">
        <v>1593</v>
      </c>
      <c r="P222" t="s">
        <v>1592</v>
      </c>
      <c r="Q222">
        <v>7828</v>
      </c>
      <c r="R222" t="s">
        <v>360</v>
      </c>
      <c r="S222">
        <v>28535</v>
      </c>
      <c r="T222" t="s">
        <v>360</v>
      </c>
      <c r="U222" t="s">
        <v>360</v>
      </c>
      <c r="V222" t="s">
        <v>3664</v>
      </c>
      <c r="W222">
        <v>45394</v>
      </c>
      <c r="X222">
        <v>7828</v>
      </c>
      <c r="Y222" t="s">
        <v>360</v>
      </c>
      <c r="Z222" t="s">
        <v>5168</v>
      </c>
      <c r="AA222" t="s">
        <v>664</v>
      </c>
      <c r="AB222" t="s">
        <v>656</v>
      </c>
      <c r="AC222" t="s">
        <v>360</v>
      </c>
      <c r="AD222" t="s">
        <v>5168</v>
      </c>
      <c r="AE222">
        <v>8108</v>
      </c>
      <c r="AF222" t="s">
        <v>360</v>
      </c>
      <c r="AG222">
        <v>5141</v>
      </c>
      <c r="AH222" t="s">
        <v>360</v>
      </c>
      <c r="AI222">
        <v>9113</v>
      </c>
      <c r="AJ222">
        <v>2379</v>
      </c>
      <c r="AN222" t="s">
        <v>360</v>
      </c>
      <c r="AO222" t="s">
        <v>1378</v>
      </c>
    </row>
    <row r="223" spans="1:41" x14ac:dyDescent="0.3">
      <c r="A223" t="s">
        <v>1594</v>
      </c>
      <c r="B223" t="s">
        <v>1083</v>
      </c>
      <c r="C223" s="62">
        <v>31664</v>
      </c>
      <c r="D223" t="s">
        <v>6583</v>
      </c>
      <c r="E223" t="s">
        <v>7775</v>
      </c>
      <c r="F223" t="s">
        <v>3575</v>
      </c>
      <c r="G223" t="s">
        <v>3575</v>
      </c>
      <c r="H223" t="s">
        <v>1371</v>
      </c>
      <c r="I223" t="s">
        <v>9393</v>
      </c>
      <c r="J223" t="s">
        <v>1083</v>
      </c>
      <c r="K223">
        <v>476601</v>
      </c>
      <c r="L223" t="s">
        <v>1083</v>
      </c>
      <c r="M223">
        <v>1539221</v>
      </c>
      <c r="N223" t="s">
        <v>1083</v>
      </c>
      <c r="O223" t="s">
        <v>1595</v>
      </c>
      <c r="P223" t="s">
        <v>1594</v>
      </c>
      <c r="Q223">
        <v>8341</v>
      </c>
      <c r="R223" t="s">
        <v>1083</v>
      </c>
      <c r="S223">
        <v>29225</v>
      </c>
      <c r="T223" t="s">
        <v>1083</v>
      </c>
      <c r="V223" t="s">
        <v>3665</v>
      </c>
      <c r="W223">
        <v>47099</v>
      </c>
      <c r="X223">
        <v>8341</v>
      </c>
      <c r="Y223" t="s">
        <v>1083</v>
      </c>
      <c r="Z223" t="s">
        <v>8389</v>
      </c>
      <c r="AA223" t="s">
        <v>656</v>
      </c>
      <c r="AB223" t="s">
        <v>656</v>
      </c>
      <c r="AC223" t="s">
        <v>1083</v>
      </c>
      <c r="AD223" t="s">
        <v>8389</v>
      </c>
      <c r="AE223">
        <v>8654</v>
      </c>
      <c r="AI223">
        <v>1636</v>
      </c>
      <c r="AN223" t="s">
        <v>1083</v>
      </c>
      <c r="AO223" t="s">
        <v>1371</v>
      </c>
    </row>
    <row r="224" spans="1:41" x14ac:dyDescent="0.3">
      <c r="A224" t="s">
        <v>12556</v>
      </c>
      <c r="B224" t="s">
        <v>11345</v>
      </c>
      <c r="C224" s="62">
        <v>33389</v>
      </c>
      <c r="D224" t="s">
        <v>6610</v>
      </c>
      <c r="E224" t="s">
        <v>12557</v>
      </c>
      <c r="F224" t="s">
        <v>1444</v>
      </c>
      <c r="G224" t="s">
        <v>9083</v>
      </c>
      <c r="H224" t="s">
        <v>1371</v>
      </c>
      <c r="I224" t="s">
        <v>11760</v>
      </c>
      <c r="J224" t="s">
        <v>11345</v>
      </c>
      <c r="K224">
        <v>621199</v>
      </c>
      <c r="L224" t="s">
        <v>11345</v>
      </c>
      <c r="M224">
        <v>2166519</v>
      </c>
      <c r="N224" t="s">
        <v>11345</v>
      </c>
      <c r="O224" t="s">
        <v>13247</v>
      </c>
      <c r="P224" t="s">
        <v>12556</v>
      </c>
      <c r="Q224">
        <v>10246</v>
      </c>
      <c r="R224" t="s">
        <v>11345</v>
      </c>
      <c r="S224">
        <v>33685</v>
      </c>
      <c r="T224" t="s">
        <v>11345</v>
      </c>
      <c r="V224" t="s">
        <v>12558</v>
      </c>
      <c r="W224">
        <v>100544</v>
      </c>
      <c r="X224">
        <v>10246</v>
      </c>
      <c r="Y224" t="s">
        <v>11345</v>
      </c>
      <c r="Z224" t="s">
        <v>12559</v>
      </c>
      <c r="AA224" t="s">
        <v>656</v>
      </c>
      <c r="AB224" t="s">
        <v>656</v>
      </c>
      <c r="AC224" t="s">
        <v>11345</v>
      </c>
      <c r="AD224" t="s">
        <v>12559</v>
      </c>
      <c r="AE224">
        <v>14132</v>
      </c>
      <c r="AF224" t="s">
        <v>11345</v>
      </c>
      <c r="AG224">
        <v>68619</v>
      </c>
      <c r="AH224" t="s">
        <v>11345</v>
      </c>
      <c r="AI224">
        <v>18411</v>
      </c>
      <c r="AJ224">
        <v>4770</v>
      </c>
      <c r="AL224" t="s">
        <v>14429</v>
      </c>
      <c r="AM224" t="s">
        <v>12559</v>
      </c>
      <c r="AN224" t="s">
        <v>12559</v>
      </c>
      <c r="AO224" t="s">
        <v>15883</v>
      </c>
    </row>
    <row r="225" spans="1:41" x14ac:dyDescent="0.3">
      <c r="A225" t="s">
        <v>1596</v>
      </c>
      <c r="B225" t="s">
        <v>1212</v>
      </c>
      <c r="C225" s="62">
        <v>32290</v>
      </c>
      <c r="D225" t="s">
        <v>6863</v>
      </c>
      <c r="E225" t="s">
        <v>7663</v>
      </c>
      <c r="F225" t="s">
        <v>3575</v>
      </c>
      <c r="G225" t="s">
        <v>3575</v>
      </c>
      <c r="H225" t="s">
        <v>1371</v>
      </c>
      <c r="I225" t="s">
        <v>9724</v>
      </c>
      <c r="J225" t="s">
        <v>1212</v>
      </c>
      <c r="K225">
        <v>502202</v>
      </c>
      <c r="L225" t="s">
        <v>1212</v>
      </c>
      <c r="M225">
        <v>1813265</v>
      </c>
      <c r="N225" t="s">
        <v>1212</v>
      </c>
      <c r="O225" t="s">
        <v>3666</v>
      </c>
      <c r="P225" t="s">
        <v>1596</v>
      </c>
      <c r="Q225">
        <v>9215</v>
      </c>
      <c r="R225" t="s">
        <v>1212</v>
      </c>
      <c r="S225">
        <v>31495</v>
      </c>
      <c r="T225" t="s">
        <v>1212</v>
      </c>
      <c r="V225" t="s">
        <v>3667</v>
      </c>
      <c r="W225">
        <v>65809</v>
      </c>
      <c r="X225">
        <v>9215</v>
      </c>
      <c r="Y225" t="s">
        <v>1212</v>
      </c>
      <c r="Z225" t="s">
        <v>5169</v>
      </c>
      <c r="AA225" t="s">
        <v>656</v>
      </c>
      <c r="AB225" t="s">
        <v>656</v>
      </c>
      <c r="AC225" t="s">
        <v>8390</v>
      </c>
      <c r="AD225" t="s">
        <v>5169</v>
      </c>
      <c r="AE225">
        <v>10984</v>
      </c>
      <c r="AF225" t="s">
        <v>1212</v>
      </c>
      <c r="AG225">
        <v>14047</v>
      </c>
      <c r="AH225" t="s">
        <v>1212</v>
      </c>
      <c r="AI225">
        <v>4553</v>
      </c>
      <c r="AJ225">
        <v>3976</v>
      </c>
      <c r="AL225" t="s">
        <v>14430</v>
      </c>
      <c r="AM225" t="s">
        <v>5169</v>
      </c>
      <c r="AN225" t="s">
        <v>5169</v>
      </c>
      <c r="AO225" t="s">
        <v>15883</v>
      </c>
    </row>
    <row r="226" spans="1:41" x14ac:dyDescent="0.3">
      <c r="A226" t="s">
        <v>11080</v>
      </c>
      <c r="B226" t="s">
        <v>11081</v>
      </c>
      <c r="C226" s="62">
        <v>33271</v>
      </c>
      <c r="D226" t="s">
        <v>6610</v>
      </c>
      <c r="E226" t="s">
        <v>11082</v>
      </c>
      <c r="F226" t="s">
        <v>1403</v>
      </c>
      <c r="G226" t="s">
        <v>6107</v>
      </c>
      <c r="H226" t="s">
        <v>1371</v>
      </c>
      <c r="I226" t="s">
        <v>11083</v>
      </c>
      <c r="J226" t="s">
        <v>11081</v>
      </c>
      <c r="K226">
        <v>571510</v>
      </c>
      <c r="L226" t="s">
        <v>11081</v>
      </c>
      <c r="M226">
        <v>2173411</v>
      </c>
      <c r="N226" t="s">
        <v>11081</v>
      </c>
      <c r="O226" t="s">
        <v>13423</v>
      </c>
      <c r="P226" t="s">
        <v>11080</v>
      </c>
      <c r="Q226">
        <v>10011</v>
      </c>
      <c r="R226" t="s">
        <v>13424</v>
      </c>
      <c r="S226">
        <v>34401</v>
      </c>
      <c r="T226" t="s">
        <v>11081</v>
      </c>
      <c r="V226" t="s">
        <v>12648</v>
      </c>
      <c r="W226">
        <v>102011</v>
      </c>
      <c r="X226">
        <v>10011</v>
      </c>
      <c r="Y226" t="s">
        <v>13424</v>
      </c>
      <c r="Z226" t="s">
        <v>14083</v>
      </c>
      <c r="AA226" t="s">
        <v>664</v>
      </c>
      <c r="AB226" t="s">
        <v>664</v>
      </c>
      <c r="AC226" t="s">
        <v>11081</v>
      </c>
      <c r="AD226" t="s">
        <v>11084</v>
      </c>
      <c r="AE226">
        <v>13007</v>
      </c>
      <c r="AF226" t="s">
        <v>13424</v>
      </c>
      <c r="AG226">
        <v>63136</v>
      </c>
      <c r="AH226" t="s">
        <v>13424</v>
      </c>
      <c r="AI226">
        <v>18465</v>
      </c>
      <c r="AJ226">
        <v>4965</v>
      </c>
      <c r="AN226" t="s">
        <v>11084</v>
      </c>
      <c r="AO226" t="s">
        <v>15887</v>
      </c>
    </row>
    <row r="227" spans="1:41" x14ac:dyDescent="0.3">
      <c r="A227" t="s">
        <v>11113</v>
      </c>
      <c r="B227" t="s">
        <v>11114</v>
      </c>
      <c r="C227" s="62">
        <v>29778</v>
      </c>
      <c r="D227" t="s">
        <v>11115</v>
      </c>
      <c r="E227" t="s">
        <v>11116</v>
      </c>
      <c r="F227" t="s">
        <v>3575</v>
      </c>
      <c r="G227" t="s">
        <v>3575</v>
      </c>
      <c r="H227" t="s">
        <v>1371</v>
      </c>
      <c r="I227" t="s">
        <v>11117</v>
      </c>
      <c r="J227" t="s">
        <v>11114</v>
      </c>
      <c r="K227">
        <v>430641</v>
      </c>
      <c r="L227" t="s">
        <v>11114</v>
      </c>
      <c r="M227">
        <v>448910</v>
      </c>
      <c r="N227" t="s">
        <v>11114</v>
      </c>
      <c r="O227" t="s">
        <v>12661</v>
      </c>
      <c r="P227" t="s">
        <v>11113</v>
      </c>
      <c r="Q227">
        <v>7574</v>
      </c>
      <c r="R227" t="s">
        <v>11114</v>
      </c>
      <c r="S227">
        <v>6316</v>
      </c>
      <c r="T227" t="s">
        <v>11114</v>
      </c>
      <c r="V227" t="s">
        <v>12662</v>
      </c>
      <c r="W227">
        <v>33003</v>
      </c>
      <c r="X227">
        <v>7574</v>
      </c>
      <c r="Y227" t="s">
        <v>11114</v>
      </c>
      <c r="Z227" t="s">
        <v>11118</v>
      </c>
      <c r="AA227" t="s">
        <v>656</v>
      </c>
      <c r="AB227" t="s">
        <v>656</v>
      </c>
      <c r="AC227" t="s">
        <v>11114</v>
      </c>
      <c r="AD227" t="s">
        <v>11118</v>
      </c>
      <c r="AE227">
        <v>7939</v>
      </c>
      <c r="AF227" t="s">
        <v>11114</v>
      </c>
      <c r="AG227">
        <v>5484</v>
      </c>
      <c r="AH227" t="s">
        <v>11114</v>
      </c>
      <c r="AI227">
        <v>3421</v>
      </c>
      <c r="AJ227">
        <v>1015</v>
      </c>
      <c r="AL227" t="s">
        <v>14431</v>
      </c>
      <c r="AM227" t="s">
        <v>11118</v>
      </c>
      <c r="AN227" t="s">
        <v>11114</v>
      </c>
      <c r="AO227" t="s">
        <v>15883</v>
      </c>
    </row>
    <row r="228" spans="1:41" x14ac:dyDescent="0.3">
      <c r="A228" t="s">
        <v>1597</v>
      </c>
      <c r="B228" t="s">
        <v>1233</v>
      </c>
      <c r="C228" s="62">
        <v>31514</v>
      </c>
      <c r="D228" t="s">
        <v>6863</v>
      </c>
      <c r="E228" t="s">
        <v>7776</v>
      </c>
      <c r="F228" t="s">
        <v>3575</v>
      </c>
      <c r="G228" t="s">
        <v>3575</v>
      </c>
      <c r="H228" t="s">
        <v>1371</v>
      </c>
      <c r="I228" t="s">
        <v>9227</v>
      </c>
      <c r="J228" t="s">
        <v>1233</v>
      </c>
      <c r="K228">
        <v>542960</v>
      </c>
      <c r="L228" t="s">
        <v>1233</v>
      </c>
      <c r="M228">
        <v>1793607</v>
      </c>
      <c r="N228" t="s">
        <v>1233</v>
      </c>
      <c r="O228" t="s">
        <v>1598</v>
      </c>
      <c r="P228" t="s">
        <v>1597</v>
      </c>
      <c r="Q228">
        <v>9040</v>
      </c>
      <c r="R228" t="s">
        <v>1233</v>
      </c>
      <c r="S228">
        <v>31000</v>
      </c>
      <c r="T228" t="s">
        <v>1233</v>
      </c>
      <c r="V228" t="s">
        <v>3668</v>
      </c>
      <c r="W228">
        <v>58089</v>
      </c>
      <c r="X228">
        <v>9040</v>
      </c>
      <c r="Y228" t="s">
        <v>1233</v>
      </c>
      <c r="Z228" t="s">
        <v>5170</v>
      </c>
      <c r="AA228" t="s">
        <v>656</v>
      </c>
      <c r="AB228" t="s">
        <v>656</v>
      </c>
      <c r="AC228" t="s">
        <v>1233</v>
      </c>
      <c r="AD228" t="s">
        <v>5170</v>
      </c>
      <c r="AE228">
        <v>12307</v>
      </c>
      <c r="AF228" t="s">
        <v>1233</v>
      </c>
      <c r="AG228">
        <v>13078</v>
      </c>
      <c r="AH228" t="s">
        <v>1233</v>
      </c>
      <c r="AI228">
        <v>4814</v>
      </c>
      <c r="AJ228">
        <v>3903</v>
      </c>
      <c r="AL228" t="s">
        <v>14432</v>
      </c>
      <c r="AM228" t="s">
        <v>5170</v>
      </c>
      <c r="AN228" t="s">
        <v>5170</v>
      </c>
      <c r="AO228" t="s">
        <v>15883</v>
      </c>
    </row>
    <row r="229" spans="1:41" x14ac:dyDescent="0.3">
      <c r="A229" t="s">
        <v>12105</v>
      </c>
      <c r="B229" t="s">
        <v>11248</v>
      </c>
      <c r="C229" s="62">
        <v>33802</v>
      </c>
      <c r="D229" t="s">
        <v>12106</v>
      </c>
      <c r="E229" t="s">
        <v>12107</v>
      </c>
      <c r="F229" t="s">
        <v>1529</v>
      </c>
      <c r="G229" t="s">
        <v>9083</v>
      </c>
      <c r="H229" t="s">
        <v>1371</v>
      </c>
      <c r="I229" t="s">
        <v>11249</v>
      </c>
      <c r="J229" t="s">
        <v>11248</v>
      </c>
      <c r="K229">
        <v>611093</v>
      </c>
      <c r="L229" t="s">
        <v>11248</v>
      </c>
      <c r="M229">
        <v>2171295</v>
      </c>
      <c r="N229" t="s">
        <v>11248</v>
      </c>
      <c r="O229" t="s">
        <v>13191</v>
      </c>
      <c r="P229" t="s">
        <v>12105</v>
      </c>
      <c r="Q229">
        <v>10064</v>
      </c>
      <c r="R229" t="s">
        <v>11248</v>
      </c>
      <c r="S229">
        <v>34119</v>
      </c>
      <c r="T229" t="s">
        <v>11248</v>
      </c>
      <c r="V229" t="s">
        <v>12108</v>
      </c>
      <c r="W229">
        <v>100355</v>
      </c>
      <c r="X229">
        <v>10064</v>
      </c>
      <c r="Y229" t="s">
        <v>11248</v>
      </c>
      <c r="Z229" t="s">
        <v>12109</v>
      </c>
      <c r="AA229" t="s">
        <v>656</v>
      </c>
      <c r="AB229" t="s">
        <v>656</v>
      </c>
      <c r="AC229" t="s">
        <v>11248</v>
      </c>
      <c r="AD229" t="s">
        <v>12109</v>
      </c>
      <c r="AE229">
        <v>14036</v>
      </c>
      <c r="AF229" t="s">
        <v>11248</v>
      </c>
      <c r="AG229">
        <v>65968</v>
      </c>
      <c r="AH229" t="s">
        <v>11248</v>
      </c>
      <c r="AI229">
        <v>18553</v>
      </c>
      <c r="AJ229">
        <v>5016</v>
      </c>
      <c r="AL229" t="s">
        <v>14433</v>
      </c>
      <c r="AM229" t="s">
        <v>12109</v>
      </c>
      <c r="AN229" t="s">
        <v>11248</v>
      </c>
      <c r="AO229" t="s">
        <v>15883</v>
      </c>
    </row>
    <row r="230" spans="1:41" x14ac:dyDescent="0.3">
      <c r="A230" t="s">
        <v>1599</v>
      </c>
      <c r="B230" t="s">
        <v>1153</v>
      </c>
      <c r="C230" s="62">
        <v>30541</v>
      </c>
      <c r="D230" t="s">
        <v>7542</v>
      </c>
      <c r="E230" t="s">
        <v>7777</v>
      </c>
      <c r="F230" t="s">
        <v>3575</v>
      </c>
      <c r="G230" t="s">
        <v>3575</v>
      </c>
      <c r="H230" t="s">
        <v>1371</v>
      </c>
      <c r="I230" t="s">
        <v>10927</v>
      </c>
      <c r="J230" t="s">
        <v>1153</v>
      </c>
      <c r="K230">
        <v>460284</v>
      </c>
      <c r="L230" t="s">
        <v>1153</v>
      </c>
      <c r="M230">
        <v>1186193</v>
      </c>
      <c r="N230" t="s">
        <v>1153</v>
      </c>
      <c r="O230" t="s">
        <v>1600</v>
      </c>
      <c r="P230" t="s">
        <v>1599</v>
      </c>
      <c r="Q230">
        <v>8014</v>
      </c>
      <c r="R230" t="s">
        <v>1153</v>
      </c>
      <c r="S230">
        <v>28749</v>
      </c>
      <c r="T230" t="s">
        <v>1153</v>
      </c>
      <c r="V230" t="s">
        <v>5171</v>
      </c>
      <c r="W230">
        <v>45758</v>
      </c>
      <c r="Z230" t="s">
        <v>8391</v>
      </c>
      <c r="AA230" t="s">
        <v>664</v>
      </c>
      <c r="AB230" t="s">
        <v>664</v>
      </c>
      <c r="AC230" t="s">
        <v>1153</v>
      </c>
      <c r="AD230" t="s">
        <v>8391</v>
      </c>
      <c r="AI230">
        <v>1495</v>
      </c>
      <c r="AO230" t="s">
        <v>1371</v>
      </c>
    </row>
    <row r="231" spans="1:41" x14ac:dyDescent="0.3">
      <c r="A231" t="s">
        <v>3456</v>
      </c>
      <c r="B231" t="s">
        <v>1317</v>
      </c>
      <c r="C231" s="62">
        <v>33826</v>
      </c>
      <c r="D231" t="s">
        <v>7723</v>
      </c>
      <c r="E231" t="s">
        <v>7152</v>
      </c>
      <c r="F231" t="s">
        <v>1529</v>
      </c>
      <c r="G231" t="s">
        <v>9083</v>
      </c>
      <c r="H231" t="s">
        <v>1371</v>
      </c>
      <c r="I231" t="s">
        <v>10928</v>
      </c>
      <c r="J231" t="s">
        <v>1317</v>
      </c>
      <c r="K231">
        <v>605151</v>
      </c>
      <c r="L231" t="s">
        <v>1317</v>
      </c>
      <c r="M231">
        <v>1894626</v>
      </c>
      <c r="N231" t="s">
        <v>1317</v>
      </c>
      <c r="O231" t="s">
        <v>13450</v>
      </c>
      <c r="P231" t="s">
        <v>3456</v>
      </c>
      <c r="Q231">
        <v>9542</v>
      </c>
      <c r="R231" t="s">
        <v>1317</v>
      </c>
      <c r="S231">
        <v>32518</v>
      </c>
      <c r="T231" t="s">
        <v>1317</v>
      </c>
      <c r="V231" t="s">
        <v>12404</v>
      </c>
      <c r="W231">
        <v>70431</v>
      </c>
      <c r="X231">
        <v>9542</v>
      </c>
      <c r="Y231" t="s">
        <v>1317</v>
      </c>
      <c r="Z231" t="s">
        <v>5172</v>
      </c>
      <c r="AA231" t="s">
        <v>656</v>
      </c>
      <c r="AB231" t="s">
        <v>656</v>
      </c>
      <c r="AC231" t="s">
        <v>1317</v>
      </c>
      <c r="AD231" t="s">
        <v>5172</v>
      </c>
      <c r="AE231">
        <v>12131</v>
      </c>
      <c r="AF231" t="s">
        <v>1317</v>
      </c>
      <c r="AG231">
        <v>38304</v>
      </c>
      <c r="AH231" t="s">
        <v>1317</v>
      </c>
      <c r="AI231">
        <v>18121</v>
      </c>
      <c r="AJ231">
        <v>4524</v>
      </c>
      <c r="AL231" t="s">
        <v>14434</v>
      </c>
      <c r="AM231" t="s">
        <v>5172</v>
      </c>
      <c r="AN231" t="s">
        <v>5172</v>
      </c>
      <c r="AO231" t="s">
        <v>15883</v>
      </c>
    </row>
    <row r="232" spans="1:41" x14ac:dyDescent="0.3">
      <c r="A232" t="s">
        <v>13502</v>
      </c>
      <c r="B232" t="s">
        <v>11727</v>
      </c>
      <c r="C232" s="62">
        <v>35214</v>
      </c>
      <c r="D232" t="s">
        <v>7167</v>
      </c>
      <c r="E232" t="s">
        <v>7152</v>
      </c>
      <c r="F232" t="s">
        <v>1400</v>
      </c>
      <c r="G232" t="s">
        <v>6107</v>
      </c>
      <c r="H232" t="s">
        <v>1394</v>
      </c>
      <c r="I232" t="s">
        <v>13000</v>
      </c>
      <c r="J232" t="s">
        <v>11727</v>
      </c>
      <c r="K232">
        <v>656252</v>
      </c>
      <c r="L232" t="s">
        <v>11727</v>
      </c>
      <c r="M232">
        <v>2165931</v>
      </c>
      <c r="N232" t="s">
        <v>11727</v>
      </c>
      <c r="P232" t="s">
        <v>13502</v>
      </c>
      <c r="Q232">
        <v>10461</v>
      </c>
      <c r="S232">
        <v>32771</v>
      </c>
      <c r="W232">
        <v>103745</v>
      </c>
      <c r="Z232" t="s">
        <v>13503</v>
      </c>
      <c r="AA232" t="s">
        <v>664</v>
      </c>
      <c r="AB232" t="s">
        <v>656</v>
      </c>
      <c r="AD232" t="s">
        <v>13503</v>
      </c>
      <c r="AE232">
        <v>13425</v>
      </c>
      <c r="AN232" t="s">
        <v>11727</v>
      </c>
      <c r="AO232" t="s">
        <v>1394</v>
      </c>
    </row>
    <row r="233" spans="1:41" x14ac:dyDescent="0.3">
      <c r="A233" t="s">
        <v>3670</v>
      </c>
      <c r="B233" t="s">
        <v>3457</v>
      </c>
      <c r="C233" s="62">
        <v>32982</v>
      </c>
      <c r="D233" t="s">
        <v>7153</v>
      </c>
      <c r="E233" t="s">
        <v>10200</v>
      </c>
      <c r="F233" t="s">
        <v>1387</v>
      </c>
      <c r="G233" t="s">
        <v>6107</v>
      </c>
      <c r="H233" t="s">
        <v>1378</v>
      </c>
      <c r="I233" t="s">
        <v>10201</v>
      </c>
      <c r="J233" t="s">
        <v>3457</v>
      </c>
      <c r="K233">
        <v>598265</v>
      </c>
      <c r="L233" t="s">
        <v>3457</v>
      </c>
      <c r="M233">
        <v>1960252</v>
      </c>
      <c r="N233" t="s">
        <v>3457</v>
      </c>
      <c r="O233" t="s">
        <v>3669</v>
      </c>
      <c r="P233" t="s">
        <v>3670</v>
      </c>
      <c r="Q233">
        <v>9338</v>
      </c>
      <c r="R233" t="s">
        <v>3457</v>
      </c>
      <c r="S233">
        <v>32362</v>
      </c>
      <c r="T233" t="s">
        <v>3457</v>
      </c>
      <c r="V233" t="s">
        <v>3671</v>
      </c>
      <c r="W233">
        <v>68302</v>
      </c>
      <c r="X233">
        <v>9338</v>
      </c>
      <c r="Y233" t="s">
        <v>3457</v>
      </c>
      <c r="Z233" t="s">
        <v>10202</v>
      </c>
      <c r="AA233" t="s">
        <v>664</v>
      </c>
      <c r="AB233" t="s">
        <v>656</v>
      </c>
      <c r="AC233" t="s">
        <v>12973</v>
      </c>
      <c r="AD233" t="s">
        <v>10202</v>
      </c>
      <c r="AE233">
        <v>12145</v>
      </c>
      <c r="AF233" t="s">
        <v>3457</v>
      </c>
      <c r="AG233">
        <v>21637</v>
      </c>
      <c r="AH233" t="s">
        <v>3457</v>
      </c>
      <c r="AI233">
        <v>18154</v>
      </c>
      <c r="AJ233">
        <v>4242</v>
      </c>
      <c r="AK233" t="s">
        <v>3457</v>
      </c>
      <c r="AL233" t="s">
        <v>14435</v>
      </c>
      <c r="AM233" t="s">
        <v>10202</v>
      </c>
      <c r="AN233" t="s">
        <v>14436</v>
      </c>
      <c r="AO233" t="s">
        <v>1378</v>
      </c>
    </row>
    <row r="234" spans="1:41" x14ac:dyDescent="0.3">
      <c r="A234" t="s">
        <v>3672</v>
      </c>
      <c r="B234" t="s">
        <v>3673</v>
      </c>
      <c r="C234" s="62">
        <v>28595</v>
      </c>
      <c r="D234" t="s">
        <v>7377</v>
      </c>
      <c r="E234" t="s">
        <v>7152</v>
      </c>
      <c r="F234" t="s">
        <v>3575</v>
      </c>
      <c r="G234" t="s">
        <v>3575</v>
      </c>
      <c r="H234" t="s">
        <v>1378</v>
      </c>
      <c r="I234" t="s">
        <v>9617</v>
      </c>
      <c r="J234" t="s">
        <v>3673</v>
      </c>
      <c r="K234">
        <v>150396</v>
      </c>
      <c r="L234" t="s">
        <v>3673</v>
      </c>
      <c r="M234">
        <v>127049</v>
      </c>
      <c r="N234" t="s">
        <v>3673</v>
      </c>
      <c r="O234" t="s">
        <v>5173</v>
      </c>
      <c r="P234" t="s">
        <v>3672</v>
      </c>
      <c r="R234" t="s">
        <v>3673</v>
      </c>
      <c r="S234">
        <v>4245</v>
      </c>
      <c r="T234" t="s">
        <v>3673</v>
      </c>
      <c r="V234" t="s">
        <v>5174</v>
      </c>
      <c r="W234">
        <v>1078</v>
      </c>
      <c r="Z234" t="s">
        <v>8392</v>
      </c>
      <c r="AA234" t="s">
        <v>5053</v>
      </c>
      <c r="AB234" t="s">
        <v>656</v>
      </c>
      <c r="AC234" t="s">
        <v>3673</v>
      </c>
      <c r="AD234" t="s">
        <v>8392</v>
      </c>
      <c r="AI234">
        <v>6358</v>
      </c>
      <c r="AO234" t="s">
        <v>1378</v>
      </c>
    </row>
    <row r="235" spans="1:41" x14ac:dyDescent="0.3">
      <c r="A235" t="s">
        <v>1601</v>
      </c>
      <c r="B235" t="s">
        <v>412</v>
      </c>
      <c r="C235" s="62">
        <v>31912</v>
      </c>
      <c r="D235" t="s">
        <v>6583</v>
      </c>
      <c r="E235" t="s">
        <v>6582</v>
      </c>
      <c r="F235" t="s">
        <v>1374</v>
      </c>
      <c r="G235" t="s">
        <v>6107</v>
      </c>
      <c r="H235" t="s">
        <v>1378</v>
      </c>
      <c r="I235" t="s">
        <v>9996</v>
      </c>
      <c r="J235" t="s">
        <v>412</v>
      </c>
      <c r="K235">
        <v>488726</v>
      </c>
      <c r="L235" t="s">
        <v>412</v>
      </c>
      <c r="M235">
        <v>1103277</v>
      </c>
      <c r="N235" t="s">
        <v>412</v>
      </c>
      <c r="O235" t="s">
        <v>1602</v>
      </c>
      <c r="P235" t="s">
        <v>1601</v>
      </c>
      <c r="Q235">
        <v>8575</v>
      </c>
      <c r="R235" t="s">
        <v>412</v>
      </c>
      <c r="S235">
        <v>30043</v>
      </c>
      <c r="T235" t="s">
        <v>412</v>
      </c>
      <c r="U235" t="s">
        <v>412</v>
      </c>
      <c r="V235" t="s">
        <v>3674</v>
      </c>
      <c r="W235">
        <v>49264</v>
      </c>
      <c r="X235">
        <v>8575</v>
      </c>
      <c r="Y235" t="s">
        <v>412</v>
      </c>
      <c r="Z235" t="s">
        <v>5175</v>
      </c>
      <c r="AA235" t="s">
        <v>664</v>
      </c>
      <c r="AB235" t="s">
        <v>664</v>
      </c>
      <c r="AC235" t="s">
        <v>412</v>
      </c>
      <c r="AD235" t="s">
        <v>5175</v>
      </c>
      <c r="AE235">
        <v>8821</v>
      </c>
      <c r="AF235" t="s">
        <v>412</v>
      </c>
      <c r="AG235">
        <v>6273</v>
      </c>
      <c r="AH235" t="s">
        <v>412</v>
      </c>
      <c r="AI235">
        <v>2803</v>
      </c>
      <c r="AJ235">
        <v>3339</v>
      </c>
      <c r="AK235" t="s">
        <v>412</v>
      </c>
      <c r="AL235" t="s">
        <v>14437</v>
      </c>
      <c r="AM235" t="s">
        <v>5175</v>
      </c>
      <c r="AN235" t="s">
        <v>5175</v>
      </c>
      <c r="AO235" t="s">
        <v>1378</v>
      </c>
    </row>
    <row r="236" spans="1:41" x14ac:dyDescent="0.3">
      <c r="A236" t="s">
        <v>1603</v>
      </c>
      <c r="B236" t="s">
        <v>263</v>
      </c>
      <c r="C236" s="62">
        <v>32703</v>
      </c>
      <c r="D236" t="s">
        <v>7165</v>
      </c>
      <c r="E236" t="s">
        <v>7164</v>
      </c>
      <c r="F236" t="s">
        <v>1396</v>
      </c>
      <c r="G236" t="s">
        <v>9083</v>
      </c>
      <c r="H236" t="s">
        <v>1422</v>
      </c>
      <c r="I236" t="s">
        <v>9861</v>
      </c>
      <c r="J236" t="s">
        <v>263</v>
      </c>
      <c r="K236">
        <v>542963</v>
      </c>
      <c r="L236" t="s">
        <v>263</v>
      </c>
      <c r="M236">
        <v>1794304</v>
      </c>
      <c r="N236" t="s">
        <v>263</v>
      </c>
      <c r="O236" t="s">
        <v>3675</v>
      </c>
      <c r="P236" t="s">
        <v>1603</v>
      </c>
      <c r="Q236">
        <v>9265</v>
      </c>
      <c r="R236" t="s">
        <v>263</v>
      </c>
      <c r="S236">
        <v>31133</v>
      </c>
      <c r="T236" t="s">
        <v>263</v>
      </c>
      <c r="V236" t="s">
        <v>3676</v>
      </c>
      <c r="W236">
        <v>65953</v>
      </c>
      <c r="X236">
        <v>9265</v>
      </c>
      <c r="Y236" t="s">
        <v>263</v>
      </c>
      <c r="Z236" t="s">
        <v>5176</v>
      </c>
      <c r="AA236" t="s">
        <v>664</v>
      </c>
      <c r="AB236" t="s">
        <v>656</v>
      </c>
      <c r="AC236" t="s">
        <v>263</v>
      </c>
      <c r="AD236" t="s">
        <v>5176</v>
      </c>
      <c r="AE236">
        <v>11525</v>
      </c>
      <c r="AI236">
        <v>14423</v>
      </c>
      <c r="AJ236">
        <v>4180</v>
      </c>
      <c r="AL236" t="s">
        <v>14438</v>
      </c>
      <c r="AM236" t="s">
        <v>5176</v>
      </c>
      <c r="AN236" t="s">
        <v>263</v>
      </c>
      <c r="AO236" t="s">
        <v>1422</v>
      </c>
    </row>
    <row r="237" spans="1:41" x14ac:dyDescent="0.3">
      <c r="A237" t="s">
        <v>3677</v>
      </c>
      <c r="B237" t="s">
        <v>3678</v>
      </c>
      <c r="C237" s="62">
        <v>27747</v>
      </c>
      <c r="D237" t="s">
        <v>6822</v>
      </c>
      <c r="E237" t="s">
        <v>7378</v>
      </c>
      <c r="F237" t="s">
        <v>3575</v>
      </c>
      <c r="G237" t="s">
        <v>3575</v>
      </c>
      <c r="H237" t="s">
        <v>1394</v>
      </c>
      <c r="I237" t="s">
        <v>9649</v>
      </c>
      <c r="J237" t="s">
        <v>3678</v>
      </c>
      <c r="K237">
        <v>137140</v>
      </c>
      <c r="L237" t="s">
        <v>3678</v>
      </c>
      <c r="M237">
        <v>20277</v>
      </c>
      <c r="N237" t="s">
        <v>3678</v>
      </c>
      <c r="O237" t="s">
        <v>5177</v>
      </c>
      <c r="P237" t="s">
        <v>3677</v>
      </c>
      <c r="R237" t="s">
        <v>3678</v>
      </c>
      <c r="S237">
        <v>3988</v>
      </c>
      <c r="T237" t="s">
        <v>3678</v>
      </c>
      <c r="V237" t="s">
        <v>5178</v>
      </c>
      <c r="W237">
        <v>759</v>
      </c>
      <c r="Z237" t="s">
        <v>8393</v>
      </c>
      <c r="AA237" t="s">
        <v>664</v>
      </c>
      <c r="AB237" t="s">
        <v>656</v>
      </c>
      <c r="AC237" t="s">
        <v>3678</v>
      </c>
      <c r="AD237" t="s">
        <v>8393</v>
      </c>
      <c r="AI237">
        <v>5376</v>
      </c>
      <c r="AO237" t="s">
        <v>1394</v>
      </c>
    </row>
    <row r="238" spans="1:41" x14ac:dyDescent="0.3">
      <c r="A238" t="s">
        <v>12487</v>
      </c>
      <c r="B238" t="s">
        <v>11221</v>
      </c>
      <c r="C238" s="62">
        <v>33723</v>
      </c>
      <c r="D238" t="s">
        <v>6815</v>
      </c>
      <c r="E238" t="s">
        <v>12488</v>
      </c>
      <c r="F238" t="s">
        <v>1414</v>
      </c>
      <c r="G238" t="s">
        <v>9083</v>
      </c>
      <c r="H238" t="s">
        <v>1371</v>
      </c>
      <c r="I238" t="s">
        <v>11829</v>
      </c>
      <c r="J238" t="s">
        <v>11221</v>
      </c>
      <c r="K238">
        <v>643230</v>
      </c>
      <c r="L238" t="s">
        <v>11221</v>
      </c>
      <c r="M238">
        <v>2169051</v>
      </c>
      <c r="N238" t="s">
        <v>11221</v>
      </c>
      <c r="O238" t="s">
        <v>13613</v>
      </c>
      <c r="P238" t="s">
        <v>12489</v>
      </c>
      <c r="Q238">
        <v>10334</v>
      </c>
      <c r="R238" t="s">
        <v>11221</v>
      </c>
      <c r="S238">
        <v>33870</v>
      </c>
      <c r="T238" t="s">
        <v>11221</v>
      </c>
      <c r="V238" t="s">
        <v>12490</v>
      </c>
      <c r="W238">
        <v>103318</v>
      </c>
      <c r="X238">
        <v>10334</v>
      </c>
      <c r="Y238" t="s">
        <v>11221</v>
      </c>
      <c r="Z238" t="s">
        <v>12491</v>
      </c>
      <c r="AA238" t="s">
        <v>664</v>
      </c>
      <c r="AB238" t="s">
        <v>664</v>
      </c>
      <c r="AC238" t="s">
        <v>11221</v>
      </c>
      <c r="AD238" t="s">
        <v>12491</v>
      </c>
      <c r="AE238">
        <v>14168</v>
      </c>
      <c r="AI238">
        <v>19444</v>
      </c>
      <c r="AJ238">
        <v>5311</v>
      </c>
      <c r="AL238" t="s">
        <v>14439</v>
      </c>
      <c r="AM238" t="s">
        <v>12491</v>
      </c>
      <c r="AN238" t="s">
        <v>11221</v>
      </c>
      <c r="AO238" t="s">
        <v>1371</v>
      </c>
    </row>
    <row r="239" spans="1:41" x14ac:dyDescent="0.3">
      <c r="A239" t="s">
        <v>1604</v>
      </c>
      <c r="B239" t="s">
        <v>645</v>
      </c>
      <c r="C239" s="62">
        <v>30637</v>
      </c>
      <c r="D239" t="s">
        <v>6637</v>
      </c>
      <c r="E239" t="s">
        <v>6636</v>
      </c>
      <c r="F239" t="s">
        <v>1435</v>
      </c>
      <c r="G239" t="s">
        <v>9083</v>
      </c>
      <c r="H239" t="s">
        <v>1378</v>
      </c>
      <c r="I239" t="s">
        <v>10006</v>
      </c>
      <c r="J239" t="s">
        <v>645</v>
      </c>
      <c r="K239">
        <v>460075</v>
      </c>
      <c r="L239" t="s">
        <v>645</v>
      </c>
      <c r="M239">
        <v>1103045</v>
      </c>
      <c r="N239" t="s">
        <v>645</v>
      </c>
      <c r="O239" t="s">
        <v>1605</v>
      </c>
      <c r="P239" t="s">
        <v>1604</v>
      </c>
      <c r="Q239">
        <v>8034</v>
      </c>
      <c r="R239" t="s">
        <v>645</v>
      </c>
      <c r="S239">
        <v>28721</v>
      </c>
      <c r="T239" t="s">
        <v>645</v>
      </c>
      <c r="U239" t="s">
        <v>645</v>
      </c>
      <c r="V239" t="s">
        <v>3679</v>
      </c>
      <c r="W239">
        <v>47127</v>
      </c>
      <c r="X239">
        <v>8034</v>
      </c>
      <c r="Y239" t="s">
        <v>645</v>
      </c>
      <c r="Z239" t="s">
        <v>5179</v>
      </c>
      <c r="AA239" t="s">
        <v>656</v>
      </c>
      <c r="AB239" t="s">
        <v>656</v>
      </c>
      <c r="AC239" t="s">
        <v>645</v>
      </c>
      <c r="AD239" t="s">
        <v>5179</v>
      </c>
      <c r="AE239">
        <v>8624</v>
      </c>
      <c r="AF239" t="s">
        <v>645</v>
      </c>
      <c r="AG239">
        <v>5434</v>
      </c>
      <c r="AH239" t="s">
        <v>645</v>
      </c>
      <c r="AI239">
        <v>726</v>
      </c>
      <c r="AJ239">
        <v>2542</v>
      </c>
      <c r="AL239" t="s">
        <v>14440</v>
      </c>
      <c r="AM239" t="s">
        <v>5179</v>
      </c>
      <c r="AN239" t="s">
        <v>5179</v>
      </c>
      <c r="AO239" t="s">
        <v>1378</v>
      </c>
    </row>
    <row r="240" spans="1:41" x14ac:dyDescent="0.3">
      <c r="A240" t="s">
        <v>14084</v>
      </c>
      <c r="B240" t="s">
        <v>13960</v>
      </c>
      <c r="C240" s="62">
        <v>33023</v>
      </c>
      <c r="D240" t="s">
        <v>6907</v>
      </c>
      <c r="E240" t="s">
        <v>14085</v>
      </c>
      <c r="F240" t="s">
        <v>1393</v>
      </c>
      <c r="G240" t="s">
        <v>9083</v>
      </c>
      <c r="H240" t="s">
        <v>1371</v>
      </c>
      <c r="I240" t="s">
        <v>13991</v>
      </c>
      <c r="J240" t="s">
        <v>13960</v>
      </c>
      <c r="K240">
        <v>605154</v>
      </c>
      <c r="L240" t="s">
        <v>13960</v>
      </c>
      <c r="M240">
        <v>2821662</v>
      </c>
      <c r="N240" t="s">
        <v>13960</v>
      </c>
      <c r="O240" t="s">
        <v>14441</v>
      </c>
      <c r="P240" t="s">
        <v>14084</v>
      </c>
      <c r="Q240">
        <v>10711</v>
      </c>
      <c r="R240" t="s">
        <v>13960</v>
      </c>
      <c r="S240">
        <v>39085</v>
      </c>
      <c r="T240" t="s">
        <v>13960</v>
      </c>
      <c r="W240">
        <v>70432</v>
      </c>
      <c r="X240">
        <v>10711</v>
      </c>
      <c r="Y240" t="s">
        <v>13960</v>
      </c>
      <c r="Z240" t="s">
        <v>14086</v>
      </c>
      <c r="AA240" t="s">
        <v>656</v>
      </c>
      <c r="AB240" t="s">
        <v>656</v>
      </c>
      <c r="AD240" t="s">
        <v>14086</v>
      </c>
      <c r="AE240">
        <v>14981</v>
      </c>
      <c r="AI240">
        <v>23842</v>
      </c>
      <c r="AJ240">
        <v>5564</v>
      </c>
      <c r="AL240" t="s">
        <v>14442</v>
      </c>
      <c r="AM240" t="s">
        <v>14086</v>
      </c>
      <c r="AN240" t="s">
        <v>13960</v>
      </c>
      <c r="AO240" t="s">
        <v>15883</v>
      </c>
    </row>
    <row r="241" spans="1:41" x14ac:dyDescent="0.3">
      <c r="A241" t="s">
        <v>11401</v>
      </c>
      <c r="B241" t="s">
        <v>11708</v>
      </c>
      <c r="C241" s="62">
        <v>34423</v>
      </c>
      <c r="D241" t="s">
        <v>6528</v>
      </c>
      <c r="E241" t="s">
        <v>11402</v>
      </c>
      <c r="F241" t="s">
        <v>1374</v>
      </c>
      <c r="G241" t="s">
        <v>6107</v>
      </c>
      <c r="H241" t="s">
        <v>1429</v>
      </c>
      <c r="I241" t="s">
        <v>11709</v>
      </c>
      <c r="J241" t="s">
        <v>11708</v>
      </c>
      <c r="K241">
        <v>608324</v>
      </c>
      <c r="L241" t="s">
        <v>11708</v>
      </c>
      <c r="M241">
        <v>2184351</v>
      </c>
      <c r="N241" t="s">
        <v>11708</v>
      </c>
      <c r="O241" t="s">
        <v>13608</v>
      </c>
      <c r="P241" t="s">
        <v>11401</v>
      </c>
      <c r="Q241">
        <v>10183</v>
      </c>
      <c r="R241" t="s">
        <v>11708</v>
      </c>
      <c r="S241">
        <v>34886</v>
      </c>
      <c r="T241" t="s">
        <v>11708</v>
      </c>
      <c r="V241" t="s">
        <v>12085</v>
      </c>
      <c r="W241">
        <v>70607</v>
      </c>
      <c r="X241">
        <v>10183</v>
      </c>
      <c r="Y241" t="s">
        <v>11708</v>
      </c>
      <c r="Z241" t="s">
        <v>12086</v>
      </c>
      <c r="AA241" t="s">
        <v>656</v>
      </c>
      <c r="AB241" t="s">
        <v>656</v>
      </c>
      <c r="AC241" t="s">
        <v>11708</v>
      </c>
      <c r="AD241" t="s">
        <v>12086</v>
      </c>
      <c r="AE241">
        <v>13808</v>
      </c>
      <c r="AF241" t="s">
        <v>11708</v>
      </c>
      <c r="AG241">
        <v>68522</v>
      </c>
      <c r="AH241" t="s">
        <v>11708</v>
      </c>
      <c r="AI241">
        <v>18480</v>
      </c>
      <c r="AJ241">
        <v>5285</v>
      </c>
      <c r="AK241" t="s">
        <v>11708</v>
      </c>
      <c r="AL241" t="s">
        <v>14443</v>
      </c>
      <c r="AM241" t="s">
        <v>12086</v>
      </c>
      <c r="AN241" t="s">
        <v>12086</v>
      </c>
      <c r="AO241" t="s">
        <v>15882</v>
      </c>
    </row>
    <row r="242" spans="1:41" x14ac:dyDescent="0.3">
      <c r="A242" t="s">
        <v>1606</v>
      </c>
      <c r="B242" t="s">
        <v>1224</v>
      </c>
      <c r="C242" s="62">
        <v>29441</v>
      </c>
      <c r="D242" t="s">
        <v>6942</v>
      </c>
      <c r="E242" t="s">
        <v>7778</v>
      </c>
      <c r="F242" t="s">
        <v>3575</v>
      </c>
      <c r="G242" t="s">
        <v>3575</v>
      </c>
      <c r="H242" t="s">
        <v>1371</v>
      </c>
      <c r="I242" t="s">
        <v>10455</v>
      </c>
      <c r="J242" t="s">
        <v>1224</v>
      </c>
      <c r="K242">
        <v>444520</v>
      </c>
      <c r="L242" t="s">
        <v>1224</v>
      </c>
      <c r="M242">
        <v>557093</v>
      </c>
      <c r="N242" t="s">
        <v>1224</v>
      </c>
      <c r="O242" t="s">
        <v>1607</v>
      </c>
      <c r="P242" t="s">
        <v>1606</v>
      </c>
      <c r="Q242">
        <v>7610</v>
      </c>
      <c r="R242" t="s">
        <v>1224</v>
      </c>
      <c r="S242">
        <v>6365</v>
      </c>
      <c r="T242" t="s">
        <v>1224</v>
      </c>
      <c r="V242" t="s">
        <v>3680</v>
      </c>
      <c r="W242">
        <v>33059</v>
      </c>
      <c r="X242">
        <v>7610</v>
      </c>
      <c r="Y242" t="s">
        <v>1224</v>
      </c>
      <c r="Z242" t="s">
        <v>5180</v>
      </c>
      <c r="AA242" t="s">
        <v>664</v>
      </c>
      <c r="AB242" t="s">
        <v>664</v>
      </c>
      <c r="AC242" t="s">
        <v>1224</v>
      </c>
      <c r="AD242" t="s">
        <v>5180</v>
      </c>
      <c r="AE242">
        <v>8783</v>
      </c>
      <c r="AF242" t="s">
        <v>1224</v>
      </c>
      <c r="AG242">
        <v>5415</v>
      </c>
      <c r="AH242" t="s">
        <v>1224</v>
      </c>
      <c r="AI242">
        <v>847</v>
      </c>
      <c r="AL242" t="s">
        <v>14444</v>
      </c>
      <c r="AM242" t="s">
        <v>5180</v>
      </c>
      <c r="AN242" t="s">
        <v>1224</v>
      </c>
      <c r="AO242" t="s">
        <v>1371</v>
      </c>
    </row>
    <row r="243" spans="1:41" x14ac:dyDescent="0.3">
      <c r="A243" t="s">
        <v>12793</v>
      </c>
      <c r="B243" t="s">
        <v>11300</v>
      </c>
      <c r="C243" s="62">
        <v>33774</v>
      </c>
      <c r="D243" t="s">
        <v>6562</v>
      </c>
      <c r="E243" t="s">
        <v>12794</v>
      </c>
      <c r="F243" t="s">
        <v>1468</v>
      </c>
      <c r="G243" t="s">
        <v>6107</v>
      </c>
      <c r="H243" t="s">
        <v>1371</v>
      </c>
      <c r="I243" t="s">
        <v>11773</v>
      </c>
      <c r="J243" t="s">
        <v>11300</v>
      </c>
      <c r="K243">
        <v>592169</v>
      </c>
      <c r="L243" t="s">
        <v>11300</v>
      </c>
      <c r="M243">
        <v>2118904</v>
      </c>
      <c r="N243" t="s">
        <v>11300</v>
      </c>
      <c r="O243" t="s">
        <v>13068</v>
      </c>
      <c r="P243" t="s">
        <v>12793</v>
      </c>
      <c r="Q243">
        <v>10362</v>
      </c>
      <c r="R243" t="s">
        <v>11300</v>
      </c>
      <c r="S243">
        <v>31722</v>
      </c>
      <c r="T243" t="s">
        <v>11300</v>
      </c>
      <c r="W243">
        <v>66940</v>
      </c>
      <c r="X243">
        <v>10362</v>
      </c>
      <c r="Y243" t="s">
        <v>11300</v>
      </c>
      <c r="Z243" t="s">
        <v>12795</v>
      </c>
      <c r="AA243" t="s">
        <v>656</v>
      </c>
      <c r="AB243" t="s">
        <v>656</v>
      </c>
      <c r="AC243" t="s">
        <v>11300</v>
      </c>
      <c r="AD243" t="s">
        <v>12795</v>
      </c>
      <c r="AE243">
        <v>12904</v>
      </c>
      <c r="AF243" t="s">
        <v>11300</v>
      </c>
      <c r="AG243">
        <v>72809</v>
      </c>
      <c r="AH243" t="s">
        <v>11300</v>
      </c>
      <c r="AI243">
        <v>14680</v>
      </c>
      <c r="AJ243">
        <v>5105</v>
      </c>
      <c r="AL243" t="s">
        <v>14445</v>
      </c>
      <c r="AM243" t="s">
        <v>12795</v>
      </c>
      <c r="AN243" t="s">
        <v>11300</v>
      </c>
      <c r="AO243" t="s">
        <v>15883</v>
      </c>
    </row>
    <row r="244" spans="1:41" x14ac:dyDescent="0.3">
      <c r="A244" t="s">
        <v>15721</v>
      </c>
      <c r="B244" t="s">
        <v>15674</v>
      </c>
      <c r="C244" s="62">
        <v>33750</v>
      </c>
      <c r="D244" t="s">
        <v>6530</v>
      </c>
      <c r="E244" t="s">
        <v>15722</v>
      </c>
      <c r="F244" t="s">
        <v>1468</v>
      </c>
      <c r="G244" t="s">
        <v>6107</v>
      </c>
      <c r="H244" t="s">
        <v>1422</v>
      </c>
      <c r="I244" t="s">
        <v>15723</v>
      </c>
      <c r="J244" t="s">
        <v>15674</v>
      </c>
      <c r="K244">
        <v>593993</v>
      </c>
      <c r="L244" t="s">
        <v>15674</v>
      </c>
      <c r="P244" t="s">
        <v>15721</v>
      </c>
      <c r="Q244">
        <v>11019</v>
      </c>
      <c r="R244" t="s">
        <v>15674</v>
      </c>
      <c r="W244">
        <v>67621</v>
      </c>
      <c r="Z244" t="s">
        <v>15975</v>
      </c>
      <c r="AA244" t="s">
        <v>656</v>
      </c>
      <c r="AB244" t="s">
        <v>656</v>
      </c>
      <c r="AD244" t="s">
        <v>15975</v>
      </c>
      <c r="AE244">
        <v>13635</v>
      </c>
      <c r="AI244">
        <v>13372</v>
      </c>
      <c r="AJ244">
        <v>5883</v>
      </c>
      <c r="AN244" t="s">
        <v>15674</v>
      </c>
      <c r="AO244" t="s">
        <v>1422</v>
      </c>
    </row>
    <row r="245" spans="1:41" x14ac:dyDescent="0.3">
      <c r="A245" t="s">
        <v>13689</v>
      </c>
      <c r="B245" t="s">
        <v>12981</v>
      </c>
      <c r="C245" s="62">
        <v>33452</v>
      </c>
      <c r="D245" t="s">
        <v>7160</v>
      </c>
      <c r="E245" t="s">
        <v>13690</v>
      </c>
      <c r="F245" t="s">
        <v>1468</v>
      </c>
      <c r="G245" t="s">
        <v>6107</v>
      </c>
      <c r="H245" t="s">
        <v>1371</v>
      </c>
      <c r="I245" t="s">
        <v>12982</v>
      </c>
      <c r="J245" t="s">
        <v>12981</v>
      </c>
      <c r="K245">
        <v>592170</v>
      </c>
      <c r="L245" t="s">
        <v>12981</v>
      </c>
      <c r="M245">
        <v>2118843</v>
      </c>
      <c r="N245" t="s">
        <v>12981</v>
      </c>
      <c r="O245" t="s">
        <v>13691</v>
      </c>
      <c r="P245" t="s">
        <v>13689</v>
      </c>
      <c r="Q245">
        <v>10373</v>
      </c>
      <c r="R245" t="s">
        <v>12981</v>
      </c>
      <c r="S245">
        <v>31607</v>
      </c>
      <c r="T245" t="s">
        <v>12981</v>
      </c>
      <c r="W245">
        <v>66941</v>
      </c>
      <c r="X245">
        <v>10373</v>
      </c>
      <c r="Y245" t="s">
        <v>12981</v>
      </c>
      <c r="Z245" t="s">
        <v>13692</v>
      </c>
      <c r="AA245" t="s">
        <v>656</v>
      </c>
      <c r="AB245" t="s">
        <v>656</v>
      </c>
      <c r="AD245" t="s">
        <v>13692</v>
      </c>
      <c r="AE245">
        <v>11760</v>
      </c>
      <c r="AI245">
        <v>14838</v>
      </c>
      <c r="AJ245">
        <v>5363</v>
      </c>
      <c r="AL245" t="s">
        <v>14446</v>
      </c>
      <c r="AM245" t="s">
        <v>13692</v>
      </c>
      <c r="AN245" t="s">
        <v>13692</v>
      </c>
      <c r="AO245" t="s">
        <v>1371</v>
      </c>
    </row>
    <row r="246" spans="1:41" x14ac:dyDescent="0.3">
      <c r="A246" t="s">
        <v>15724</v>
      </c>
      <c r="B246" t="s">
        <v>15675</v>
      </c>
      <c r="C246" s="62">
        <v>33650</v>
      </c>
      <c r="D246" t="s">
        <v>7060</v>
      </c>
      <c r="E246" t="s">
        <v>15725</v>
      </c>
      <c r="F246" t="s">
        <v>1411</v>
      </c>
      <c r="G246" t="s">
        <v>9083</v>
      </c>
      <c r="H246" t="s">
        <v>1371</v>
      </c>
      <c r="I246" t="s">
        <v>15726</v>
      </c>
      <c r="J246" t="s">
        <v>15675</v>
      </c>
      <c r="K246">
        <v>656257</v>
      </c>
      <c r="L246" t="s">
        <v>15675</v>
      </c>
      <c r="P246" t="s">
        <v>15724</v>
      </c>
      <c r="Q246">
        <v>11152</v>
      </c>
      <c r="R246" t="s">
        <v>15675</v>
      </c>
      <c r="S246">
        <v>36110</v>
      </c>
      <c r="T246" t="s">
        <v>15675</v>
      </c>
      <c r="W246">
        <v>104735</v>
      </c>
      <c r="Z246" t="s">
        <v>15976</v>
      </c>
      <c r="AA246" t="s">
        <v>656</v>
      </c>
      <c r="AB246" t="s">
        <v>656</v>
      </c>
      <c r="AD246" t="s">
        <v>15976</v>
      </c>
      <c r="AE246">
        <v>13488</v>
      </c>
      <c r="AI246">
        <v>21024</v>
      </c>
      <c r="AJ246">
        <v>5974</v>
      </c>
      <c r="AN246" t="s">
        <v>15675</v>
      </c>
      <c r="AO246" t="s">
        <v>1371</v>
      </c>
    </row>
    <row r="247" spans="1:41" x14ac:dyDescent="0.3">
      <c r="A247" t="s">
        <v>1608</v>
      </c>
      <c r="B247" t="s">
        <v>309</v>
      </c>
      <c r="C247" s="62">
        <v>31428</v>
      </c>
      <c r="D247" t="s">
        <v>7197</v>
      </c>
      <c r="E247" t="s">
        <v>7196</v>
      </c>
      <c r="F247" t="s">
        <v>3575</v>
      </c>
      <c r="G247" t="s">
        <v>3575</v>
      </c>
      <c r="H247" t="s">
        <v>658</v>
      </c>
      <c r="I247" t="s">
        <v>9502</v>
      </c>
      <c r="J247" t="s">
        <v>309</v>
      </c>
      <c r="K247">
        <v>458582</v>
      </c>
      <c r="L247" t="s">
        <v>309</v>
      </c>
      <c r="M247">
        <v>1205546</v>
      </c>
      <c r="N247" t="s">
        <v>309</v>
      </c>
      <c r="O247" t="s">
        <v>3681</v>
      </c>
      <c r="P247" t="s">
        <v>1608</v>
      </c>
      <c r="Q247">
        <v>7983</v>
      </c>
      <c r="R247" t="s">
        <v>309</v>
      </c>
      <c r="S247">
        <v>28707</v>
      </c>
      <c r="T247" t="s">
        <v>309</v>
      </c>
      <c r="V247" t="s">
        <v>3682</v>
      </c>
      <c r="W247">
        <v>45395</v>
      </c>
      <c r="X247">
        <v>7983</v>
      </c>
      <c r="Y247" t="s">
        <v>309</v>
      </c>
      <c r="Z247" t="s">
        <v>5181</v>
      </c>
      <c r="AA247" t="s">
        <v>664</v>
      </c>
      <c r="AB247" t="s">
        <v>656</v>
      </c>
      <c r="AC247" t="s">
        <v>309</v>
      </c>
      <c r="AD247" t="s">
        <v>5181</v>
      </c>
      <c r="AE247">
        <v>8304</v>
      </c>
      <c r="AF247" t="s">
        <v>309</v>
      </c>
      <c r="AG247">
        <v>5783</v>
      </c>
      <c r="AH247" t="s">
        <v>309</v>
      </c>
      <c r="AI247">
        <v>1586</v>
      </c>
      <c r="AJ247">
        <v>2980</v>
      </c>
      <c r="AN247" t="s">
        <v>309</v>
      </c>
      <c r="AO247" t="s">
        <v>658</v>
      </c>
    </row>
    <row r="248" spans="1:41" x14ac:dyDescent="0.3">
      <c r="A248" t="s">
        <v>11445</v>
      </c>
      <c r="B248" t="s">
        <v>11544</v>
      </c>
      <c r="C248" s="62">
        <v>34462</v>
      </c>
      <c r="D248" t="s">
        <v>7438</v>
      </c>
      <c r="E248" t="s">
        <v>11446</v>
      </c>
      <c r="F248" t="s">
        <v>1411</v>
      </c>
      <c r="G248" t="s">
        <v>9083</v>
      </c>
      <c r="H248" t="s">
        <v>1378</v>
      </c>
      <c r="I248" t="s">
        <v>13033</v>
      </c>
      <c r="J248" t="s">
        <v>11544</v>
      </c>
      <c r="K248">
        <v>621446</v>
      </c>
      <c r="L248" t="s">
        <v>11544</v>
      </c>
      <c r="M248">
        <v>2044517</v>
      </c>
      <c r="N248" t="s">
        <v>11544</v>
      </c>
      <c r="O248" t="s">
        <v>14447</v>
      </c>
      <c r="P248" t="s">
        <v>11445</v>
      </c>
      <c r="Q248">
        <v>10222</v>
      </c>
      <c r="R248" t="s">
        <v>11544</v>
      </c>
      <c r="S248">
        <v>32819</v>
      </c>
      <c r="T248" t="s">
        <v>11544</v>
      </c>
      <c r="V248" t="s">
        <v>11964</v>
      </c>
      <c r="W248">
        <v>100634</v>
      </c>
      <c r="X248">
        <v>10222</v>
      </c>
      <c r="Y248" t="s">
        <v>11544</v>
      </c>
      <c r="Z248" t="s">
        <v>11965</v>
      </c>
      <c r="AA248" t="s">
        <v>656</v>
      </c>
      <c r="AB248" t="s">
        <v>656</v>
      </c>
      <c r="AC248" t="s">
        <v>11544</v>
      </c>
      <c r="AD248" t="s">
        <v>11965</v>
      </c>
      <c r="AE248">
        <v>12485</v>
      </c>
      <c r="AI248">
        <v>18178</v>
      </c>
      <c r="AJ248">
        <v>5054</v>
      </c>
      <c r="AL248" t="s">
        <v>14448</v>
      </c>
      <c r="AM248" t="s">
        <v>11965</v>
      </c>
      <c r="AN248" t="s">
        <v>11965</v>
      </c>
      <c r="AO248" t="s">
        <v>1378</v>
      </c>
    </row>
    <row r="249" spans="1:41" x14ac:dyDescent="0.3">
      <c r="A249" t="s">
        <v>11441</v>
      </c>
      <c r="B249" t="s">
        <v>11586</v>
      </c>
      <c r="C249" s="62">
        <v>33853</v>
      </c>
      <c r="D249" t="s">
        <v>11443</v>
      </c>
      <c r="E249" t="s">
        <v>11442</v>
      </c>
      <c r="F249" t="s">
        <v>1529</v>
      </c>
      <c r="G249" t="s">
        <v>9083</v>
      </c>
      <c r="H249" t="s">
        <v>1378</v>
      </c>
      <c r="I249" t="s">
        <v>11193</v>
      </c>
      <c r="J249" t="s">
        <v>11586</v>
      </c>
      <c r="K249">
        <v>593647</v>
      </c>
      <c r="L249" t="s">
        <v>11586</v>
      </c>
      <c r="M249">
        <v>1962877</v>
      </c>
      <c r="N249" t="s">
        <v>11586</v>
      </c>
      <c r="O249" t="s">
        <v>13586</v>
      </c>
      <c r="P249" t="s">
        <v>11441</v>
      </c>
      <c r="Q249">
        <v>10086</v>
      </c>
      <c r="R249" t="s">
        <v>11586</v>
      </c>
      <c r="S249">
        <v>32485</v>
      </c>
      <c r="T249" t="s">
        <v>11586</v>
      </c>
      <c r="V249" t="s">
        <v>12537</v>
      </c>
      <c r="W249">
        <v>67422</v>
      </c>
      <c r="X249">
        <v>10086</v>
      </c>
      <c r="Y249" t="s">
        <v>14449</v>
      </c>
      <c r="Z249" t="s">
        <v>12538</v>
      </c>
      <c r="AA249" t="s">
        <v>664</v>
      </c>
      <c r="AB249" t="s">
        <v>664</v>
      </c>
      <c r="AC249" t="s">
        <v>11586</v>
      </c>
      <c r="AD249" t="s">
        <v>12538</v>
      </c>
      <c r="AE249">
        <v>13669</v>
      </c>
      <c r="AF249" t="s">
        <v>11586</v>
      </c>
      <c r="AG249">
        <v>21815</v>
      </c>
      <c r="AH249" t="s">
        <v>11586</v>
      </c>
      <c r="AI249">
        <v>13355</v>
      </c>
      <c r="AJ249">
        <v>5034</v>
      </c>
      <c r="AL249" t="s">
        <v>14450</v>
      </c>
      <c r="AM249" t="s">
        <v>12538</v>
      </c>
      <c r="AN249" t="s">
        <v>11586</v>
      </c>
      <c r="AO249" t="s">
        <v>1378</v>
      </c>
    </row>
    <row r="250" spans="1:41" x14ac:dyDescent="0.3">
      <c r="A250" t="s">
        <v>1609</v>
      </c>
      <c r="B250" t="s">
        <v>855</v>
      </c>
      <c r="C250" s="62">
        <v>32133</v>
      </c>
      <c r="D250" t="s">
        <v>7098</v>
      </c>
      <c r="E250" t="s">
        <v>7674</v>
      </c>
      <c r="F250" t="s">
        <v>3575</v>
      </c>
      <c r="G250" t="s">
        <v>3575</v>
      </c>
      <c r="H250" t="s">
        <v>1371</v>
      </c>
      <c r="I250" t="s">
        <v>10874</v>
      </c>
      <c r="J250" t="s">
        <v>855</v>
      </c>
      <c r="K250">
        <v>502154</v>
      </c>
      <c r="L250" t="s">
        <v>855</v>
      </c>
      <c r="M250">
        <v>1733482</v>
      </c>
      <c r="N250" t="s">
        <v>855</v>
      </c>
      <c r="O250" t="s">
        <v>1610</v>
      </c>
      <c r="P250" t="s">
        <v>1609</v>
      </c>
      <c r="Q250">
        <v>8771</v>
      </c>
      <c r="R250" t="s">
        <v>855</v>
      </c>
      <c r="S250">
        <v>31054</v>
      </c>
      <c r="T250" t="s">
        <v>855</v>
      </c>
      <c r="V250" t="s">
        <v>3683</v>
      </c>
      <c r="W250">
        <v>50155</v>
      </c>
      <c r="X250">
        <v>8771</v>
      </c>
      <c r="Y250" t="s">
        <v>855</v>
      </c>
      <c r="Z250" t="s">
        <v>5182</v>
      </c>
      <c r="AA250" t="s">
        <v>664</v>
      </c>
      <c r="AB250" t="s">
        <v>664</v>
      </c>
      <c r="AC250" t="s">
        <v>855</v>
      </c>
      <c r="AD250" t="s">
        <v>5182</v>
      </c>
      <c r="AE250">
        <v>9370</v>
      </c>
      <c r="AF250" t="s">
        <v>855</v>
      </c>
      <c r="AG250">
        <v>12860</v>
      </c>
      <c r="AH250" t="s">
        <v>855</v>
      </c>
      <c r="AI250">
        <v>5209</v>
      </c>
      <c r="AJ250">
        <v>3715</v>
      </c>
      <c r="AL250" t="s">
        <v>14451</v>
      </c>
      <c r="AM250" t="s">
        <v>5182</v>
      </c>
      <c r="AN250" t="s">
        <v>5182</v>
      </c>
      <c r="AO250" t="s">
        <v>15883</v>
      </c>
    </row>
    <row r="251" spans="1:41" x14ac:dyDescent="0.3">
      <c r="A251" t="s">
        <v>9677</v>
      </c>
      <c r="B251" t="s">
        <v>9678</v>
      </c>
      <c r="C251" s="62">
        <v>32990</v>
      </c>
      <c r="D251" t="s">
        <v>6581</v>
      </c>
      <c r="E251" t="s">
        <v>9679</v>
      </c>
      <c r="F251" t="s">
        <v>1384</v>
      </c>
      <c r="G251" t="s">
        <v>6107</v>
      </c>
      <c r="H251" t="s">
        <v>1371</v>
      </c>
      <c r="I251" t="s">
        <v>9680</v>
      </c>
      <c r="J251" t="s">
        <v>9678</v>
      </c>
      <c r="K251">
        <v>605156</v>
      </c>
      <c r="L251" t="s">
        <v>9678</v>
      </c>
      <c r="M251">
        <v>2113510</v>
      </c>
      <c r="N251" t="s">
        <v>9678</v>
      </c>
      <c r="O251" t="s">
        <v>9681</v>
      </c>
      <c r="P251" t="s">
        <v>9677</v>
      </c>
      <c r="Q251">
        <v>9668</v>
      </c>
      <c r="R251" t="s">
        <v>9678</v>
      </c>
      <c r="S251">
        <v>33124</v>
      </c>
      <c r="T251" t="s">
        <v>9678</v>
      </c>
      <c r="V251" t="s">
        <v>12015</v>
      </c>
      <c r="W251">
        <v>69523</v>
      </c>
      <c r="X251">
        <v>9668</v>
      </c>
      <c r="Y251" t="s">
        <v>9682</v>
      </c>
      <c r="Z251" t="s">
        <v>9683</v>
      </c>
      <c r="AA251" t="s">
        <v>656</v>
      </c>
      <c r="AB251" t="s">
        <v>656</v>
      </c>
      <c r="AC251" t="s">
        <v>9678</v>
      </c>
      <c r="AD251" t="s">
        <v>9683</v>
      </c>
      <c r="AE251">
        <v>13292</v>
      </c>
      <c r="AF251" t="s">
        <v>9678</v>
      </c>
      <c r="AG251">
        <v>52998</v>
      </c>
      <c r="AI251">
        <v>18519</v>
      </c>
      <c r="AJ251">
        <v>4598</v>
      </c>
      <c r="AN251" t="s">
        <v>9678</v>
      </c>
      <c r="AO251" t="s">
        <v>1371</v>
      </c>
    </row>
    <row r="252" spans="1:41" x14ac:dyDescent="0.3">
      <c r="A252" t="s">
        <v>1611</v>
      </c>
      <c r="B252" t="s">
        <v>1223</v>
      </c>
      <c r="C252" s="62">
        <v>32129</v>
      </c>
      <c r="D252" t="s">
        <v>7697</v>
      </c>
      <c r="E252" t="s">
        <v>7696</v>
      </c>
      <c r="F252" t="s">
        <v>1370</v>
      </c>
      <c r="G252" t="s">
        <v>6107</v>
      </c>
      <c r="H252" t="s">
        <v>1371</v>
      </c>
      <c r="I252" t="s">
        <v>10431</v>
      </c>
      <c r="J252" t="s">
        <v>1223</v>
      </c>
      <c r="K252">
        <v>571521</v>
      </c>
      <c r="L252" t="s">
        <v>1223</v>
      </c>
      <c r="M252">
        <v>1757974</v>
      </c>
      <c r="N252" t="s">
        <v>1223</v>
      </c>
      <c r="O252" t="s">
        <v>1612</v>
      </c>
      <c r="P252" t="s">
        <v>1611</v>
      </c>
      <c r="Q252">
        <v>8944</v>
      </c>
      <c r="R252" t="s">
        <v>1223</v>
      </c>
      <c r="S252">
        <v>31083</v>
      </c>
      <c r="T252" t="s">
        <v>1223</v>
      </c>
      <c r="V252" t="s">
        <v>3684</v>
      </c>
      <c r="W252">
        <v>59607</v>
      </c>
      <c r="X252">
        <v>8944</v>
      </c>
      <c r="Y252" t="s">
        <v>1223</v>
      </c>
      <c r="Z252" t="s">
        <v>5183</v>
      </c>
      <c r="AA252" t="s">
        <v>664</v>
      </c>
      <c r="AB252" t="s">
        <v>664</v>
      </c>
      <c r="AC252" t="s">
        <v>1223</v>
      </c>
      <c r="AD252" t="s">
        <v>5183</v>
      </c>
      <c r="AE252">
        <v>10958</v>
      </c>
      <c r="AH252" t="s">
        <v>1223</v>
      </c>
      <c r="AI252">
        <v>4772</v>
      </c>
      <c r="AJ252">
        <v>3677</v>
      </c>
      <c r="AL252" t="s">
        <v>14452</v>
      </c>
      <c r="AM252" t="s">
        <v>5183</v>
      </c>
      <c r="AN252" t="s">
        <v>1223</v>
      </c>
      <c r="AO252" t="s">
        <v>1371</v>
      </c>
    </row>
    <row r="253" spans="1:41" x14ac:dyDescent="0.3">
      <c r="A253" t="s">
        <v>1613</v>
      </c>
      <c r="B253" t="s">
        <v>182</v>
      </c>
      <c r="C253" s="62">
        <v>30935</v>
      </c>
      <c r="D253" t="s">
        <v>6549</v>
      </c>
      <c r="E253" t="s">
        <v>6832</v>
      </c>
      <c r="F253" t="s">
        <v>3575</v>
      </c>
      <c r="G253" t="s">
        <v>3575</v>
      </c>
      <c r="H253" t="s">
        <v>1378</v>
      </c>
      <c r="I253" t="s">
        <v>9999</v>
      </c>
      <c r="J253" t="s">
        <v>182</v>
      </c>
      <c r="K253">
        <v>518500</v>
      </c>
      <c r="L253" t="s">
        <v>182</v>
      </c>
      <c r="M253">
        <v>1811889</v>
      </c>
      <c r="N253" t="s">
        <v>182</v>
      </c>
      <c r="O253" t="s">
        <v>3685</v>
      </c>
      <c r="P253" t="s">
        <v>1613</v>
      </c>
      <c r="Q253">
        <v>8966</v>
      </c>
      <c r="R253" t="s">
        <v>182</v>
      </c>
      <c r="S253">
        <v>31409</v>
      </c>
      <c r="T253" t="s">
        <v>182</v>
      </c>
      <c r="V253" t="s">
        <v>12101</v>
      </c>
      <c r="W253">
        <v>31440</v>
      </c>
      <c r="X253">
        <v>8966</v>
      </c>
      <c r="Y253" t="s">
        <v>182</v>
      </c>
      <c r="Z253" t="s">
        <v>5184</v>
      </c>
      <c r="AA253" t="s">
        <v>656</v>
      </c>
      <c r="AB253" t="s">
        <v>656</v>
      </c>
      <c r="AC253" t="s">
        <v>182</v>
      </c>
      <c r="AD253" t="s">
        <v>5184</v>
      </c>
      <c r="AI253">
        <v>6405</v>
      </c>
      <c r="AO253" t="s">
        <v>1378</v>
      </c>
    </row>
    <row r="254" spans="1:41" x14ac:dyDescent="0.3">
      <c r="A254" t="s">
        <v>1614</v>
      </c>
      <c r="B254" t="s">
        <v>1005</v>
      </c>
      <c r="C254" s="62">
        <v>31044</v>
      </c>
      <c r="D254" t="s">
        <v>7780</v>
      </c>
      <c r="E254" t="s">
        <v>7779</v>
      </c>
      <c r="F254" t="s">
        <v>3575</v>
      </c>
      <c r="G254" t="s">
        <v>3575</v>
      </c>
      <c r="H254" t="s">
        <v>1371</v>
      </c>
      <c r="I254" t="s">
        <v>10286</v>
      </c>
      <c r="J254" t="s">
        <v>1005</v>
      </c>
      <c r="K254">
        <v>446135</v>
      </c>
      <c r="L254" t="s">
        <v>1005</v>
      </c>
      <c r="M254">
        <v>1601526</v>
      </c>
      <c r="N254" t="s">
        <v>1005</v>
      </c>
      <c r="O254" t="s">
        <v>3686</v>
      </c>
      <c r="P254" t="s">
        <v>1614</v>
      </c>
      <c r="Q254">
        <v>9227</v>
      </c>
      <c r="R254" t="s">
        <v>1005</v>
      </c>
      <c r="S254">
        <v>30911</v>
      </c>
      <c r="T254" t="s">
        <v>1005</v>
      </c>
      <c r="V254" t="s">
        <v>5185</v>
      </c>
      <c r="W254">
        <v>52430</v>
      </c>
      <c r="X254">
        <v>9227</v>
      </c>
      <c r="Y254" t="s">
        <v>1005</v>
      </c>
      <c r="Z254" t="s">
        <v>8394</v>
      </c>
      <c r="AA254" t="s">
        <v>664</v>
      </c>
      <c r="AB254" t="s">
        <v>664</v>
      </c>
      <c r="AC254" t="s">
        <v>1005</v>
      </c>
      <c r="AD254" t="s">
        <v>8394</v>
      </c>
      <c r="AI254">
        <v>3322</v>
      </c>
      <c r="AO254" t="s">
        <v>1371</v>
      </c>
    </row>
    <row r="255" spans="1:41" x14ac:dyDescent="0.3">
      <c r="A255" t="s">
        <v>1615</v>
      </c>
      <c r="B255" t="s">
        <v>584</v>
      </c>
      <c r="C255" s="62">
        <v>32023</v>
      </c>
      <c r="D255" t="s">
        <v>6833</v>
      </c>
      <c r="E255" t="s">
        <v>6832</v>
      </c>
      <c r="F255" t="s">
        <v>1396</v>
      </c>
      <c r="G255" t="s">
        <v>9083</v>
      </c>
      <c r="H255" t="s">
        <v>1378</v>
      </c>
      <c r="I255" t="s">
        <v>10309</v>
      </c>
      <c r="J255" t="s">
        <v>584</v>
      </c>
      <c r="K255">
        <v>502126</v>
      </c>
      <c r="L255" t="s">
        <v>584</v>
      </c>
      <c r="M255">
        <v>1597678</v>
      </c>
      <c r="N255" t="s">
        <v>584</v>
      </c>
      <c r="O255" t="s">
        <v>1616</v>
      </c>
      <c r="P255" t="s">
        <v>1615</v>
      </c>
      <c r="Q255">
        <v>8644</v>
      </c>
      <c r="R255" t="s">
        <v>584</v>
      </c>
      <c r="S255">
        <v>29673</v>
      </c>
      <c r="T255" t="s">
        <v>584</v>
      </c>
      <c r="U255" t="s">
        <v>584</v>
      </c>
      <c r="V255" t="s">
        <v>3687</v>
      </c>
      <c r="W255">
        <v>50138</v>
      </c>
      <c r="X255">
        <v>8644</v>
      </c>
      <c r="Y255" t="s">
        <v>584</v>
      </c>
      <c r="Z255" t="s">
        <v>5186</v>
      </c>
      <c r="AA255" t="s">
        <v>664</v>
      </c>
      <c r="AB255" t="s">
        <v>664</v>
      </c>
      <c r="AC255" t="s">
        <v>584</v>
      </c>
      <c r="AD255" t="s">
        <v>5186</v>
      </c>
      <c r="AE255">
        <v>10292</v>
      </c>
      <c r="AF255" t="s">
        <v>584</v>
      </c>
      <c r="AG255">
        <v>11352</v>
      </c>
      <c r="AH255" t="s">
        <v>584</v>
      </c>
      <c r="AI255">
        <v>5116</v>
      </c>
      <c r="AN255" t="s">
        <v>584</v>
      </c>
      <c r="AO255" t="s">
        <v>1378</v>
      </c>
    </row>
    <row r="256" spans="1:41" x14ac:dyDescent="0.3">
      <c r="A256" t="s">
        <v>3458</v>
      </c>
      <c r="B256" t="s">
        <v>266</v>
      </c>
      <c r="C256" s="62">
        <v>32414</v>
      </c>
      <c r="D256" t="s">
        <v>7379</v>
      </c>
      <c r="E256" t="s">
        <v>6832</v>
      </c>
      <c r="F256" t="s">
        <v>3575</v>
      </c>
      <c r="G256" t="s">
        <v>3575</v>
      </c>
      <c r="H256" t="s">
        <v>1378</v>
      </c>
      <c r="I256" t="s">
        <v>10790</v>
      </c>
      <c r="J256" t="s">
        <v>266</v>
      </c>
      <c r="K256">
        <v>518502</v>
      </c>
      <c r="L256" t="s">
        <v>266</v>
      </c>
      <c r="M256">
        <v>1765804</v>
      </c>
      <c r="N256" t="s">
        <v>266</v>
      </c>
      <c r="O256" t="s">
        <v>8395</v>
      </c>
      <c r="P256" t="s">
        <v>3458</v>
      </c>
      <c r="Q256">
        <v>9117</v>
      </c>
      <c r="R256" t="s">
        <v>266</v>
      </c>
      <c r="S256">
        <v>31014</v>
      </c>
      <c r="T256" t="s">
        <v>266</v>
      </c>
      <c r="V256" t="s">
        <v>3688</v>
      </c>
      <c r="W256">
        <v>65859</v>
      </c>
      <c r="X256">
        <v>9117</v>
      </c>
      <c r="Y256" t="s">
        <v>266</v>
      </c>
      <c r="Z256" t="s">
        <v>5187</v>
      </c>
      <c r="AA256" t="s">
        <v>664</v>
      </c>
      <c r="AB256" t="s">
        <v>656</v>
      </c>
      <c r="AC256" t="s">
        <v>266</v>
      </c>
      <c r="AD256" t="s">
        <v>5187</v>
      </c>
      <c r="AE256">
        <v>11449</v>
      </c>
      <c r="AI256">
        <v>14927</v>
      </c>
      <c r="AN256" t="s">
        <v>266</v>
      </c>
      <c r="AO256" t="s">
        <v>1378</v>
      </c>
    </row>
    <row r="257" spans="1:41" x14ac:dyDescent="0.3">
      <c r="A257" t="s">
        <v>12858</v>
      </c>
      <c r="B257" t="s">
        <v>11636</v>
      </c>
      <c r="C257" s="62">
        <v>33557</v>
      </c>
      <c r="D257" t="s">
        <v>6812</v>
      </c>
      <c r="E257" t="s">
        <v>6832</v>
      </c>
      <c r="F257" t="s">
        <v>3575</v>
      </c>
      <c r="G257" t="s">
        <v>3575</v>
      </c>
      <c r="H257" t="s">
        <v>1422</v>
      </c>
      <c r="I257" t="s">
        <v>11637</v>
      </c>
      <c r="J257" t="s">
        <v>11636</v>
      </c>
      <c r="K257">
        <v>623143</v>
      </c>
      <c r="L257" t="s">
        <v>11636</v>
      </c>
      <c r="M257">
        <v>2120040</v>
      </c>
      <c r="N257" t="s">
        <v>11636</v>
      </c>
      <c r="O257" t="s">
        <v>13282</v>
      </c>
      <c r="P257" t="s">
        <v>12858</v>
      </c>
      <c r="Q257">
        <v>10091</v>
      </c>
      <c r="R257" t="s">
        <v>11636</v>
      </c>
      <c r="S257">
        <v>33484</v>
      </c>
      <c r="T257" t="s">
        <v>11636</v>
      </c>
      <c r="W257">
        <v>101226</v>
      </c>
      <c r="X257">
        <v>10091</v>
      </c>
      <c r="Y257" t="s">
        <v>11636</v>
      </c>
      <c r="Z257" t="s">
        <v>12859</v>
      </c>
      <c r="AA257" t="s">
        <v>656</v>
      </c>
      <c r="AB257" t="s">
        <v>656</v>
      </c>
      <c r="AC257" t="s">
        <v>11636</v>
      </c>
      <c r="AD257" t="s">
        <v>12859</v>
      </c>
      <c r="AE257">
        <v>14054</v>
      </c>
      <c r="AF257" t="s">
        <v>11636</v>
      </c>
      <c r="AG257">
        <v>53898</v>
      </c>
      <c r="AI257">
        <v>23603</v>
      </c>
      <c r="AJ257">
        <v>5047</v>
      </c>
      <c r="AL257" t="s">
        <v>14453</v>
      </c>
      <c r="AM257" t="s">
        <v>12859</v>
      </c>
      <c r="AN257" t="s">
        <v>11636</v>
      </c>
      <c r="AO257" t="s">
        <v>1422</v>
      </c>
    </row>
    <row r="258" spans="1:41" x14ac:dyDescent="0.3">
      <c r="A258" t="s">
        <v>1617</v>
      </c>
      <c r="B258" t="s">
        <v>695</v>
      </c>
      <c r="C258" s="62">
        <v>30849</v>
      </c>
      <c r="D258" t="s">
        <v>6795</v>
      </c>
      <c r="E258" t="s">
        <v>7710</v>
      </c>
      <c r="F258" t="s">
        <v>3575</v>
      </c>
      <c r="G258" t="s">
        <v>3575</v>
      </c>
      <c r="H258" t="s">
        <v>1371</v>
      </c>
      <c r="I258" t="s">
        <v>10325</v>
      </c>
      <c r="J258" t="s">
        <v>695</v>
      </c>
      <c r="K258">
        <v>455009</v>
      </c>
      <c r="L258" t="s">
        <v>695</v>
      </c>
      <c r="M258">
        <v>558833</v>
      </c>
      <c r="N258" t="s">
        <v>695</v>
      </c>
      <c r="O258" t="s">
        <v>1618</v>
      </c>
      <c r="P258" t="s">
        <v>1617</v>
      </c>
      <c r="Q258">
        <v>7613</v>
      </c>
      <c r="R258" t="s">
        <v>695</v>
      </c>
      <c r="S258">
        <v>6370</v>
      </c>
      <c r="T258" t="s">
        <v>695</v>
      </c>
      <c r="V258" t="s">
        <v>3689</v>
      </c>
      <c r="W258">
        <v>33197</v>
      </c>
      <c r="X258">
        <v>7613</v>
      </c>
      <c r="Y258" t="s">
        <v>695</v>
      </c>
      <c r="Z258" t="s">
        <v>5188</v>
      </c>
      <c r="AA258" t="s">
        <v>656</v>
      </c>
      <c r="AB258" t="s">
        <v>656</v>
      </c>
      <c r="AC258" t="s">
        <v>695</v>
      </c>
      <c r="AD258" t="s">
        <v>5188</v>
      </c>
      <c r="AE258">
        <v>8046</v>
      </c>
      <c r="AF258" t="s">
        <v>695</v>
      </c>
      <c r="AG258">
        <v>5296</v>
      </c>
      <c r="AH258" t="s">
        <v>695</v>
      </c>
      <c r="AI258">
        <v>15299</v>
      </c>
      <c r="AJ258">
        <v>1162</v>
      </c>
      <c r="AN258" t="s">
        <v>695</v>
      </c>
      <c r="AO258" t="s">
        <v>1371</v>
      </c>
    </row>
    <row r="259" spans="1:41" x14ac:dyDescent="0.3">
      <c r="A259" t="s">
        <v>12057</v>
      </c>
      <c r="B259" t="s">
        <v>11512</v>
      </c>
      <c r="C259" s="62">
        <v>33000</v>
      </c>
      <c r="D259" t="s">
        <v>12058</v>
      </c>
      <c r="E259" t="s">
        <v>7710</v>
      </c>
      <c r="F259" t="s">
        <v>1507</v>
      </c>
      <c r="G259" t="s">
        <v>9083</v>
      </c>
      <c r="H259" t="s">
        <v>1378</v>
      </c>
      <c r="I259" t="s">
        <v>11513</v>
      </c>
      <c r="J259" t="s">
        <v>11512</v>
      </c>
      <c r="K259">
        <v>542979</v>
      </c>
      <c r="L259" t="s">
        <v>11512</v>
      </c>
      <c r="M259">
        <v>1740911</v>
      </c>
      <c r="N259" t="s">
        <v>11512</v>
      </c>
      <c r="O259" t="s">
        <v>13319</v>
      </c>
      <c r="P259" t="s">
        <v>12057</v>
      </c>
      <c r="Q259">
        <v>10093</v>
      </c>
      <c r="R259" t="s">
        <v>11512</v>
      </c>
      <c r="S259">
        <v>30755</v>
      </c>
      <c r="T259" t="s">
        <v>11512</v>
      </c>
      <c r="V259" t="s">
        <v>12059</v>
      </c>
      <c r="W259">
        <v>60831</v>
      </c>
      <c r="X259">
        <v>10093</v>
      </c>
      <c r="Y259" t="s">
        <v>11512</v>
      </c>
      <c r="Z259" t="s">
        <v>12060</v>
      </c>
      <c r="AA259" t="s">
        <v>656</v>
      </c>
      <c r="AB259" t="s">
        <v>656</v>
      </c>
      <c r="AC259" t="s">
        <v>11512</v>
      </c>
      <c r="AD259" t="s">
        <v>12060</v>
      </c>
      <c r="AE259">
        <v>11050</v>
      </c>
      <c r="AF259" t="s">
        <v>11512</v>
      </c>
      <c r="AG259">
        <v>13593</v>
      </c>
      <c r="AH259" t="s">
        <v>11512</v>
      </c>
      <c r="AI259">
        <v>5938</v>
      </c>
      <c r="AJ259">
        <v>5051</v>
      </c>
      <c r="AK259" t="s">
        <v>11512</v>
      </c>
      <c r="AL259" t="s">
        <v>14454</v>
      </c>
      <c r="AM259" t="s">
        <v>12060</v>
      </c>
      <c r="AN259" t="s">
        <v>12060</v>
      </c>
      <c r="AO259" t="s">
        <v>1378</v>
      </c>
    </row>
    <row r="260" spans="1:41" x14ac:dyDescent="0.3">
      <c r="A260" t="s">
        <v>1619</v>
      </c>
      <c r="B260" t="s">
        <v>616</v>
      </c>
      <c r="C260" s="62">
        <v>31870</v>
      </c>
      <c r="D260" t="s">
        <v>6789</v>
      </c>
      <c r="E260" t="s">
        <v>6788</v>
      </c>
      <c r="F260" t="s">
        <v>1390</v>
      </c>
      <c r="G260" t="s">
        <v>6107</v>
      </c>
      <c r="H260" t="s">
        <v>1378</v>
      </c>
      <c r="I260" t="s">
        <v>10470</v>
      </c>
      <c r="J260" t="s">
        <v>616</v>
      </c>
      <c r="K260">
        <v>457803</v>
      </c>
      <c r="L260" t="s">
        <v>616</v>
      </c>
      <c r="M260">
        <v>1133731</v>
      </c>
      <c r="N260" t="s">
        <v>616</v>
      </c>
      <c r="O260" t="s">
        <v>1620</v>
      </c>
      <c r="P260" t="s">
        <v>1619</v>
      </c>
      <c r="Q260">
        <v>8171</v>
      </c>
      <c r="R260" t="s">
        <v>616</v>
      </c>
      <c r="S260">
        <v>28954</v>
      </c>
      <c r="T260" t="s">
        <v>616</v>
      </c>
      <c r="U260" t="s">
        <v>616</v>
      </c>
      <c r="V260" t="s">
        <v>3690</v>
      </c>
      <c r="W260">
        <v>47142</v>
      </c>
      <c r="X260">
        <v>8171</v>
      </c>
      <c r="Y260" t="s">
        <v>616</v>
      </c>
      <c r="Z260" t="s">
        <v>5189</v>
      </c>
      <c r="AA260" t="s">
        <v>664</v>
      </c>
      <c r="AB260" t="s">
        <v>664</v>
      </c>
      <c r="AC260" t="s">
        <v>616</v>
      </c>
      <c r="AD260" t="s">
        <v>5189</v>
      </c>
      <c r="AE260">
        <v>8622</v>
      </c>
      <c r="AF260" t="s">
        <v>616</v>
      </c>
      <c r="AG260">
        <v>5857</v>
      </c>
      <c r="AH260" t="s">
        <v>616</v>
      </c>
      <c r="AI260">
        <v>1840</v>
      </c>
      <c r="AJ260">
        <v>2807</v>
      </c>
      <c r="AK260" t="s">
        <v>616</v>
      </c>
      <c r="AL260" t="s">
        <v>14455</v>
      </c>
      <c r="AM260" t="s">
        <v>5189</v>
      </c>
      <c r="AN260" t="s">
        <v>5189</v>
      </c>
      <c r="AO260" t="s">
        <v>15891</v>
      </c>
    </row>
    <row r="261" spans="1:41" x14ac:dyDescent="0.3">
      <c r="A261" t="s">
        <v>13693</v>
      </c>
      <c r="B261" t="s">
        <v>11623</v>
      </c>
      <c r="C261" s="62">
        <v>33621</v>
      </c>
      <c r="D261" t="s">
        <v>13694</v>
      </c>
      <c r="E261" t="s">
        <v>13695</v>
      </c>
      <c r="F261" t="s">
        <v>1447</v>
      </c>
      <c r="G261" t="s">
        <v>6107</v>
      </c>
      <c r="H261" t="s">
        <v>1378</v>
      </c>
      <c r="I261" t="s">
        <v>13046</v>
      </c>
      <c r="J261" t="s">
        <v>11623</v>
      </c>
      <c r="K261">
        <v>595144</v>
      </c>
      <c r="L261" t="s">
        <v>11623</v>
      </c>
      <c r="M261">
        <v>2171877</v>
      </c>
      <c r="N261" t="s">
        <v>11623</v>
      </c>
      <c r="O261" t="s">
        <v>14456</v>
      </c>
      <c r="P261" t="s">
        <v>13693</v>
      </c>
      <c r="Q261">
        <v>10723</v>
      </c>
      <c r="R261" t="s">
        <v>11623</v>
      </c>
      <c r="S261">
        <v>34686</v>
      </c>
      <c r="T261" t="s">
        <v>11623</v>
      </c>
      <c r="W261">
        <v>68830</v>
      </c>
      <c r="X261">
        <v>10723</v>
      </c>
      <c r="Y261" t="s">
        <v>11623</v>
      </c>
      <c r="Z261" t="s">
        <v>13696</v>
      </c>
      <c r="AA261" t="s">
        <v>664</v>
      </c>
      <c r="AB261" t="s">
        <v>664</v>
      </c>
      <c r="AD261" t="s">
        <v>13696</v>
      </c>
      <c r="AE261">
        <v>14598</v>
      </c>
      <c r="AI261">
        <v>23685</v>
      </c>
      <c r="AJ261">
        <v>5341</v>
      </c>
      <c r="AL261" t="s">
        <v>14457</v>
      </c>
      <c r="AM261" t="s">
        <v>13696</v>
      </c>
      <c r="AN261" t="s">
        <v>11623</v>
      </c>
      <c r="AO261" t="s">
        <v>1378</v>
      </c>
    </row>
    <row r="262" spans="1:41" x14ac:dyDescent="0.3">
      <c r="A262" t="s">
        <v>3691</v>
      </c>
      <c r="B262" t="s">
        <v>3446</v>
      </c>
      <c r="C262" s="62">
        <v>33607</v>
      </c>
      <c r="D262" t="s">
        <v>6903</v>
      </c>
      <c r="E262" t="s">
        <v>6902</v>
      </c>
      <c r="F262" t="s">
        <v>1479</v>
      </c>
      <c r="G262" t="s">
        <v>9083</v>
      </c>
      <c r="H262" t="s">
        <v>658</v>
      </c>
      <c r="I262" t="s">
        <v>9110</v>
      </c>
      <c r="J262" t="s">
        <v>3446</v>
      </c>
      <c r="K262">
        <v>592178</v>
      </c>
      <c r="L262" t="s">
        <v>3446</v>
      </c>
      <c r="M262">
        <v>2071263</v>
      </c>
      <c r="N262" t="s">
        <v>3446</v>
      </c>
      <c r="O262" t="s">
        <v>13463</v>
      </c>
      <c r="P262" t="s">
        <v>3691</v>
      </c>
      <c r="Q262">
        <v>9558</v>
      </c>
      <c r="R262" t="s">
        <v>3446</v>
      </c>
      <c r="S262">
        <v>33172</v>
      </c>
      <c r="T262" t="s">
        <v>3446</v>
      </c>
      <c r="V262" t="s">
        <v>12670</v>
      </c>
      <c r="W262">
        <v>68520</v>
      </c>
      <c r="X262">
        <v>9558</v>
      </c>
      <c r="Y262" t="s">
        <v>3446</v>
      </c>
      <c r="Z262" t="s">
        <v>5190</v>
      </c>
      <c r="AA262" t="s">
        <v>656</v>
      </c>
      <c r="AB262" t="s">
        <v>656</v>
      </c>
      <c r="AC262" t="s">
        <v>3446</v>
      </c>
      <c r="AD262" t="s">
        <v>5190</v>
      </c>
      <c r="AE262">
        <v>12938</v>
      </c>
      <c r="AF262" t="s">
        <v>3446</v>
      </c>
      <c r="AG262">
        <v>52147</v>
      </c>
      <c r="AH262" t="s">
        <v>3446</v>
      </c>
      <c r="AI262">
        <v>18256</v>
      </c>
      <c r="AJ262">
        <v>4522</v>
      </c>
      <c r="AK262" t="s">
        <v>3446</v>
      </c>
      <c r="AL262" t="s">
        <v>14458</v>
      </c>
      <c r="AM262" t="s">
        <v>5190</v>
      </c>
      <c r="AN262" t="s">
        <v>5190</v>
      </c>
      <c r="AO262" t="s">
        <v>15888</v>
      </c>
    </row>
    <row r="263" spans="1:41" x14ac:dyDescent="0.3">
      <c r="A263" t="s">
        <v>5191</v>
      </c>
      <c r="B263" t="s">
        <v>1327</v>
      </c>
      <c r="C263" s="62">
        <v>32639</v>
      </c>
      <c r="D263" t="s">
        <v>6670</v>
      </c>
      <c r="E263" t="s">
        <v>7596</v>
      </c>
      <c r="F263" t="s">
        <v>3575</v>
      </c>
      <c r="G263" t="s">
        <v>3575</v>
      </c>
      <c r="H263" t="s">
        <v>1371</v>
      </c>
      <c r="I263" t="s">
        <v>10892</v>
      </c>
      <c r="J263" t="s">
        <v>1327</v>
      </c>
      <c r="K263">
        <v>571527</v>
      </c>
      <c r="L263" t="s">
        <v>1327</v>
      </c>
      <c r="M263">
        <v>2118123</v>
      </c>
      <c r="N263" t="s">
        <v>1327</v>
      </c>
      <c r="O263" t="s">
        <v>8396</v>
      </c>
      <c r="P263" t="s">
        <v>5191</v>
      </c>
      <c r="Q263">
        <v>9711</v>
      </c>
      <c r="R263" t="s">
        <v>1327</v>
      </c>
      <c r="S263">
        <v>33281</v>
      </c>
      <c r="T263" t="s">
        <v>1327</v>
      </c>
      <c r="V263" t="s">
        <v>5192</v>
      </c>
      <c r="W263">
        <v>66513</v>
      </c>
      <c r="X263">
        <v>9711</v>
      </c>
      <c r="Y263" t="s">
        <v>1327</v>
      </c>
      <c r="Z263" t="s">
        <v>5193</v>
      </c>
      <c r="AA263" t="s">
        <v>656</v>
      </c>
      <c r="AB263" t="s">
        <v>656</v>
      </c>
      <c r="AC263" t="s">
        <v>1327</v>
      </c>
      <c r="AD263" t="s">
        <v>5193</v>
      </c>
      <c r="AE263">
        <v>11142</v>
      </c>
      <c r="AF263" t="s">
        <v>1327</v>
      </c>
      <c r="AG263">
        <v>52976</v>
      </c>
      <c r="AH263" t="s">
        <v>1327</v>
      </c>
      <c r="AI263">
        <v>14538</v>
      </c>
      <c r="AJ263">
        <v>4582</v>
      </c>
      <c r="AN263" t="s">
        <v>1327</v>
      </c>
      <c r="AO263" t="s">
        <v>1371</v>
      </c>
    </row>
    <row r="264" spans="1:41" x14ac:dyDescent="0.3">
      <c r="A264" t="s">
        <v>1621</v>
      </c>
      <c r="B264" t="s">
        <v>858</v>
      </c>
      <c r="C264" s="62">
        <v>30908</v>
      </c>
      <c r="D264" t="s">
        <v>7607</v>
      </c>
      <c r="E264" t="s">
        <v>7606</v>
      </c>
      <c r="F264" t="s">
        <v>3575</v>
      </c>
      <c r="G264" t="s">
        <v>3575</v>
      </c>
      <c r="H264" t="s">
        <v>1371</v>
      </c>
      <c r="I264" t="s">
        <v>10096</v>
      </c>
      <c r="J264" t="s">
        <v>858</v>
      </c>
      <c r="K264">
        <v>453329</v>
      </c>
      <c r="L264" t="s">
        <v>858</v>
      </c>
      <c r="M264">
        <v>1184594</v>
      </c>
      <c r="N264" t="s">
        <v>858</v>
      </c>
      <c r="O264" t="s">
        <v>1622</v>
      </c>
      <c r="P264" t="s">
        <v>1621</v>
      </c>
      <c r="Q264">
        <v>8090</v>
      </c>
      <c r="R264" t="s">
        <v>858</v>
      </c>
      <c r="S264">
        <v>28855</v>
      </c>
      <c r="T264" t="s">
        <v>858</v>
      </c>
      <c r="V264" t="s">
        <v>3692</v>
      </c>
      <c r="W264">
        <v>47160</v>
      </c>
      <c r="X264">
        <v>8090</v>
      </c>
      <c r="Y264" t="s">
        <v>858</v>
      </c>
      <c r="Z264" t="s">
        <v>5194</v>
      </c>
      <c r="AA264" t="s">
        <v>664</v>
      </c>
      <c r="AB264" t="s">
        <v>656</v>
      </c>
      <c r="AC264" t="s">
        <v>858</v>
      </c>
      <c r="AD264" t="s">
        <v>5194</v>
      </c>
      <c r="AE264">
        <v>8652</v>
      </c>
      <c r="AF264" t="s">
        <v>858</v>
      </c>
      <c r="AG264">
        <v>5197</v>
      </c>
      <c r="AH264" t="s">
        <v>858</v>
      </c>
      <c r="AI264">
        <v>3531</v>
      </c>
      <c r="AJ264">
        <v>2729</v>
      </c>
      <c r="AN264" t="s">
        <v>858</v>
      </c>
      <c r="AO264" t="s">
        <v>15887</v>
      </c>
    </row>
    <row r="265" spans="1:41" x14ac:dyDescent="0.3">
      <c r="A265" t="s">
        <v>12024</v>
      </c>
      <c r="B265" t="s">
        <v>11297</v>
      </c>
      <c r="C265" s="62">
        <v>31821</v>
      </c>
      <c r="D265" t="s">
        <v>6637</v>
      </c>
      <c r="E265" t="s">
        <v>12025</v>
      </c>
      <c r="F265" t="s">
        <v>1384</v>
      </c>
      <c r="G265" t="s">
        <v>6107</v>
      </c>
      <c r="H265" t="s">
        <v>1371</v>
      </c>
      <c r="I265" t="s">
        <v>11298</v>
      </c>
      <c r="J265" t="s">
        <v>11297</v>
      </c>
      <c r="K265">
        <v>488748</v>
      </c>
      <c r="L265" t="s">
        <v>11297</v>
      </c>
      <c r="M265">
        <v>1959088</v>
      </c>
      <c r="N265" t="s">
        <v>11297</v>
      </c>
      <c r="O265" t="s">
        <v>12026</v>
      </c>
      <c r="P265" t="s">
        <v>12024</v>
      </c>
      <c r="Q265">
        <v>9656</v>
      </c>
      <c r="R265" t="s">
        <v>11297</v>
      </c>
      <c r="S265">
        <v>32329</v>
      </c>
      <c r="T265" t="s">
        <v>11297</v>
      </c>
      <c r="V265" t="s">
        <v>12027</v>
      </c>
      <c r="W265">
        <v>50058</v>
      </c>
      <c r="X265">
        <v>9656</v>
      </c>
      <c r="Y265" t="s">
        <v>11297</v>
      </c>
      <c r="Z265" t="s">
        <v>12028</v>
      </c>
      <c r="AA265" t="s">
        <v>664</v>
      </c>
      <c r="AB265" t="s">
        <v>664</v>
      </c>
      <c r="AC265" t="s">
        <v>11297</v>
      </c>
      <c r="AD265" t="s">
        <v>12028</v>
      </c>
      <c r="AE265">
        <v>12107</v>
      </c>
      <c r="AF265" t="s">
        <v>11297</v>
      </c>
      <c r="AG265">
        <v>21565</v>
      </c>
      <c r="AH265" t="s">
        <v>11297</v>
      </c>
      <c r="AI265">
        <v>5272</v>
      </c>
      <c r="AJ265">
        <v>4544</v>
      </c>
      <c r="AL265" t="s">
        <v>14459</v>
      </c>
      <c r="AM265" t="s">
        <v>12028</v>
      </c>
      <c r="AN265" t="s">
        <v>12028</v>
      </c>
      <c r="AO265" t="s">
        <v>15883</v>
      </c>
    </row>
    <row r="266" spans="1:41" x14ac:dyDescent="0.3">
      <c r="A266" t="s">
        <v>1623</v>
      </c>
      <c r="B266" t="s">
        <v>290</v>
      </c>
      <c r="C266" s="62">
        <v>29409</v>
      </c>
      <c r="D266" t="s">
        <v>6907</v>
      </c>
      <c r="E266" t="s">
        <v>7198</v>
      </c>
      <c r="F266" t="s">
        <v>3575</v>
      </c>
      <c r="G266" t="s">
        <v>3575</v>
      </c>
      <c r="H266" t="s">
        <v>1422</v>
      </c>
      <c r="I266" t="s">
        <v>10538</v>
      </c>
      <c r="J266" t="s">
        <v>290</v>
      </c>
      <c r="K266">
        <v>407833</v>
      </c>
      <c r="L266" t="s">
        <v>290</v>
      </c>
      <c r="M266">
        <v>284577</v>
      </c>
      <c r="N266" t="s">
        <v>290</v>
      </c>
      <c r="O266" t="s">
        <v>1624</v>
      </c>
      <c r="P266" t="s">
        <v>1623</v>
      </c>
      <c r="Q266">
        <v>7056</v>
      </c>
      <c r="R266" t="s">
        <v>290</v>
      </c>
      <c r="S266">
        <v>5407</v>
      </c>
      <c r="T266" t="s">
        <v>290</v>
      </c>
      <c r="U266" t="s">
        <v>290</v>
      </c>
      <c r="V266" t="s">
        <v>3693</v>
      </c>
      <c r="W266">
        <v>31321</v>
      </c>
      <c r="X266">
        <v>7056</v>
      </c>
      <c r="Y266" t="s">
        <v>290</v>
      </c>
      <c r="Z266" t="s">
        <v>5195</v>
      </c>
      <c r="AA266" t="s">
        <v>656</v>
      </c>
      <c r="AB266" t="s">
        <v>656</v>
      </c>
      <c r="AC266" t="s">
        <v>290</v>
      </c>
      <c r="AD266" t="s">
        <v>5195</v>
      </c>
      <c r="AI266">
        <v>12187</v>
      </c>
      <c r="AO266" t="s">
        <v>1422</v>
      </c>
    </row>
    <row r="267" spans="1:41" x14ac:dyDescent="0.3">
      <c r="A267" t="s">
        <v>14000</v>
      </c>
      <c r="B267" t="s">
        <v>13970</v>
      </c>
      <c r="C267" s="62">
        <v>34543</v>
      </c>
      <c r="D267" t="s">
        <v>6784</v>
      </c>
      <c r="E267" t="s">
        <v>14001</v>
      </c>
      <c r="F267" t="s">
        <v>1377</v>
      </c>
      <c r="G267" t="s">
        <v>9083</v>
      </c>
      <c r="H267" t="s">
        <v>1371</v>
      </c>
      <c r="I267" t="s">
        <v>13999</v>
      </c>
      <c r="J267" t="s">
        <v>13970</v>
      </c>
      <c r="K267">
        <v>621111</v>
      </c>
      <c r="L267" t="s">
        <v>13970</v>
      </c>
      <c r="M267">
        <v>2184468</v>
      </c>
      <c r="N267" t="s">
        <v>13970</v>
      </c>
      <c r="O267" t="s">
        <v>14460</v>
      </c>
      <c r="P267" t="s">
        <v>14000</v>
      </c>
      <c r="Q267">
        <v>10509</v>
      </c>
      <c r="R267" t="s">
        <v>13970</v>
      </c>
      <c r="S267">
        <v>39251</v>
      </c>
      <c r="T267" t="s">
        <v>13970</v>
      </c>
      <c r="W267">
        <v>107174</v>
      </c>
      <c r="Z267" t="s">
        <v>14002</v>
      </c>
      <c r="AA267" t="s">
        <v>656</v>
      </c>
      <c r="AB267" t="s">
        <v>656</v>
      </c>
      <c r="AD267" t="s">
        <v>14002</v>
      </c>
      <c r="AE267">
        <v>13815</v>
      </c>
      <c r="AI267">
        <v>18504</v>
      </c>
      <c r="AJ267">
        <v>5695</v>
      </c>
      <c r="AL267" t="s">
        <v>14461</v>
      </c>
      <c r="AM267" t="s">
        <v>14002</v>
      </c>
      <c r="AN267" t="s">
        <v>14002</v>
      </c>
      <c r="AO267" t="s">
        <v>15887</v>
      </c>
    </row>
    <row r="268" spans="1:41" x14ac:dyDescent="0.3">
      <c r="A268" t="s">
        <v>1625</v>
      </c>
      <c r="B268" t="s">
        <v>860</v>
      </c>
      <c r="C268" s="62">
        <v>28937</v>
      </c>
      <c r="D268" t="s">
        <v>6707</v>
      </c>
      <c r="E268" t="s">
        <v>7500</v>
      </c>
      <c r="F268" t="s">
        <v>3575</v>
      </c>
      <c r="G268" t="s">
        <v>3575</v>
      </c>
      <c r="H268" t="s">
        <v>1371</v>
      </c>
      <c r="I268" t="s">
        <v>9577</v>
      </c>
      <c r="J268" t="s">
        <v>860</v>
      </c>
      <c r="K268">
        <v>279824</v>
      </c>
      <c r="L268" t="s">
        <v>860</v>
      </c>
      <c r="M268">
        <v>174775</v>
      </c>
      <c r="N268" t="s">
        <v>860</v>
      </c>
      <c r="O268" t="s">
        <v>1626</v>
      </c>
      <c r="P268" t="s">
        <v>1625</v>
      </c>
      <c r="Q268">
        <v>6525</v>
      </c>
      <c r="R268" t="s">
        <v>860</v>
      </c>
      <c r="S268">
        <v>4454</v>
      </c>
      <c r="T268" t="s">
        <v>860</v>
      </c>
      <c r="V268" t="s">
        <v>3694</v>
      </c>
      <c r="W268">
        <v>1526</v>
      </c>
      <c r="X268">
        <v>6525</v>
      </c>
      <c r="Y268" t="s">
        <v>860</v>
      </c>
      <c r="Z268" t="s">
        <v>5196</v>
      </c>
      <c r="AA268" t="s">
        <v>664</v>
      </c>
      <c r="AB268" t="s">
        <v>664</v>
      </c>
      <c r="AC268" t="s">
        <v>860</v>
      </c>
      <c r="AD268" t="s">
        <v>5196</v>
      </c>
      <c r="AE268">
        <v>6488</v>
      </c>
      <c r="AF268" t="s">
        <v>860</v>
      </c>
      <c r="AG268">
        <v>5648</v>
      </c>
      <c r="AH268" t="s">
        <v>860</v>
      </c>
      <c r="AI268">
        <v>15280</v>
      </c>
      <c r="AN268" t="s">
        <v>860</v>
      </c>
      <c r="AO268" t="s">
        <v>1371</v>
      </c>
    </row>
    <row r="269" spans="1:41" x14ac:dyDescent="0.3">
      <c r="A269" t="s">
        <v>1627</v>
      </c>
      <c r="B269" t="s">
        <v>718</v>
      </c>
      <c r="C269" s="62">
        <v>32721</v>
      </c>
      <c r="D269" t="s">
        <v>7490</v>
      </c>
      <c r="E269" t="s">
        <v>7489</v>
      </c>
      <c r="F269" t="s">
        <v>1381</v>
      </c>
      <c r="G269" t="s">
        <v>9083</v>
      </c>
      <c r="H269" t="s">
        <v>1371</v>
      </c>
      <c r="I269" t="s">
        <v>9348</v>
      </c>
      <c r="J269" t="s">
        <v>718</v>
      </c>
      <c r="K269">
        <v>518516</v>
      </c>
      <c r="L269" t="s">
        <v>718</v>
      </c>
      <c r="M269">
        <v>1619074</v>
      </c>
      <c r="N269" t="s">
        <v>718</v>
      </c>
      <c r="O269" t="s">
        <v>1628</v>
      </c>
      <c r="P269" t="s">
        <v>1627</v>
      </c>
      <c r="Q269">
        <v>8590</v>
      </c>
      <c r="R269" t="s">
        <v>718</v>
      </c>
      <c r="S269">
        <v>29949</v>
      </c>
      <c r="T269" t="s">
        <v>718</v>
      </c>
      <c r="V269" t="s">
        <v>3695</v>
      </c>
      <c r="W269">
        <v>57743</v>
      </c>
      <c r="X269">
        <v>8590</v>
      </c>
      <c r="Y269" t="s">
        <v>718</v>
      </c>
      <c r="Z269" t="s">
        <v>5197</v>
      </c>
      <c r="AA269" t="s">
        <v>656</v>
      </c>
      <c r="AB269" t="s">
        <v>664</v>
      </c>
      <c r="AC269" t="s">
        <v>718</v>
      </c>
      <c r="AD269" t="s">
        <v>5197</v>
      </c>
      <c r="AE269">
        <v>9766</v>
      </c>
      <c r="AF269" t="s">
        <v>718</v>
      </c>
      <c r="AG269">
        <v>6311</v>
      </c>
      <c r="AH269" t="s">
        <v>718</v>
      </c>
      <c r="AI269">
        <v>5671</v>
      </c>
      <c r="AJ269">
        <v>3347</v>
      </c>
      <c r="AL269" t="s">
        <v>14462</v>
      </c>
      <c r="AM269" t="s">
        <v>5197</v>
      </c>
      <c r="AN269" t="s">
        <v>5197</v>
      </c>
      <c r="AO269" t="s">
        <v>15887</v>
      </c>
    </row>
    <row r="270" spans="1:41" x14ac:dyDescent="0.3">
      <c r="A270" t="s">
        <v>1629</v>
      </c>
      <c r="B270" t="s">
        <v>744</v>
      </c>
      <c r="C270" s="62">
        <v>33923</v>
      </c>
      <c r="D270" t="s">
        <v>7742</v>
      </c>
      <c r="E270" t="s">
        <v>7781</v>
      </c>
      <c r="F270" t="s">
        <v>1447</v>
      </c>
      <c r="G270" t="s">
        <v>6107</v>
      </c>
      <c r="H270" t="s">
        <v>1371</v>
      </c>
      <c r="I270" t="s">
        <v>9671</v>
      </c>
      <c r="J270" t="s">
        <v>744</v>
      </c>
      <c r="K270">
        <v>605164</v>
      </c>
      <c r="L270" t="s">
        <v>744</v>
      </c>
      <c r="M270">
        <v>1894623</v>
      </c>
      <c r="N270" t="s">
        <v>744</v>
      </c>
      <c r="O270" t="s">
        <v>3696</v>
      </c>
      <c r="P270" t="s">
        <v>1629</v>
      </c>
      <c r="Q270">
        <v>9125</v>
      </c>
      <c r="R270" t="s">
        <v>744</v>
      </c>
      <c r="S270">
        <v>32094</v>
      </c>
      <c r="T270" t="s">
        <v>744</v>
      </c>
      <c r="V270" t="s">
        <v>3697</v>
      </c>
      <c r="W270">
        <v>70753</v>
      </c>
      <c r="X270">
        <v>9125</v>
      </c>
      <c r="Y270" t="s">
        <v>744</v>
      </c>
      <c r="Z270" t="s">
        <v>8397</v>
      </c>
      <c r="AA270" t="s">
        <v>5053</v>
      </c>
      <c r="AB270" t="s">
        <v>656</v>
      </c>
      <c r="AC270" t="s">
        <v>744</v>
      </c>
      <c r="AD270" t="s">
        <v>8397</v>
      </c>
      <c r="AE270">
        <v>12116</v>
      </c>
      <c r="AF270" t="s">
        <v>744</v>
      </c>
      <c r="AG270">
        <v>16957</v>
      </c>
      <c r="AH270" t="s">
        <v>744</v>
      </c>
      <c r="AI270">
        <v>18118</v>
      </c>
      <c r="AJ270">
        <v>4214</v>
      </c>
      <c r="AK270" t="s">
        <v>744</v>
      </c>
      <c r="AL270" t="s">
        <v>14463</v>
      </c>
      <c r="AM270" t="s">
        <v>8397</v>
      </c>
      <c r="AN270" t="s">
        <v>8397</v>
      </c>
      <c r="AO270" t="s">
        <v>15887</v>
      </c>
    </row>
    <row r="271" spans="1:41" x14ac:dyDescent="0.3">
      <c r="A271" t="s">
        <v>12275</v>
      </c>
      <c r="B271" t="s">
        <v>11320</v>
      </c>
      <c r="C271" s="62">
        <v>33200</v>
      </c>
      <c r="D271" t="s">
        <v>9541</v>
      </c>
      <c r="E271" t="s">
        <v>12276</v>
      </c>
      <c r="F271" t="s">
        <v>1529</v>
      </c>
      <c r="G271" t="s">
        <v>9083</v>
      </c>
      <c r="H271" t="s">
        <v>1371</v>
      </c>
      <c r="I271" t="s">
        <v>11321</v>
      </c>
      <c r="J271" t="s">
        <v>11320</v>
      </c>
      <c r="K271">
        <v>542609</v>
      </c>
      <c r="L271" t="s">
        <v>11320</v>
      </c>
      <c r="M271">
        <v>2049970</v>
      </c>
      <c r="N271" t="s">
        <v>11320</v>
      </c>
      <c r="O271" t="s">
        <v>12277</v>
      </c>
      <c r="P271" t="s">
        <v>12275</v>
      </c>
      <c r="Q271">
        <v>9950</v>
      </c>
      <c r="R271" t="s">
        <v>11320</v>
      </c>
      <c r="S271">
        <v>34838</v>
      </c>
      <c r="T271" t="s">
        <v>11320</v>
      </c>
      <c r="V271" t="s">
        <v>12865</v>
      </c>
      <c r="W271">
        <v>59890</v>
      </c>
      <c r="X271">
        <v>9950</v>
      </c>
      <c r="Y271" t="s">
        <v>11320</v>
      </c>
      <c r="Z271" t="s">
        <v>12278</v>
      </c>
      <c r="AA271" t="s">
        <v>656</v>
      </c>
      <c r="AB271" t="s">
        <v>656</v>
      </c>
      <c r="AC271" t="s">
        <v>11320</v>
      </c>
      <c r="AD271" t="s">
        <v>12278</v>
      </c>
      <c r="AE271">
        <v>13641</v>
      </c>
      <c r="AI271">
        <v>11834</v>
      </c>
      <c r="AJ271">
        <v>4887</v>
      </c>
      <c r="AL271" t="s">
        <v>14464</v>
      </c>
      <c r="AM271" t="s">
        <v>12278</v>
      </c>
      <c r="AN271" t="s">
        <v>11320</v>
      </c>
      <c r="AO271" t="s">
        <v>1371</v>
      </c>
    </row>
    <row r="272" spans="1:41" x14ac:dyDescent="0.3">
      <c r="A272" t="s">
        <v>1630</v>
      </c>
      <c r="B272" t="s">
        <v>1052</v>
      </c>
      <c r="C272" s="62">
        <v>30215</v>
      </c>
      <c r="D272" t="s">
        <v>7224</v>
      </c>
      <c r="E272" t="s">
        <v>7746</v>
      </c>
      <c r="F272" t="s">
        <v>3575</v>
      </c>
      <c r="G272" t="s">
        <v>3575</v>
      </c>
      <c r="H272" t="s">
        <v>1371</v>
      </c>
      <c r="I272" t="s">
        <v>9913</v>
      </c>
      <c r="J272" t="s">
        <v>1052</v>
      </c>
      <c r="K272">
        <v>457566</v>
      </c>
      <c r="L272" t="s">
        <v>1052</v>
      </c>
      <c r="M272">
        <v>1601126</v>
      </c>
      <c r="N272" t="s">
        <v>1052</v>
      </c>
      <c r="O272" t="s">
        <v>3698</v>
      </c>
      <c r="P272" t="s">
        <v>1630</v>
      </c>
      <c r="Q272">
        <v>8476</v>
      </c>
      <c r="R272" t="s">
        <v>1052</v>
      </c>
      <c r="S272">
        <v>30231</v>
      </c>
      <c r="T272" t="s">
        <v>1052</v>
      </c>
      <c r="V272" t="s">
        <v>3699</v>
      </c>
      <c r="W272">
        <v>51979</v>
      </c>
      <c r="X272">
        <v>8476</v>
      </c>
      <c r="Y272" t="s">
        <v>1052</v>
      </c>
      <c r="Z272" t="s">
        <v>8398</v>
      </c>
      <c r="AA272" t="s">
        <v>656</v>
      </c>
      <c r="AB272" t="s">
        <v>656</v>
      </c>
      <c r="AC272" t="s">
        <v>1052</v>
      </c>
      <c r="AD272" t="s">
        <v>8398</v>
      </c>
      <c r="AE272">
        <v>10715</v>
      </c>
      <c r="AI272">
        <v>1976</v>
      </c>
      <c r="AN272" t="s">
        <v>1052</v>
      </c>
      <c r="AO272" t="s">
        <v>1371</v>
      </c>
    </row>
    <row r="273" spans="1:41" x14ac:dyDescent="0.3">
      <c r="A273" t="s">
        <v>1631</v>
      </c>
      <c r="B273" t="s">
        <v>780</v>
      </c>
      <c r="C273" s="62">
        <v>28128</v>
      </c>
      <c r="D273" t="s">
        <v>6763</v>
      </c>
      <c r="E273" t="s">
        <v>7501</v>
      </c>
      <c r="F273" t="s">
        <v>3575</v>
      </c>
      <c r="G273" t="s">
        <v>3575</v>
      </c>
      <c r="H273" t="s">
        <v>1371</v>
      </c>
      <c r="I273" t="s">
        <v>9684</v>
      </c>
      <c r="J273" t="s">
        <v>780</v>
      </c>
      <c r="K273">
        <v>150359</v>
      </c>
      <c r="L273" t="s">
        <v>780</v>
      </c>
      <c r="M273">
        <v>21508</v>
      </c>
      <c r="N273" t="s">
        <v>780</v>
      </c>
      <c r="O273" t="s">
        <v>1632</v>
      </c>
      <c r="P273" t="s">
        <v>1631</v>
      </c>
      <c r="Q273">
        <v>6314</v>
      </c>
      <c r="R273" t="s">
        <v>780</v>
      </c>
      <c r="S273">
        <v>4153</v>
      </c>
      <c r="T273" t="s">
        <v>780</v>
      </c>
      <c r="V273" t="s">
        <v>3700</v>
      </c>
      <c r="W273">
        <v>493</v>
      </c>
      <c r="X273">
        <v>6314</v>
      </c>
      <c r="Y273" t="s">
        <v>780</v>
      </c>
      <c r="Z273" t="s">
        <v>5198</v>
      </c>
      <c r="AA273" t="s">
        <v>656</v>
      </c>
      <c r="AB273" t="s">
        <v>656</v>
      </c>
      <c r="AC273" t="s">
        <v>780</v>
      </c>
      <c r="AD273" t="s">
        <v>5198</v>
      </c>
      <c r="AE273">
        <v>6051</v>
      </c>
      <c r="AF273" t="s">
        <v>780</v>
      </c>
      <c r="AG273">
        <v>5723</v>
      </c>
      <c r="AH273" t="s">
        <v>780</v>
      </c>
      <c r="AI273">
        <v>7183</v>
      </c>
      <c r="AN273" t="s">
        <v>780</v>
      </c>
      <c r="AO273" t="s">
        <v>1371</v>
      </c>
    </row>
    <row r="274" spans="1:41" x14ac:dyDescent="0.3">
      <c r="A274" t="s">
        <v>1633</v>
      </c>
      <c r="B274" t="s">
        <v>1085</v>
      </c>
      <c r="C274" s="62">
        <v>31984</v>
      </c>
      <c r="D274" t="s">
        <v>6528</v>
      </c>
      <c r="E274" t="s">
        <v>7501</v>
      </c>
      <c r="F274" t="s">
        <v>3575</v>
      </c>
      <c r="G274" t="s">
        <v>3575</v>
      </c>
      <c r="H274" t="s">
        <v>1371</v>
      </c>
      <c r="I274" t="s">
        <v>10243</v>
      </c>
      <c r="J274" t="s">
        <v>1085</v>
      </c>
      <c r="K274">
        <v>488751</v>
      </c>
      <c r="L274" t="s">
        <v>1085</v>
      </c>
      <c r="M274">
        <v>1670990</v>
      </c>
      <c r="N274" t="s">
        <v>1085</v>
      </c>
      <c r="O274" t="s">
        <v>1634</v>
      </c>
      <c r="P274" t="s">
        <v>1633</v>
      </c>
      <c r="Q274">
        <v>8698</v>
      </c>
      <c r="R274" t="s">
        <v>1085</v>
      </c>
      <c r="S274">
        <v>30410</v>
      </c>
      <c r="T274" t="s">
        <v>1085</v>
      </c>
      <c r="V274" t="s">
        <v>3701</v>
      </c>
      <c r="W274">
        <v>49272</v>
      </c>
      <c r="X274">
        <v>8698</v>
      </c>
      <c r="Y274" t="s">
        <v>1085</v>
      </c>
      <c r="Z274" t="s">
        <v>8399</v>
      </c>
      <c r="AA274" t="s">
        <v>656</v>
      </c>
      <c r="AB274" t="s">
        <v>656</v>
      </c>
      <c r="AC274" t="s">
        <v>1085</v>
      </c>
      <c r="AD274" t="s">
        <v>8399</v>
      </c>
      <c r="AE274">
        <v>10372</v>
      </c>
      <c r="AI274">
        <v>3342</v>
      </c>
      <c r="AN274" t="s">
        <v>1085</v>
      </c>
      <c r="AO274" t="s">
        <v>1371</v>
      </c>
    </row>
    <row r="275" spans="1:41" x14ac:dyDescent="0.3">
      <c r="A275" t="s">
        <v>15727</v>
      </c>
      <c r="B275" t="s">
        <v>15697</v>
      </c>
      <c r="C275" s="62">
        <v>34629</v>
      </c>
      <c r="D275" t="s">
        <v>7658</v>
      </c>
      <c r="E275" t="s">
        <v>15728</v>
      </c>
      <c r="F275" t="s">
        <v>1435</v>
      </c>
      <c r="G275" t="s">
        <v>9083</v>
      </c>
      <c r="H275" t="s">
        <v>1371</v>
      </c>
      <c r="I275" t="s">
        <v>15729</v>
      </c>
      <c r="J275" t="s">
        <v>15697</v>
      </c>
      <c r="K275">
        <v>669203</v>
      </c>
      <c r="L275" t="s">
        <v>15697</v>
      </c>
      <c r="P275" t="s">
        <v>15727</v>
      </c>
      <c r="Q275">
        <v>10910</v>
      </c>
      <c r="R275" t="s">
        <v>15697</v>
      </c>
      <c r="S275">
        <v>39878</v>
      </c>
      <c r="T275" t="s">
        <v>15697</v>
      </c>
      <c r="W275">
        <v>107554</v>
      </c>
      <c r="Z275" t="s">
        <v>15977</v>
      </c>
      <c r="AA275" t="s">
        <v>656</v>
      </c>
      <c r="AB275" t="s">
        <v>656</v>
      </c>
      <c r="AD275" t="s">
        <v>15977</v>
      </c>
      <c r="AE275">
        <v>14264</v>
      </c>
      <c r="AI275">
        <v>23813</v>
      </c>
      <c r="AJ275">
        <v>5924</v>
      </c>
      <c r="AN275" t="s">
        <v>15697</v>
      </c>
      <c r="AO275" t="s">
        <v>15883</v>
      </c>
    </row>
    <row r="276" spans="1:41" x14ac:dyDescent="0.3">
      <c r="A276" t="s">
        <v>1635</v>
      </c>
      <c r="B276" t="s">
        <v>1252</v>
      </c>
      <c r="C276" s="62">
        <v>30211</v>
      </c>
      <c r="D276" t="s">
        <v>7064</v>
      </c>
      <c r="E276" t="s">
        <v>7501</v>
      </c>
      <c r="F276" t="s">
        <v>3575</v>
      </c>
      <c r="G276" t="s">
        <v>3575</v>
      </c>
      <c r="H276" t="s">
        <v>1371</v>
      </c>
      <c r="I276" t="s">
        <v>10447</v>
      </c>
      <c r="J276" t="s">
        <v>1252</v>
      </c>
      <c r="K276">
        <v>430634</v>
      </c>
      <c r="L276" t="s">
        <v>1252</v>
      </c>
      <c r="M276">
        <v>448914</v>
      </c>
      <c r="N276" t="s">
        <v>1252</v>
      </c>
      <c r="O276" t="s">
        <v>1636</v>
      </c>
      <c r="P276" t="s">
        <v>1635</v>
      </c>
      <c r="Q276">
        <v>7073</v>
      </c>
      <c r="R276" t="s">
        <v>1252</v>
      </c>
      <c r="S276">
        <v>5384</v>
      </c>
      <c r="T276" t="s">
        <v>1252</v>
      </c>
      <c r="V276" t="s">
        <v>3702</v>
      </c>
      <c r="W276">
        <v>31544</v>
      </c>
      <c r="X276">
        <v>7073</v>
      </c>
      <c r="Y276" t="s">
        <v>1252</v>
      </c>
      <c r="Z276" t="s">
        <v>5199</v>
      </c>
      <c r="AA276" t="s">
        <v>664</v>
      </c>
      <c r="AB276" t="s">
        <v>664</v>
      </c>
      <c r="AC276" t="s">
        <v>1252</v>
      </c>
      <c r="AD276" t="s">
        <v>5199</v>
      </c>
      <c r="AE276">
        <v>6962</v>
      </c>
      <c r="AH276" t="s">
        <v>1252</v>
      </c>
      <c r="AI276">
        <v>460</v>
      </c>
      <c r="AN276" t="s">
        <v>1252</v>
      </c>
      <c r="AO276" t="s">
        <v>1371</v>
      </c>
    </row>
    <row r="277" spans="1:41" x14ac:dyDescent="0.3">
      <c r="A277" t="s">
        <v>5200</v>
      </c>
      <c r="B277" t="s">
        <v>1286</v>
      </c>
      <c r="C277" s="62">
        <v>32750</v>
      </c>
      <c r="D277" t="s">
        <v>6570</v>
      </c>
      <c r="E277" t="s">
        <v>7199</v>
      </c>
      <c r="F277" t="s">
        <v>1370</v>
      </c>
      <c r="G277" t="s">
        <v>6107</v>
      </c>
      <c r="H277" t="s">
        <v>1378</v>
      </c>
      <c r="I277" t="s">
        <v>10623</v>
      </c>
      <c r="J277" t="s">
        <v>1286</v>
      </c>
      <c r="K277">
        <v>542993</v>
      </c>
      <c r="L277" t="s">
        <v>1286</v>
      </c>
      <c r="M277">
        <v>2046042</v>
      </c>
      <c r="N277" t="s">
        <v>1286</v>
      </c>
      <c r="O277" t="s">
        <v>8400</v>
      </c>
      <c r="P277" t="s">
        <v>5200</v>
      </c>
      <c r="Q277">
        <v>9773</v>
      </c>
      <c r="R277" t="s">
        <v>1286</v>
      </c>
      <c r="S277">
        <v>32860</v>
      </c>
      <c r="T277" t="s">
        <v>1286</v>
      </c>
      <c r="V277" t="s">
        <v>5201</v>
      </c>
      <c r="W277">
        <v>70296</v>
      </c>
      <c r="X277">
        <v>9773</v>
      </c>
      <c r="Y277" t="s">
        <v>1286</v>
      </c>
      <c r="Z277" t="s">
        <v>5202</v>
      </c>
      <c r="AA277" t="s">
        <v>5053</v>
      </c>
      <c r="AB277" t="s">
        <v>664</v>
      </c>
      <c r="AC277" t="s">
        <v>1286</v>
      </c>
      <c r="AD277" t="s">
        <v>5202</v>
      </c>
      <c r="AE277">
        <v>12685</v>
      </c>
      <c r="AF277" t="s">
        <v>1286</v>
      </c>
      <c r="AG277">
        <v>38300</v>
      </c>
      <c r="AH277" t="s">
        <v>1286</v>
      </c>
      <c r="AI277">
        <v>18313</v>
      </c>
      <c r="AJ277">
        <v>4581</v>
      </c>
      <c r="AL277" t="s">
        <v>14465</v>
      </c>
      <c r="AM277" t="s">
        <v>5202</v>
      </c>
      <c r="AN277" t="s">
        <v>1286</v>
      </c>
      <c r="AO277" t="s">
        <v>1378</v>
      </c>
    </row>
    <row r="278" spans="1:41" x14ac:dyDescent="0.3">
      <c r="A278" t="s">
        <v>3703</v>
      </c>
      <c r="B278" t="s">
        <v>3704</v>
      </c>
      <c r="C278" s="62">
        <v>28043</v>
      </c>
      <c r="D278" t="s">
        <v>7381</v>
      </c>
      <c r="E278" t="s">
        <v>7380</v>
      </c>
      <c r="F278" t="s">
        <v>3575</v>
      </c>
      <c r="G278" t="s">
        <v>3575</v>
      </c>
      <c r="H278" t="s">
        <v>1378</v>
      </c>
      <c r="I278" t="s">
        <v>9786</v>
      </c>
      <c r="J278" t="s">
        <v>3704</v>
      </c>
      <c r="K278">
        <v>150100</v>
      </c>
      <c r="L278" t="s">
        <v>3704</v>
      </c>
      <c r="M278">
        <v>21509</v>
      </c>
      <c r="N278" t="s">
        <v>3704</v>
      </c>
      <c r="O278" t="s">
        <v>5203</v>
      </c>
      <c r="P278" t="s">
        <v>3703</v>
      </c>
      <c r="R278" t="s">
        <v>3704</v>
      </c>
      <c r="S278">
        <v>4214</v>
      </c>
      <c r="T278" t="s">
        <v>3704</v>
      </c>
      <c r="V278" t="s">
        <v>5204</v>
      </c>
      <c r="W278">
        <v>655</v>
      </c>
      <c r="Z278" t="s">
        <v>8401</v>
      </c>
      <c r="AA278" t="s">
        <v>656</v>
      </c>
      <c r="AB278" t="s">
        <v>656</v>
      </c>
      <c r="AC278" t="s">
        <v>3704</v>
      </c>
      <c r="AD278" t="s">
        <v>8401</v>
      </c>
      <c r="AI278">
        <v>10941</v>
      </c>
      <c r="AO278" t="s">
        <v>1378</v>
      </c>
    </row>
    <row r="279" spans="1:41" x14ac:dyDescent="0.3">
      <c r="A279" t="s">
        <v>1637</v>
      </c>
      <c r="B279" t="s">
        <v>1121</v>
      </c>
      <c r="C279" s="62">
        <v>29739</v>
      </c>
      <c r="D279" t="s">
        <v>7783</v>
      </c>
      <c r="E279" t="s">
        <v>7782</v>
      </c>
      <c r="F279" t="s">
        <v>3575</v>
      </c>
      <c r="G279" t="s">
        <v>3575</v>
      </c>
      <c r="H279" t="s">
        <v>1371</v>
      </c>
      <c r="I279" t="s">
        <v>10797</v>
      </c>
      <c r="J279" t="s">
        <v>1121</v>
      </c>
      <c r="K279">
        <v>454537</v>
      </c>
      <c r="L279" t="s">
        <v>1121</v>
      </c>
      <c r="M279">
        <v>1098902</v>
      </c>
      <c r="N279" t="s">
        <v>1121</v>
      </c>
      <c r="O279" t="s">
        <v>1638</v>
      </c>
      <c r="P279" t="s">
        <v>1637</v>
      </c>
      <c r="Q279">
        <v>8001</v>
      </c>
      <c r="R279" t="s">
        <v>1121</v>
      </c>
      <c r="S279">
        <v>28733</v>
      </c>
      <c r="T279" t="s">
        <v>1121</v>
      </c>
      <c r="V279" t="s">
        <v>3705</v>
      </c>
      <c r="W279">
        <v>33326</v>
      </c>
      <c r="X279">
        <v>8001</v>
      </c>
      <c r="Y279" t="s">
        <v>1121</v>
      </c>
      <c r="Z279" t="s">
        <v>5205</v>
      </c>
      <c r="AA279" t="s">
        <v>656</v>
      </c>
      <c r="AB279" t="s">
        <v>656</v>
      </c>
      <c r="AC279" t="s">
        <v>1121</v>
      </c>
      <c r="AD279" t="s">
        <v>5205</v>
      </c>
      <c r="AE279">
        <v>9581</v>
      </c>
      <c r="AI279">
        <v>3727</v>
      </c>
      <c r="AN279" t="s">
        <v>1121</v>
      </c>
      <c r="AO279" t="s">
        <v>1371</v>
      </c>
    </row>
    <row r="280" spans="1:41" x14ac:dyDescent="0.3">
      <c r="A280" t="s">
        <v>12034</v>
      </c>
      <c r="B280" t="s">
        <v>11796</v>
      </c>
      <c r="C280" s="62">
        <v>31451</v>
      </c>
      <c r="D280" t="s">
        <v>6610</v>
      </c>
      <c r="E280" t="s">
        <v>12035</v>
      </c>
      <c r="F280" t="s">
        <v>1428</v>
      </c>
      <c r="G280" t="s">
        <v>6107</v>
      </c>
      <c r="H280" t="s">
        <v>1371</v>
      </c>
      <c r="I280" t="s">
        <v>11797</v>
      </c>
      <c r="J280" t="s">
        <v>11796</v>
      </c>
      <c r="K280">
        <v>456713</v>
      </c>
      <c r="L280" t="s">
        <v>11796</v>
      </c>
      <c r="M280">
        <v>547421</v>
      </c>
      <c r="N280" t="s">
        <v>11796</v>
      </c>
      <c r="O280" t="s">
        <v>13183</v>
      </c>
      <c r="P280" t="s">
        <v>12034</v>
      </c>
      <c r="Q280">
        <v>8692</v>
      </c>
      <c r="R280" t="s">
        <v>11796</v>
      </c>
      <c r="S280">
        <v>30074</v>
      </c>
      <c r="T280" t="s">
        <v>11796</v>
      </c>
      <c r="V280" t="s">
        <v>12036</v>
      </c>
      <c r="W280">
        <v>47181</v>
      </c>
      <c r="X280">
        <v>8692</v>
      </c>
      <c r="Y280" t="s">
        <v>11796</v>
      </c>
      <c r="Z280" t="s">
        <v>12037</v>
      </c>
      <c r="AA280" t="s">
        <v>656</v>
      </c>
      <c r="AB280" t="s">
        <v>656</v>
      </c>
      <c r="AC280" t="s">
        <v>11796</v>
      </c>
      <c r="AD280" t="s">
        <v>12037</v>
      </c>
      <c r="AE280">
        <v>8264</v>
      </c>
      <c r="AF280" t="s">
        <v>11796</v>
      </c>
      <c r="AG280">
        <v>11327</v>
      </c>
      <c r="AH280" t="s">
        <v>11796</v>
      </c>
      <c r="AI280">
        <v>1977</v>
      </c>
      <c r="AJ280">
        <v>3955</v>
      </c>
      <c r="AL280" t="s">
        <v>14466</v>
      </c>
      <c r="AM280" t="s">
        <v>12037</v>
      </c>
      <c r="AN280" t="s">
        <v>12037</v>
      </c>
      <c r="AO280" t="s">
        <v>15883</v>
      </c>
    </row>
    <row r="281" spans="1:41" x14ac:dyDescent="0.3">
      <c r="A281" t="s">
        <v>1639</v>
      </c>
      <c r="B281" t="s">
        <v>18</v>
      </c>
      <c r="C281" s="62">
        <v>30537</v>
      </c>
      <c r="D281" t="s">
        <v>6859</v>
      </c>
      <c r="E281" t="s">
        <v>7092</v>
      </c>
      <c r="F281" t="s">
        <v>3575</v>
      </c>
      <c r="G281" t="s">
        <v>3575</v>
      </c>
      <c r="H281" t="s">
        <v>1422</v>
      </c>
      <c r="I281" t="s">
        <v>9907</v>
      </c>
      <c r="J281" t="s">
        <v>18</v>
      </c>
      <c r="K281">
        <v>460077</v>
      </c>
      <c r="L281" t="s">
        <v>18</v>
      </c>
      <c r="M281">
        <v>593268</v>
      </c>
      <c r="N281" t="s">
        <v>18</v>
      </c>
      <c r="O281" t="s">
        <v>1640</v>
      </c>
      <c r="P281" t="s">
        <v>1639</v>
      </c>
      <c r="Q281">
        <v>8696</v>
      </c>
      <c r="R281" t="s">
        <v>18</v>
      </c>
      <c r="S281">
        <v>29436</v>
      </c>
      <c r="T281" t="s">
        <v>18</v>
      </c>
      <c r="V281" t="s">
        <v>3706</v>
      </c>
      <c r="W281">
        <v>47155</v>
      </c>
      <c r="X281">
        <v>8696</v>
      </c>
      <c r="Y281" t="s">
        <v>18</v>
      </c>
      <c r="Z281" t="s">
        <v>5206</v>
      </c>
      <c r="AA281" t="s">
        <v>656</v>
      </c>
      <c r="AB281" t="s">
        <v>656</v>
      </c>
      <c r="AC281" t="s">
        <v>18</v>
      </c>
      <c r="AD281" t="s">
        <v>5206</v>
      </c>
      <c r="AE281">
        <v>8663</v>
      </c>
      <c r="AF281" t="s">
        <v>18</v>
      </c>
      <c r="AG281">
        <v>11311</v>
      </c>
      <c r="AH281" t="s">
        <v>18</v>
      </c>
      <c r="AI281">
        <v>2248</v>
      </c>
      <c r="AJ281">
        <v>3133</v>
      </c>
      <c r="AK281" t="s">
        <v>18</v>
      </c>
      <c r="AL281" t="s">
        <v>14467</v>
      </c>
      <c r="AM281" t="s">
        <v>5206</v>
      </c>
      <c r="AN281" t="s">
        <v>5206</v>
      </c>
      <c r="AO281" t="s">
        <v>1422</v>
      </c>
    </row>
    <row r="282" spans="1:41" x14ac:dyDescent="0.3">
      <c r="A282" t="s">
        <v>1641</v>
      </c>
      <c r="B282" t="s">
        <v>626</v>
      </c>
      <c r="C282" s="62">
        <v>31520</v>
      </c>
      <c r="D282" t="s">
        <v>6570</v>
      </c>
      <c r="E282" t="s">
        <v>6569</v>
      </c>
      <c r="F282" t="s">
        <v>3575</v>
      </c>
      <c r="G282" t="s">
        <v>3575</v>
      </c>
      <c r="H282" t="s">
        <v>1394</v>
      </c>
      <c r="I282" t="s">
        <v>10933</v>
      </c>
      <c r="J282" t="s">
        <v>626</v>
      </c>
      <c r="K282">
        <v>456714</v>
      </c>
      <c r="L282" t="s">
        <v>626</v>
      </c>
      <c r="M282">
        <v>584800</v>
      </c>
      <c r="N282" t="s">
        <v>626</v>
      </c>
      <c r="O282" t="s">
        <v>1642</v>
      </c>
      <c r="P282" t="s">
        <v>1641</v>
      </c>
      <c r="Q282">
        <v>7634</v>
      </c>
      <c r="R282" t="s">
        <v>626</v>
      </c>
      <c r="S282">
        <v>6396</v>
      </c>
      <c r="T282" t="s">
        <v>626</v>
      </c>
      <c r="U282" t="s">
        <v>626</v>
      </c>
      <c r="V282" t="s">
        <v>3707</v>
      </c>
      <c r="W282">
        <v>45396</v>
      </c>
      <c r="X282">
        <v>7634</v>
      </c>
      <c r="Y282" t="s">
        <v>626</v>
      </c>
      <c r="Z282" t="s">
        <v>5207</v>
      </c>
      <c r="AA282" t="s">
        <v>656</v>
      </c>
      <c r="AB282" t="s">
        <v>656</v>
      </c>
      <c r="AC282" t="s">
        <v>626</v>
      </c>
      <c r="AD282" t="s">
        <v>5207</v>
      </c>
      <c r="AE282">
        <v>8282</v>
      </c>
      <c r="AF282" t="s">
        <v>626</v>
      </c>
      <c r="AG282">
        <v>5130</v>
      </c>
      <c r="AH282" t="s">
        <v>626</v>
      </c>
      <c r="AI282">
        <v>753</v>
      </c>
      <c r="AJ282">
        <v>2620</v>
      </c>
      <c r="AN282" t="s">
        <v>626</v>
      </c>
      <c r="AO282" t="s">
        <v>1394</v>
      </c>
    </row>
    <row r="283" spans="1:41" x14ac:dyDescent="0.3">
      <c r="A283" t="s">
        <v>5208</v>
      </c>
      <c r="B283" t="s">
        <v>1328</v>
      </c>
      <c r="C283" s="62">
        <v>33310</v>
      </c>
      <c r="D283" t="s">
        <v>7608</v>
      </c>
      <c r="E283" t="s">
        <v>6569</v>
      </c>
      <c r="F283" t="s">
        <v>3575</v>
      </c>
      <c r="G283" t="s">
        <v>3575</v>
      </c>
      <c r="H283" t="s">
        <v>1371</v>
      </c>
      <c r="I283" t="s">
        <v>9099</v>
      </c>
      <c r="J283" t="s">
        <v>1328</v>
      </c>
      <c r="K283">
        <v>572750</v>
      </c>
      <c r="L283" t="s">
        <v>1328</v>
      </c>
      <c r="M283">
        <v>2044496</v>
      </c>
      <c r="N283" t="s">
        <v>1328</v>
      </c>
      <c r="O283" t="s">
        <v>8402</v>
      </c>
      <c r="P283" t="s">
        <v>5208</v>
      </c>
      <c r="Q283">
        <v>9566</v>
      </c>
      <c r="R283" t="s">
        <v>1328</v>
      </c>
      <c r="S283">
        <v>32831</v>
      </c>
      <c r="T283" t="s">
        <v>1328</v>
      </c>
      <c r="V283" t="s">
        <v>12476</v>
      </c>
      <c r="W283">
        <v>99938</v>
      </c>
      <c r="X283">
        <v>9566</v>
      </c>
      <c r="Y283" t="s">
        <v>1328</v>
      </c>
      <c r="Z283" t="s">
        <v>5209</v>
      </c>
      <c r="AA283" t="s">
        <v>656</v>
      </c>
      <c r="AB283" t="s">
        <v>656</v>
      </c>
      <c r="AC283" t="s">
        <v>1328</v>
      </c>
      <c r="AD283" t="s">
        <v>5209</v>
      </c>
      <c r="AE283">
        <v>12507</v>
      </c>
      <c r="AF283" t="s">
        <v>1328</v>
      </c>
      <c r="AG283">
        <v>52154</v>
      </c>
      <c r="AH283" t="s">
        <v>1328</v>
      </c>
      <c r="AI283">
        <v>18241</v>
      </c>
      <c r="AJ283">
        <v>4527</v>
      </c>
      <c r="AK283" t="s">
        <v>1328</v>
      </c>
      <c r="AL283" t="s">
        <v>14468</v>
      </c>
      <c r="AM283" t="s">
        <v>5209</v>
      </c>
      <c r="AN283" t="s">
        <v>1328</v>
      </c>
      <c r="AO283" t="s">
        <v>15883</v>
      </c>
    </row>
    <row r="284" spans="1:41" x14ac:dyDescent="0.3">
      <c r="A284" t="s">
        <v>8145</v>
      </c>
      <c r="B284" t="s">
        <v>8403</v>
      </c>
      <c r="C284" s="62">
        <v>31483</v>
      </c>
      <c r="D284" t="s">
        <v>6674</v>
      </c>
      <c r="E284" t="s">
        <v>6569</v>
      </c>
      <c r="F284" t="s">
        <v>3575</v>
      </c>
      <c r="G284" t="s">
        <v>3575</v>
      </c>
      <c r="H284" t="s">
        <v>1378</v>
      </c>
      <c r="I284" t="s">
        <v>9749</v>
      </c>
      <c r="J284" t="s">
        <v>8403</v>
      </c>
      <c r="K284">
        <v>542994</v>
      </c>
      <c r="L284" t="s">
        <v>8403</v>
      </c>
      <c r="M284">
        <v>1670450</v>
      </c>
      <c r="N284" t="s">
        <v>8403</v>
      </c>
      <c r="O284" t="s">
        <v>8404</v>
      </c>
      <c r="P284" t="s">
        <v>8145</v>
      </c>
      <c r="Q284">
        <v>9482</v>
      </c>
      <c r="R284" t="s">
        <v>8403</v>
      </c>
      <c r="S284">
        <v>30640</v>
      </c>
      <c r="T284" t="s">
        <v>8403</v>
      </c>
      <c r="V284" t="s">
        <v>8405</v>
      </c>
      <c r="W284">
        <v>58118</v>
      </c>
      <c r="X284">
        <v>9482</v>
      </c>
      <c r="Y284" t="s">
        <v>8403</v>
      </c>
      <c r="Z284" t="s">
        <v>8406</v>
      </c>
      <c r="AA284" t="s">
        <v>656</v>
      </c>
      <c r="AB284" t="s">
        <v>656</v>
      </c>
      <c r="AC284" t="s">
        <v>8403</v>
      </c>
      <c r="AD284" t="s">
        <v>8406</v>
      </c>
      <c r="AE284">
        <v>13176</v>
      </c>
      <c r="AF284" t="s">
        <v>8403</v>
      </c>
      <c r="AG284">
        <v>13375</v>
      </c>
      <c r="AH284" t="s">
        <v>8403</v>
      </c>
      <c r="AI284">
        <v>8141</v>
      </c>
      <c r="AJ284">
        <v>4432</v>
      </c>
      <c r="AN284" t="s">
        <v>8403</v>
      </c>
      <c r="AO284" t="s">
        <v>1378</v>
      </c>
    </row>
    <row r="285" spans="1:41" x14ac:dyDescent="0.3">
      <c r="A285" t="s">
        <v>16113</v>
      </c>
      <c r="B285" t="s">
        <v>14237</v>
      </c>
      <c r="C285" s="62">
        <v>34059</v>
      </c>
      <c r="D285" t="s">
        <v>7364</v>
      </c>
      <c r="E285" t="s">
        <v>16114</v>
      </c>
      <c r="F285" t="s">
        <v>1468</v>
      </c>
      <c r="G285" t="s">
        <v>6107</v>
      </c>
      <c r="H285" t="s">
        <v>1371</v>
      </c>
      <c r="I285" t="s">
        <v>16115</v>
      </c>
      <c r="J285" t="s">
        <v>14237</v>
      </c>
      <c r="K285">
        <v>621142</v>
      </c>
      <c r="L285" t="s">
        <v>14237</v>
      </c>
      <c r="M285">
        <v>2734153</v>
      </c>
      <c r="N285" t="s">
        <v>14237</v>
      </c>
      <c r="P285" t="s">
        <v>16113</v>
      </c>
      <c r="Q285">
        <v>10163</v>
      </c>
      <c r="R285" t="s">
        <v>14237</v>
      </c>
      <c r="S285">
        <v>36206</v>
      </c>
      <c r="T285" t="s">
        <v>14237</v>
      </c>
      <c r="W285">
        <v>100526</v>
      </c>
      <c r="Z285" t="s">
        <v>16116</v>
      </c>
      <c r="AA285" t="s">
        <v>664</v>
      </c>
      <c r="AB285" t="s">
        <v>656</v>
      </c>
      <c r="AC285" t="s">
        <v>14237</v>
      </c>
      <c r="AD285" t="s">
        <v>16116</v>
      </c>
      <c r="AE285">
        <v>12481</v>
      </c>
      <c r="AI285">
        <v>30457</v>
      </c>
      <c r="AJ285">
        <v>5767</v>
      </c>
      <c r="AN285" t="s">
        <v>14237</v>
      </c>
      <c r="AO285" t="s">
        <v>1371</v>
      </c>
    </row>
    <row r="286" spans="1:41" x14ac:dyDescent="0.3">
      <c r="A286" t="s">
        <v>3708</v>
      </c>
      <c r="B286" t="s">
        <v>1279</v>
      </c>
      <c r="C286" s="62">
        <v>34321</v>
      </c>
      <c r="D286" t="s">
        <v>7133</v>
      </c>
      <c r="E286" t="s">
        <v>7132</v>
      </c>
      <c r="F286" t="s">
        <v>1563</v>
      </c>
      <c r="G286" t="s">
        <v>6107</v>
      </c>
      <c r="H286" t="s">
        <v>1378</v>
      </c>
      <c r="I286" t="s">
        <v>9357</v>
      </c>
      <c r="J286" t="s">
        <v>1279</v>
      </c>
      <c r="K286">
        <v>621439</v>
      </c>
      <c r="L286" t="s">
        <v>1279</v>
      </c>
      <c r="M286">
        <v>2000026</v>
      </c>
      <c r="N286" t="s">
        <v>1279</v>
      </c>
      <c r="O286" t="s">
        <v>13466</v>
      </c>
      <c r="P286" t="s">
        <v>3708</v>
      </c>
      <c r="Q286">
        <v>9590</v>
      </c>
      <c r="R286" t="s">
        <v>1279</v>
      </c>
      <c r="S286">
        <v>32655</v>
      </c>
      <c r="T286" t="s">
        <v>1279</v>
      </c>
      <c r="V286" t="s">
        <v>12363</v>
      </c>
      <c r="W286">
        <v>100631</v>
      </c>
      <c r="X286">
        <v>9590</v>
      </c>
      <c r="Y286" t="s">
        <v>1279</v>
      </c>
      <c r="Z286" t="s">
        <v>8407</v>
      </c>
      <c r="AA286" t="s">
        <v>656</v>
      </c>
      <c r="AB286" t="s">
        <v>656</v>
      </c>
      <c r="AC286" t="s">
        <v>1279</v>
      </c>
      <c r="AD286" t="s">
        <v>8407</v>
      </c>
      <c r="AE286">
        <v>12448</v>
      </c>
      <c r="AF286" t="s">
        <v>1279</v>
      </c>
      <c r="AG286">
        <v>39086</v>
      </c>
      <c r="AH286" t="s">
        <v>1279</v>
      </c>
      <c r="AI286">
        <v>18163</v>
      </c>
      <c r="AJ286">
        <v>4567</v>
      </c>
      <c r="AK286" t="s">
        <v>1279</v>
      </c>
      <c r="AL286" t="s">
        <v>14469</v>
      </c>
      <c r="AM286" t="s">
        <v>8407</v>
      </c>
      <c r="AN286" t="s">
        <v>8407</v>
      </c>
      <c r="AO286" t="s">
        <v>1378</v>
      </c>
    </row>
    <row r="287" spans="1:41" x14ac:dyDescent="0.3">
      <c r="A287" t="s">
        <v>1643</v>
      </c>
      <c r="B287" t="s">
        <v>1180</v>
      </c>
      <c r="C287" s="62">
        <v>26968</v>
      </c>
      <c r="D287" t="s">
        <v>7031</v>
      </c>
      <c r="E287" t="s">
        <v>7784</v>
      </c>
      <c r="F287" t="s">
        <v>3575</v>
      </c>
      <c r="G287" t="s">
        <v>3575</v>
      </c>
      <c r="H287" t="s">
        <v>1371</v>
      </c>
      <c r="I287" t="s">
        <v>10411</v>
      </c>
      <c r="J287" t="s">
        <v>1180</v>
      </c>
      <c r="K287">
        <v>136263</v>
      </c>
      <c r="L287" t="s">
        <v>1180</v>
      </c>
      <c r="M287">
        <v>13117</v>
      </c>
      <c r="N287" t="s">
        <v>1180</v>
      </c>
      <c r="O287" t="s">
        <v>1644</v>
      </c>
      <c r="P287" t="s">
        <v>1643</v>
      </c>
      <c r="Q287">
        <v>6071</v>
      </c>
      <c r="R287" t="s">
        <v>1180</v>
      </c>
      <c r="S287">
        <v>3910</v>
      </c>
      <c r="T287" t="s">
        <v>1180</v>
      </c>
      <c r="V287" t="s">
        <v>3709</v>
      </c>
      <c r="W287">
        <v>16834</v>
      </c>
      <c r="X287">
        <v>6071</v>
      </c>
      <c r="Y287" t="s">
        <v>1180</v>
      </c>
      <c r="Z287" t="s">
        <v>8408</v>
      </c>
      <c r="AA287" t="s">
        <v>664</v>
      </c>
      <c r="AB287" t="s">
        <v>664</v>
      </c>
      <c r="AC287" t="s">
        <v>1180</v>
      </c>
      <c r="AD287" t="s">
        <v>8408</v>
      </c>
      <c r="AI287">
        <v>1060</v>
      </c>
      <c r="AO287" t="s">
        <v>1371</v>
      </c>
    </row>
    <row r="288" spans="1:41" x14ac:dyDescent="0.3">
      <c r="A288" t="s">
        <v>1645</v>
      </c>
      <c r="B288" t="s">
        <v>245</v>
      </c>
      <c r="C288" s="62">
        <v>28367</v>
      </c>
      <c r="D288" t="s">
        <v>6736</v>
      </c>
      <c r="E288" t="s">
        <v>6735</v>
      </c>
      <c r="F288" t="s">
        <v>3575</v>
      </c>
      <c r="G288" t="s">
        <v>3575</v>
      </c>
      <c r="H288" t="s">
        <v>1378</v>
      </c>
      <c r="I288" t="s">
        <v>10284</v>
      </c>
      <c r="J288" t="s">
        <v>245</v>
      </c>
      <c r="K288">
        <v>407781</v>
      </c>
      <c r="L288" t="s">
        <v>245</v>
      </c>
      <c r="M288">
        <v>284578</v>
      </c>
      <c r="N288" t="s">
        <v>245</v>
      </c>
      <c r="O288" t="s">
        <v>1646</v>
      </c>
      <c r="P288" t="s">
        <v>1645</v>
      </c>
      <c r="Q288">
        <v>6863</v>
      </c>
      <c r="R288" t="s">
        <v>245</v>
      </c>
      <c r="S288">
        <v>5033</v>
      </c>
      <c r="T288" t="s">
        <v>245</v>
      </c>
      <c r="U288" t="s">
        <v>245</v>
      </c>
      <c r="V288" t="s">
        <v>3710</v>
      </c>
      <c r="W288">
        <v>656</v>
      </c>
      <c r="X288">
        <v>6863</v>
      </c>
      <c r="Y288" t="s">
        <v>245</v>
      </c>
      <c r="Z288" t="s">
        <v>5210</v>
      </c>
      <c r="AA288" t="s">
        <v>656</v>
      </c>
      <c r="AB288" t="s">
        <v>656</v>
      </c>
      <c r="AC288" t="s">
        <v>245</v>
      </c>
      <c r="AD288" t="s">
        <v>5210</v>
      </c>
      <c r="AE288">
        <v>6805</v>
      </c>
      <c r="AF288" t="s">
        <v>245</v>
      </c>
      <c r="AG288">
        <v>5352</v>
      </c>
      <c r="AH288" t="s">
        <v>245</v>
      </c>
      <c r="AI288">
        <v>814</v>
      </c>
      <c r="AJ288">
        <v>454</v>
      </c>
      <c r="AN288" t="s">
        <v>245</v>
      </c>
      <c r="AO288" t="s">
        <v>1378</v>
      </c>
    </row>
    <row r="289" spans="1:41" x14ac:dyDescent="0.3">
      <c r="A289" t="s">
        <v>1647</v>
      </c>
      <c r="B289" t="s">
        <v>528</v>
      </c>
      <c r="C289" s="62">
        <v>31364</v>
      </c>
      <c r="D289" t="s">
        <v>6638</v>
      </c>
      <c r="E289" t="s">
        <v>6540</v>
      </c>
      <c r="F289" t="s">
        <v>3575</v>
      </c>
      <c r="G289" t="s">
        <v>3575</v>
      </c>
      <c r="H289" t="s">
        <v>1429</v>
      </c>
      <c r="I289" t="s">
        <v>10838</v>
      </c>
      <c r="J289" t="s">
        <v>528</v>
      </c>
      <c r="K289">
        <v>452678</v>
      </c>
      <c r="L289" t="s">
        <v>528</v>
      </c>
      <c r="M289">
        <v>548513</v>
      </c>
      <c r="N289" t="s">
        <v>528</v>
      </c>
      <c r="O289" t="s">
        <v>1648</v>
      </c>
      <c r="P289" t="s">
        <v>1647</v>
      </c>
      <c r="Q289">
        <v>7947</v>
      </c>
      <c r="R289" t="s">
        <v>528</v>
      </c>
      <c r="S289">
        <v>28671</v>
      </c>
      <c r="T289" t="s">
        <v>528</v>
      </c>
      <c r="U289" t="s">
        <v>528</v>
      </c>
      <c r="V289" t="s">
        <v>3711</v>
      </c>
      <c r="W289">
        <v>45398</v>
      </c>
      <c r="X289">
        <v>7947</v>
      </c>
      <c r="Y289" t="s">
        <v>528</v>
      </c>
      <c r="Z289" t="s">
        <v>5211</v>
      </c>
      <c r="AA289" t="s">
        <v>5053</v>
      </c>
      <c r="AB289" t="s">
        <v>656</v>
      </c>
      <c r="AC289" t="s">
        <v>528</v>
      </c>
      <c r="AD289" t="s">
        <v>5211</v>
      </c>
      <c r="AE289">
        <v>8745</v>
      </c>
      <c r="AF289" t="s">
        <v>528</v>
      </c>
      <c r="AG289">
        <v>5221</v>
      </c>
      <c r="AH289" t="s">
        <v>528</v>
      </c>
      <c r="AI289">
        <v>3456</v>
      </c>
      <c r="AJ289">
        <v>2717</v>
      </c>
      <c r="AK289" t="s">
        <v>528</v>
      </c>
      <c r="AL289" t="s">
        <v>14470</v>
      </c>
      <c r="AM289" t="s">
        <v>5211</v>
      </c>
      <c r="AN289" t="s">
        <v>5211</v>
      </c>
      <c r="AO289" t="s">
        <v>15890</v>
      </c>
    </row>
    <row r="290" spans="1:41" x14ac:dyDescent="0.3">
      <c r="A290" t="s">
        <v>1649</v>
      </c>
      <c r="B290" t="s">
        <v>119</v>
      </c>
      <c r="C290" s="62">
        <v>31733</v>
      </c>
      <c r="D290" t="s">
        <v>6752</v>
      </c>
      <c r="E290" t="s">
        <v>6540</v>
      </c>
      <c r="F290" t="s">
        <v>1447</v>
      </c>
      <c r="G290" t="s">
        <v>6107</v>
      </c>
      <c r="H290" t="s">
        <v>1429</v>
      </c>
      <c r="I290" t="s">
        <v>10429</v>
      </c>
      <c r="J290" t="s">
        <v>119</v>
      </c>
      <c r="K290">
        <v>465784</v>
      </c>
      <c r="L290" t="s">
        <v>119</v>
      </c>
      <c r="M290">
        <v>1655635</v>
      </c>
      <c r="N290" t="s">
        <v>119</v>
      </c>
      <c r="O290" t="s">
        <v>1650</v>
      </c>
      <c r="P290" t="s">
        <v>1649</v>
      </c>
      <c r="Q290">
        <v>8430</v>
      </c>
      <c r="R290" t="s">
        <v>119</v>
      </c>
      <c r="S290">
        <v>30155</v>
      </c>
      <c r="T290" t="s">
        <v>119</v>
      </c>
      <c r="U290" t="s">
        <v>119</v>
      </c>
      <c r="V290" t="s">
        <v>3712</v>
      </c>
      <c r="W290">
        <v>49628</v>
      </c>
      <c r="X290">
        <v>8430</v>
      </c>
      <c r="Y290" t="s">
        <v>119</v>
      </c>
      <c r="Z290" t="s">
        <v>5212</v>
      </c>
      <c r="AA290" t="s">
        <v>5053</v>
      </c>
      <c r="AB290" t="s">
        <v>656</v>
      </c>
      <c r="AC290" t="s">
        <v>119</v>
      </c>
      <c r="AD290" t="s">
        <v>5212</v>
      </c>
      <c r="AE290">
        <v>10574</v>
      </c>
      <c r="AF290" t="s">
        <v>119</v>
      </c>
      <c r="AG290">
        <v>5030</v>
      </c>
      <c r="AI290">
        <v>6344</v>
      </c>
      <c r="AN290" t="s">
        <v>119</v>
      </c>
      <c r="AO290" t="s">
        <v>1429</v>
      </c>
    </row>
    <row r="291" spans="1:41" x14ac:dyDescent="0.3">
      <c r="A291" t="s">
        <v>12318</v>
      </c>
      <c r="B291" t="s">
        <v>11204</v>
      </c>
      <c r="C291" s="62">
        <v>34234</v>
      </c>
      <c r="D291" t="s">
        <v>12319</v>
      </c>
      <c r="E291" t="s">
        <v>6540</v>
      </c>
      <c r="F291" t="s">
        <v>1462</v>
      </c>
      <c r="G291" t="s">
        <v>6107</v>
      </c>
      <c r="H291" t="s">
        <v>1371</v>
      </c>
      <c r="I291" t="s">
        <v>11810</v>
      </c>
      <c r="J291" t="s">
        <v>11204</v>
      </c>
      <c r="K291">
        <v>606291</v>
      </c>
      <c r="L291" t="s">
        <v>11204</v>
      </c>
      <c r="M291">
        <v>2042935</v>
      </c>
      <c r="N291" t="s">
        <v>11204</v>
      </c>
      <c r="O291" t="s">
        <v>13603</v>
      </c>
      <c r="P291" t="s">
        <v>12318</v>
      </c>
      <c r="Q291">
        <v>10324</v>
      </c>
      <c r="R291" t="s">
        <v>11204</v>
      </c>
      <c r="S291">
        <v>32809</v>
      </c>
      <c r="T291" t="s">
        <v>11204</v>
      </c>
      <c r="V291" t="s">
        <v>12320</v>
      </c>
      <c r="W291">
        <v>69747</v>
      </c>
      <c r="X291">
        <v>10324</v>
      </c>
      <c r="Y291" t="s">
        <v>11204</v>
      </c>
      <c r="Z291" t="s">
        <v>12321</v>
      </c>
      <c r="AA291" t="s">
        <v>656</v>
      </c>
      <c r="AB291" t="s">
        <v>656</v>
      </c>
      <c r="AC291" t="s">
        <v>11204</v>
      </c>
      <c r="AD291" t="s">
        <v>12321</v>
      </c>
      <c r="AE291">
        <v>12906</v>
      </c>
      <c r="AF291" t="s">
        <v>11204</v>
      </c>
      <c r="AG291">
        <v>70932</v>
      </c>
      <c r="AH291" t="s">
        <v>11204</v>
      </c>
      <c r="AI291">
        <v>18225</v>
      </c>
      <c r="AJ291">
        <v>5300</v>
      </c>
      <c r="AL291" t="s">
        <v>14471</v>
      </c>
      <c r="AM291" t="s">
        <v>12321</v>
      </c>
      <c r="AN291" t="s">
        <v>11204</v>
      </c>
      <c r="AO291" t="s">
        <v>1371</v>
      </c>
    </row>
    <row r="292" spans="1:41" x14ac:dyDescent="0.3">
      <c r="A292" t="s">
        <v>1651</v>
      </c>
      <c r="B292" t="s">
        <v>585</v>
      </c>
      <c r="C292" s="62">
        <v>30905</v>
      </c>
      <c r="D292" t="s">
        <v>6605</v>
      </c>
      <c r="E292" t="s">
        <v>6540</v>
      </c>
      <c r="F292" t="s">
        <v>3575</v>
      </c>
      <c r="G292" t="s">
        <v>3575</v>
      </c>
      <c r="H292" t="s">
        <v>1378</v>
      </c>
      <c r="I292" t="s">
        <v>9815</v>
      </c>
      <c r="J292" t="s">
        <v>585</v>
      </c>
      <c r="K292">
        <v>466320</v>
      </c>
      <c r="L292" t="s">
        <v>585</v>
      </c>
      <c r="M292">
        <v>547679</v>
      </c>
      <c r="N292" t="s">
        <v>585</v>
      </c>
      <c r="O292" t="s">
        <v>1652</v>
      </c>
      <c r="P292" t="s">
        <v>1651</v>
      </c>
      <c r="Q292">
        <v>7595</v>
      </c>
      <c r="R292" t="s">
        <v>585</v>
      </c>
      <c r="S292">
        <v>6347</v>
      </c>
      <c r="T292" t="s">
        <v>585</v>
      </c>
      <c r="U292" t="s">
        <v>585</v>
      </c>
      <c r="V292" t="s">
        <v>3713</v>
      </c>
      <c r="W292">
        <v>45397</v>
      </c>
      <c r="X292">
        <v>7595</v>
      </c>
      <c r="Y292" t="s">
        <v>585</v>
      </c>
      <c r="Z292" t="s">
        <v>5213</v>
      </c>
      <c r="AA292" t="s">
        <v>5053</v>
      </c>
      <c r="AB292" t="s">
        <v>664</v>
      </c>
      <c r="AC292" t="s">
        <v>585</v>
      </c>
      <c r="AD292" t="s">
        <v>5213</v>
      </c>
      <c r="AE292">
        <v>8098</v>
      </c>
      <c r="AF292" t="s">
        <v>585</v>
      </c>
      <c r="AG292">
        <v>5393</v>
      </c>
      <c r="AH292" t="s">
        <v>585</v>
      </c>
      <c r="AI292">
        <v>8873</v>
      </c>
      <c r="AJ292">
        <v>1129</v>
      </c>
      <c r="AK292" t="s">
        <v>585</v>
      </c>
      <c r="AL292" t="s">
        <v>14472</v>
      </c>
      <c r="AM292" t="s">
        <v>5213</v>
      </c>
      <c r="AN292" t="s">
        <v>5213</v>
      </c>
      <c r="AO292" t="s">
        <v>1378</v>
      </c>
    </row>
    <row r="293" spans="1:41" x14ac:dyDescent="0.3">
      <c r="A293" t="s">
        <v>1653</v>
      </c>
      <c r="B293" t="s">
        <v>647</v>
      </c>
      <c r="C293" s="62">
        <v>30424</v>
      </c>
      <c r="D293" t="s">
        <v>6541</v>
      </c>
      <c r="E293" t="s">
        <v>6540</v>
      </c>
      <c r="F293" t="s">
        <v>1403</v>
      </c>
      <c r="G293" t="s">
        <v>6107</v>
      </c>
      <c r="H293" t="s">
        <v>1394</v>
      </c>
      <c r="I293" t="s">
        <v>10854</v>
      </c>
      <c r="J293" t="s">
        <v>647</v>
      </c>
      <c r="K293">
        <v>408234</v>
      </c>
      <c r="L293" t="s">
        <v>647</v>
      </c>
      <c r="M293">
        <v>288897</v>
      </c>
      <c r="N293" t="s">
        <v>647</v>
      </c>
      <c r="O293" t="s">
        <v>1654</v>
      </c>
      <c r="P293" t="s">
        <v>1653</v>
      </c>
      <c r="Q293">
        <v>7163</v>
      </c>
      <c r="R293" t="s">
        <v>647</v>
      </c>
      <c r="S293">
        <v>5544</v>
      </c>
      <c r="T293" t="s">
        <v>647</v>
      </c>
      <c r="U293" t="s">
        <v>647</v>
      </c>
      <c r="V293" t="s">
        <v>3714</v>
      </c>
      <c r="W293">
        <v>31483</v>
      </c>
      <c r="X293">
        <v>7163</v>
      </c>
      <c r="Y293" t="s">
        <v>647</v>
      </c>
      <c r="Z293" t="s">
        <v>5214</v>
      </c>
      <c r="AA293" t="s">
        <v>656</v>
      </c>
      <c r="AB293" t="s">
        <v>656</v>
      </c>
      <c r="AC293" t="s">
        <v>647</v>
      </c>
      <c r="AD293" t="s">
        <v>5214</v>
      </c>
      <c r="AE293">
        <v>6888</v>
      </c>
      <c r="AF293" t="s">
        <v>647</v>
      </c>
      <c r="AG293">
        <v>5118</v>
      </c>
      <c r="AH293" t="s">
        <v>647</v>
      </c>
      <c r="AI293">
        <v>9054</v>
      </c>
      <c r="AJ293">
        <v>813</v>
      </c>
      <c r="AK293" t="s">
        <v>647</v>
      </c>
      <c r="AL293" t="s">
        <v>14473</v>
      </c>
      <c r="AM293" t="s">
        <v>5214</v>
      </c>
      <c r="AN293" t="s">
        <v>5214</v>
      </c>
      <c r="AO293" t="s">
        <v>1394</v>
      </c>
    </row>
    <row r="294" spans="1:41" x14ac:dyDescent="0.3">
      <c r="A294" t="s">
        <v>3715</v>
      </c>
      <c r="B294" t="s">
        <v>1300</v>
      </c>
      <c r="C294" s="62">
        <v>27335</v>
      </c>
      <c r="D294" t="s">
        <v>7382</v>
      </c>
      <c r="E294" t="s">
        <v>6540</v>
      </c>
      <c r="F294" t="s">
        <v>3575</v>
      </c>
      <c r="G294" t="s">
        <v>3575</v>
      </c>
      <c r="H294" t="s">
        <v>1429</v>
      </c>
      <c r="I294" t="s">
        <v>10731</v>
      </c>
      <c r="J294" t="s">
        <v>1300</v>
      </c>
      <c r="K294">
        <v>111851</v>
      </c>
      <c r="L294" t="s">
        <v>1300</v>
      </c>
      <c r="M294">
        <v>11512</v>
      </c>
      <c r="N294" t="s">
        <v>1300</v>
      </c>
      <c r="O294" t="s">
        <v>5215</v>
      </c>
      <c r="P294" t="s">
        <v>3715</v>
      </c>
      <c r="R294" t="s">
        <v>1300</v>
      </c>
      <c r="S294">
        <v>3739</v>
      </c>
      <c r="T294" t="s">
        <v>1300</v>
      </c>
      <c r="V294" t="s">
        <v>5216</v>
      </c>
      <c r="W294">
        <v>389</v>
      </c>
      <c r="Z294" t="s">
        <v>8409</v>
      </c>
      <c r="AA294" t="s">
        <v>656</v>
      </c>
      <c r="AB294" t="s">
        <v>656</v>
      </c>
      <c r="AC294" t="s">
        <v>1300</v>
      </c>
      <c r="AD294" t="s">
        <v>8409</v>
      </c>
      <c r="AI294">
        <v>14945</v>
      </c>
      <c r="AO294" t="s">
        <v>1429</v>
      </c>
    </row>
    <row r="295" spans="1:41" x14ac:dyDescent="0.3">
      <c r="A295" t="s">
        <v>1655</v>
      </c>
      <c r="B295" t="s">
        <v>809</v>
      </c>
      <c r="C295" s="62">
        <v>32203</v>
      </c>
      <c r="D295" t="s">
        <v>6812</v>
      </c>
      <c r="E295" t="s">
        <v>7588</v>
      </c>
      <c r="F295" t="s">
        <v>1468</v>
      </c>
      <c r="G295" t="s">
        <v>6107</v>
      </c>
      <c r="H295" t="s">
        <v>1371</v>
      </c>
      <c r="I295" t="s">
        <v>9308</v>
      </c>
      <c r="J295" t="s">
        <v>809</v>
      </c>
      <c r="K295">
        <v>502239</v>
      </c>
      <c r="L295" t="s">
        <v>809</v>
      </c>
      <c r="M295">
        <v>1619075</v>
      </c>
      <c r="N295" t="s">
        <v>809</v>
      </c>
      <c r="O295" t="s">
        <v>1656</v>
      </c>
      <c r="P295" t="s">
        <v>1655</v>
      </c>
      <c r="Q295">
        <v>8410</v>
      </c>
      <c r="R295" t="s">
        <v>809</v>
      </c>
      <c r="S295">
        <v>30054</v>
      </c>
      <c r="T295" t="s">
        <v>809</v>
      </c>
      <c r="V295" t="s">
        <v>3716</v>
      </c>
      <c r="W295">
        <v>50199</v>
      </c>
      <c r="X295">
        <v>8410</v>
      </c>
      <c r="Y295" t="s">
        <v>809</v>
      </c>
      <c r="Z295" t="s">
        <v>5217</v>
      </c>
      <c r="AA295" t="s">
        <v>656</v>
      </c>
      <c r="AB295" t="s">
        <v>656</v>
      </c>
      <c r="AC295" t="s">
        <v>809</v>
      </c>
      <c r="AD295" t="s">
        <v>5217</v>
      </c>
      <c r="AE295">
        <v>9355</v>
      </c>
      <c r="AF295" t="s">
        <v>809</v>
      </c>
      <c r="AG295">
        <v>5599</v>
      </c>
      <c r="AH295" t="s">
        <v>809</v>
      </c>
      <c r="AI295">
        <v>4107</v>
      </c>
      <c r="AJ295">
        <v>3111</v>
      </c>
      <c r="AL295" t="s">
        <v>14474</v>
      </c>
      <c r="AM295" t="s">
        <v>5217</v>
      </c>
      <c r="AN295" t="s">
        <v>5217</v>
      </c>
      <c r="AO295" t="s">
        <v>15887</v>
      </c>
    </row>
    <row r="296" spans="1:41" x14ac:dyDescent="0.3">
      <c r="A296" t="s">
        <v>1657</v>
      </c>
      <c r="B296" t="s">
        <v>340</v>
      </c>
      <c r="C296" s="62">
        <v>31515</v>
      </c>
      <c r="D296" t="s">
        <v>6687</v>
      </c>
      <c r="E296" t="s">
        <v>6686</v>
      </c>
      <c r="F296" t="s">
        <v>1435</v>
      </c>
      <c r="G296" t="s">
        <v>9083</v>
      </c>
      <c r="H296" t="s">
        <v>1378</v>
      </c>
      <c r="I296" t="s">
        <v>9089</v>
      </c>
      <c r="J296" t="s">
        <v>340</v>
      </c>
      <c r="K296">
        <v>456715</v>
      </c>
      <c r="L296" t="s">
        <v>340</v>
      </c>
      <c r="M296">
        <v>1103279</v>
      </c>
      <c r="N296" t="s">
        <v>340</v>
      </c>
      <c r="O296" t="s">
        <v>1658</v>
      </c>
      <c r="P296" t="s">
        <v>1657</v>
      </c>
      <c r="Q296">
        <v>8762</v>
      </c>
      <c r="R296" t="s">
        <v>340</v>
      </c>
      <c r="S296">
        <v>29416</v>
      </c>
      <c r="T296" t="s">
        <v>340</v>
      </c>
      <c r="U296" t="s">
        <v>340</v>
      </c>
      <c r="V296" t="s">
        <v>3717</v>
      </c>
      <c r="W296">
        <v>47202</v>
      </c>
      <c r="X296">
        <v>8762</v>
      </c>
      <c r="Y296" t="s">
        <v>340</v>
      </c>
      <c r="Z296" t="s">
        <v>5218</v>
      </c>
      <c r="AA296" t="s">
        <v>656</v>
      </c>
      <c r="AB296" t="s">
        <v>656</v>
      </c>
      <c r="AC296" t="s">
        <v>340</v>
      </c>
      <c r="AD296" t="s">
        <v>5218</v>
      </c>
      <c r="AE296">
        <v>8825</v>
      </c>
      <c r="AF296" t="s">
        <v>340</v>
      </c>
      <c r="AG296">
        <v>12434</v>
      </c>
      <c r="AH296" t="s">
        <v>340</v>
      </c>
      <c r="AI296">
        <v>1692</v>
      </c>
      <c r="AJ296">
        <v>3419</v>
      </c>
      <c r="AK296" t="s">
        <v>340</v>
      </c>
      <c r="AL296" t="s">
        <v>14475</v>
      </c>
      <c r="AM296" t="s">
        <v>5218</v>
      </c>
      <c r="AN296" t="s">
        <v>5218</v>
      </c>
      <c r="AO296" t="s">
        <v>1378</v>
      </c>
    </row>
    <row r="297" spans="1:41" x14ac:dyDescent="0.3">
      <c r="A297" t="s">
        <v>1659</v>
      </c>
      <c r="B297" t="s">
        <v>741</v>
      </c>
      <c r="C297" s="62">
        <v>30956</v>
      </c>
      <c r="D297" t="s">
        <v>6610</v>
      </c>
      <c r="E297" t="s">
        <v>6686</v>
      </c>
      <c r="F297" t="s">
        <v>1381</v>
      </c>
      <c r="G297" t="s">
        <v>9083</v>
      </c>
      <c r="H297" t="s">
        <v>1371</v>
      </c>
      <c r="I297" t="s">
        <v>10542</v>
      </c>
      <c r="J297" t="s">
        <v>741</v>
      </c>
      <c r="K297">
        <v>430912</v>
      </c>
      <c r="L297" t="s">
        <v>741</v>
      </c>
      <c r="M297">
        <v>479027</v>
      </c>
      <c r="N297" t="s">
        <v>741</v>
      </c>
      <c r="O297" t="s">
        <v>1660</v>
      </c>
      <c r="P297" t="s">
        <v>1659</v>
      </c>
      <c r="Q297">
        <v>7495</v>
      </c>
      <c r="R297" t="s">
        <v>741</v>
      </c>
      <c r="S297">
        <v>6202</v>
      </c>
      <c r="T297" t="s">
        <v>741</v>
      </c>
      <c r="V297" t="s">
        <v>3718</v>
      </c>
      <c r="W297">
        <v>31476</v>
      </c>
      <c r="X297">
        <v>7495</v>
      </c>
      <c r="Y297" t="s">
        <v>741</v>
      </c>
      <c r="Z297" t="s">
        <v>5219</v>
      </c>
      <c r="AA297" t="s">
        <v>656</v>
      </c>
      <c r="AB297" t="s">
        <v>656</v>
      </c>
      <c r="AC297" t="s">
        <v>741</v>
      </c>
      <c r="AD297" t="s">
        <v>5219</v>
      </c>
      <c r="AE297">
        <v>7475</v>
      </c>
      <c r="AF297" t="s">
        <v>741</v>
      </c>
      <c r="AG297">
        <v>5789</v>
      </c>
      <c r="AH297" t="s">
        <v>741</v>
      </c>
      <c r="AI297">
        <v>15205</v>
      </c>
      <c r="AJ297">
        <v>2217</v>
      </c>
      <c r="AK297" t="s">
        <v>741</v>
      </c>
      <c r="AN297" t="s">
        <v>741</v>
      </c>
      <c r="AO297" t="s">
        <v>1371</v>
      </c>
    </row>
    <row r="298" spans="1:41" x14ac:dyDescent="0.3">
      <c r="A298" t="s">
        <v>1661</v>
      </c>
      <c r="B298" t="s">
        <v>202</v>
      </c>
      <c r="C298" s="62">
        <v>32064</v>
      </c>
      <c r="D298" t="s">
        <v>6651</v>
      </c>
      <c r="E298" t="s">
        <v>6650</v>
      </c>
      <c r="F298" t="s">
        <v>1468</v>
      </c>
      <c r="G298" t="s">
        <v>6107</v>
      </c>
      <c r="H298" t="s">
        <v>1378</v>
      </c>
      <c r="I298" t="s">
        <v>10937</v>
      </c>
      <c r="J298" t="s">
        <v>202</v>
      </c>
      <c r="K298">
        <v>594777</v>
      </c>
      <c r="L298" t="s">
        <v>202</v>
      </c>
      <c r="M298">
        <v>1811964</v>
      </c>
      <c r="N298" t="s">
        <v>202</v>
      </c>
      <c r="O298" t="s">
        <v>3719</v>
      </c>
      <c r="P298" t="s">
        <v>1661</v>
      </c>
      <c r="Q298">
        <v>9191</v>
      </c>
      <c r="R298" t="s">
        <v>202</v>
      </c>
      <c r="S298">
        <v>31413</v>
      </c>
      <c r="T298" t="s">
        <v>202</v>
      </c>
      <c r="U298" t="s">
        <v>202</v>
      </c>
      <c r="V298" t="s">
        <v>3720</v>
      </c>
      <c r="W298">
        <v>67728</v>
      </c>
      <c r="X298">
        <v>9191</v>
      </c>
      <c r="Y298" t="s">
        <v>202</v>
      </c>
      <c r="Z298" t="s">
        <v>5220</v>
      </c>
      <c r="AA298" t="s">
        <v>664</v>
      </c>
      <c r="AB298" t="s">
        <v>664</v>
      </c>
      <c r="AC298" t="s">
        <v>202</v>
      </c>
      <c r="AD298" t="s">
        <v>5220</v>
      </c>
      <c r="AE298">
        <v>12257</v>
      </c>
      <c r="AF298" t="s">
        <v>202</v>
      </c>
      <c r="AG298">
        <v>13924</v>
      </c>
      <c r="AH298" t="s">
        <v>202</v>
      </c>
      <c r="AI298">
        <v>14565</v>
      </c>
      <c r="AJ298">
        <v>4109</v>
      </c>
      <c r="AK298" t="s">
        <v>202</v>
      </c>
      <c r="AL298" t="s">
        <v>14476</v>
      </c>
      <c r="AM298" t="s">
        <v>5220</v>
      </c>
      <c r="AN298" t="s">
        <v>5220</v>
      </c>
      <c r="AO298" t="s">
        <v>1378</v>
      </c>
    </row>
    <row r="299" spans="1:41" x14ac:dyDescent="0.3">
      <c r="A299" t="s">
        <v>14003</v>
      </c>
      <c r="B299" t="s">
        <v>12991</v>
      </c>
      <c r="C299" s="62">
        <v>34642</v>
      </c>
      <c r="D299" t="s">
        <v>7071</v>
      </c>
      <c r="E299" t="s">
        <v>6650</v>
      </c>
      <c r="F299" t="s">
        <v>1428</v>
      </c>
      <c r="G299" t="s">
        <v>6107</v>
      </c>
      <c r="H299" t="s">
        <v>1378</v>
      </c>
      <c r="I299" t="s">
        <v>13975</v>
      </c>
      <c r="J299" t="s">
        <v>12991</v>
      </c>
      <c r="K299">
        <v>641432</v>
      </c>
      <c r="L299" t="s">
        <v>12991</v>
      </c>
      <c r="M299">
        <v>2211781</v>
      </c>
      <c r="N299" t="s">
        <v>12991</v>
      </c>
      <c r="O299" t="s">
        <v>14477</v>
      </c>
      <c r="P299" t="s">
        <v>14003</v>
      </c>
      <c r="Q299">
        <v>10506</v>
      </c>
      <c r="R299" t="s">
        <v>12991</v>
      </c>
      <c r="S299">
        <v>35238</v>
      </c>
      <c r="T299" t="s">
        <v>12991</v>
      </c>
      <c r="W299">
        <v>105665</v>
      </c>
      <c r="Z299" t="s">
        <v>14004</v>
      </c>
      <c r="AA299" t="s">
        <v>664</v>
      </c>
      <c r="AB299" t="s">
        <v>656</v>
      </c>
      <c r="AD299" t="s">
        <v>14004</v>
      </c>
      <c r="AE299">
        <v>13938</v>
      </c>
      <c r="AI299">
        <v>18560</v>
      </c>
      <c r="AJ299">
        <v>5669</v>
      </c>
      <c r="AL299" t="s">
        <v>14478</v>
      </c>
      <c r="AM299" t="s">
        <v>14004</v>
      </c>
      <c r="AN299" t="s">
        <v>14004</v>
      </c>
      <c r="AO299" t="s">
        <v>1378</v>
      </c>
    </row>
    <row r="300" spans="1:41" x14ac:dyDescent="0.3">
      <c r="A300" t="s">
        <v>1662</v>
      </c>
      <c r="B300" t="s">
        <v>395</v>
      </c>
      <c r="C300" s="62">
        <v>30425</v>
      </c>
      <c r="D300" t="s">
        <v>6748</v>
      </c>
      <c r="E300" t="s">
        <v>6747</v>
      </c>
      <c r="F300" t="s">
        <v>3575</v>
      </c>
      <c r="G300" t="s">
        <v>3575</v>
      </c>
      <c r="H300" t="s">
        <v>658</v>
      </c>
      <c r="I300" t="s">
        <v>9349</v>
      </c>
      <c r="J300" t="s">
        <v>395</v>
      </c>
      <c r="K300">
        <v>430948</v>
      </c>
      <c r="L300" t="s">
        <v>395</v>
      </c>
      <c r="M300">
        <v>479166</v>
      </c>
      <c r="N300" t="s">
        <v>395</v>
      </c>
      <c r="O300" t="s">
        <v>1663</v>
      </c>
      <c r="P300" t="s">
        <v>1662</v>
      </c>
      <c r="Q300">
        <v>7832</v>
      </c>
      <c r="R300" t="s">
        <v>395</v>
      </c>
      <c r="S300">
        <v>28541</v>
      </c>
      <c r="T300" t="s">
        <v>395</v>
      </c>
      <c r="U300" t="s">
        <v>395</v>
      </c>
      <c r="V300" t="s">
        <v>3721</v>
      </c>
      <c r="W300">
        <v>33433</v>
      </c>
      <c r="X300">
        <v>7832</v>
      </c>
      <c r="Y300" t="s">
        <v>395</v>
      </c>
      <c r="Z300" t="s">
        <v>5221</v>
      </c>
      <c r="AA300" t="s">
        <v>5053</v>
      </c>
      <c r="AB300" t="s">
        <v>656</v>
      </c>
      <c r="AC300" t="s">
        <v>395</v>
      </c>
      <c r="AD300" t="s">
        <v>5221</v>
      </c>
      <c r="AE300">
        <v>7685</v>
      </c>
      <c r="AF300" t="s">
        <v>395</v>
      </c>
      <c r="AG300">
        <v>5132</v>
      </c>
      <c r="AH300" t="s">
        <v>395</v>
      </c>
      <c r="AI300">
        <v>6349</v>
      </c>
      <c r="AN300" t="s">
        <v>395</v>
      </c>
      <c r="AO300" t="s">
        <v>658</v>
      </c>
    </row>
    <row r="301" spans="1:41" x14ac:dyDescent="0.3">
      <c r="A301" t="s">
        <v>13697</v>
      </c>
      <c r="B301" t="s">
        <v>11609</v>
      </c>
      <c r="C301" s="62">
        <v>34316</v>
      </c>
      <c r="D301" t="s">
        <v>8063</v>
      </c>
      <c r="E301" t="s">
        <v>13698</v>
      </c>
      <c r="F301" t="s">
        <v>1458</v>
      </c>
      <c r="G301" t="s">
        <v>9083</v>
      </c>
      <c r="H301" t="s">
        <v>1429</v>
      </c>
      <c r="I301" t="s">
        <v>13005</v>
      </c>
      <c r="J301" t="s">
        <v>11609</v>
      </c>
      <c r="K301">
        <v>622666</v>
      </c>
      <c r="L301" t="s">
        <v>11609</v>
      </c>
      <c r="M301">
        <v>2167325</v>
      </c>
      <c r="N301" t="s">
        <v>11609</v>
      </c>
      <c r="O301" t="s">
        <v>14479</v>
      </c>
      <c r="P301" t="s">
        <v>13697</v>
      </c>
      <c r="Q301">
        <v>10154</v>
      </c>
      <c r="R301" t="s">
        <v>11609</v>
      </c>
      <c r="S301">
        <v>33741</v>
      </c>
      <c r="T301" t="s">
        <v>11609</v>
      </c>
      <c r="W301">
        <v>101077</v>
      </c>
      <c r="X301">
        <v>10154</v>
      </c>
      <c r="Y301" t="s">
        <v>11609</v>
      </c>
      <c r="Z301" t="s">
        <v>13699</v>
      </c>
      <c r="AA301" t="s">
        <v>5053</v>
      </c>
      <c r="AB301" t="s">
        <v>656</v>
      </c>
      <c r="AD301" t="s">
        <v>13699</v>
      </c>
      <c r="AE301">
        <v>14337</v>
      </c>
      <c r="AI301">
        <v>23800</v>
      </c>
      <c r="AJ301">
        <v>5534</v>
      </c>
      <c r="AK301" t="s">
        <v>11609</v>
      </c>
      <c r="AL301" t="s">
        <v>9814</v>
      </c>
      <c r="AM301" t="s">
        <v>13699</v>
      </c>
      <c r="AN301" t="s">
        <v>11609</v>
      </c>
      <c r="AO301" t="s">
        <v>658</v>
      </c>
    </row>
    <row r="302" spans="1:41" x14ac:dyDescent="0.3">
      <c r="A302" t="s">
        <v>3722</v>
      </c>
      <c r="B302" t="s">
        <v>3723</v>
      </c>
      <c r="C302" s="62">
        <v>26672</v>
      </c>
      <c r="D302" t="s">
        <v>6526</v>
      </c>
      <c r="E302" t="s">
        <v>7151</v>
      </c>
      <c r="F302" t="s">
        <v>3575</v>
      </c>
      <c r="G302" t="s">
        <v>3575</v>
      </c>
      <c r="H302" t="s">
        <v>1378</v>
      </c>
      <c r="I302" t="s">
        <v>10261</v>
      </c>
      <c r="J302" t="s">
        <v>3723</v>
      </c>
      <c r="K302">
        <v>111904</v>
      </c>
      <c r="L302" t="s">
        <v>3723</v>
      </c>
      <c r="M302">
        <v>7488</v>
      </c>
      <c r="N302" t="s">
        <v>3723</v>
      </c>
      <c r="O302" t="s">
        <v>5222</v>
      </c>
      <c r="P302" t="s">
        <v>3722</v>
      </c>
      <c r="R302" t="s">
        <v>3723</v>
      </c>
      <c r="S302">
        <v>3331</v>
      </c>
      <c r="T302" t="s">
        <v>3723</v>
      </c>
      <c r="V302" t="s">
        <v>5223</v>
      </c>
      <c r="W302">
        <v>1142</v>
      </c>
      <c r="Z302" t="s">
        <v>8410</v>
      </c>
      <c r="AA302" t="s">
        <v>656</v>
      </c>
      <c r="AB302" t="s">
        <v>656</v>
      </c>
      <c r="AC302" t="s">
        <v>3723</v>
      </c>
      <c r="AD302" t="s">
        <v>8410</v>
      </c>
      <c r="AI302">
        <v>7824</v>
      </c>
      <c r="AO302" t="s">
        <v>1378</v>
      </c>
    </row>
    <row r="303" spans="1:41" x14ac:dyDescent="0.3">
      <c r="A303" t="s">
        <v>8274</v>
      </c>
      <c r="B303" t="s">
        <v>8411</v>
      </c>
      <c r="C303" s="62">
        <v>31944</v>
      </c>
      <c r="D303" t="s">
        <v>8276</v>
      </c>
      <c r="E303" t="s">
        <v>8275</v>
      </c>
      <c r="F303" t="s">
        <v>1507</v>
      </c>
      <c r="G303" t="s">
        <v>9083</v>
      </c>
      <c r="H303" t="s">
        <v>1371</v>
      </c>
      <c r="I303" t="s">
        <v>10639</v>
      </c>
      <c r="J303" t="s">
        <v>8411</v>
      </c>
      <c r="K303">
        <v>491708</v>
      </c>
      <c r="L303" t="s">
        <v>8411</v>
      </c>
      <c r="M303">
        <v>1784927</v>
      </c>
      <c r="N303" t="s">
        <v>8411</v>
      </c>
      <c r="O303" t="s">
        <v>8412</v>
      </c>
      <c r="P303" t="s">
        <v>8274</v>
      </c>
      <c r="Q303">
        <v>9493</v>
      </c>
      <c r="R303" t="s">
        <v>8411</v>
      </c>
      <c r="S303">
        <v>30979</v>
      </c>
      <c r="T303" t="s">
        <v>8411</v>
      </c>
      <c r="V303" t="s">
        <v>8413</v>
      </c>
      <c r="W303">
        <v>51195</v>
      </c>
      <c r="X303">
        <v>9493</v>
      </c>
      <c r="Y303" t="s">
        <v>10640</v>
      </c>
      <c r="Z303" t="s">
        <v>8414</v>
      </c>
      <c r="AA303" t="s">
        <v>656</v>
      </c>
      <c r="AB303" t="s">
        <v>656</v>
      </c>
      <c r="AC303" t="s">
        <v>8411</v>
      </c>
      <c r="AD303" t="s">
        <v>8414</v>
      </c>
      <c r="AE303">
        <v>11262</v>
      </c>
      <c r="AF303" t="s">
        <v>8411</v>
      </c>
      <c r="AG303">
        <v>13656</v>
      </c>
      <c r="AH303" t="s">
        <v>8411</v>
      </c>
      <c r="AI303">
        <v>6142</v>
      </c>
      <c r="AJ303">
        <v>4439</v>
      </c>
      <c r="AN303" t="s">
        <v>8411</v>
      </c>
      <c r="AO303" t="s">
        <v>1371</v>
      </c>
    </row>
    <row r="304" spans="1:41" x14ac:dyDescent="0.3">
      <c r="A304" t="s">
        <v>1664</v>
      </c>
      <c r="B304" t="s">
        <v>76</v>
      </c>
      <c r="C304" s="62">
        <v>31562</v>
      </c>
      <c r="D304" t="s">
        <v>7028</v>
      </c>
      <c r="E304" t="s">
        <v>7083</v>
      </c>
      <c r="F304" t="s">
        <v>3575</v>
      </c>
      <c r="G304" t="s">
        <v>3575</v>
      </c>
      <c r="H304" t="s">
        <v>1378</v>
      </c>
      <c r="I304" t="s">
        <v>10724</v>
      </c>
      <c r="J304" t="s">
        <v>76</v>
      </c>
      <c r="K304">
        <v>542999</v>
      </c>
      <c r="L304" t="s">
        <v>76</v>
      </c>
      <c r="M304">
        <v>1665403</v>
      </c>
      <c r="N304" t="s">
        <v>76</v>
      </c>
      <c r="O304" t="s">
        <v>1665</v>
      </c>
      <c r="P304" t="s">
        <v>1664</v>
      </c>
      <c r="Q304">
        <v>8933</v>
      </c>
      <c r="R304" t="s">
        <v>76</v>
      </c>
      <c r="S304">
        <v>30846</v>
      </c>
      <c r="T304" t="s">
        <v>76</v>
      </c>
      <c r="V304" t="s">
        <v>3724</v>
      </c>
      <c r="W304">
        <v>58124</v>
      </c>
      <c r="X304">
        <v>8933</v>
      </c>
      <c r="Y304" t="s">
        <v>76</v>
      </c>
      <c r="Z304" t="s">
        <v>5224</v>
      </c>
      <c r="AA304" t="s">
        <v>664</v>
      </c>
      <c r="AB304" t="s">
        <v>664</v>
      </c>
      <c r="AC304" t="s">
        <v>76</v>
      </c>
      <c r="AD304" t="s">
        <v>5224</v>
      </c>
      <c r="AE304">
        <v>12100</v>
      </c>
      <c r="AI304">
        <v>5270</v>
      </c>
      <c r="AN304" t="s">
        <v>76</v>
      </c>
      <c r="AO304" t="s">
        <v>1378</v>
      </c>
    </row>
    <row r="305" spans="1:41" x14ac:dyDescent="0.3">
      <c r="A305" t="s">
        <v>3725</v>
      </c>
      <c r="B305" t="s">
        <v>55</v>
      </c>
      <c r="C305" s="62">
        <v>31876</v>
      </c>
      <c r="D305" t="s">
        <v>6589</v>
      </c>
      <c r="E305" t="s">
        <v>7005</v>
      </c>
      <c r="F305" t="s">
        <v>3575</v>
      </c>
      <c r="G305" t="s">
        <v>3575</v>
      </c>
      <c r="H305" t="s">
        <v>1394</v>
      </c>
      <c r="I305" t="s">
        <v>10835</v>
      </c>
      <c r="J305" t="s">
        <v>55</v>
      </c>
      <c r="K305">
        <v>493472</v>
      </c>
      <c r="L305" t="s">
        <v>55</v>
      </c>
      <c r="M305">
        <v>1665895</v>
      </c>
      <c r="N305" t="s">
        <v>55</v>
      </c>
      <c r="O305" t="s">
        <v>13322</v>
      </c>
      <c r="P305" t="s">
        <v>3725</v>
      </c>
      <c r="Q305">
        <v>9700</v>
      </c>
      <c r="R305" t="s">
        <v>55</v>
      </c>
      <c r="S305">
        <v>31171</v>
      </c>
      <c r="T305" t="s">
        <v>55</v>
      </c>
      <c r="V305" t="s">
        <v>11893</v>
      </c>
      <c r="W305">
        <v>58125</v>
      </c>
      <c r="X305">
        <v>9700</v>
      </c>
      <c r="Y305" t="s">
        <v>55</v>
      </c>
      <c r="Z305" t="s">
        <v>5225</v>
      </c>
      <c r="AA305" t="s">
        <v>656</v>
      </c>
      <c r="AB305" t="s">
        <v>656</v>
      </c>
      <c r="AC305" t="s">
        <v>55</v>
      </c>
      <c r="AD305" t="s">
        <v>5225</v>
      </c>
      <c r="AE305">
        <v>11702</v>
      </c>
      <c r="AF305" t="s">
        <v>55</v>
      </c>
      <c r="AG305">
        <v>13203</v>
      </c>
      <c r="AH305" t="s">
        <v>55</v>
      </c>
      <c r="AI305">
        <v>4640</v>
      </c>
      <c r="AJ305">
        <v>4623</v>
      </c>
      <c r="AN305" t="s">
        <v>55</v>
      </c>
      <c r="AO305" t="s">
        <v>1394</v>
      </c>
    </row>
    <row r="306" spans="1:41" x14ac:dyDescent="0.3">
      <c r="A306" t="s">
        <v>1666</v>
      </c>
      <c r="B306" t="s">
        <v>1187</v>
      </c>
      <c r="C306" s="62">
        <v>27716</v>
      </c>
      <c r="D306" t="s">
        <v>7786</v>
      </c>
      <c r="E306" t="s">
        <v>7785</v>
      </c>
      <c r="F306" t="s">
        <v>3575</v>
      </c>
      <c r="G306" t="s">
        <v>3575</v>
      </c>
      <c r="H306" t="s">
        <v>1371</v>
      </c>
      <c r="I306" t="s">
        <v>10711</v>
      </c>
      <c r="J306" t="s">
        <v>1187</v>
      </c>
      <c r="K306">
        <v>425861</v>
      </c>
      <c r="L306" t="s">
        <v>1187</v>
      </c>
      <c r="M306">
        <v>132641</v>
      </c>
      <c r="N306" t="s">
        <v>1187</v>
      </c>
      <c r="O306" t="s">
        <v>1667</v>
      </c>
      <c r="P306" t="s">
        <v>1666</v>
      </c>
      <c r="Q306">
        <v>7304</v>
      </c>
      <c r="R306" t="s">
        <v>1187</v>
      </c>
      <c r="S306">
        <v>5930</v>
      </c>
      <c r="T306" t="s">
        <v>1187</v>
      </c>
      <c r="V306" t="s">
        <v>3726</v>
      </c>
      <c r="W306">
        <v>33458</v>
      </c>
      <c r="X306">
        <v>7304</v>
      </c>
      <c r="Y306" t="s">
        <v>1187</v>
      </c>
      <c r="Z306" t="s">
        <v>5226</v>
      </c>
      <c r="AA306" t="s">
        <v>656</v>
      </c>
      <c r="AB306" t="s">
        <v>656</v>
      </c>
      <c r="AC306" t="s">
        <v>1187</v>
      </c>
      <c r="AD306" t="s">
        <v>5226</v>
      </c>
      <c r="AI306">
        <v>7131</v>
      </c>
      <c r="AO306" t="s">
        <v>1371</v>
      </c>
    </row>
    <row r="307" spans="1:41" x14ac:dyDescent="0.3">
      <c r="A307" t="s">
        <v>13700</v>
      </c>
      <c r="B307" t="s">
        <v>11499</v>
      </c>
      <c r="C307" s="62">
        <v>34297</v>
      </c>
      <c r="D307" t="s">
        <v>13701</v>
      </c>
      <c r="E307" t="s">
        <v>13702</v>
      </c>
      <c r="F307" t="s">
        <v>1403</v>
      </c>
      <c r="G307" t="s">
        <v>6107</v>
      </c>
      <c r="H307" t="s">
        <v>658</v>
      </c>
      <c r="I307" t="s">
        <v>11500</v>
      </c>
      <c r="J307" t="s">
        <v>11499</v>
      </c>
      <c r="K307">
        <v>600869</v>
      </c>
      <c r="L307" t="s">
        <v>11499</v>
      </c>
      <c r="M307">
        <v>2051255</v>
      </c>
      <c r="N307" t="s">
        <v>11499</v>
      </c>
      <c r="O307" t="s">
        <v>13703</v>
      </c>
      <c r="P307" t="s">
        <v>13700</v>
      </c>
      <c r="Q307">
        <v>10328</v>
      </c>
      <c r="R307" t="s">
        <v>11499</v>
      </c>
      <c r="S307">
        <v>32531</v>
      </c>
      <c r="T307" t="s">
        <v>11499</v>
      </c>
      <c r="W307">
        <v>69338</v>
      </c>
      <c r="X307">
        <v>10328</v>
      </c>
      <c r="Y307" t="s">
        <v>11499</v>
      </c>
      <c r="Z307" t="s">
        <v>13704</v>
      </c>
      <c r="AA307" t="s">
        <v>5053</v>
      </c>
      <c r="AB307" t="s">
        <v>656</v>
      </c>
      <c r="AD307" t="s">
        <v>13704</v>
      </c>
      <c r="AE307">
        <v>12821</v>
      </c>
      <c r="AI307">
        <v>23582</v>
      </c>
      <c r="AJ307">
        <v>5306</v>
      </c>
      <c r="AL307" t="s">
        <v>14480</v>
      </c>
      <c r="AM307" t="s">
        <v>13704</v>
      </c>
      <c r="AN307" t="s">
        <v>13704</v>
      </c>
      <c r="AO307" t="s">
        <v>658</v>
      </c>
    </row>
    <row r="308" spans="1:41" x14ac:dyDescent="0.3">
      <c r="A308" t="s">
        <v>8146</v>
      </c>
      <c r="B308" t="s">
        <v>8415</v>
      </c>
      <c r="C308" s="62">
        <v>32554</v>
      </c>
      <c r="D308" t="s">
        <v>6707</v>
      </c>
      <c r="E308" t="s">
        <v>8147</v>
      </c>
      <c r="F308" t="s">
        <v>1384</v>
      </c>
      <c r="G308" t="s">
        <v>6107</v>
      </c>
      <c r="H308" t="s">
        <v>1378</v>
      </c>
      <c r="I308" t="s">
        <v>9395</v>
      </c>
      <c r="J308" t="s">
        <v>8415</v>
      </c>
      <c r="K308">
        <v>592192</v>
      </c>
      <c r="L308" t="s">
        <v>8415</v>
      </c>
      <c r="M308">
        <v>1960772</v>
      </c>
      <c r="N308" t="s">
        <v>8415</v>
      </c>
      <c r="O308" t="s">
        <v>13544</v>
      </c>
      <c r="P308" t="s">
        <v>8146</v>
      </c>
      <c r="Q308">
        <v>9898</v>
      </c>
      <c r="R308" t="s">
        <v>8415</v>
      </c>
      <c r="S308">
        <v>31670</v>
      </c>
      <c r="T308" t="s">
        <v>8415</v>
      </c>
      <c r="V308" t="s">
        <v>8416</v>
      </c>
      <c r="W308">
        <v>66950</v>
      </c>
      <c r="X308">
        <v>9898</v>
      </c>
      <c r="Y308" t="s">
        <v>8415</v>
      </c>
      <c r="Z308" t="s">
        <v>8417</v>
      </c>
      <c r="AA308" t="s">
        <v>656</v>
      </c>
      <c r="AB308" t="s">
        <v>656</v>
      </c>
      <c r="AC308" t="s">
        <v>8415</v>
      </c>
      <c r="AD308" t="s">
        <v>8417</v>
      </c>
      <c r="AE308">
        <v>11562</v>
      </c>
      <c r="AF308" t="s">
        <v>8415</v>
      </c>
      <c r="AG308">
        <v>21666</v>
      </c>
      <c r="AH308" t="s">
        <v>8415</v>
      </c>
      <c r="AI308">
        <v>14852</v>
      </c>
      <c r="AJ308">
        <v>4866</v>
      </c>
      <c r="AK308" t="s">
        <v>8415</v>
      </c>
      <c r="AL308" t="s">
        <v>14481</v>
      </c>
      <c r="AM308" t="s">
        <v>8417</v>
      </c>
      <c r="AN308" t="s">
        <v>8415</v>
      </c>
      <c r="AO308" t="s">
        <v>1378</v>
      </c>
    </row>
    <row r="309" spans="1:41" x14ac:dyDescent="0.3">
      <c r="A309" t="s">
        <v>1668</v>
      </c>
      <c r="B309" t="s">
        <v>640</v>
      </c>
      <c r="C309" s="62">
        <v>30246</v>
      </c>
      <c r="D309" t="s">
        <v>6555</v>
      </c>
      <c r="E309" t="s">
        <v>6554</v>
      </c>
      <c r="F309" t="s">
        <v>1507</v>
      </c>
      <c r="G309" t="s">
        <v>9083</v>
      </c>
      <c r="H309" t="s">
        <v>659</v>
      </c>
      <c r="I309" t="s">
        <v>10959</v>
      </c>
      <c r="J309" t="s">
        <v>640</v>
      </c>
      <c r="K309">
        <v>429664</v>
      </c>
      <c r="L309" t="s">
        <v>640</v>
      </c>
      <c r="M309">
        <v>532997</v>
      </c>
      <c r="N309" t="s">
        <v>640</v>
      </c>
      <c r="O309" t="s">
        <v>1669</v>
      </c>
      <c r="P309" t="s">
        <v>1668</v>
      </c>
      <c r="Q309">
        <v>7497</v>
      </c>
      <c r="R309" t="s">
        <v>640</v>
      </c>
      <c r="S309">
        <v>6204</v>
      </c>
      <c r="T309" t="s">
        <v>640</v>
      </c>
      <c r="U309" t="s">
        <v>640</v>
      </c>
      <c r="V309" t="s">
        <v>3727</v>
      </c>
      <c r="W309">
        <v>31789</v>
      </c>
      <c r="X309">
        <v>7497</v>
      </c>
      <c r="Y309" t="s">
        <v>640</v>
      </c>
      <c r="Z309" t="s">
        <v>5227</v>
      </c>
      <c r="AA309" t="s">
        <v>664</v>
      </c>
      <c r="AB309" t="s">
        <v>656</v>
      </c>
      <c r="AC309" t="s">
        <v>640</v>
      </c>
      <c r="AD309" t="s">
        <v>5227</v>
      </c>
      <c r="AE309">
        <v>7522</v>
      </c>
      <c r="AF309" t="s">
        <v>640</v>
      </c>
      <c r="AG309">
        <v>5390</v>
      </c>
      <c r="AH309" t="s">
        <v>640</v>
      </c>
      <c r="AI309">
        <v>9215</v>
      </c>
      <c r="AJ309">
        <v>1091</v>
      </c>
      <c r="AK309" t="s">
        <v>640</v>
      </c>
      <c r="AL309" t="s">
        <v>14208</v>
      </c>
      <c r="AM309" t="s">
        <v>5227</v>
      </c>
      <c r="AN309" t="s">
        <v>5227</v>
      </c>
      <c r="AO309" t="s">
        <v>659</v>
      </c>
    </row>
    <row r="310" spans="1:41" x14ac:dyDescent="0.3">
      <c r="A310" t="s">
        <v>3728</v>
      </c>
      <c r="B310" t="s">
        <v>3729</v>
      </c>
      <c r="C310" s="62">
        <v>29981</v>
      </c>
      <c r="D310" t="s">
        <v>6760</v>
      </c>
      <c r="E310" t="s">
        <v>7383</v>
      </c>
      <c r="F310" t="s">
        <v>3575</v>
      </c>
      <c r="G310" t="s">
        <v>3575</v>
      </c>
      <c r="H310" t="s">
        <v>658</v>
      </c>
      <c r="I310" t="s">
        <v>9931</v>
      </c>
      <c r="J310" t="s">
        <v>3729</v>
      </c>
      <c r="K310">
        <v>408305</v>
      </c>
      <c r="L310" t="s">
        <v>3729</v>
      </c>
      <c r="M310">
        <v>288947</v>
      </c>
      <c r="N310" t="s">
        <v>3729</v>
      </c>
      <c r="O310" t="s">
        <v>5228</v>
      </c>
      <c r="P310" t="s">
        <v>3728</v>
      </c>
      <c r="R310" t="s">
        <v>3729</v>
      </c>
      <c r="S310">
        <v>6033</v>
      </c>
      <c r="T310" t="s">
        <v>3729</v>
      </c>
      <c r="V310" t="s">
        <v>5229</v>
      </c>
      <c r="W310">
        <v>31645</v>
      </c>
      <c r="Z310" t="s">
        <v>8418</v>
      </c>
      <c r="AA310" t="s">
        <v>656</v>
      </c>
      <c r="AB310" t="s">
        <v>656</v>
      </c>
      <c r="AC310" t="s">
        <v>3729</v>
      </c>
      <c r="AD310" t="s">
        <v>8418</v>
      </c>
      <c r="AI310">
        <v>982</v>
      </c>
      <c r="AO310" t="s">
        <v>658</v>
      </c>
    </row>
    <row r="311" spans="1:41" x14ac:dyDescent="0.3">
      <c r="A311" t="s">
        <v>1670</v>
      </c>
      <c r="B311" t="s">
        <v>356</v>
      </c>
      <c r="C311" s="62">
        <v>31513</v>
      </c>
      <c r="D311" t="s">
        <v>7385</v>
      </c>
      <c r="E311" t="s">
        <v>7384</v>
      </c>
      <c r="F311" t="s">
        <v>3575</v>
      </c>
      <c r="G311" t="s">
        <v>3575</v>
      </c>
      <c r="H311" t="s">
        <v>658</v>
      </c>
      <c r="I311" t="s">
        <v>9894</v>
      </c>
      <c r="J311" t="s">
        <v>356</v>
      </c>
      <c r="K311">
        <v>444453</v>
      </c>
      <c r="L311" t="s">
        <v>356</v>
      </c>
      <c r="M311">
        <v>1670991</v>
      </c>
      <c r="N311" t="s">
        <v>356</v>
      </c>
      <c r="O311" t="s">
        <v>1671</v>
      </c>
      <c r="P311" t="s">
        <v>1670</v>
      </c>
      <c r="Q311">
        <v>9079</v>
      </c>
      <c r="R311" t="s">
        <v>356</v>
      </c>
      <c r="S311">
        <v>30238</v>
      </c>
      <c r="T311" t="s">
        <v>356</v>
      </c>
      <c r="V311" t="s">
        <v>3730</v>
      </c>
      <c r="W311">
        <v>45793</v>
      </c>
      <c r="X311">
        <v>9079</v>
      </c>
      <c r="Y311" t="s">
        <v>356</v>
      </c>
      <c r="Z311" t="s">
        <v>8419</v>
      </c>
      <c r="AA311" t="s">
        <v>656</v>
      </c>
      <c r="AB311" t="s">
        <v>656</v>
      </c>
      <c r="AC311" t="s">
        <v>356</v>
      </c>
      <c r="AD311" t="s">
        <v>8419</v>
      </c>
      <c r="AE311">
        <v>11758</v>
      </c>
      <c r="AI311">
        <v>18015</v>
      </c>
      <c r="AN311" t="s">
        <v>356</v>
      </c>
      <c r="AO311" t="s">
        <v>658</v>
      </c>
    </row>
    <row r="312" spans="1:41" x14ac:dyDescent="0.3">
      <c r="A312" t="s">
        <v>1672</v>
      </c>
      <c r="B312" t="s">
        <v>1128</v>
      </c>
      <c r="C312" s="62">
        <v>33092</v>
      </c>
      <c r="D312" t="s">
        <v>6641</v>
      </c>
      <c r="E312" t="s">
        <v>7787</v>
      </c>
      <c r="F312" t="s">
        <v>3575</v>
      </c>
      <c r="G312" t="s">
        <v>3575</v>
      </c>
      <c r="H312" t="s">
        <v>1371</v>
      </c>
      <c r="I312" t="s">
        <v>10527</v>
      </c>
      <c r="J312" t="s">
        <v>1128</v>
      </c>
      <c r="K312">
        <v>605169</v>
      </c>
      <c r="L312" t="s">
        <v>1128</v>
      </c>
      <c r="M312">
        <v>1962637</v>
      </c>
      <c r="N312" t="s">
        <v>1128</v>
      </c>
      <c r="O312" t="s">
        <v>3731</v>
      </c>
      <c r="P312" t="s">
        <v>1672</v>
      </c>
      <c r="Q312">
        <v>9250</v>
      </c>
      <c r="R312" t="s">
        <v>1128</v>
      </c>
      <c r="S312">
        <v>32469</v>
      </c>
      <c r="T312" t="s">
        <v>1128</v>
      </c>
      <c r="V312" t="s">
        <v>3732</v>
      </c>
      <c r="W312">
        <v>70434</v>
      </c>
      <c r="X312">
        <v>9250</v>
      </c>
      <c r="Y312" t="s">
        <v>1128</v>
      </c>
      <c r="Z312" t="s">
        <v>5230</v>
      </c>
      <c r="AA312" t="s">
        <v>656</v>
      </c>
      <c r="AB312" t="s">
        <v>656</v>
      </c>
      <c r="AC312" t="s">
        <v>1128</v>
      </c>
      <c r="AD312" t="s">
        <v>5230</v>
      </c>
      <c r="AE312">
        <v>12244</v>
      </c>
      <c r="AF312" t="s">
        <v>1128</v>
      </c>
      <c r="AG312">
        <v>21793</v>
      </c>
      <c r="AH312" t="s">
        <v>1128</v>
      </c>
      <c r="AI312">
        <v>18191</v>
      </c>
      <c r="AJ312">
        <v>4162</v>
      </c>
      <c r="AL312" t="s">
        <v>14482</v>
      </c>
      <c r="AM312" t="s">
        <v>5230</v>
      </c>
      <c r="AN312" t="s">
        <v>1128</v>
      </c>
      <c r="AO312" t="s">
        <v>1371</v>
      </c>
    </row>
    <row r="313" spans="1:41" x14ac:dyDescent="0.3">
      <c r="A313" t="s">
        <v>3733</v>
      </c>
      <c r="B313" t="s">
        <v>1111</v>
      </c>
      <c r="C313" s="62">
        <v>30562</v>
      </c>
      <c r="D313" t="s">
        <v>6610</v>
      </c>
      <c r="E313" t="s">
        <v>7787</v>
      </c>
      <c r="F313" t="s">
        <v>1529</v>
      </c>
      <c r="G313" t="s">
        <v>9083</v>
      </c>
      <c r="H313" t="s">
        <v>1371</v>
      </c>
      <c r="I313" t="s">
        <v>10146</v>
      </c>
      <c r="J313" t="s">
        <v>1111</v>
      </c>
      <c r="K313">
        <v>448165</v>
      </c>
      <c r="L313" t="s">
        <v>1111</v>
      </c>
      <c r="M313">
        <v>566068</v>
      </c>
      <c r="N313" t="s">
        <v>1111</v>
      </c>
      <c r="O313" t="s">
        <v>5231</v>
      </c>
      <c r="P313" t="s">
        <v>3733</v>
      </c>
      <c r="Q313">
        <v>7679</v>
      </c>
      <c r="R313" t="s">
        <v>1111</v>
      </c>
      <c r="S313">
        <v>6450</v>
      </c>
      <c r="T313" t="s">
        <v>1111</v>
      </c>
      <c r="V313" t="s">
        <v>5232</v>
      </c>
      <c r="W313">
        <v>45624</v>
      </c>
      <c r="X313">
        <v>7679</v>
      </c>
      <c r="Y313" t="s">
        <v>1111</v>
      </c>
      <c r="Z313" t="s">
        <v>8420</v>
      </c>
      <c r="AA313" t="s">
        <v>656</v>
      </c>
      <c r="AB313" t="s">
        <v>656</v>
      </c>
      <c r="AC313" t="s">
        <v>1111</v>
      </c>
      <c r="AD313" t="s">
        <v>8420</v>
      </c>
      <c r="AI313">
        <v>8859</v>
      </c>
      <c r="AO313" t="s">
        <v>1371</v>
      </c>
    </row>
    <row r="314" spans="1:41" x14ac:dyDescent="0.3">
      <c r="A314" t="s">
        <v>1673</v>
      </c>
      <c r="B314" t="s">
        <v>828</v>
      </c>
      <c r="C314" s="62">
        <v>28721</v>
      </c>
      <c r="D314" t="s">
        <v>6642</v>
      </c>
      <c r="E314" t="s">
        <v>7620</v>
      </c>
      <c r="F314" t="s">
        <v>3575</v>
      </c>
      <c r="G314" t="s">
        <v>3575</v>
      </c>
      <c r="H314" t="s">
        <v>1371</v>
      </c>
      <c r="I314" t="s">
        <v>10832</v>
      </c>
      <c r="J314" t="s">
        <v>828</v>
      </c>
      <c r="K314">
        <v>425626</v>
      </c>
      <c r="L314" t="s">
        <v>828</v>
      </c>
      <c r="M314">
        <v>223612</v>
      </c>
      <c r="N314" t="s">
        <v>828</v>
      </c>
      <c r="O314" t="s">
        <v>1674</v>
      </c>
      <c r="P314" t="s">
        <v>1673</v>
      </c>
      <c r="Q314">
        <v>7132</v>
      </c>
      <c r="R314" t="s">
        <v>828</v>
      </c>
      <c r="S314">
        <v>5469</v>
      </c>
      <c r="T314" t="s">
        <v>828</v>
      </c>
      <c r="V314" t="s">
        <v>3734</v>
      </c>
      <c r="W314">
        <v>16660</v>
      </c>
      <c r="X314">
        <v>7132</v>
      </c>
      <c r="Y314" t="s">
        <v>828</v>
      </c>
      <c r="Z314" t="s">
        <v>5233</v>
      </c>
      <c r="AA314" t="s">
        <v>664</v>
      </c>
      <c r="AB314" t="s">
        <v>664</v>
      </c>
      <c r="AC314" t="s">
        <v>828</v>
      </c>
      <c r="AD314" t="s">
        <v>5233</v>
      </c>
      <c r="AE314">
        <v>7072</v>
      </c>
      <c r="AF314" t="s">
        <v>828</v>
      </c>
      <c r="AG314">
        <v>12268</v>
      </c>
      <c r="AH314" t="s">
        <v>828</v>
      </c>
      <c r="AI314">
        <v>8725</v>
      </c>
      <c r="AN314" t="s">
        <v>828</v>
      </c>
      <c r="AO314" t="s">
        <v>1371</v>
      </c>
    </row>
    <row r="315" spans="1:41" x14ac:dyDescent="0.3">
      <c r="A315" t="s">
        <v>15547</v>
      </c>
      <c r="B315" t="s">
        <v>14299</v>
      </c>
      <c r="C315" s="62">
        <v>34198</v>
      </c>
      <c r="D315" t="s">
        <v>6831</v>
      </c>
      <c r="E315" t="s">
        <v>15548</v>
      </c>
      <c r="F315" t="s">
        <v>1479</v>
      </c>
      <c r="G315" t="s">
        <v>9083</v>
      </c>
      <c r="H315" t="s">
        <v>1422</v>
      </c>
      <c r="I315" t="s">
        <v>15484</v>
      </c>
      <c r="J315" t="s">
        <v>14299</v>
      </c>
      <c r="K315">
        <v>605170</v>
      </c>
      <c r="L315" t="s">
        <v>14299</v>
      </c>
      <c r="P315" t="s">
        <v>15547</v>
      </c>
      <c r="Q315">
        <v>10748</v>
      </c>
      <c r="R315" t="s">
        <v>14299</v>
      </c>
      <c r="S315">
        <v>33229</v>
      </c>
      <c r="T315" t="s">
        <v>14299</v>
      </c>
      <c r="W315">
        <v>102064</v>
      </c>
      <c r="X315">
        <v>10748</v>
      </c>
      <c r="Y315" t="s">
        <v>14299</v>
      </c>
      <c r="Z315" t="s">
        <v>15978</v>
      </c>
      <c r="AA315" t="s">
        <v>5053</v>
      </c>
      <c r="AB315" t="s">
        <v>656</v>
      </c>
      <c r="AD315" t="s">
        <v>15978</v>
      </c>
      <c r="AE315">
        <v>13084</v>
      </c>
      <c r="AI315">
        <v>19285</v>
      </c>
      <c r="AJ315">
        <v>5508</v>
      </c>
      <c r="AN315" t="s">
        <v>14299</v>
      </c>
      <c r="AO315" t="s">
        <v>15894</v>
      </c>
    </row>
    <row r="316" spans="1:41" x14ac:dyDescent="0.3">
      <c r="A316" t="s">
        <v>1675</v>
      </c>
      <c r="B316" t="s">
        <v>258</v>
      </c>
      <c r="C316" s="62">
        <v>32060</v>
      </c>
      <c r="D316" t="s">
        <v>6560</v>
      </c>
      <c r="E316" t="s">
        <v>7386</v>
      </c>
      <c r="F316" t="s">
        <v>3575</v>
      </c>
      <c r="G316" t="s">
        <v>3575</v>
      </c>
      <c r="H316" t="s">
        <v>659</v>
      </c>
      <c r="I316" t="s">
        <v>9961</v>
      </c>
      <c r="J316" t="s">
        <v>258</v>
      </c>
      <c r="K316">
        <v>502133</v>
      </c>
      <c r="L316" t="s">
        <v>258</v>
      </c>
      <c r="M316">
        <v>1208646</v>
      </c>
      <c r="N316" t="s">
        <v>258</v>
      </c>
      <c r="O316" t="s">
        <v>3735</v>
      </c>
      <c r="P316" t="s">
        <v>1675</v>
      </c>
      <c r="Q316">
        <v>8639</v>
      </c>
      <c r="R316" t="s">
        <v>258</v>
      </c>
      <c r="S316">
        <v>30154</v>
      </c>
      <c r="T316" t="s">
        <v>258</v>
      </c>
      <c r="V316" t="s">
        <v>3736</v>
      </c>
      <c r="W316">
        <v>50142</v>
      </c>
      <c r="X316">
        <v>8639</v>
      </c>
      <c r="Y316" t="s">
        <v>258</v>
      </c>
      <c r="Z316" t="s">
        <v>8421</v>
      </c>
      <c r="AA316" t="s">
        <v>664</v>
      </c>
      <c r="AB316" t="s">
        <v>656</v>
      </c>
      <c r="AC316" t="s">
        <v>258</v>
      </c>
      <c r="AD316" t="s">
        <v>8421</v>
      </c>
      <c r="AI316">
        <v>2592</v>
      </c>
      <c r="AO316" t="s">
        <v>659</v>
      </c>
    </row>
    <row r="317" spans="1:41" x14ac:dyDescent="0.3">
      <c r="A317" t="s">
        <v>13069</v>
      </c>
      <c r="B317" t="s">
        <v>11552</v>
      </c>
      <c r="C317" s="62">
        <v>32020</v>
      </c>
      <c r="D317" t="s">
        <v>6873</v>
      </c>
      <c r="E317" t="s">
        <v>13070</v>
      </c>
      <c r="F317" t="s">
        <v>3575</v>
      </c>
      <c r="G317" t="s">
        <v>3575</v>
      </c>
      <c r="H317" t="s">
        <v>1378</v>
      </c>
      <c r="I317" t="s">
        <v>11553</v>
      </c>
      <c r="J317" t="s">
        <v>11552</v>
      </c>
      <c r="K317">
        <v>506924</v>
      </c>
      <c r="L317" t="s">
        <v>11552</v>
      </c>
      <c r="M317">
        <v>2228081</v>
      </c>
      <c r="N317" t="s">
        <v>11552</v>
      </c>
      <c r="O317" t="s">
        <v>13071</v>
      </c>
      <c r="P317" t="s">
        <v>13069</v>
      </c>
      <c r="Q317">
        <v>10377</v>
      </c>
      <c r="R317" t="s">
        <v>11552</v>
      </c>
      <c r="S317">
        <v>35747</v>
      </c>
      <c r="T317" t="s">
        <v>11552</v>
      </c>
      <c r="W317">
        <v>65846</v>
      </c>
      <c r="X317">
        <v>10377</v>
      </c>
      <c r="Y317" t="s">
        <v>11552</v>
      </c>
      <c r="Z317" t="s">
        <v>13072</v>
      </c>
      <c r="AA317" t="s">
        <v>656</v>
      </c>
      <c r="AB317" t="s">
        <v>656</v>
      </c>
      <c r="AD317" t="s">
        <v>13072</v>
      </c>
      <c r="AE317">
        <v>14529</v>
      </c>
      <c r="AF317" t="s">
        <v>11552</v>
      </c>
      <c r="AG317">
        <v>73825</v>
      </c>
      <c r="AH317" t="s">
        <v>11552</v>
      </c>
      <c r="AI317">
        <v>14621</v>
      </c>
      <c r="AJ317">
        <v>5364</v>
      </c>
      <c r="AN317" t="s">
        <v>11552</v>
      </c>
      <c r="AO317" t="s">
        <v>1378</v>
      </c>
    </row>
    <row r="318" spans="1:41" x14ac:dyDescent="0.3">
      <c r="A318" t="s">
        <v>1676</v>
      </c>
      <c r="B318" t="s">
        <v>1182</v>
      </c>
      <c r="C318" s="62">
        <v>31616</v>
      </c>
      <c r="D318" t="s">
        <v>6549</v>
      </c>
      <c r="E318" t="s">
        <v>7788</v>
      </c>
      <c r="F318" t="s">
        <v>3575</v>
      </c>
      <c r="G318" t="s">
        <v>3575</v>
      </c>
      <c r="H318" t="s">
        <v>1371</v>
      </c>
      <c r="I318" t="s">
        <v>9271</v>
      </c>
      <c r="J318" t="s">
        <v>1182</v>
      </c>
      <c r="K318">
        <v>446398</v>
      </c>
      <c r="L318" t="s">
        <v>1182</v>
      </c>
      <c r="M318">
        <v>1655625</v>
      </c>
      <c r="N318" t="s">
        <v>1182</v>
      </c>
      <c r="O318" t="s">
        <v>1677</v>
      </c>
      <c r="P318" t="s">
        <v>1676</v>
      </c>
      <c r="Q318">
        <v>9055</v>
      </c>
      <c r="R318" t="s">
        <v>1182</v>
      </c>
      <c r="S318">
        <v>30034</v>
      </c>
      <c r="T318" t="s">
        <v>1182</v>
      </c>
      <c r="V318" t="s">
        <v>3737</v>
      </c>
      <c r="W318">
        <v>57666</v>
      </c>
      <c r="X318">
        <v>9055</v>
      </c>
      <c r="Y318" t="s">
        <v>1182</v>
      </c>
      <c r="Z318" t="s">
        <v>8422</v>
      </c>
      <c r="AA318" t="s">
        <v>656</v>
      </c>
      <c r="AB318" t="s">
        <v>656</v>
      </c>
      <c r="AC318" t="s">
        <v>1182</v>
      </c>
      <c r="AD318" t="s">
        <v>8422</v>
      </c>
      <c r="AE318">
        <v>9994</v>
      </c>
      <c r="AI318">
        <v>6980</v>
      </c>
      <c r="AN318" t="s">
        <v>1182</v>
      </c>
      <c r="AO318" t="s">
        <v>1371</v>
      </c>
    </row>
    <row r="319" spans="1:41" x14ac:dyDescent="0.3">
      <c r="A319" t="s">
        <v>1678</v>
      </c>
      <c r="B319" t="s">
        <v>1001</v>
      </c>
      <c r="C319" s="62">
        <v>30657</v>
      </c>
      <c r="D319" t="s">
        <v>7789</v>
      </c>
      <c r="E319" t="s">
        <v>6959</v>
      </c>
      <c r="F319" t="s">
        <v>3575</v>
      </c>
      <c r="G319" t="s">
        <v>3575</v>
      </c>
      <c r="H319" t="s">
        <v>1371</v>
      </c>
      <c r="I319" t="s">
        <v>10964</v>
      </c>
      <c r="J319" t="s">
        <v>1001</v>
      </c>
      <c r="K319">
        <v>433584</v>
      </c>
      <c r="L319" t="s">
        <v>1679</v>
      </c>
      <c r="M319">
        <v>533051</v>
      </c>
      <c r="N319" t="s">
        <v>1679</v>
      </c>
      <c r="O319" t="s">
        <v>11907</v>
      </c>
      <c r="P319" t="s">
        <v>1678</v>
      </c>
      <c r="Q319">
        <v>7603</v>
      </c>
      <c r="R319" t="s">
        <v>1679</v>
      </c>
      <c r="S319">
        <v>6356</v>
      </c>
      <c r="T319" t="s">
        <v>1001</v>
      </c>
      <c r="V319" t="s">
        <v>11908</v>
      </c>
      <c r="W319">
        <v>1378</v>
      </c>
      <c r="X319">
        <v>7603</v>
      </c>
      <c r="Y319" t="s">
        <v>1001</v>
      </c>
      <c r="Z319" t="s">
        <v>10965</v>
      </c>
      <c r="AA319" t="s">
        <v>656</v>
      </c>
      <c r="AB319" t="s">
        <v>656</v>
      </c>
      <c r="AC319" t="s">
        <v>1001</v>
      </c>
      <c r="AD319" t="s">
        <v>5234</v>
      </c>
      <c r="AE319">
        <v>7873</v>
      </c>
      <c r="AF319" t="s">
        <v>1001</v>
      </c>
      <c r="AG319">
        <v>5768</v>
      </c>
      <c r="AH319" t="s">
        <v>1001</v>
      </c>
      <c r="AI319">
        <v>3952</v>
      </c>
      <c r="AN319" t="s">
        <v>1001</v>
      </c>
      <c r="AO319" t="s">
        <v>1371</v>
      </c>
    </row>
    <row r="320" spans="1:41" x14ac:dyDescent="0.3">
      <c r="A320" t="s">
        <v>1680</v>
      </c>
      <c r="B320" t="s">
        <v>1011</v>
      </c>
      <c r="C320" s="62">
        <v>31185</v>
      </c>
      <c r="D320" t="s">
        <v>6549</v>
      </c>
      <c r="E320" t="s">
        <v>6609</v>
      </c>
      <c r="F320" t="s">
        <v>3575</v>
      </c>
      <c r="G320" t="s">
        <v>3575</v>
      </c>
      <c r="H320" t="s">
        <v>1371</v>
      </c>
      <c r="I320" t="s">
        <v>9962</v>
      </c>
      <c r="J320" t="s">
        <v>1011</v>
      </c>
      <c r="K320">
        <v>502165</v>
      </c>
      <c r="L320" t="s">
        <v>1011</v>
      </c>
      <c r="M320">
        <v>1638973</v>
      </c>
      <c r="N320" t="s">
        <v>1681</v>
      </c>
      <c r="O320" t="s">
        <v>1682</v>
      </c>
      <c r="P320" t="s">
        <v>1680</v>
      </c>
      <c r="Q320">
        <v>8335</v>
      </c>
      <c r="R320" t="s">
        <v>1683</v>
      </c>
      <c r="S320">
        <v>29221</v>
      </c>
      <c r="T320" t="s">
        <v>1683</v>
      </c>
      <c r="V320" t="s">
        <v>5235</v>
      </c>
      <c r="W320">
        <v>50164</v>
      </c>
      <c r="X320">
        <v>8335</v>
      </c>
      <c r="Y320" t="s">
        <v>1011</v>
      </c>
      <c r="Z320" t="s">
        <v>8423</v>
      </c>
      <c r="AA320" t="s">
        <v>656</v>
      </c>
      <c r="AB320" t="s">
        <v>656</v>
      </c>
      <c r="AC320" t="s">
        <v>1011</v>
      </c>
      <c r="AD320" t="s">
        <v>8423</v>
      </c>
      <c r="AI320">
        <v>18008</v>
      </c>
      <c r="AO320" t="s">
        <v>1371</v>
      </c>
    </row>
    <row r="321" spans="1:41" x14ac:dyDescent="0.3">
      <c r="A321" t="s">
        <v>1684</v>
      </c>
      <c r="B321" t="s">
        <v>769</v>
      </c>
      <c r="C321" s="62">
        <v>27511</v>
      </c>
      <c r="D321" t="s">
        <v>6642</v>
      </c>
      <c r="E321" t="s">
        <v>6609</v>
      </c>
      <c r="F321" t="s">
        <v>3575</v>
      </c>
      <c r="G321" t="s">
        <v>3575</v>
      </c>
      <c r="H321" t="s">
        <v>1371</v>
      </c>
      <c r="I321" t="s">
        <v>9943</v>
      </c>
      <c r="J321" t="s">
        <v>769</v>
      </c>
      <c r="K321">
        <v>112020</v>
      </c>
      <c r="L321" t="s">
        <v>769</v>
      </c>
      <c r="M321">
        <v>7495</v>
      </c>
      <c r="N321" t="s">
        <v>769</v>
      </c>
      <c r="O321" t="s">
        <v>1685</v>
      </c>
      <c r="P321" t="s">
        <v>1684</v>
      </c>
      <c r="Q321">
        <v>5771</v>
      </c>
      <c r="R321" t="s">
        <v>769</v>
      </c>
      <c r="S321">
        <v>3610</v>
      </c>
      <c r="T321" t="s">
        <v>769</v>
      </c>
      <c r="V321" t="s">
        <v>5236</v>
      </c>
      <c r="W321">
        <v>975</v>
      </c>
      <c r="X321">
        <v>5771</v>
      </c>
      <c r="Y321" t="s">
        <v>769</v>
      </c>
      <c r="Z321" t="s">
        <v>8424</v>
      </c>
      <c r="AA321" t="s">
        <v>656</v>
      </c>
      <c r="AB321" t="s">
        <v>656</v>
      </c>
      <c r="AC321" t="s">
        <v>769</v>
      </c>
      <c r="AD321" t="s">
        <v>8424</v>
      </c>
      <c r="AI321">
        <v>7006</v>
      </c>
      <c r="AO321" t="s">
        <v>1371</v>
      </c>
    </row>
    <row r="322" spans="1:41" x14ac:dyDescent="0.3">
      <c r="A322" t="s">
        <v>1686</v>
      </c>
      <c r="B322" t="s">
        <v>769</v>
      </c>
      <c r="C322" s="62">
        <v>31407</v>
      </c>
      <c r="D322" t="s">
        <v>6642</v>
      </c>
      <c r="E322" t="s">
        <v>6609</v>
      </c>
      <c r="F322" t="s">
        <v>3575</v>
      </c>
      <c r="G322" t="s">
        <v>3575</v>
      </c>
      <c r="H322" t="s">
        <v>1371</v>
      </c>
      <c r="I322" t="s">
        <v>10735</v>
      </c>
      <c r="J322" t="s">
        <v>769</v>
      </c>
      <c r="K322">
        <v>452764</v>
      </c>
      <c r="L322" t="s">
        <v>769</v>
      </c>
      <c r="M322">
        <v>1797883</v>
      </c>
      <c r="N322" t="s">
        <v>769</v>
      </c>
      <c r="O322" t="s">
        <v>1685</v>
      </c>
      <c r="P322" t="s">
        <v>1686</v>
      </c>
      <c r="Q322">
        <v>8970</v>
      </c>
      <c r="R322" t="s">
        <v>769</v>
      </c>
      <c r="S322">
        <v>3610</v>
      </c>
      <c r="T322" t="s">
        <v>769</v>
      </c>
      <c r="V322" t="s">
        <v>5236</v>
      </c>
      <c r="W322">
        <v>975</v>
      </c>
      <c r="X322">
        <v>8970</v>
      </c>
      <c r="Y322" t="s">
        <v>769</v>
      </c>
      <c r="Z322" t="s">
        <v>8424</v>
      </c>
      <c r="AA322" t="s">
        <v>656</v>
      </c>
      <c r="AB322" t="s">
        <v>656</v>
      </c>
      <c r="AC322" t="s">
        <v>769</v>
      </c>
      <c r="AD322" t="s">
        <v>8424</v>
      </c>
      <c r="AI322">
        <v>18009</v>
      </c>
      <c r="AO322" t="s">
        <v>1371</v>
      </c>
    </row>
    <row r="323" spans="1:41" x14ac:dyDescent="0.3">
      <c r="A323" t="s">
        <v>1687</v>
      </c>
      <c r="B323" t="s">
        <v>1122</v>
      </c>
      <c r="C323" s="62">
        <v>31243</v>
      </c>
      <c r="D323" t="s">
        <v>6670</v>
      </c>
      <c r="E323" t="s">
        <v>6609</v>
      </c>
      <c r="F323" t="s">
        <v>1529</v>
      </c>
      <c r="G323" t="s">
        <v>9083</v>
      </c>
      <c r="H323" t="s">
        <v>1371</v>
      </c>
      <c r="I323" t="s">
        <v>10714</v>
      </c>
      <c r="J323" t="s">
        <v>1122</v>
      </c>
      <c r="K323">
        <v>502304</v>
      </c>
      <c r="L323" t="s">
        <v>1122</v>
      </c>
      <c r="M323">
        <v>1537180</v>
      </c>
      <c r="N323" t="s">
        <v>1122</v>
      </c>
      <c r="O323" t="s">
        <v>1688</v>
      </c>
      <c r="P323" t="s">
        <v>1687</v>
      </c>
      <c r="Q323">
        <v>8978</v>
      </c>
      <c r="R323" t="s">
        <v>1122</v>
      </c>
      <c r="S323">
        <v>29698</v>
      </c>
      <c r="T323" t="s">
        <v>1122</v>
      </c>
      <c r="V323" t="s">
        <v>3738</v>
      </c>
      <c r="W323">
        <v>50224</v>
      </c>
      <c r="X323">
        <v>8978</v>
      </c>
      <c r="Y323" t="s">
        <v>1122</v>
      </c>
      <c r="Z323" t="s">
        <v>5237</v>
      </c>
      <c r="AA323" t="s">
        <v>656</v>
      </c>
      <c r="AB323" t="s">
        <v>656</v>
      </c>
      <c r="AC323" t="s">
        <v>1122</v>
      </c>
      <c r="AD323" t="s">
        <v>5237</v>
      </c>
      <c r="AE323">
        <v>11829</v>
      </c>
      <c r="AF323" t="s">
        <v>1122</v>
      </c>
      <c r="AG323">
        <v>13410</v>
      </c>
      <c r="AH323" t="s">
        <v>1122</v>
      </c>
      <c r="AI323">
        <v>4673</v>
      </c>
      <c r="AJ323">
        <v>3848</v>
      </c>
      <c r="AN323" t="s">
        <v>1122</v>
      </c>
      <c r="AO323" t="s">
        <v>1371</v>
      </c>
    </row>
    <row r="324" spans="1:41" x14ac:dyDescent="0.3">
      <c r="A324" t="s">
        <v>1689</v>
      </c>
      <c r="B324" t="s">
        <v>1122</v>
      </c>
      <c r="C324" s="62">
        <v>32021</v>
      </c>
      <c r="D324" t="s">
        <v>6670</v>
      </c>
      <c r="E324" t="s">
        <v>6609</v>
      </c>
      <c r="F324" t="s">
        <v>3575</v>
      </c>
      <c r="G324" t="s">
        <v>3575</v>
      </c>
      <c r="H324" t="s">
        <v>1371</v>
      </c>
      <c r="I324" t="s">
        <v>10335</v>
      </c>
      <c r="J324" t="s">
        <v>1122</v>
      </c>
      <c r="K324">
        <v>518526</v>
      </c>
      <c r="L324" t="s">
        <v>1122</v>
      </c>
      <c r="M324">
        <v>1807505</v>
      </c>
      <c r="N324" t="s">
        <v>1122</v>
      </c>
      <c r="O324" t="s">
        <v>1688</v>
      </c>
      <c r="P324" t="s">
        <v>1689</v>
      </c>
      <c r="Q324">
        <v>9154</v>
      </c>
      <c r="R324" t="s">
        <v>1690</v>
      </c>
      <c r="S324">
        <v>31305</v>
      </c>
      <c r="T324" t="s">
        <v>1122</v>
      </c>
      <c r="V324" t="s">
        <v>3738</v>
      </c>
      <c r="W324">
        <v>50224</v>
      </c>
      <c r="X324">
        <v>9154</v>
      </c>
      <c r="Y324" t="s">
        <v>1122</v>
      </c>
      <c r="Z324" t="s">
        <v>5237</v>
      </c>
      <c r="AA324" t="s">
        <v>656</v>
      </c>
      <c r="AB324" t="s">
        <v>656</v>
      </c>
      <c r="AC324" t="s">
        <v>1122</v>
      </c>
      <c r="AD324" t="s">
        <v>5237</v>
      </c>
      <c r="AE324">
        <v>11829</v>
      </c>
      <c r="AF324" t="s">
        <v>1122</v>
      </c>
      <c r="AG324">
        <v>13410</v>
      </c>
      <c r="AH324" t="s">
        <v>1122</v>
      </c>
      <c r="AI324">
        <v>8521</v>
      </c>
      <c r="AJ324">
        <v>3848</v>
      </c>
      <c r="AN324" t="s">
        <v>1122</v>
      </c>
      <c r="AO324" t="s">
        <v>1371</v>
      </c>
    </row>
    <row r="325" spans="1:41" x14ac:dyDescent="0.3">
      <c r="A325" t="s">
        <v>1691</v>
      </c>
      <c r="B325" t="s">
        <v>508</v>
      </c>
      <c r="C325" s="62">
        <v>31377</v>
      </c>
      <c r="D325" t="s">
        <v>6610</v>
      </c>
      <c r="E325" t="s">
        <v>6609</v>
      </c>
      <c r="F325" t="s">
        <v>1393</v>
      </c>
      <c r="G325" t="s">
        <v>9083</v>
      </c>
      <c r="H325" t="s">
        <v>1394</v>
      </c>
      <c r="I325" t="s">
        <v>10893</v>
      </c>
      <c r="J325" t="s">
        <v>508</v>
      </c>
      <c r="K325">
        <v>572761</v>
      </c>
      <c r="L325" t="s">
        <v>508</v>
      </c>
      <c r="M325">
        <v>1794765</v>
      </c>
      <c r="N325" t="s">
        <v>508</v>
      </c>
      <c r="O325" t="s">
        <v>13160</v>
      </c>
      <c r="P325" t="s">
        <v>1691</v>
      </c>
      <c r="Q325">
        <v>8953</v>
      </c>
      <c r="R325" t="s">
        <v>508</v>
      </c>
      <c r="S325">
        <v>31015</v>
      </c>
      <c r="T325" t="s">
        <v>508</v>
      </c>
      <c r="U325" t="s">
        <v>508</v>
      </c>
      <c r="V325" t="s">
        <v>12857</v>
      </c>
      <c r="W325">
        <v>60187</v>
      </c>
      <c r="X325">
        <v>8953</v>
      </c>
      <c r="Y325" t="s">
        <v>508</v>
      </c>
      <c r="Z325" t="s">
        <v>5238</v>
      </c>
      <c r="AA325" t="s">
        <v>664</v>
      </c>
      <c r="AB325" t="s">
        <v>656</v>
      </c>
      <c r="AC325" t="s">
        <v>508</v>
      </c>
      <c r="AD325" t="s">
        <v>5238</v>
      </c>
      <c r="AE325">
        <v>12082</v>
      </c>
      <c r="AF325" t="s">
        <v>508</v>
      </c>
      <c r="AG325">
        <v>13152</v>
      </c>
      <c r="AH325" t="s">
        <v>508</v>
      </c>
      <c r="AI325">
        <v>4672</v>
      </c>
      <c r="AJ325">
        <v>3792</v>
      </c>
      <c r="AK325" t="s">
        <v>508</v>
      </c>
      <c r="AL325" t="s">
        <v>14483</v>
      </c>
      <c r="AM325" t="s">
        <v>5238</v>
      </c>
      <c r="AN325" t="s">
        <v>5238</v>
      </c>
      <c r="AO325" t="s">
        <v>15895</v>
      </c>
    </row>
    <row r="326" spans="1:41" x14ac:dyDescent="0.3">
      <c r="A326" t="s">
        <v>14087</v>
      </c>
      <c r="B326" t="s">
        <v>14060</v>
      </c>
      <c r="C326" s="62">
        <v>33107</v>
      </c>
      <c r="D326" t="s">
        <v>6637</v>
      </c>
      <c r="E326" t="s">
        <v>6609</v>
      </c>
      <c r="F326" t="s">
        <v>3575</v>
      </c>
      <c r="G326" t="s">
        <v>3575</v>
      </c>
      <c r="H326" t="s">
        <v>1371</v>
      </c>
      <c r="I326" t="s">
        <v>14061</v>
      </c>
      <c r="J326" t="s">
        <v>14060</v>
      </c>
      <c r="K326">
        <v>543001</v>
      </c>
      <c r="L326" t="s">
        <v>14060</v>
      </c>
      <c r="P326" t="s">
        <v>14087</v>
      </c>
      <c r="Q326">
        <v>10987</v>
      </c>
      <c r="S326">
        <v>35098</v>
      </c>
      <c r="W326">
        <v>70297</v>
      </c>
      <c r="Z326" t="s">
        <v>14088</v>
      </c>
      <c r="AA326" t="s">
        <v>664</v>
      </c>
      <c r="AB326" t="s">
        <v>664</v>
      </c>
      <c r="AD326" t="s">
        <v>14088</v>
      </c>
      <c r="AE326">
        <v>12697</v>
      </c>
      <c r="AI326">
        <v>27289</v>
      </c>
      <c r="AJ326">
        <v>5851</v>
      </c>
      <c r="AN326" t="s">
        <v>14060</v>
      </c>
      <c r="AO326" t="s">
        <v>1371</v>
      </c>
    </row>
    <row r="327" spans="1:41" x14ac:dyDescent="0.3">
      <c r="A327" t="s">
        <v>1692</v>
      </c>
      <c r="B327" t="s">
        <v>345</v>
      </c>
      <c r="C327" s="62">
        <v>31593</v>
      </c>
      <c r="D327" t="s">
        <v>6526</v>
      </c>
      <c r="E327" t="s">
        <v>7131</v>
      </c>
      <c r="F327" t="s">
        <v>3575</v>
      </c>
      <c r="G327" t="s">
        <v>3575</v>
      </c>
      <c r="H327" t="s">
        <v>1394</v>
      </c>
      <c r="I327" t="s">
        <v>10140</v>
      </c>
      <c r="J327" t="s">
        <v>345</v>
      </c>
      <c r="K327">
        <v>455077</v>
      </c>
      <c r="L327" t="s">
        <v>345</v>
      </c>
      <c r="M327">
        <v>1205578</v>
      </c>
      <c r="N327" t="s">
        <v>345</v>
      </c>
      <c r="O327" t="s">
        <v>1693</v>
      </c>
      <c r="P327" t="s">
        <v>1692</v>
      </c>
      <c r="Q327">
        <v>8512</v>
      </c>
      <c r="R327" t="s">
        <v>345</v>
      </c>
      <c r="S327">
        <v>29660</v>
      </c>
      <c r="T327" t="s">
        <v>345</v>
      </c>
      <c r="U327" t="s">
        <v>345</v>
      </c>
      <c r="V327" t="s">
        <v>3739</v>
      </c>
      <c r="W327">
        <v>45790</v>
      </c>
      <c r="X327">
        <v>8512</v>
      </c>
      <c r="Y327" t="s">
        <v>345</v>
      </c>
      <c r="Z327" t="s">
        <v>5239</v>
      </c>
      <c r="AA327" t="s">
        <v>664</v>
      </c>
      <c r="AB327" t="s">
        <v>656</v>
      </c>
      <c r="AC327" t="s">
        <v>345</v>
      </c>
      <c r="AD327" t="s">
        <v>5239</v>
      </c>
      <c r="AE327">
        <v>8597</v>
      </c>
      <c r="AI327">
        <v>3479</v>
      </c>
      <c r="AN327" t="s">
        <v>345</v>
      </c>
      <c r="AO327" t="s">
        <v>1394</v>
      </c>
    </row>
    <row r="328" spans="1:41" x14ac:dyDescent="0.3">
      <c r="A328" t="s">
        <v>1694</v>
      </c>
      <c r="B328" t="s">
        <v>965</v>
      </c>
      <c r="C328" s="62">
        <v>31857</v>
      </c>
      <c r="D328" t="s">
        <v>6626</v>
      </c>
      <c r="E328" t="s">
        <v>7589</v>
      </c>
      <c r="F328" t="s">
        <v>1400</v>
      </c>
      <c r="G328" t="s">
        <v>6107</v>
      </c>
      <c r="H328" t="s">
        <v>1371</v>
      </c>
      <c r="I328" t="s">
        <v>10113</v>
      </c>
      <c r="J328" t="s">
        <v>965</v>
      </c>
      <c r="K328">
        <v>471911</v>
      </c>
      <c r="L328" t="s">
        <v>965</v>
      </c>
      <c r="M328">
        <v>1231629</v>
      </c>
      <c r="N328" t="s">
        <v>965</v>
      </c>
      <c r="O328" t="s">
        <v>1695</v>
      </c>
      <c r="P328" t="s">
        <v>1694</v>
      </c>
      <c r="Q328">
        <v>8185</v>
      </c>
      <c r="R328" t="s">
        <v>965</v>
      </c>
      <c r="S328">
        <v>28968</v>
      </c>
      <c r="T328" t="s">
        <v>965</v>
      </c>
      <c r="V328" t="s">
        <v>3740</v>
      </c>
      <c r="W328">
        <v>47229</v>
      </c>
      <c r="X328">
        <v>8185</v>
      </c>
      <c r="Y328" t="s">
        <v>965</v>
      </c>
      <c r="Z328" t="s">
        <v>5240</v>
      </c>
      <c r="AA328" t="s">
        <v>656</v>
      </c>
      <c r="AB328" t="s">
        <v>656</v>
      </c>
      <c r="AC328" t="s">
        <v>965</v>
      </c>
      <c r="AD328" t="s">
        <v>5240</v>
      </c>
      <c r="AE328">
        <v>9449</v>
      </c>
      <c r="AF328" t="s">
        <v>965</v>
      </c>
      <c r="AG328">
        <v>6266</v>
      </c>
      <c r="AH328" t="s">
        <v>965</v>
      </c>
      <c r="AI328">
        <v>1735</v>
      </c>
      <c r="AJ328">
        <v>3148</v>
      </c>
      <c r="AK328" t="s">
        <v>965</v>
      </c>
      <c r="AL328" t="s">
        <v>14484</v>
      </c>
      <c r="AM328" t="s">
        <v>5240</v>
      </c>
      <c r="AN328" t="s">
        <v>5240</v>
      </c>
      <c r="AO328" t="s">
        <v>15887</v>
      </c>
    </row>
    <row r="329" spans="1:41" x14ac:dyDescent="0.3">
      <c r="A329" t="s">
        <v>3741</v>
      </c>
      <c r="B329" t="s">
        <v>1347</v>
      </c>
      <c r="C329" s="62">
        <v>28227</v>
      </c>
      <c r="D329" t="s">
        <v>7790</v>
      </c>
      <c r="E329" t="s">
        <v>7589</v>
      </c>
      <c r="F329" t="s">
        <v>3575</v>
      </c>
      <c r="G329" t="s">
        <v>3575</v>
      </c>
      <c r="H329" t="s">
        <v>1371</v>
      </c>
      <c r="I329" t="s">
        <v>10278</v>
      </c>
      <c r="J329" t="s">
        <v>1347</v>
      </c>
      <c r="K329">
        <v>425647</v>
      </c>
      <c r="L329" t="s">
        <v>1347</v>
      </c>
      <c r="M329">
        <v>390710</v>
      </c>
      <c r="N329" t="s">
        <v>1347</v>
      </c>
      <c r="O329" t="s">
        <v>5241</v>
      </c>
      <c r="P329" t="s">
        <v>3741</v>
      </c>
      <c r="Q329">
        <v>7088</v>
      </c>
      <c r="R329" t="s">
        <v>1347</v>
      </c>
      <c r="S329">
        <v>5393</v>
      </c>
      <c r="T329" t="s">
        <v>1347</v>
      </c>
      <c r="V329" t="s">
        <v>5242</v>
      </c>
      <c r="W329">
        <v>33569</v>
      </c>
      <c r="Z329" t="s">
        <v>8425</v>
      </c>
      <c r="AA329" t="s">
        <v>656</v>
      </c>
      <c r="AB329" t="s">
        <v>656</v>
      </c>
      <c r="AC329" t="s">
        <v>1347</v>
      </c>
      <c r="AD329" t="s">
        <v>8425</v>
      </c>
      <c r="AI329">
        <v>1113</v>
      </c>
      <c r="AO329" t="s">
        <v>1371</v>
      </c>
    </row>
    <row r="330" spans="1:41" x14ac:dyDescent="0.3">
      <c r="A330" t="s">
        <v>1696</v>
      </c>
      <c r="B330" t="s">
        <v>222</v>
      </c>
      <c r="C330" s="62">
        <v>31939</v>
      </c>
      <c r="D330" t="s">
        <v>7201</v>
      </c>
      <c r="E330" t="s">
        <v>7200</v>
      </c>
      <c r="F330" t="s">
        <v>3575</v>
      </c>
      <c r="G330" t="s">
        <v>3575</v>
      </c>
      <c r="H330" t="s">
        <v>1378</v>
      </c>
      <c r="I330" t="s">
        <v>10532</v>
      </c>
      <c r="J330" t="s">
        <v>222</v>
      </c>
      <c r="K330">
        <v>485567</v>
      </c>
      <c r="L330" t="s">
        <v>222</v>
      </c>
      <c r="M330">
        <v>1589117</v>
      </c>
      <c r="N330" t="s">
        <v>222</v>
      </c>
      <c r="O330" t="s">
        <v>1697</v>
      </c>
      <c r="P330" t="s">
        <v>1696</v>
      </c>
      <c r="Q330">
        <v>8673</v>
      </c>
      <c r="R330" t="s">
        <v>222</v>
      </c>
      <c r="S330">
        <v>29008</v>
      </c>
      <c r="T330" t="s">
        <v>222</v>
      </c>
      <c r="V330" t="s">
        <v>3742</v>
      </c>
      <c r="W330">
        <v>45794</v>
      </c>
      <c r="X330">
        <v>8673</v>
      </c>
      <c r="Y330" t="s">
        <v>222</v>
      </c>
      <c r="Z330" t="s">
        <v>5243</v>
      </c>
      <c r="AA330" t="s">
        <v>664</v>
      </c>
      <c r="AB330" t="s">
        <v>664</v>
      </c>
      <c r="AC330" t="s">
        <v>222</v>
      </c>
      <c r="AD330" t="s">
        <v>5243</v>
      </c>
      <c r="AE330">
        <v>10842</v>
      </c>
      <c r="AF330" t="s">
        <v>222</v>
      </c>
      <c r="AG330">
        <v>12849</v>
      </c>
      <c r="AH330" t="s">
        <v>222</v>
      </c>
      <c r="AI330">
        <v>5404</v>
      </c>
      <c r="AJ330">
        <v>3809</v>
      </c>
      <c r="AK330" t="s">
        <v>222</v>
      </c>
      <c r="AL330" t="s">
        <v>14485</v>
      </c>
      <c r="AM330" t="s">
        <v>5243</v>
      </c>
      <c r="AN330" t="s">
        <v>5243</v>
      </c>
      <c r="AO330" t="s">
        <v>1378</v>
      </c>
    </row>
    <row r="331" spans="1:41" x14ac:dyDescent="0.3">
      <c r="A331" t="s">
        <v>1698</v>
      </c>
      <c r="B331" t="s">
        <v>1340</v>
      </c>
      <c r="C331" s="62">
        <v>31843</v>
      </c>
      <c r="D331" t="s">
        <v>7792</v>
      </c>
      <c r="E331" t="s">
        <v>7791</v>
      </c>
      <c r="F331" t="s">
        <v>3575</v>
      </c>
      <c r="G331" t="s">
        <v>3575</v>
      </c>
      <c r="H331" t="s">
        <v>1371</v>
      </c>
      <c r="I331" t="s">
        <v>9487</v>
      </c>
      <c r="J331" t="s">
        <v>1340</v>
      </c>
      <c r="K331">
        <v>468528</v>
      </c>
      <c r="L331" t="s">
        <v>1340</v>
      </c>
      <c r="M331">
        <v>1784929</v>
      </c>
      <c r="N331" t="s">
        <v>1340</v>
      </c>
      <c r="O331" t="s">
        <v>1699</v>
      </c>
      <c r="P331" t="s">
        <v>1698</v>
      </c>
      <c r="Q331">
        <v>9021</v>
      </c>
      <c r="R331" t="s">
        <v>1340</v>
      </c>
      <c r="S331">
        <v>31515</v>
      </c>
      <c r="T331" t="s">
        <v>1340</v>
      </c>
      <c r="V331" t="s">
        <v>3743</v>
      </c>
      <c r="W331">
        <v>49938</v>
      </c>
      <c r="X331">
        <v>9021</v>
      </c>
      <c r="Y331" t="s">
        <v>1340</v>
      </c>
      <c r="Z331" t="s">
        <v>8426</v>
      </c>
      <c r="AA331" t="s">
        <v>656</v>
      </c>
      <c r="AB331" t="s">
        <v>656</v>
      </c>
      <c r="AC331" t="s">
        <v>1340</v>
      </c>
      <c r="AD331" t="s">
        <v>8426</v>
      </c>
      <c r="AE331">
        <v>10184</v>
      </c>
      <c r="AI331">
        <v>4976</v>
      </c>
      <c r="AN331" t="s">
        <v>1340</v>
      </c>
      <c r="AO331" t="s">
        <v>1371</v>
      </c>
    </row>
    <row r="332" spans="1:41" x14ac:dyDescent="0.3">
      <c r="A332" t="s">
        <v>1700</v>
      </c>
      <c r="B332" t="s">
        <v>212</v>
      </c>
      <c r="C332" s="62">
        <v>27078</v>
      </c>
      <c r="D332" t="s">
        <v>7203</v>
      </c>
      <c r="E332" t="s">
        <v>7202</v>
      </c>
      <c r="F332" t="s">
        <v>3575</v>
      </c>
      <c r="G332" t="s">
        <v>3575</v>
      </c>
      <c r="H332" t="s">
        <v>1429</v>
      </c>
      <c r="I332" t="s">
        <v>9195</v>
      </c>
      <c r="J332" t="s">
        <v>212</v>
      </c>
      <c r="K332">
        <v>425206</v>
      </c>
      <c r="L332" t="s">
        <v>212</v>
      </c>
      <c r="M332">
        <v>174666</v>
      </c>
      <c r="N332" t="s">
        <v>212</v>
      </c>
      <c r="O332" t="s">
        <v>1701</v>
      </c>
      <c r="P332" t="s">
        <v>1700</v>
      </c>
      <c r="Q332">
        <v>7024</v>
      </c>
      <c r="R332" t="s">
        <v>212</v>
      </c>
      <c r="S332">
        <v>5349</v>
      </c>
      <c r="T332" t="s">
        <v>212</v>
      </c>
      <c r="V332" t="s">
        <v>3744</v>
      </c>
      <c r="W332">
        <v>391</v>
      </c>
      <c r="X332">
        <v>7024</v>
      </c>
      <c r="Y332" t="s">
        <v>212</v>
      </c>
      <c r="Z332" t="s">
        <v>8427</v>
      </c>
      <c r="AA332" t="s">
        <v>656</v>
      </c>
      <c r="AB332" t="s">
        <v>656</v>
      </c>
      <c r="AC332" t="s">
        <v>212</v>
      </c>
      <c r="AD332" t="s">
        <v>8427</v>
      </c>
      <c r="AI332">
        <v>9463</v>
      </c>
      <c r="AO332" t="s">
        <v>1429</v>
      </c>
    </row>
    <row r="333" spans="1:41" x14ac:dyDescent="0.3">
      <c r="A333" t="s">
        <v>1702</v>
      </c>
      <c r="B333" t="s">
        <v>1109</v>
      </c>
      <c r="C333" s="62">
        <v>32531</v>
      </c>
      <c r="D333" t="s">
        <v>7069</v>
      </c>
      <c r="E333" t="s">
        <v>7793</v>
      </c>
      <c r="F333" t="s">
        <v>3575</v>
      </c>
      <c r="G333" t="s">
        <v>3575</v>
      </c>
      <c r="H333" t="s">
        <v>1371</v>
      </c>
      <c r="I333" t="s">
        <v>9919</v>
      </c>
      <c r="J333" t="s">
        <v>1109</v>
      </c>
      <c r="K333">
        <v>518533</v>
      </c>
      <c r="L333" t="s">
        <v>1109</v>
      </c>
      <c r="M333">
        <v>1915130</v>
      </c>
      <c r="N333" t="s">
        <v>1109</v>
      </c>
      <c r="O333" t="s">
        <v>3745</v>
      </c>
      <c r="P333" t="s">
        <v>1702</v>
      </c>
      <c r="Q333">
        <v>9165</v>
      </c>
      <c r="R333" t="s">
        <v>1109</v>
      </c>
      <c r="S333">
        <v>31672</v>
      </c>
      <c r="T333" t="s">
        <v>1109</v>
      </c>
      <c r="V333" t="s">
        <v>3746</v>
      </c>
      <c r="W333">
        <v>57668</v>
      </c>
      <c r="X333">
        <v>9165</v>
      </c>
      <c r="Y333" t="s">
        <v>1109</v>
      </c>
      <c r="Z333" t="s">
        <v>8428</v>
      </c>
      <c r="AA333" t="s">
        <v>664</v>
      </c>
      <c r="AB333" t="s">
        <v>664</v>
      </c>
      <c r="AC333" t="s">
        <v>1109</v>
      </c>
      <c r="AD333" t="s">
        <v>8428</v>
      </c>
      <c r="AE333">
        <v>12104</v>
      </c>
      <c r="AI333">
        <v>4639</v>
      </c>
      <c r="AN333" t="s">
        <v>1109</v>
      </c>
      <c r="AO333" t="s">
        <v>1371</v>
      </c>
    </row>
    <row r="334" spans="1:41" x14ac:dyDescent="0.3">
      <c r="A334" t="s">
        <v>5244</v>
      </c>
      <c r="B334" t="s">
        <v>580</v>
      </c>
      <c r="C334" s="62">
        <v>31764</v>
      </c>
      <c r="D334" t="s">
        <v>6642</v>
      </c>
      <c r="E334" t="s">
        <v>6641</v>
      </c>
      <c r="F334" t="s">
        <v>3575</v>
      </c>
      <c r="G334" t="s">
        <v>3575</v>
      </c>
      <c r="H334" t="s">
        <v>1394</v>
      </c>
      <c r="I334" t="s">
        <v>10007</v>
      </c>
      <c r="J334" t="s">
        <v>580</v>
      </c>
      <c r="K334">
        <v>474892</v>
      </c>
      <c r="L334" t="s">
        <v>580</v>
      </c>
      <c r="M334">
        <v>1102958</v>
      </c>
      <c r="N334" t="s">
        <v>580</v>
      </c>
      <c r="O334" t="s">
        <v>13054</v>
      </c>
      <c r="P334" t="s">
        <v>5244</v>
      </c>
      <c r="Q334">
        <v>8640</v>
      </c>
      <c r="R334" t="s">
        <v>580</v>
      </c>
      <c r="S334">
        <v>29486</v>
      </c>
      <c r="T334" t="s">
        <v>580</v>
      </c>
      <c r="U334" t="s">
        <v>580</v>
      </c>
      <c r="V334" t="s">
        <v>12964</v>
      </c>
      <c r="W334">
        <v>47236</v>
      </c>
      <c r="X334">
        <v>8640</v>
      </c>
      <c r="Y334" t="s">
        <v>580</v>
      </c>
      <c r="Z334" t="s">
        <v>5245</v>
      </c>
      <c r="AA334" t="s">
        <v>656</v>
      </c>
      <c r="AB334" t="s">
        <v>656</v>
      </c>
      <c r="AC334" t="s">
        <v>580</v>
      </c>
      <c r="AD334" t="s">
        <v>5245</v>
      </c>
      <c r="AE334">
        <v>9694</v>
      </c>
      <c r="AF334" t="s">
        <v>580</v>
      </c>
      <c r="AG334">
        <v>11094</v>
      </c>
      <c r="AH334" t="s">
        <v>580</v>
      </c>
      <c r="AI334">
        <v>2665</v>
      </c>
      <c r="AJ334">
        <v>3378</v>
      </c>
      <c r="AK334" t="s">
        <v>580</v>
      </c>
      <c r="AN334" t="s">
        <v>580</v>
      </c>
      <c r="AO334" t="s">
        <v>1394</v>
      </c>
    </row>
    <row r="335" spans="1:41" x14ac:dyDescent="0.3">
      <c r="A335" t="s">
        <v>10826</v>
      </c>
      <c r="B335" t="s">
        <v>10827</v>
      </c>
      <c r="C335" s="62">
        <v>32456</v>
      </c>
      <c r="D335" t="s">
        <v>10828</v>
      </c>
      <c r="E335" t="s">
        <v>10829</v>
      </c>
      <c r="F335" t="s">
        <v>1444</v>
      </c>
      <c r="G335" t="s">
        <v>9083</v>
      </c>
      <c r="H335" t="s">
        <v>1422</v>
      </c>
      <c r="I335" t="s">
        <v>10830</v>
      </c>
      <c r="J335" t="s">
        <v>10827</v>
      </c>
      <c r="K335">
        <v>592200</v>
      </c>
      <c r="L335" t="s">
        <v>10827</v>
      </c>
      <c r="M335">
        <v>1935463</v>
      </c>
      <c r="N335" t="s">
        <v>10827</v>
      </c>
      <c r="O335" t="s">
        <v>12420</v>
      </c>
      <c r="P335" t="s">
        <v>10826</v>
      </c>
      <c r="Q335">
        <v>9766</v>
      </c>
      <c r="R335" t="s">
        <v>10827</v>
      </c>
      <c r="S335">
        <v>32049</v>
      </c>
      <c r="T335" t="s">
        <v>10827</v>
      </c>
      <c r="V335" t="s">
        <v>12421</v>
      </c>
      <c r="W335">
        <v>70378</v>
      </c>
      <c r="X335">
        <v>9766</v>
      </c>
      <c r="Y335" t="s">
        <v>10827</v>
      </c>
      <c r="Z335" t="s">
        <v>10831</v>
      </c>
      <c r="AA335" t="s">
        <v>656</v>
      </c>
      <c r="AB335" t="s">
        <v>656</v>
      </c>
      <c r="AC335" t="s">
        <v>10827</v>
      </c>
      <c r="AD335" t="s">
        <v>10831</v>
      </c>
      <c r="AE335">
        <v>13350</v>
      </c>
      <c r="AF335" t="s">
        <v>10827</v>
      </c>
      <c r="AG335">
        <v>17012</v>
      </c>
      <c r="AH335" t="s">
        <v>10827</v>
      </c>
      <c r="AI335">
        <v>18512</v>
      </c>
      <c r="AJ335">
        <v>4688</v>
      </c>
      <c r="AL335" t="s">
        <v>14486</v>
      </c>
      <c r="AM335" t="s">
        <v>10831</v>
      </c>
      <c r="AN335" t="s">
        <v>10827</v>
      </c>
      <c r="AO335" t="s">
        <v>1422</v>
      </c>
    </row>
    <row r="336" spans="1:41" x14ac:dyDescent="0.3">
      <c r="A336" t="s">
        <v>1703</v>
      </c>
      <c r="B336" t="s">
        <v>749</v>
      </c>
      <c r="C336" s="62">
        <v>31666</v>
      </c>
      <c r="D336" t="s">
        <v>6549</v>
      </c>
      <c r="E336" t="s">
        <v>7618</v>
      </c>
      <c r="F336" t="s">
        <v>1447</v>
      </c>
      <c r="G336" t="s">
        <v>6107</v>
      </c>
      <c r="H336" t="s">
        <v>1371</v>
      </c>
      <c r="I336" t="s">
        <v>10068</v>
      </c>
      <c r="J336" t="s">
        <v>749</v>
      </c>
      <c r="K336">
        <v>488768</v>
      </c>
      <c r="L336" t="s">
        <v>749</v>
      </c>
      <c r="M336">
        <v>1661425</v>
      </c>
      <c r="N336" t="s">
        <v>749</v>
      </c>
      <c r="O336" t="s">
        <v>1704</v>
      </c>
      <c r="P336" t="s">
        <v>1703</v>
      </c>
      <c r="Q336">
        <v>8627</v>
      </c>
      <c r="R336" t="s">
        <v>749</v>
      </c>
      <c r="S336">
        <v>30134</v>
      </c>
      <c r="T336" t="s">
        <v>749</v>
      </c>
      <c r="V336" t="s">
        <v>3747</v>
      </c>
      <c r="W336">
        <v>58136</v>
      </c>
      <c r="X336">
        <v>8627</v>
      </c>
      <c r="Y336" t="s">
        <v>749</v>
      </c>
      <c r="Z336" t="s">
        <v>5246</v>
      </c>
      <c r="AA336" t="s">
        <v>656</v>
      </c>
      <c r="AB336" t="s">
        <v>656</v>
      </c>
      <c r="AC336" t="s">
        <v>749</v>
      </c>
      <c r="AD336" t="s">
        <v>5246</v>
      </c>
      <c r="AE336">
        <v>10468</v>
      </c>
      <c r="AF336" t="s">
        <v>749</v>
      </c>
      <c r="AG336">
        <v>12269</v>
      </c>
      <c r="AH336" t="s">
        <v>749</v>
      </c>
      <c r="AI336">
        <v>5268</v>
      </c>
      <c r="AJ336">
        <v>3530</v>
      </c>
      <c r="AK336" t="s">
        <v>749</v>
      </c>
      <c r="AL336" t="s">
        <v>14487</v>
      </c>
      <c r="AM336" t="s">
        <v>5246</v>
      </c>
      <c r="AN336" t="s">
        <v>5246</v>
      </c>
      <c r="AO336" t="s">
        <v>15887</v>
      </c>
    </row>
    <row r="337" spans="1:41" x14ac:dyDescent="0.3">
      <c r="A337" t="s">
        <v>1705</v>
      </c>
      <c r="B337" t="s">
        <v>154</v>
      </c>
      <c r="C337" s="62">
        <v>30883</v>
      </c>
      <c r="D337" t="s">
        <v>6857</v>
      </c>
      <c r="E337" t="s">
        <v>7204</v>
      </c>
      <c r="F337" t="s">
        <v>3575</v>
      </c>
      <c r="G337" t="s">
        <v>3575</v>
      </c>
      <c r="H337" t="s">
        <v>659</v>
      </c>
      <c r="I337" t="s">
        <v>9276</v>
      </c>
      <c r="J337" t="s">
        <v>154</v>
      </c>
      <c r="K337">
        <v>458210</v>
      </c>
      <c r="L337" t="s">
        <v>154</v>
      </c>
      <c r="M337">
        <v>1103724</v>
      </c>
      <c r="N337" t="s">
        <v>154</v>
      </c>
      <c r="O337" t="s">
        <v>1706</v>
      </c>
      <c r="P337" t="s">
        <v>1705</v>
      </c>
      <c r="Q337">
        <v>7855</v>
      </c>
      <c r="R337" t="s">
        <v>154</v>
      </c>
      <c r="S337">
        <v>28575</v>
      </c>
      <c r="T337" t="s">
        <v>154</v>
      </c>
      <c r="U337" t="s">
        <v>154</v>
      </c>
      <c r="V337" t="s">
        <v>3748</v>
      </c>
      <c r="W337">
        <v>45799</v>
      </c>
      <c r="X337">
        <v>7855</v>
      </c>
      <c r="Y337" t="s">
        <v>154</v>
      </c>
      <c r="Z337" t="s">
        <v>5247</v>
      </c>
      <c r="AA337" t="s">
        <v>5053</v>
      </c>
      <c r="AB337" t="s">
        <v>656</v>
      </c>
      <c r="AC337" t="s">
        <v>154</v>
      </c>
      <c r="AD337" t="s">
        <v>5247</v>
      </c>
      <c r="AE337">
        <v>8943</v>
      </c>
      <c r="AI337">
        <v>3136</v>
      </c>
      <c r="AN337" t="s">
        <v>154</v>
      </c>
      <c r="AO337" t="s">
        <v>659</v>
      </c>
    </row>
    <row r="338" spans="1:41" x14ac:dyDescent="0.3">
      <c r="A338" t="s">
        <v>11863</v>
      </c>
      <c r="B338" t="s">
        <v>1217</v>
      </c>
      <c r="C338" s="62">
        <v>29397</v>
      </c>
      <c r="D338" t="s">
        <v>7156</v>
      </c>
      <c r="E338" t="s">
        <v>7204</v>
      </c>
      <c r="F338" t="s">
        <v>3575</v>
      </c>
      <c r="G338" t="s">
        <v>3575</v>
      </c>
      <c r="H338" t="s">
        <v>1371</v>
      </c>
      <c r="I338" t="s">
        <v>10237</v>
      </c>
      <c r="J338" t="s">
        <v>1217</v>
      </c>
      <c r="K338">
        <v>433586</v>
      </c>
      <c r="L338" t="s">
        <v>1217</v>
      </c>
      <c r="M338">
        <v>515663</v>
      </c>
      <c r="N338" t="s">
        <v>1217</v>
      </c>
      <c r="O338" t="s">
        <v>2051</v>
      </c>
      <c r="P338" t="s">
        <v>2050</v>
      </c>
      <c r="Q338">
        <v>7401</v>
      </c>
      <c r="R338" t="s">
        <v>1217</v>
      </c>
      <c r="S338">
        <v>6060</v>
      </c>
      <c r="T338" t="s">
        <v>1217</v>
      </c>
      <c r="V338" t="s">
        <v>4015</v>
      </c>
      <c r="W338">
        <v>35863</v>
      </c>
      <c r="X338">
        <v>7401</v>
      </c>
      <c r="Y338" t="s">
        <v>1217</v>
      </c>
      <c r="Z338" t="s">
        <v>5498</v>
      </c>
      <c r="AA338" t="s">
        <v>656</v>
      </c>
      <c r="AB338" t="s">
        <v>656</v>
      </c>
      <c r="AC338" t="s">
        <v>1217</v>
      </c>
      <c r="AD338" t="s">
        <v>5498</v>
      </c>
      <c r="AE338">
        <v>8412</v>
      </c>
      <c r="AF338" t="s">
        <v>1217</v>
      </c>
      <c r="AG338">
        <v>5321</v>
      </c>
      <c r="AH338" t="s">
        <v>1217</v>
      </c>
      <c r="AI338">
        <v>1033</v>
      </c>
      <c r="AJ338">
        <v>2435</v>
      </c>
      <c r="AL338" t="s">
        <v>14488</v>
      </c>
      <c r="AM338" t="s">
        <v>5498</v>
      </c>
      <c r="AN338" t="s">
        <v>5498</v>
      </c>
      <c r="AO338" t="s">
        <v>15883</v>
      </c>
    </row>
    <row r="339" spans="1:41" x14ac:dyDescent="0.3">
      <c r="A339" t="s">
        <v>1707</v>
      </c>
      <c r="B339" t="s">
        <v>945</v>
      </c>
      <c r="C339" s="62">
        <v>31301</v>
      </c>
      <c r="D339" t="s">
        <v>7167</v>
      </c>
      <c r="E339" t="s">
        <v>7794</v>
      </c>
      <c r="F339" t="s">
        <v>3575</v>
      </c>
      <c r="G339" t="s">
        <v>3575</v>
      </c>
      <c r="H339" t="s">
        <v>1371</v>
      </c>
      <c r="I339" t="s">
        <v>9953</v>
      </c>
      <c r="J339" t="s">
        <v>945</v>
      </c>
      <c r="K339">
        <v>445001</v>
      </c>
      <c r="L339" t="s">
        <v>945</v>
      </c>
      <c r="M339">
        <v>1727407</v>
      </c>
      <c r="N339" t="s">
        <v>945</v>
      </c>
      <c r="O339" t="s">
        <v>1708</v>
      </c>
      <c r="P339" t="s">
        <v>1707</v>
      </c>
      <c r="Q339">
        <v>8705</v>
      </c>
      <c r="R339" t="s">
        <v>945</v>
      </c>
      <c r="S339">
        <v>30806</v>
      </c>
      <c r="T339" t="s">
        <v>945</v>
      </c>
      <c r="V339" t="s">
        <v>3749</v>
      </c>
      <c r="W339">
        <v>45800</v>
      </c>
      <c r="X339">
        <v>8705</v>
      </c>
      <c r="Y339" t="s">
        <v>945</v>
      </c>
      <c r="Z339" t="s">
        <v>8429</v>
      </c>
      <c r="AA339" t="s">
        <v>656</v>
      </c>
      <c r="AB339" t="s">
        <v>656</v>
      </c>
      <c r="AC339" t="s">
        <v>945</v>
      </c>
      <c r="AD339" t="s">
        <v>8429</v>
      </c>
      <c r="AI339">
        <v>18006</v>
      </c>
      <c r="AO339" t="s">
        <v>1371</v>
      </c>
    </row>
    <row r="340" spans="1:41" x14ac:dyDescent="0.3">
      <c r="A340" t="s">
        <v>1709</v>
      </c>
      <c r="B340" t="s">
        <v>316</v>
      </c>
      <c r="C340" s="62">
        <v>31628</v>
      </c>
      <c r="D340" t="s">
        <v>6528</v>
      </c>
      <c r="E340" t="s">
        <v>6782</v>
      </c>
      <c r="F340" t="s">
        <v>3575</v>
      </c>
      <c r="G340" t="s">
        <v>3575</v>
      </c>
      <c r="H340" t="s">
        <v>1378</v>
      </c>
      <c r="I340" t="s">
        <v>9821</v>
      </c>
      <c r="J340" t="s">
        <v>316</v>
      </c>
      <c r="K340">
        <v>543008</v>
      </c>
      <c r="L340" t="s">
        <v>316</v>
      </c>
      <c r="M340">
        <v>1810665</v>
      </c>
      <c r="N340" t="s">
        <v>316</v>
      </c>
      <c r="O340" t="s">
        <v>3750</v>
      </c>
      <c r="P340" t="s">
        <v>1709</v>
      </c>
      <c r="Q340">
        <v>9203</v>
      </c>
      <c r="R340" t="s">
        <v>316</v>
      </c>
      <c r="S340">
        <v>31372</v>
      </c>
      <c r="T340" t="s">
        <v>316</v>
      </c>
      <c r="U340" t="s">
        <v>316</v>
      </c>
      <c r="V340" t="s">
        <v>3751</v>
      </c>
      <c r="W340">
        <v>58239</v>
      </c>
      <c r="X340">
        <v>9203</v>
      </c>
      <c r="Y340" t="s">
        <v>316</v>
      </c>
      <c r="Z340" t="s">
        <v>5248</v>
      </c>
      <c r="AA340" t="s">
        <v>656</v>
      </c>
      <c r="AB340" t="s">
        <v>656</v>
      </c>
      <c r="AC340" t="s">
        <v>316</v>
      </c>
      <c r="AD340" t="s">
        <v>5248</v>
      </c>
      <c r="AE340">
        <v>12014</v>
      </c>
      <c r="AI340">
        <v>4671</v>
      </c>
      <c r="AJ340">
        <v>4115</v>
      </c>
      <c r="AN340" t="s">
        <v>316</v>
      </c>
      <c r="AO340" t="s">
        <v>1378</v>
      </c>
    </row>
    <row r="341" spans="1:41" x14ac:dyDescent="0.3">
      <c r="A341" t="s">
        <v>1710</v>
      </c>
      <c r="B341" t="s">
        <v>268</v>
      </c>
      <c r="C341" s="62">
        <v>33667</v>
      </c>
      <c r="D341" t="s">
        <v>6568</v>
      </c>
      <c r="E341" t="s">
        <v>6782</v>
      </c>
      <c r="F341" t="s">
        <v>1403</v>
      </c>
      <c r="G341" t="s">
        <v>6107</v>
      </c>
      <c r="H341" t="s">
        <v>658</v>
      </c>
      <c r="I341" t="s">
        <v>9982</v>
      </c>
      <c r="J341" t="s">
        <v>268</v>
      </c>
      <c r="K341">
        <v>592206</v>
      </c>
      <c r="L341" t="s">
        <v>268</v>
      </c>
      <c r="M341">
        <v>1765816</v>
      </c>
      <c r="N341" t="s">
        <v>268</v>
      </c>
      <c r="O341" t="s">
        <v>3752</v>
      </c>
      <c r="P341" t="s">
        <v>1710</v>
      </c>
      <c r="Q341">
        <v>9108</v>
      </c>
      <c r="R341" t="s">
        <v>13371</v>
      </c>
      <c r="S341">
        <v>31187</v>
      </c>
      <c r="T341" t="s">
        <v>268</v>
      </c>
      <c r="U341" t="s">
        <v>268</v>
      </c>
      <c r="V341" t="s">
        <v>3753</v>
      </c>
      <c r="W341">
        <v>66955</v>
      </c>
      <c r="X341">
        <v>9108</v>
      </c>
      <c r="Y341" t="s">
        <v>268</v>
      </c>
      <c r="Z341" t="s">
        <v>14089</v>
      </c>
      <c r="AA341" t="s">
        <v>656</v>
      </c>
      <c r="AB341" t="s">
        <v>656</v>
      </c>
      <c r="AC341" t="s">
        <v>268</v>
      </c>
      <c r="AD341" t="s">
        <v>5249</v>
      </c>
      <c r="AE341">
        <v>11448</v>
      </c>
      <c r="AF341" t="s">
        <v>13371</v>
      </c>
      <c r="AG341">
        <v>13342</v>
      </c>
      <c r="AH341" t="s">
        <v>13371</v>
      </c>
      <c r="AI341">
        <v>14914</v>
      </c>
      <c r="AJ341">
        <v>4245</v>
      </c>
      <c r="AK341" t="s">
        <v>13371</v>
      </c>
      <c r="AN341" t="s">
        <v>5249</v>
      </c>
      <c r="AO341" t="s">
        <v>1378</v>
      </c>
    </row>
    <row r="342" spans="1:41" x14ac:dyDescent="0.3">
      <c r="A342" t="s">
        <v>14090</v>
      </c>
      <c r="B342" t="s">
        <v>14053</v>
      </c>
      <c r="C342" s="62">
        <v>34352</v>
      </c>
      <c r="D342" t="s">
        <v>14091</v>
      </c>
      <c r="E342" t="s">
        <v>6820</v>
      </c>
      <c r="F342" t="s">
        <v>1437</v>
      </c>
      <c r="G342" t="s">
        <v>6107</v>
      </c>
      <c r="H342" t="s">
        <v>1371</v>
      </c>
      <c r="I342" t="s">
        <v>15896</v>
      </c>
      <c r="J342" t="s">
        <v>14053</v>
      </c>
      <c r="K342">
        <v>650895</v>
      </c>
      <c r="L342" t="s">
        <v>14053</v>
      </c>
      <c r="P342" t="s">
        <v>14090</v>
      </c>
      <c r="Q342">
        <v>11037</v>
      </c>
      <c r="S342">
        <v>39103</v>
      </c>
      <c r="W342">
        <v>104483</v>
      </c>
      <c r="Z342" t="s">
        <v>14092</v>
      </c>
      <c r="AA342" t="s">
        <v>656</v>
      </c>
      <c r="AB342" t="s">
        <v>656</v>
      </c>
      <c r="AD342" t="s">
        <v>14092</v>
      </c>
      <c r="AE342">
        <v>15259</v>
      </c>
      <c r="AI342">
        <v>20234</v>
      </c>
      <c r="AJ342">
        <v>5758</v>
      </c>
      <c r="AN342" t="s">
        <v>14053</v>
      </c>
      <c r="AO342" t="s">
        <v>15893</v>
      </c>
    </row>
    <row r="343" spans="1:41" x14ac:dyDescent="0.3">
      <c r="A343" t="s">
        <v>13705</v>
      </c>
      <c r="B343" t="s">
        <v>13706</v>
      </c>
      <c r="C343" s="62">
        <v>33950</v>
      </c>
      <c r="D343" t="s">
        <v>6926</v>
      </c>
      <c r="E343" t="s">
        <v>6820</v>
      </c>
      <c r="F343" t="s">
        <v>1444</v>
      </c>
      <c r="G343" t="s">
        <v>9083</v>
      </c>
      <c r="H343" t="s">
        <v>1371</v>
      </c>
      <c r="I343" t="s">
        <v>13707</v>
      </c>
      <c r="J343" t="s">
        <v>13706</v>
      </c>
      <c r="K343">
        <v>622491</v>
      </c>
      <c r="L343" t="s">
        <v>13706</v>
      </c>
      <c r="M343">
        <v>2223751</v>
      </c>
      <c r="N343" t="s">
        <v>13706</v>
      </c>
      <c r="O343" t="s">
        <v>14489</v>
      </c>
      <c r="P343" t="s">
        <v>13705</v>
      </c>
      <c r="Q343">
        <v>10514</v>
      </c>
      <c r="R343" t="s">
        <v>13706</v>
      </c>
      <c r="S343">
        <v>35124</v>
      </c>
      <c r="T343" t="s">
        <v>13706</v>
      </c>
      <c r="W343">
        <v>100945</v>
      </c>
      <c r="X343">
        <v>10514</v>
      </c>
      <c r="Y343" t="s">
        <v>13706</v>
      </c>
      <c r="Z343" t="s">
        <v>13708</v>
      </c>
      <c r="AA343" t="s">
        <v>656</v>
      </c>
      <c r="AB343" t="s">
        <v>656</v>
      </c>
      <c r="AD343" t="s">
        <v>13708</v>
      </c>
      <c r="AE343">
        <v>14495</v>
      </c>
      <c r="AI343">
        <v>23732</v>
      </c>
      <c r="AJ343">
        <v>5489</v>
      </c>
      <c r="AL343" t="s">
        <v>14490</v>
      </c>
      <c r="AM343" t="s">
        <v>13708</v>
      </c>
      <c r="AN343" t="s">
        <v>13708</v>
      </c>
      <c r="AO343" t="s">
        <v>15887</v>
      </c>
    </row>
    <row r="344" spans="1:41" x14ac:dyDescent="0.3">
      <c r="A344" t="s">
        <v>5250</v>
      </c>
      <c r="B344" t="s">
        <v>5251</v>
      </c>
      <c r="C344" s="62">
        <v>32027</v>
      </c>
      <c r="D344" t="s">
        <v>6821</v>
      </c>
      <c r="E344" t="s">
        <v>6820</v>
      </c>
      <c r="F344" t="s">
        <v>1387</v>
      </c>
      <c r="G344" t="s">
        <v>6107</v>
      </c>
      <c r="H344" t="s">
        <v>1378</v>
      </c>
      <c r="I344" t="s">
        <v>9778</v>
      </c>
      <c r="J344" t="s">
        <v>5251</v>
      </c>
      <c r="K344">
        <v>628329</v>
      </c>
      <c r="L344" t="s">
        <v>5251</v>
      </c>
      <c r="M344">
        <v>2145913</v>
      </c>
      <c r="N344" t="s">
        <v>5251</v>
      </c>
      <c r="O344" t="s">
        <v>8430</v>
      </c>
      <c r="P344" t="s">
        <v>5250</v>
      </c>
      <c r="Q344">
        <v>9795</v>
      </c>
      <c r="R344" t="s">
        <v>5251</v>
      </c>
      <c r="S344">
        <v>33630</v>
      </c>
      <c r="T344" t="s">
        <v>5251</v>
      </c>
      <c r="V344" t="s">
        <v>12515</v>
      </c>
      <c r="W344">
        <v>105419</v>
      </c>
      <c r="X344">
        <v>9795</v>
      </c>
      <c r="Y344" t="s">
        <v>5251</v>
      </c>
      <c r="Z344" t="s">
        <v>5252</v>
      </c>
      <c r="AA344" t="s">
        <v>656</v>
      </c>
      <c r="AB344" t="s">
        <v>656</v>
      </c>
      <c r="AC344" t="s">
        <v>5251</v>
      </c>
      <c r="AD344" t="s">
        <v>5252</v>
      </c>
      <c r="AE344">
        <v>13246</v>
      </c>
      <c r="AF344" t="s">
        <v>5251</v>
      </c>
      <c r="AG344">
        <v>58973</v>
      </c>
      <c r="AH344" t="s">
        <v>5251</v>
      </c>
      <c r="AI344">
        <v>18395</v>
      </c>
      <c r="AJ344">
        <v>4776</v>
      </c>
      <c r="AN344" t="s">
        <v>5252</v>
      </c>
      <c r="AO344" t="s">
        <v>1378</v>
      </c>
    </row>
    <row r="345" spans="1:41" x14ac:dyDescent="0.3">
      <c r="A345" t="s">
        <v>1711</v>
      </c>
      <c r="B345" t="s">
        <v>383</v>
      </c>
      <c r="C345" s="62">
        <v>31891</v>
      </c>
      <c r="D345" t="s">
        <v>7118</v>
      </c>
      <c r="E345" t="s">
        <v>6820</v>
      </c>
      <c r="F345" t="s">
        <v>1462</v>
      </c>
      <c r="G345" t="s">
        <v>6107</v>
      </c>
      <c r="H345" t="s">
        <v>1422</v>
      </c>
      <c r="I345" t="s">
        <v>10569</v>
      </c>
      <c r="J345" t="s">
        <v>383</v>
      </c>
      <c r="K345">
        <v>456078</v>
      </c>
      <c r="L345" t="s">
        <v>383</v>
      </c>
      <c r="M345">
        <v>1495871</v>
      </c>
      <c r="N345" t="s">
        <v>383</v>
      </c>
      <c r="O345" t="s">
        <v>1712</v>
      </c>
      <c r="P345" t="s">
        <v>1711</v>
      </c>
      <c r="Q345">
        <v>8784</v>
      </c>
      <c r="R345" t="s">
        <v>383</v>
      </c>
      <c r="S345">
        <v>29564</v>
      </c>
      <c r="T345" t="s">
        <v>383</v>
      </c>
      <c r="U345" t="s">
        <v>383</v>
      </c>
      <c r="V345" t="s">
        <v>3754</v>
      </c>
      <c r="W345">
        <v>52461</v>
      </c>
      <c r="X345">
        <v>8784</v>
      </c>
      <c r="Y345" t="s">
        <v>383</v>
      </c>
      <c r="Z345" t="s">
        <v>5253</v>
      </c>
      <c r="AA345" t="s">
        <v>656</v>
      </c>
      <c r="AB345" t="s">
        <v>656</v>
      </c>
      <c r="AC345" t="s">
        <v>383</v>
      </c>
      <c r="AD345" t="s">
        <v>5253</v>
      </c>
      <c r="AE345">
        <v>10374</v>
      </c>
      <c r="AF345" t="s">
        <v>383</v>
      </c>
      <c r="AG345">
        <v>12495</v>
      </c>
      <c r="AH345" t="s">
        <v>383</v>
      </c>
      <c r="AI345">
        <v>18001</v>
      </c>
      <c r="AJ345">
        <v>3573</v>
      </c>
      <c r="AL345" t="s">
        <v>14491</v>
      </c>
      <c r="AM345" t="s">
        <v>5253</v>
      </c>
      <c r="AN345" t="s">
        <v>5253</v>
      </c>
      <c r="AO345" t="s">
        <v>1422</v>
      </c>
    </row>
    <row r="346" spans="1:41" x14ac:dyDescent="0.3">
      <c r="A346" t="s">
        <v>1713</v>
      </c>
      <c r="B346" t="s">
        <v>223</v>
      </c>
      <c r="C346" s="62">
        <v>31946</v>
      </c>
      <c r="D346" t="s">
        <v>6614</v>
      </c>
      <c r="E346" t="s">
        <v>6617</v>
      </c>
      <c r="F346" t="s">
        <v>1563</v>
      </c>
      <c r="G346" t="s">
        <v>6107</v>
      </c>
      <c r="H346" t="s">
        <v>1422</v>
      </c>
      <c r="I346" t="s">
        <v>10090</v>
      </c>
      <c r="J346" t="s">
        <v>223</v>
      </c>
      <c r="K346">
        <v>488771</v>
      </c>
      <c r="L346" t="s">
        <v>223</v>
      </c>
      <c r="M346">
        <v>1657577</v>
      </c>
      <c r="N346" t="s">
        <v>223</v>
      </c>
      <c r="O346" t="s">
        <v>1714</v>
      </c>
      <c r="P346" t="s">
        <v>1713</v>
      </c>
      <c r="Q346">
        <v>8635</v>
      </c>
      <c r="R346" t="s">
        <v>223</v>
      </c>
      <c r="S346">
        <v>30178</v>
      </c>
      <c r="T346" t="s">
        <v>223</v>
      </c>
      <c r="U346" t="s">
        <v>223</v>
      </c>
      <c r="V346" t="s">
        <v>3755</v>
      </c>
      <c r="W346">
        <v>58831</v>
      </c>
      <c r="X346">
        <v>8635</v>
      </c>
      <c r="Y346" t="s">
        <v>223</v>
      </c>
      <c r="Z346" t="s">
        <v>5254</v>
      </c>
      <c r="AA346" t="s">
        <v>664</v>
      </c>
      <c r="AB346" t="s">
        <v>656</v>
      </c>
      <c r="AC346" t="s">
        <v>223</v>
      </c>
      <c r="AD346" t="s">
        <v>5254</v>
      </c>
      <c r="AE346">
        <v>10472</v>
      </c>
      <c r="AF346" t="s">
        <v>223</v>
      </c>
      <c r="AG346">
        <v>11344</v>
      </c>
      <c r="AH346" t="s">
        <v>223</v>
      </c>
      <c r="AI346">
        <v>5452</v>
      </c>
      <c r="AJ346">
        <v>3139</v>
      </c>
      <c r="AK346" t="s">
        <v>223</v>
      </c>
      <c r="AL346" t="s">
        <v>14492</v>
      </c>
      <c r="AM346" t="s">
        <v>5254</v>
      </c>
      <c r="AN346" t="s">
        <v>5254</v>
      </c>
      <c r="AO346" t="s">
        <v>1422</v>
      </c>
    </row>
    <row r="347" spans="1:41" x14ac:dyDescent="0.3">
      <c r="A347" t="s">
        <v>8265</v>
      </c>
      <c r="B347" t="s">
        <v>8431</v>
      </c>
      <c r="C347" s="62">
        <v>34692</v>
      </c>
      <c r="D347" t="s">
        <v>6541</v>
      </c>
      <c r="E347" t="s">
        <v>6617</v>
      </c>
      <c r="F347" t="s">
        <v>1447</v>
      </c>
      <c r="G347" t="s">
        <v>6107</v>
      </c>
      <c r="H347" t="s">
        <v>1371</v>
      </c>
      <c r="I347" t="s">
        <v>9300</v>
      </c>
      <c r="J347" t="s">
        <v>8431</v>
      </c>
      <c r="K347">
        <v>612434</v>
      </c>
      <c r="L347" t="s">
        <v>8431</v>
      </c>
      <c r="M347">
        <v>2167491</v>
      </c>
      <c r="N347" t="s">
        <v>8431</v>
      </c>
      <c r="O347" t="s">
        <v>13409</v>
      </c>
      <c r="P347" t="s">
        <v>8265</v>
      </c>
      <c r="Q347">
        <v>9903</v>
      </c>
      <c r="R347" t="s">
        <v>8431</v>
      </c>
      <c r="S347">
        <v>33820</v>
      </c>
      <c r="T347" t="s">
        <v>8431</v>
      </c>
      <c r="V347" t="s">
        <v>12067</v>
      </c>
      <c r="W347">
        <v>100368</v>
      </c>
      <c r="X347">
        <v>9903</v>
      </c>
      <c r="Y347" t="s">
        <v>8431</v>
      </c>
      <c r="Z347" t="s">
        <v>8432</v>
      </c>
      <c r="AA347" t="s">
        <v>656</v>
      </c>
      <c r="AB347" t="s">
        <v>656</v>
      </c>
      <c r="AC347" t="s">
        <v>8431</v>
      </c>
      <c r="AD347" t="s">
        <v>8432</v>
      </c>
      <c r="AE347">
        <v>13708</v>
      </c>
      <c r="AF347" t="s">
        <v>8431</v>
      </c>
      <c r="AG347">
        <v>62087</v>
      </c>
      <c r="AH347" t="s">
        <v>8431</v>
      </c>
      <c r="AI347">
        <v>18431</v>
      </c>
      <c r="AJ347">
        <v>4876</v>
      </c>
      <c r="AL347" t="s">
        <v>14493</v>
      </c>
      <c r="AM347" t="s">
        <v>8432</v>
      </c>
      <c r="AN347" t="s">
        <v>8431</v>
      </c>
      <c r="AO347" t="s">
        <v>15883</v>
      </c>
    </row>
    <row r="348" spans="1:41" x14ac:dyDescent="0.3">
      <c r="A348" t="s">
        <v>1715</v>
      </c>
      <c r="B348" t="s">
        <v>564</v>
      </c>
      <c r="C348" s="62">
        <v>32956</v>
      </c>
      <c r="D348" t="s">
        <v>6618</v>
      </c>
      <c r="E348" t="s">
        <v>6617</v>
      </c>
      <c r="F348" t="s">
        <v>1411</v>
      </c>
      <c r="G348" t="s">
        <v>9083</v>
      </c>
      <c r="H348" t="s">
        <v>659</v>
      </c>
      <c r="I348" t="s">
        <v>10875</v>
      </c>
      <c r="J348" t="s">
        <v>564</v>
      </c>
      <c r="K348">
        <v>516770</v>
      </c>
      <c r="L348" t="s">
        <v>564</v>
      </c>
      <c r="M348">
        <v>1671044</v>
      </c>
      <c r="N348" t="s">
        <v>564</v>
      </c>
      <c r="O348" t="s">
        <v>1716</v>
      </c>
      <c r="P348" t="s">
        <v>1715</v>
      </c>
      <c r="Q348">
        <v>8611</v>
      </c>
      <c r="R348" t="s">
        <v>564</v>
      </c>
      <c r="S348">
        <v>30450</v>
      </c>
      <c r="T348" t="s">
        <v>564</v>
      </c>
      <c r="U348" t="s">
        <v>564</v>
      </c>
      <c r="V348" t="s">
        <v>3756</v>
      </c>
      <c r="W348">
        <v>57278</v>
      </c>
      <c r="X348">
        <v>8611</v>
      </c>
      <c r="Y348" t="s">
        <v>564</v>
      </c>
      <c r="Z348" t="s">
        <v>5255</v>
      </c>
      <c r="AA348" t="s">
        <v>656</v>
      </c>
      <c r="AB348" t="s">
        <v>656</v>
      </c>
      <c r="AC348" t="s">
        <v>564</v>
      </c>
      <c r="AD348" t="s">
        <v>5255</v>
      </c>
      <c r="AE348">
        <v>10793</v>
      </c>
      <c r="AF348" t="s">
        <v>564</v>
      </c>
      <c r="AG348">
        <v>12168</v>
      </c>
      <c r="AH348" t="s">
        <v>564</v>
      </c>
      <c r="AI348">
        <v>5267</v>
      </c>
      <c r="AJ348">
        <v>3447</v>
      </c>
      <c r="AK348" t="s">
        <v>564</v>
      </c>
      <c r="AL348" t="s">
        <v>14494</v>
      </c>
      <c r="AM348" t="s">
        <v>5255</v>
      </c>
      <c r="AN348" t="s">
        <v>5255</v>
      </c>
      <c r="AO348" t="s">
        <v>659</v>
      </c>
    </row>
    <row r="349" spans="1:41" x14ac:dyDescent="0.3">
      <c r="A349" t="s">
        <v>11159</v>
      </c>
      <c r="B349" t="s">
        <v>11160</v>
      </c>
      <c r="C349" s="62">
        <v>33942</v>
      </c>
      <c r="D349" t="s">
        <v>6751</v>
      </c>
      <c r="E349" t="s">
        <v>11161</v>
      </c>
      <c r="F349" t="s">
        <v>1563</v>
      </c>
      <c r="G349" t="s">
        <v>6107</v>
      </c>
      <c r="H349" t="s">
        <v>1378</v>
      </c>
      <c r="I349" t="s">
        <v>15858</v>
      </c>
      <c r="J349" t="s">
        <v>11160</v>
      </c>
      <c r="K349">
        <v>595909</v>
      </c>
      <c r="L349" t="s">
        <v>11160</v>
      </c>
      <c r="M349">
        <v>2120354</v>
      </c>
      <c r="N349" t="s">
        <v>11160</v>
      </c>
      <c r="P349" t="s">
        <v>11159</v>
      </c>
      <c r="Q349">
        <v>11017</v>
      </c>
      <c r="R349" t="s">
        <v>11160</v>
      </c>
      <c r="S349">
        <v>33417</v>
      </c>
      <c r="T349" t="s">
        <v>11160</v>
      </c>
      <c r="V349" t="s">
        <v>12122</v>
      </c>
      <c r="W349">
        <v>70390</v>
      </c>
      <c r="Z349" t="s">
        <v>11162</v>
      </c>
      <c r="AA349" t="s">
        <v>664</v>
      </c>
      <c r="AB349" t="s">
        <v>664</v>
      </c>
      <c r="AC349" t="s">
        <v>11160</v>
      </c>
      <c r="AD349" t="s">
        <v>11162</v>
      </c>
      <c r="AE349">
        <v>12250</v>
      </c>
      <c r="AI349">
        <v>28789</v>
      </c>
      <c r="AJ349">
        <v>5137</v>
      </c>
      <c r="AN349" t="s">
        <v>11160</v>
      </c>
      <c r="AO349" t="s">
        <v>1378</v>
      </c>
    </row>
    <row r="350" spans="1:41" x14ac:dyDescent="0.3">
      <c r="A350" t="s">
        <v>16117</v>
      </c>
      <c r="B350" t="s">
        <v>16118</v>
      </c>
      <c r="C350" s="62">
        <v>35061</v>
      </c>
      <c r="D350" t="s">
        <v>7742</v>
      </c>
      <c r="E350" t="s">
        <v>16119</v>
      </c>
      <c r="F350" t="s">
        <v>1462</v>
      </c>
      <c r="G350" t="s">
        <v>6107</v>
      </c>
      <c r="H350" t="s">
        <v>1371</v>
      </c>
      <c r="I350" t="s">
        <v>16120</v>
      </c>
      <c r="J350" t="s">
        <v>16118</v>
      </c>
      <c r="K350">
        <v>656302</v>
      </c>
      <c r="L350" t="s">
        <v>16118</v>
      </c>
      <c r="M350">
        <v>2211754</v>
      </c>
      <c r="N350" t="s">
        <v>16118</v>
      </c>
      <c r="P350" t="s">
        <v>16117</v>
      </c>
      <c r="S350">
        <v>34943</v>
      </c>
      <c r="T350" t="s">
        <v>16118</v>
      </c>
      <c r="W350">
        <v>105703</v>
      </c>
      <c r="AA350" t="s">
        <v>656</v>
      </c>
      <c r="AB350" t="s">
        <v>656</v>
      </c>
      <c r="AD350" t="s">
        <v>16121</v>
      </c>
      <c r="AE350">
        <v>14062</v>
      </c>
      <c r="AN350" t="s">
        <v>16118</v>
      </c>
      <c r="AO350" t="s">
        <v>1371</v>
      </c>
    </row>
    <row r="351" spans="1:41" x14ac:dyDescent="0.3">
      <c r="A351" t="s">
        <v>3757</v>
      </c>
      <c r="B351" t="s">
        <v>1287</v>
      </c>
      <c r="C351" s="62">
        <v>33348</v>
      </c>
      <c r="D351" t="s">
        <v>7162</v>
      </c>
      <c r="E351" t="s">
        <v>7161</v>
      </c>
      <c r="F351" t="s">
        <v>3575</v>
      </c>
      <c r="G351" t="s">
        <v>3575</v>
      </c>
      <c r="H351" t="s">
        <v>658</v>
      </c>
      <c r="I351" t="s">
        <v>9769</v>
      </c>
      <c r="J351" t="s">
        <v>1287</v>
      </c>
      <c r="K351">
        <v>594555</v>
      </c>
      <c r="L351" t="s">
        <v>1287</v>
      </c>
      <c r="M351">
        <v>1947822</v>
      </c>
      <c r="N351" t="s">
        <v>1287</v>
      </c>
      <c r="O351" t="s">
        <v>8433</v>
      </c>
      <c r="P351" t="s">
        <v>3757</v>
      </c>
      <c r="Q351">
        <v>9550</v>
      </c>
      <c r="R351" t="s">
        <v>1287</v>
      </c>
      <c r="S351">
        <v>32124</v>
      </c>
      <c r="T351" t="s">
        <v>1287</v>
      </c>
      <c r="V351" t="s">
        <v>5256</v>
      </c>
      <c r="W351">
        <v>68733</v>
      </c>
      <c r="X351">
        <v>9550</v>
      </c>
      <c r="Y351" t="s">
        <v>1287</v>
      </c>
      <c r="Z351" t="s">
        <v>5257</v>
      </c>
      <c r="AA351" t="s">
        <v>664</v>
      </c>
      <c r="AB351" t="s">
        <v>656</v>
      </c>
      <c r="AC351" t="s">
        <v>1287</v>
      </c>
      <c r="AD351" t="s">
        <v>5257</v>
      </c>
      <c r="AE351">
        <v>11595</v>
      </c>
      <c r="AI351">
        <v>18098</v>
      </c>
      <c r="AJ351">
        <v>4641</v>
      </c>
      <c r="AN351" t="s">
        <v>1287</v>
      </c>
      <c r="AO351" t="s">
        <v>658</v>
      </c>
    </row>
    <row r="352" spans="1:41" x14ac:dyDescent="0.3">
      <c r="A352" t="s">
        <v>12976</v>
      </c>
      <c r="B352" t="s">
        <v>11716</v>
      </c>
      <c r="C352" s="62">
        <v>34325</v>
      </c>
      <c r="D352" t="s">
        <v>7653</v>
      </c>
      <c r="E352" t="s">
        <v>7161</v>
      </c>
      <c r="F352" t="s">
        <v>1507</v>
      </c>
      <c r="G352" t="s">
        <v>9083</v>
      </c>
      <c r="H352" t="s">
        <v>659</v>
      </c>
      <c r="I352" t="s">
        <v>11717</v>
      </c>
      <c r="J352" t="s">
        <v>11716</v>
      </c>
      <c r="K352">
        <v>608325</v>
      </c>
      <c r="L352" t="s">
        <v>11716</v>
      </c>
      <c r="M352">
        <v>2044507</v>
      </c>
      <c r="N352" t="s">
        <v>11716</v>
      </c>
      <c r="O352" t="s">
        <v>13274</v>
      </c>
      <c r="P352" t="s">
        <v>12976</v>
      </c>
      <c r="Q352">
        <v>10135</v>
      </c>
      <c r="R352" t="s">
        <v>11716</v>
      </c>
      <c r="S352">
        <v>32798</v>
      </c>
      <c r="T352" t="s">
        <v>11716</v>
      </c>
      <c r="W352">
        <v>70608</v>
      </c>
      <c r="X352">
        <v>10135</v>
      </c>
      <c r="Y352" t="s">
        <v>11716</v>
      </c>
      <c r="Z352" t="s">
        <v>12977</v>
      </c>
      <c r="AA352" t="s">
        <v>656</v>
      </c>
      <c r="AB352" t="s">
        <v>656</v>
      </c>
      <c r="AC352" t="s">
        <v>11716</v>
      </c>
      <c r="AD352" t="s">
        <v>12977</v>
      </c>
      <c r="AE352">
        <v>12465</v>
      </c>
      <c r="AH352" t="s">
        <v>11716</v>
      </c>
      <c r="AI352">
        <v>18233</v>
      </c>
      <c r="AJ352">
        <v>5233</v>
      </c>
      <c r="AL352" t="s">
        <v>14495</v>
      </c>
      <c r="AM352" t="s">
        <v>12977</v>
      </c>
      <c r="AN352" t="s">
        <v>11716</v>
      </c>
      <c r="AO352" t="s">
        <v>659</v>
      </c>
    </row>
    <row r="353" spans="1:41" x14ac:dyDescent="0.3">
      <c r="A353" t="s">
        <v>1717</v>
      </c>
      <c r="B353" t="s">
        <v>1042</v>
      </c>
      <c r="C353" s="62">
        <v>31595</v>
      </c>
      <c r="D353" t="s">
        <v>6538</v>
      </c>
      <c r="E353" t="s">
        <v>7711</v>
      </c>
      <c r="F353" t="s">
        <v>1393</v>
      </c>
      <c r="G353" t="s">
        <v>9083</v>
      </c>
      <c r="H353" t="s">
        <v>1371</v>
      </c>
      <c r="I353" t="s">
        <v>9689</v>
      </c>
      <c r="J353" t="s">
        <v>1042</v>
      </c>
      <c r="K353">
        <v>446399</v>
      </c>
      <c r="L353" t="s">
        <v>1042</v>
      </c>
      <c r="M353">
        <v>1603013</v>
      </c>
      <c r="N353" t="s">
        <v>1042</v>
      </c>
      <c r="O353" t="s">
        <v>1718</v>
      </c>
      <c r="P353" t="s">
        <v>1717</v>
      </c>
      <c r="Q353">
        <v>8455</v>
      </c>
      <c r="R353" t="s">
        <v>1042</v>
      </c>
      <c r="S353">
        <v>30296</v>
      </c>
      <c r="T353" t="s">
        <v>1042</v>
      </c>
      <c r="V353" t="s">
        <v>3758</v>
      </c>
      <c r="W353">
        <v>55695</v>
      </c>
      <c r="X353">
        <v>8455</v>
      </c>
      <c r="Y353" t="s">
        <v>1042</v>
      </c>
      <c r="Z353" t="s">
        <v>5258</v>
      </c>
      <c r="AA353" t="s">
        <v>656</v>
      </c>
      <c r="AB353" t="s">
        <v>664</v>
      </c>
      <c r="AC353" t="s">
        <v>1042</v>
      </c>
      <c r="AD353" t="s">
        <v>5258</v>
      </c>
      <c r="AE353">
        <v>9781</v>
      </c>
      <c r="AF353" t="s">
        <v>1042</v>
      </c>
      <c r="AG353">
        <v>5566</v>
      </c>
      <c r="AH353" t="s">
        <v>1042</v>
      </c>
      <c r="AI353">
        <v>5661</v>
      </c>
      <c r="AJ353">
        <v>3174</v>
      </c>
      <c r="AL353" t="s">
        <v>14496</v>
      </c>
      <c r="AM353" t="s">
        <v>5258</v>
      </c>
      <c r="AN353" t="s">
        <v>5258</v>
      </c>
      <c r="AO353" t="s">
        <v>15883</v>
      </c>
    </row>
    <row r="354" spans="1:41" x14ac:dyDescent="0.3">
      <c r="A354" t="s">
        <v>1719</v>
      </c>
      <c r="B354" t="s">
        <v>91</v>
      </c>
      <c r="C354" s="62">
        <v>30349</v>
      </c>
      <c r="D354" t="s">
        <v>7206</v>
      </c>
      <c r="E354" t="s">
        <v>7205</v>
      </c>
      <c r="F354" t="s">
        <v>3575</v>
      </c>
      <c r="G354" t="s">
        <v>3575</v>
      </c>
      <c r="H354" t="s">
        <v>1429</v>
      </c>
      <c r="I354" t="s">
        <v>9800</v>
      </c>
      <c r="J354" t="s">
        <v>91</v>
      </c>
      <c r="K354">
        <v>430592</v>
      </c>
      <c r="L354" t="s">
        <v>91</v>
      </c>
      <c r="M354">
        <v>392179</v>
      </c>
      <c r="N354" t="s">
        <v>91</v>
      </c>
      <c r="O354" t="s">
        <v>1720</v>
      </c>
      <c r="P354" t="s">
        <v>1719</v>
      </c>
      <c r="Q354">
        <v>7527</v>
      </c>
      <c r="R354" t="s">
        <v>91</v>
      </c>
      <c r="S354">
        <v>6254</v>
      </c>
      <c r="T354" t="s">
        <v>91</v>
      </c>
      <c r="V354" t="s">
        <v>3759</v>
      </c>
      <c r="W354">
        <v>33713</v>
      </c>
      <c r="X354">
        <v>7527</v>
      </c>
      <c r="Y354" t="s">
        <v>91</v>
      </c>
      <c r="Z354" t="s">
        <v>5259</v>
      </c>
      <c r="AA354" t="s">
        <v>656</v>
      </c>
      <c r="AB354" t="s">
        <v>656</v>
      </c>
      <c r="AC354" t="s">
        <v>91</v>
      </c>
      <c r="AD354" t="s">
        <v>5259</v>
      </c>
      <c r="AI354">
        <v>4009</v>
      </c>
      <c r="AO354" t="s">
        <v>1429</v>
      </c>
    </row>
    <row r="355" spans="1:41" x14ac:dyDescent="0.3">
      <c r="A355" t="s">
        <v>1721</v>
      </c>
      <c r="B355" t="s">
        <v>1172</v>
      </c>
      <c r="C355" s="62">
        <v>31650</v>
      </c>
      <c r="D355" t="s">
        <v>7295</v>
      </c>
      <c r="E355" t="s">
        <v>7205</v>
      </c>
      <c r="F355" t="s">
        <v>3575</v>
      </c>
      <c r="G355" t="s">
        <v>3575</v>
      </c>
      <c r="H355" t="s">
        <v>1371</v>
      </c>
      <c r="I355" t="s">
        <v>9659</v>
      </c>
      <c r="J355" t="s">
        <v>1172</v>
      </c>
      <c r="K355">
        <v>458584</v>
      </c>
      <c r="L355" t="s">
        <v>1172</v>
      </c>
      <c r="M355">
        <v>1896137</v>
      </c>
      <c r="N355" t="s">
        <v>1172</v>
      </c>
      <c r="O355" t="s">
        <v>1722</v>
      </c>
      <c r="P355" t="s">
        <v>1721</v>
      </c>
      <c r="Q355">
        <v>9080</v>
      </c>
      <c r="R355" t="s">
        <v>1172</v>
      </c>
      <c r="S355">
        <v>32028</v>
      </c>
      <c r="T355" t="s">
        <v>1172</v>
      </c>
      <c r="V355" t="s">
        <v>3760</v>
      </c>
      <c r="W355">
        <v>47243</v>
      </c>
      <c r="X355">
        <v>9080</v>
      </c>
      <c r="Y355" t="s">
        <v>1172</v>
      </c>
      <c r="Z355" t="s">
        <v>5260</v>
      </c>
      <c r="AA355" t="s">
        <v>664</v>
      </c>
      <c r="AB355" t="s">
        <v>664</v>
      </c>
      <c r="AC355" t="s">
        <v>1172</v>
      </c>
      <c r="AD355" t="s">
        <v>5260</v>
      </c>
      <c r="AE355">
        <v>9948</v>
      </c>
      <c r="AF355" t="s">
        <v>1172</v>
      </c>
      <c r="AG355">
        <v>15242</v>
      </c>
      <c r="AH355" t="s">
        <v>1172</v>
      </c>
      <c r="AI355">
        <v>2302</v>
      </c>
      <c r="AJ355">
        <v>3940</v>
      </c>
      <c r="AL355" t="s">
        <v>14497</v>
      </c>
      <c r="AM355" t="s">
        <v>5260</v>
      </c>
      <c r="AN355" t="s">
        <v>1172</v>
      </c>
      <c r="AO355" t="s">
        <v>15883</v>
      </c>
    </row>
    <row r="356" spans="1:41" x14ac:dyDescent="0.3">
      <c r="A356" t="s">
        <v>15549</v>
      </c>
      <c r="B356" t="s">
        <v>14283</v>
      </c>
      <c r="C356" s="62">
        <v>32828</v>
      </c>
      <c r="D356" t="s">
        <v>6702</v>
      </c>
      <c r="E356" t="s">
        <v>15550</v>
      </c>
      <c r="F356" t="s">
        <v>1387</v>
      </c>
      <c r="G356" t="s">
        <v>6107</v>
      </c>
      <c r="H356" t="s">
        <v>1422</v>
      </c>
      <c r="I356" t="s">
        <v>15495</v>
      </c>
      <c r="J356" t="s">
        <v>14283</v>
      </c>
      <c r="K356">
        <v>518542</v>
      </c>
      <c r="L356" t="s">
        <v>14283</v>
      </c>
      <c r="P356" t="s">
        <v>15549</v>
      </c>
      <c r="Q356">
        <v>9529</v>
      </c>
      <c r="R356" t="s">
        <v>14283</v>
      </c>
      <c r="S356">
        <v>31443</v>
      </c>
      <c r="T356" t="s">
        <v>14283</v>
      </c>
      <c r="W356">
        <v>55701</v>
      </c>
      <c r="X356">
        <v>9529</v>
      </c>
      <c r="Y356" t="s">
        <v>14283</v>
      </c>
      <c r="Z356" t="s">
        <v>15979</v>
      </c>
      <c r="AA356" t="s">
        <v>664</v>
      </c>
      <c r="AB356" t="s">
        <v>656</v>
      </c>
      <c r="AD356" t="s">
        <v>15979</v>
      </c>
      <c r="AE356">
        <v>13209</v>
      </c>
      <c r="AI356">
        <v>9122</v>
      </c>
      <c r="AJ356">
        <v>4480</v>
      </c>
      <c r="AN356" t="s">
        <v>14283</v>
      </c>
      <c r="AO356" t="s">
        <v>1422</v>
      </c>
    </row>
    <row r="357" spans="1:41" x14ac:dyDescent="0.3">
      <c r="A357" t="s">
        <v>1723</v>
      </c>
      <c r="B357" t="s">
        <v>101</v>
      </c>
      <c r="C357" s="62">
        <v>31477</v>
      </c>
      <c r="D357" t="s">
        <v>6935</v>
      </c>
      <c r="E357" t="s">
        <v>6934</v>
      </c>
      <c r="F357" t="s">
        <v>1414</v>
      </c>
      <c r="G357" t="s">
        <v>9083</v>
      </c>
      <c r="H357" t="s">
        <v>1422</v>
      </c>
      <c r="I357" t="s">
        <v>10726</v>
      </c>
      <c r="J357" t="s">
        <v>101</v>
      </c>
      <c r="K357">
        <v>465041</v>
      </c>
      <c r="L357" t="s">
        <v>101</v>
      </c>
      <c r="M357">
        <v>1200051</v>
      </c>
      <c r="N357" t="s">
        <v>101</v>
      </c>
      <c r="O357" t="s">
        <v>1724</v>
      </c>
      <c r="P357" t="s">
        <v>1723</v>
      </c>
      <c r="Q357">
        <v>8387</v>
      </c>
      <c r="R357" t="s">
        <v>101</v>
      </c>
      <c r="S357">
        <v>29273</v>
      </c>
      <c r="T357" t="s">
        <v>101</v>
      </c>
      <c r="U357" t="s">
        <v>101</v>
      </c>
      <c r="V357" t="s">
        <v>3761</v>
      </c>
      <c r="W357">
        <v>45844</v>
      </c>
      <c r="X357">
        <v>8387</v>
      </c>
      <c r="Y357" t="s">
        <v>101</v>
      </c>
      <c r="Z357" t="s">
        <v>5261</v>
      </c>
      <c r="AA357" t="s">
        <v>656</v>
      </c>
      <c r="AB357" t="s">
        <v>656</v>
      </c>
      <c r="AC357" t="s">
        <v>101</v>
      </c>
      <c r="AD357" t="s">
        <v>5261</v>
      </c>
      <c r="AE357">
        <v>10411</v>
      </c>
      <c r="AF357" t="s">
        <v>101</v>
      </c>
      <c r="AG357">
        <v>5884</v>
      </c>
      <c r="AH357" t="s">
        <v>101</v>
      </c>
      <c r="AI357">
        <v>2176</v>
      </c>
      <c r="AJ357">
        <v>3101</v>
      </c>
      <c r="AL357" t="s">
        <v>14498</v>
      </c>
      <c r="AM357" t="s">
        <v>5261</v>
      </c>
      <c r="AN357" t="s">
        <v>5261</v>
      </c>
      <c r="AO357" t="s">
        <v>1422</v>
      </c>
    </row>
    <row r="358" spans="1:41" x14ac:dyDescent="0.3">
      <c r="A358" t="s">
        <v>1725</v>
      </c>
      <c r="B358" t="s">
        <v>595</v>
      </c>
      <c r="C358" s="62">
        <v>31338</v>
      </c>
      <c r="D358" t="s">
        <v>6656</v>
      </c>
      <c r="E358" t="s">
        <v>6655</v>
      </c>
      <c r="F358" t="s">
        <v>1507</v>
      </c>
      <c r="G358" t="s">
        <v>9083</v>
      </c>
      <c r="H358" t="s">
        <v>1378</v>
      </c>
      <c r="I358" t="s">
        <v>9726</v>
      </c>
      <c r="J358" t="s">
        <v>595</v>
      </c>
      <c r="K358">
        <v>493316</v>
      </c>
      <c r="L358" t="s">
        <v>595</v>
      </c>
      <c r="M358">
        <v>1953406</v>
      </c>
      <c r="N358" t="s">
        <v>595</v>
      </c>
      <c r="O358" t="s">
        <v>3762</v>
      </c>
      <c r="P358" t="s">
        <v>1725</v>
      </c>
      <c r="Q358">
        <v>9128</v>
      </c>
      <c r="R358" t="s">
        <v>595</v>
      </c>
      <c r="S358">
        <v>32080</v>
      </c>
      <c r="T358" t="s">
        <v>595</v>
      </c>
      <c r="U358" t="s">
        <v>595</v>
      </c>
      <c r="V358" t="s">
        <v>3763</v>
      </c>
      <c r="W358">
        <v>53004</v>
      </c>
      <c r="X358">
        <v>9128</v>
      </c>
      <c r="Y358" t="s">
        <v>595</v>
      </c>
      <c r="Z358" t="s">
        <v>5262</v>
      </c>
      <c r="AA358" t="s">
        <v>656</v>
      </c>
      <c r="AB358" t="s">
        <v>656</v>
      </c>
      <c r="AC358" t="s">
        <v>595</v>
      </c>
      <c r="AD358" t="s">
        <v>5262</v>
      </c>
      <c r="AE358">
        <v>8994</v>
      </c>
      <c r="AF358" t="s">
        <v>595</v>
      </c>
      <c r="AG358">
        <v>16964</v>
      </c>
      <c r="AH358" t="s">
        <v>595</v>
      </c>
      <c r="AI358">
        <v>18142</v>
      </c>
      <c r="AJ358">
        <v>4041</v>
      </c>
      <c r="AL358" t="s">
        <v>14499</v>
      </c>
      <c r="AM358" t="s">
        <v>5262</v>
      </c>
      <c r="AN358" t="s">
        <v>5262</v>
      </c>
      <c r="AO358" t="s">
        <v>1378</v>
      </c>
    </row>
    <row r="359" spans="1:41" x14ac:dyDescent="0.3">
      <c r="A359" t="s">
        <v>12533</v>
      </c>
      <c r="B359" t="s">
        <v>11275</v>
      </c>
      <c r="C359" s="62">
        <v>33719</v>
      </c>
      <c r="D359" t="s">
        <v>6926</v>
      </c>
      <c r="E359" t="s">
        <v>12534</v>
      </c>
      <c r="F359" t="s">
        <v>1370</v>
      </c>
      <c r="G359" t="s">
        <v>6107</v>
      </c>
      <c r="H359" t="s">
        <v>1371</v>
      </c>
      <c r="I359" t="s">
        <v>11799</v>
      </c>
      <c r="J359" t="s">
        <v>11275</v>
      </c>
      <c r="K359">
        <v>570666</v>
      </c>
      <c r="L359" t="s">
        <v>11275</v>
      </c>
      <c r="M359">
        <v>2208984</v>
      </c>
      <c r="N359" t="s">
        <v>11275</v>
      </c>
      <c r="O359" t="s">
        <v>13294</v>
      </c>
      <c r="P359" t="s">
        <v>12533</v>
      </c>
      <c r="Q359">
        <v>10256</v>
      </c>
      <c r="R359" t="s">
        <v>11275</v>
      </c>
      <c r="S359">
        <v>34837</v>
      </c>
      <c r="T359" t="s">
        <v>11275</v>
      </c>
      <c r="V359" t="s">
        <v>12535</v>
      </c>
      <c r="W359">
        <v>66339</v>
      </c>
      <c r="X359">
        <v>10256</v>
      </c>
      <c r="Y359" t="s">
        <v>11275</v>
      </c>
      <c r="Z359" t="s">
        <v>12536</v>
      </c>
      <c r="AA359" t="s">
        <v>656</v>
      </c>
      <c r="AB359" t="s">
        <v>656</v>
      </c>
      <c r="AC359" t="s">
        <v>11275</v>
      </c>
      <c r="AD359" t="s">
        <v>12536</v>
      </c>
      <c r="AE359">
        <v>14021</v>
      </c>
      <c r="AF359" t="s">
        <v>11275</v>
      </c>
      <c r="AG359">
        <v>68653</v>
      </c>
      <c r="AH359" t="s">
        <v>11275</v>
      </c>
      <c r="AI359">
        <v>10043</v>
      </c>
      <c r="AJ359">
        <v>5243</v>
      </c>
      <c r="AN359" t="s">
        <v>11275</v>
      </c>
      <c r="AO359" t="s">
        <v>1371</v>
      </c>
    </row>
    <row r="360" spans="1:41" x14ac:dyDescent="0.3">
      <c r="A360" t="s">
        <v>1726</v>
      </c>
      <c r="B360" t="s">
        <v>1082</v>
      </c>
      <c r="C360" s="62">
        <v>32149</v>
      </c>
      <c r="D360" t="s">
        <v>7645</v>
      </c>
      <c r="E360" t="s">
        <v>7644</v>
      </c>
      <c r="F360" t="s">
        <v>1435</v>
      </c>
      <c r="G360" t="s">
        <v>9083</v>
      </c>
      <c r="H360" t="s">
        <v>1371</v>
      </c>
      <c r="I360" t="s">
        <v>9139</v>
      </c>
      <c r="J360" t="s">
        <v>1082</v>
      </c>
      <c r="K360">
        <v>468504</v>
      </c>
      <c r="L360" t="s">
        <v>1082</v>
      </c>
      <c r="M360">
        <v>1618705</v>
      </c>
      <c r="N360" t="s">
        <v>1082</v>
      </c>
      <c r="O360" t="s">
        <v>1727</v>
      </c>
      <c r="P360" t="s">
        <v>1726</v>
      </c>
      <c r="Q360">
        <v>8534</v>
      </c>
      <c r="R360" t="s">
        <v>1082</v>
      </c>
      <c r="S360">
        <v>30147</v>
      </c>
      <c r="T360" t="s">
        <v>1082</v>
      </c>
      <c r="V360" t="s">
        <v>3764</v>
      </c>
      <c r="W360">
        <v>49925</v>
      </c>
      <c r="X360">
        <v>8534</v>
      </c>
      <c r="Y360" t="s">
        <v>1082</v>
      </c>
      <c r="Z360" t="s">
        <v>5263</v>
      </c>
      <c r="AA360" t="s">
        <v>656</v>
      </c>
      <c r="AB360" t="s">
        <v>656</v>
      </c>
      <c r="AC360" t="s">
        <v>1082</v>
      </c>
      <c r="AD360" t="s">
        <v>5263</v>
      </c>
      <c r="AE360">
        <v>10341</v>
      </c>
      <c r="AF360" t="s">
        <v>1082</v>
      </c>
      <c r="AG360">
        <v>5885</v>
      </c>
      <c r="AH360" t="s">
        <v>1082</v>
      </c>
      <c r="AI360">
        <v>5701</v>
      </c>
      <c r="AJ360">
        <v>3304</v>
      </c>
      <c r="AK360" t="s">
        <v>1082</v>
      </c>
      <c r="AL360" t="s">
        <v>14500</v>
      </c>
      <c r="AM360" t="s">
        <v>5263</v>
      </c>
      <c r="AN360" t="s">
        <v>5263</v>
      </c>
      <c r="AO360" t="s">
        <v>15887</v>
      </c>
    </row>
    <row r="361" spans="1:41" x14ac:dyDescent="0.3">
      <c r="A361" t="s">
        <v>11010</v>
      </c>
      <c r="B361" t="s">
        <v>11011</v>
      </c>
      <c r="C361" s="62">
        <v>33041</v>
      </c>
      <c r="D361" t="s">
        <v>6549</v>
      </c>
      <c r="E361" t="s">
        <v>11012</v>
      </c>
      <c r="F361" t="s">
        <v>1529</v>
      </c>
      <c r="G361" t="s">
        <v>9083</v>
      </c>
      <c r="H361" t="s">
        <v>1371</v>
      </c>
      <c r="I361" t="s">
        <v>11013</v>
      </c>
      <c r="J361" t="s">
        <v>11011</v>
      </c>
      <c r="K361">
        <v>605177</v>
      </c>
      <c r="L361" t="s">
        <v>11011</v>
      </c>
      <c r="M361">
        <v>1967936</v>
      </c>
      <c r="N361" t="s">
        <v>11011</v>
      </c>
      <c r="O361" t="s">
        <v>12078</v>
      </c>
      <c r="P361" t="s">
        <v>11010</v>
      </c>
      <c r="Q361">
        <v>9782</v>
      </c>
      <c r="R361" t="s">
        <v>11011</v>
      </c>
      <c r="S361">
        <v>32810</v>
      </c>
      <c r="T361" t="s">
        <v>11011</v>
      </c>
      <c r="V361" t="s">
        <v>12079</v>
      </c>
      <c r="W361">
        <v>70436</v>
      </c>
      <c r="X361">
        <v>9782</v>
      </c>
      <c r="Y361" t="s">
        <v>11011</v>
      </c>
      <c r="Z361" t="s">
        <v>11014</v>
      </c>
      <c r="AA361" t="s">
        <v>656</v>
      </c>
      <c r="AB361" t="s">
        <v>664</v>
      </c>
      <c r="AC361" t="s">
        <v>11011</v>
      </c>
      <c r="AD361" t="s">
        <v>11014</v>
      </c>
      <c r="AE361">
        <v>12155</v>
      </c>
      <c r="AF361" t="s">
        <v>11011</v>
      </c>
      <c r="AG361">
        <v>38303</v>
      </c>
      <c r="AH361" t="s">
        <v>11011</v>
      </c>
      <c r="AI361">
        <v>18157</v>
      </c>
      <c r="AJ361">
        <v>4525</v>
      </c>
      <c r="AL361" t="s">
        <v>14501</v>
      </c>
      <c r="AM361" t="s">
        <v>11014</v>
      </c>
      <c r="AN361" t="s">
        <v>11014</v>
      </c>
      <c r="AO361" t="s">
        <v>15883</v>
      </c>
    </row>
    <row r="362" spans="1:41" x14ac:dyDescent="0.3">
      <c r="A362" t="s">
        <v>1728</v>
      </c>
      <c r="B362" t="s">
        <v>288</v>
      </c>
      <c r="C362" s="62">
        <v>31693</v>
      </c>
      <c r="D362" t="s">
        <v>7208</v>
      </c>
      <c r="E362" t="s">
        <v>7207</v>
      </c>
      <c r="F362" t="s">
        <v>3575</v>
      </c>
      <c r="G362" t="s">
        <v>3575</v>
      </c>
      <c r="H362" t="s">
        <v>1378</v>
      </c>
      <c r="I362" t="s">
        <v>10554</v>
      </c>
      <c r="J362" t="s">
        <v>288</v>
      </c>
      <c r="K362">
        <v>518545</v>
      </c>
      <c r="L362" t="s">
        <v>288</v>
      </c>
      <c r="M362">
        <v>1741047</v>
      </c>
      <c r="N362" t="s">
        <v>288</v>
      </c>
      <c r="O362" t="s">
        <v>1729</v>
      </c>
      <c r="P362" t="s">
        <v>1728</v>
      </c>
      <c r="Q362">
        <v>9070</v>
      </c>
      <c r="R362" t="s">
        <v>288</v>
      </c>
      <c r="S362">
        <v>30811</v>
      </c>
      <c r="T362" t="s">
        <v>288</v>
      </c>
      <c r="V362" t="s">
        <v>3765</v>
      </c>
      <c r="W362">
        <v>55708</v>
      </c>
      <c r="X362">
        <v>9070</v>
      </c>
      <c r="Y362" t="s">
        <v>288</v>
      </c>
      <c r="Z362" t="s">
        <v>8434</v>
      </c>
      <c r="AA362" t="s">
        <v>664</v>
      </c>
      <c r="AB362" t="s">
        <v>664</v>
      </c>
      <c r="AC362" t="s">
        <v>288</v>
      </c>
      <c r="AD362" t="s">
        <v>8434</v>
      </c>
      <c r="AE362">
        <v>12038</v>
      </c>
      <c r="AI362">
        <v>7711</v>
      </c>
      <c r="AN362" t="s">
        <v>288</v>
      </c>
      <c r="AO362" t="s">
        <v>1378</v>
      </c>
    </row>
    <row r="363" spans="1:41" x14ac:dyDescent="0.3">
      <c r="A363" t="s">
        <v>1730</v>
      </c>
      <c r="B363" t="s">
        <v>721</v>
      </c>
      <c r="C363" s="62">
        <v>31313</v>
      </c>
      <c r="D363" t="s">
        <v>7796</v>
      </c>
      <c r="E363" t="s">
        <v>7795</v>
      </c>
      <c r="F363" t="s">
        <v>3575</v>
      </c>
      <c r="G363" t="s">
        <v>3575</v>
      </c>
      <c r="H363" t="s">
        <v>1371</v>
      </c>
      <c r="I363" t="s">
        <v>9588</v>
      </c>
      <c r="J363" t="s">
        <v>721</v>
      </c>
      <c r="K363">
        <v>501955</v>
      </c>
      <c r="L363" t="s">
        <v>721</v>
      </c>
      <c r="M363">
        <v>1232125</v>
      </c>
      <c r="N363" t="s">
        <v>721</v>
      </c>
      <c r="O363" t="s">
        <v>1731</v>
      </c>
      <c r="P363" t="s">
        <v>1730</v>
      </c>
      <c r="Q363">
        <v>8084</v>
      </c>
      <c r="R363" t="s">
        <v>721</v>
      </c>
      <c r="S363">
        <v>28847</v>
      </c>
      <c r="T363" t="s">
        <v>721</v>
      </c>
      <c r="V363" t="s">
        <v>3766</v>
      </c>
      <c r="W363">
        <v>55707</v>
      </c>
      <c r="X363">
        <v>8084</v>
      </c>
      <c r="Y363" t="s">
        <v>721</v>
      </c>
      <c r="Z363" t="s">
        <v>5264</v>
      </c>
      <c r="AA363" t="s">
        <v>656</v>
      </c>
      <c r="AB363" t="s">
        <v>656</v>
      </c>
      <c r="AC363" t="s">
        <v>721</v>
      </c>
      <c r="AD363" t="s">
        <v>5264</v>
      </c>
      <c r="AE363">
        <v>9277</v>
      </c>
      <c r="AF363" t="s">
        <v>721</v>
      </c>
      <c r="AG363">
        <v>5598</v>
      </c>
      <c r="AH363" t="s">
        <v>721</v>
      </c>
      <c r="AI363">
        <v>3094</v>
      </c>
      <c r="AN363" t="s">
        <v>721</v>
      </c>
      <c r="AO363" t="s">
        <v>1371</v>
      </c>
    </row>
    <row r="364" spans="1:41" x14ac:dyDescent="0.3">
      <c r="A364" t="s">
        <v>1732</v>
      </c>
      <c r="B364" t="s">
        <v>682</v>
      </c>
      <c r="C364" s="62">
        <v>32201</v>
      </c>
      <c r="D364" t="s">
        <v>7699</v>
      </c>
      <c r="E364" t="s">
        <v>7698</v>
      </c>
      <c r="F364" t="s">
        <v>1370</v>
      </c>
      <c r="G364" t="s">
        <v>6107</v>
      </c>
      <c r="H364" t="s">
        <v>1371</v>
      </c>
      <c r="I364" t="s">
        <v>9529</v>
      </c>
      <c r="J364" t="s">
        <v>682</v>
      </c>
      <c r="K364">
        <v>547973</v>
      </c>
      <c r="L364" t="s">
        <v>682</v>
      </c>
      <c r="M364">
        <v>1717646</v>
      </c>
      <c r="N364" t="s">
        <v>682</v>
      </c>
      <c r="O364" t="s">
        <v>1733</v>
      </c>
      <c r="P364" t="s">
        <v>1732</v>
      </c>
      <c r="Q364">
        <v>8616</v>
      </c>
      <c r="R364" t="s">
        <v>682</v>
      </c>
      <c r="S364">
        <v>30442</v>
      </c>
      <c r="T364" t="s">
        <v>682</v>
      </c>
      <c r="V364" t="s">
        <v>3767</v>
      </c>
      <c r="W364">
        <v>53014</v>
      </c>
      <c r="X364">
        <v>8616</v>
      </c>
      <c r="Y364" t="s">
        <v>682</v>
      </c>
      <c r="Z364" t="s">
        <v>5265</v>
      </c>
      <c r="AA364" t="s">
        <v>664</v>
      </c>
      <c r="AB364" t="s">
        <v>664</v>
      </c>
      <c r="AC364" t="s">
        <v>682</v>
      </c>
      <c r="AD364" t="s">
        <v>5265</v>
      </c>
      <c r="AE364">
        <v>10866</v>
      </c>
      <c r="AF364" t="s">
        <v>682</v>
      </c>
      <c r="AG364">
        <v>11108</v>
      </c>
      <c r="AH364" t="s">
        <v>682</v>
      </c>
      <c r="AI364">
        <v>5644</v>
      </c>
      <c r="AJ364">
        <v>3448</v>
      </c>
      <c r="AL364" t="s">
        <v>14502</v>
      </c>
      <c r="AM364" t="s">
        <v>5265</v>
      </c>
      <c r="AN364" t="s">
        <v>5265</v>
      </c>
      <c r="AO364" t="s">
        <v>15883</v>
      </c>
    </row>
    <row r="365" spans="1:41" x14ac:dyDescent="0.3">
      <c r="A365" t="s">
        <v>13589</v>
      </c>
      <c r="B365" t="s">
        <v>11652</v>
      </c>
      <c r="C365" s="62">
        <v>34087</v>
      </c>
      <c r="D365" t="s">
        <v>6610</v>
      </c>
      <c r="E365" t="s">
        <v>7698</v>
      </c>
      <c r="F365" t="s">
        <v>1384</v>
      </c>
      <c r="G365" t="s">
        <v>6107</v>
      </c>
      <c r="H365" t="s">
        <v>658</v>
      </c>
      <c r="I365" t="s">
        <v>13043</v>
      </c>
      <c r="J365" t="s">
        <v>11652</v>
      </c>
      <c r="K365">
        <v>656305</v>
      </c>
      <c r="L365" t="s">
        <v>11652</v>
      </c>
      <c r="M365">
        <v>2135256</v>
      </c>
      <c r="N365" t="s">
        <v>11652</v>
      </c>
      <c r="O365" t="s">
        <v>14503</v>
      </c>
      <c r="P365" t="s">
        <v>13589</v>
      </c>
      <c r="Q365">
        <v>10205</v>
      </c>
      <c r="S365">
        <v>28624</v>
      </c>
      <c r="W365">
        <v>104744</v>
      </c>
      <c r="X365">
        <v>10205</v>
      </c>
      <c r="Y365" t="s">
        <v>11652</v>
      </c>
      <c r="Z365" t="s">
        <v>13590</v>
      </c>
      <c r="AA365" t="s">
        <v>656</v>
      </c>
      <c r="AB365" t="s">
        <v>656</v>
      </c>
      <c r="AD365" t="s">
        <v>13590</v>
      </c>
      <c r="AE365">
        <v>13428</v>
      </c>
      <c r="AI365">
        <v>18378</v>
      </c>
      <c r="AJ365">
        <v>5407</v>
      </c>
      <c r="AL365" t="s">
        <v>14504</v>
      </c>
      <c r="AM365" t="s">
        <v>13590</v>
      </c>
      <c r="AN365" t="s">
        <v>13590</v>
      </c>
      <c r="AO365" t="s">
        <v>658</v>
      </c>
    </row>
    <row r="366" spans="1:41" x14ac:dyDescent="0.3">
      <c r="A366" t="s">
        <v>13560</v>
      </c>
      <c r="B366" t="s">
        <v>11299</v>
      </c>
      <c r="C366" s="62">
        <v>33210</v>
      </c>
      <c r="D366" t="s">
        <v>8206</v>
      </c>
      <c r="E366" t="s">
        <v>13561</v>
      </c>
      <c r="F366" t="s">
        <v>1377</v>
      </c>
      <c r="G366" t="s">
        <v>9083</v>
      </c>
      <c r="H366" t="s">
        <v>1371</v>
      </c>
      <c r="I366" t="s">
        <v>11743</v>
      </c>
      <c r="J366" t="s">
        <v>11299</v>
      </c>
      <c r="K366">
        <v>608638</v>
      </c>
      <c r="L366" t="s">
        <v>11299</v>
      </c>
      <c r="M366">
        <v>2210203</v>
      </c>
      <c r="N366" t="s">
        <v>11299</v>
      </c>
      <c r="O366" t="s">
        <v>13562</v>
      </c>
      <c r="P366" t="s">
        <v>13560</v>
      </c>
      <c r="Q366">
        <v>10132</v>
      </c>
      <c r="R366" t="s">
        <v>11299</v>
      </c>
      <c r="S366">
        <v>34854</v>
      </c>
      <c r="T366" t="s">
        <v>11299</v>
      </c>
      <c r="W366">
        <v>100288</v>
      </c>
      <c r="X366">
        <v>10132</v>
      </c>
      <c r="Y366" t="s">
        <v>11299</v>
      </c>
      <c r="Z366" t="s">
        <v>13563</v>
      </c>
      <c r="AA366" t="s">
        <v>5053</v>
      </c>
      <c r="AB366" t="s">
        <v>656</v>
      </c>
      <c r="AD366" t="s">
        <v>13563</v>
      </c>
      <c r="AE366">
        <v>12525</v>
      </c>
      <c r="AI366">
        <v>23620</v>
      </c>
      <c r="AJ366">
        <v>5291</v>
      </c>
      <c r="AN366" t="s">
        <v>11299</v>
      </c>
      <c r="AO366" t="s">
        <v>15883</v>
      </c>
    </row>
    <row r="367" spans="1:41" x14ac:dyDescent="0.3">
      <c r="A367" t="s">
        <v>1734</v>
      </c>
      <c r="B367" t="s">
        <v>939</v>
      </c>
      <c r="C367" s="62">
        <v>32858</v>
      </c>
      <c r="D367" t="s">
        <v>6974</v>
      </c>
      <c r="E367" t="s">
        <v>7797</v>
      </c>
      <c r="F367" t="s">
        <v>1479</v>
      </c>
      <c r="G367" t="s">
        <v>9083</v>
      </c>
      <c r="H367" t="s">
        <v>1371</v>
      </c>
      <c r="I367" t="s">
        <v>10359</v>
      </c>
      <c r="J367" t="s">
        <v>939</v>
      </c>
      <c r="K367">
        <v>543022</v>
      </c>
      <c r="L367" t="s">
        <v>939</v>
      </c>
      <c r="M367">
        <v>1725478</v>
      </c>
      <c r="N367" t="s">
        <v>939</v>
      </c>
      <c r="O367" t="s">
        <v>1735</v>
      </c>
      <c r="P367" t="s">
        <v>1734</v>
      </c>
      <c r="Q367">
        <v>8862</v>
      </c>
      <c r="R367" t="s">
        <v>939</v>
      </c>
      <c r="S367">
        <v>30564</v>
      </c>
      <c r="T367" t="s">
        <v>939</v>
      </c>
      <c r="V367" t="s">
        <v>3768</v>
      </c>
      <c r="W367">
        <v>58241</v>
      </c>
      <c r="X367">
        <v>8862</v>
      </c>
      <c r="Y367" t="s">
        <v>939</v>
      </c>
      <c r="Z367" t="s">
        <v>8435</v>
      </c>
      <c r="AA367" t="s">
        <v>656</v>
      </c>
      <c r="AB367" t="s">
        <v>656</v>
      </c>
      <c r="AC367" t="s">
        <v>939</v>
      </c>
      <c r="AD367" t="s">
        <v>8435</v>
      </c>
      <c r="AE367">
        <v>10506</v>
      </c>
      <c r="AF367" t="s">
        <v>939</v>
      </c>
      <c r="AG367">
        <v>12934</v>
      </c>
      <c r="AH367" t="s">
        <v>939</v>
      </c>
      <c r="AI367">
        <v>4742</v>
      </c>
      <c r="AJ367">
        <v>3773</v>
      </c>
      <c r="AK367" t="s">
        <v>939</v>
      </c>
      <c r="AL367" t="s">
        <v>14505</v>
      </c>
      <c r="AM367" t="s">
        <v>8435</v>
      </c>
      <c r="AN367" t="s">
        <v>8435</v>
      </c>
      <c r="AO367" t="s">
        <v>15887</v>
      </c>
    </row>
    <row r="368" spans="1:41" x14ac:dyDescent="0.3">
      <c r="A368" t="s">
        <v>3769</v>
      </c>
      <c r="B368" t="s">
        <v>36</v>
      </c>
      <c r="C368" s="62">
        <v>28528</v>
      </c>
      <c r="D368" t="s">
        <v>7210</v>
      </c>
      <c r="E368" t="s">
        <v>7209</v>
      </c>
      <c r="F368" t="s">
        <v>3575</v>
      </c>
      <c r="G368" t="s">
        <v>3575</v>
      </c>
      <c r="H368" t="s">
        <v>1378</v>
      </c>
      <c r="I368" t="s">
        <v>9868</v>
      </c>
      <c r="J368" t="s">
        <v>36</v>
      </c>
      <c r="K368">
        <v>346795</v>
      </c>
      <c r="L368" t="s">
        <v>36</v>
      </c>
      <c r="M368">
        <v>181761</v>
      </c>
      <c r="N368" t="s">
        <v>36</v>
      </c>
      <c r="O368" t="s">
        <v>5266</v>
      </c>
      <c r="P368" t="s">
        <v>3769</v>
      </c>
      <c r="Q368">
        <v>6733</v>
      </c>
      <c r="R368" t="s">
        <v>36</v>
      </c>
      <c r="S368">
        <v>4727</v>
      </c>
      <c r="T368" t="s">
        <v>36</v>
      </c>
      <c r="V368" t="s">
        <v>5267</v>
      </c>
      <c r="W368">
        <v>393</v>
      </c>
      <c r="X368">
        <v>6733</v>
      </c>
      <c r="Y368" t="s">
        <v>36</v>
      </c>
      <c r="Z368" t="s">
        <v>5268</v>
      </c>
      <c r="AA368" t="s">
        <v>664</v>
      </c>
      <c r="AB368" t="s">
        <v>664</v>
      </c>
      <c r="AC368" t="s">
        <v>36</v>
      </c>
      <c r="AD368" t="s">
        <v>5268</v>
      </c>
      <c r="AI368">
        <v>7233</v>
      </c>
      <c r="AO368" t="s">
        <v>1378</v>
      </c>
    </row>
    <row r="369" spans="1:41" x14ac:dyDescent="0.3">
      <c r="A369" t="s">
        <v>1736</v>
      </c>
      <c r="B369" t="s">
        <v>446</v>
      </c>
      <c r="C369" s="62">
        <v>28466</v>
      </c>
      <c r="D369" t="s">
        <v>6589</v>
      </c>
      <c r="E369" t="s">
        <v>7209</v>
      </c>
      <c r="F369" t="s">
        <v>3575</v>
      </c>
      <c r="G369" t="s">
        <v>3575</v>
      </c>
      <c r="H369" t="s">
        <v>658</v>
      </c>
      <c r="I369" t="s">
        <v>9493</v>
      </c>
      <c r="J369" t="s">
        <v>446</v>
      </c>
      <c r="K369">
        <v>136767</v>
      </c>
      <c r="L369" t="s">
        <v>446</v>
      </c>
      <c r="M369">
        <v>18738</v>
      </c>
      <c r="N369" t="s">
        <v>446</v>
      </c>
      <c r="O369" t="s">
        <v>1737</v>
      </c>
      <c r="P369" t="s">
        <v>1736</v>
      </c>
      <c r="Q369">
        <v>6114</v>
      </c>
      <c r="R369" t="s">
        <v>446</v>
      </c>
      <c r="S369">
        <v>3953</v>
      </c>
      <c r="T369" t="s">
        <v>446</v>
      </c>
      <c r="U369" t="s">
        <v>446</v>
      </c>
      <c r="V369" t="s">
        <v>3770</v>
      </c>
      <c r="W369">
        <v>923</v>
      </c>
      <c r="X369">
        <v>6114</v>
      </c>
      <c r="Y369" t="s">
        <v>446</v>
      </c>
      <c r="Z369" t="s">
        <v>8436</v>
      </c>
      <c r="AA369" t="s">
        <v>664</v>
      </c>
      <c r="AB369" t="s">
        <v>656</v>
      </c>
      <c r="AC369" t="s">
        <v>446</v>
      </c>
      <c r="AD369" t="s">
        <v>8436</v>
      </c>
      <c r="AI369">
        <v>7925</v>
      </c>
      <c r="AO369" t="s">
        <v>658</v>
      </c>
    </row>
    <row r="370" spans="1:41" x14ac:dyDescent="0.3">
      <c r="A370" t="s">
        <v>3771</v>
      </c>
      <c r="B370" t="s">
        <v>990</v>
      </c>
      <c r="C370" s="62">
        <v>30549</v>
      </c>
      <c r="D370" t="s">
        <v>7619</v>
      </c>
      <c r="E370" t="s">
        <v>7209</v>
      </c>
      <c r="F370" t="s">
        <v>1428</v>
      </c>
      <c r="G370" t="s">
        <v>6107</v>
      </c>
      <c r="H370" t="s">
        <v>1371</v>
      </c>
      <c r="I370" t="s">
        <v>9947</v>
      </c>
      <c r="J370" t="s">
        <v>990</v>
      </c>
      <c r="K370">
        <v>445926</v>
      </c>
      <c r="L370" t="s">
        <v>990</v>
      </c>
      <c r="M370">
        <v>1098908</v>
      </c>
      <c r="N370" t="s">
        <v>990</v>
      </c>
      <c r="O370" t="s">
        <v>3772</v>
      </c>
      <c r="P370" t="s">
        <v>3771</v>
      </c>
      <c r="Q370">
        <v>8334</v>
      </c>
      <c r="R370" t="s">
        <v>990</v>
      </c>
      <c r="S370">
        <v>29220</v>
      </c>
      <c r="T370" t="s">
        <v>990</v>
      </c>
      <c r="V370" t="s">
        <v>5269</v>
      </c>
      <c r="W370">
        <v>47279</v>
      </c>
      <c r="X370">
        <v>8334</v>
      </c>
      <c r="Y370" t="s">
        <v>990</v>
      </c>
      <c r="Z370" t="s">
        <v>5270</v>
      </c>
      <c r="AA370" t="s">
        <v>656</v>
      </c>
      <c r="AB370" t="s">
        <v>656</v>
      </c>
      <c r="AC370" t="s">
        <v>990</v>
      </c>
      <c r="AD370" t="s">
        <v>5270</v>
      </c>
      <c r="AE370">
        <v>10772</v>
      </c>
      <c r="AF370" t="s">
        <v>990</v>
      </c>
      <c r="AG370">
        <v>5673</v>
      </c>
      <c r="AH370" t="s">
        <v>990</v>
      </c>
      <c r="AI370">
        <v>461</v>
      </c>
      <c r="AJ370">
        <v>3040</v>
      </c>
      <c r="AK370" t="s">
        <v>990</v>
      </c>
      <c r="AL370" t="s">
        <v>14506</v>
      </c>
      <c r="AM370" t="s">
        <v>5270</v>
      </c>
      <c r="AN370" t="s">
        <v>990</v>
      </c>
      <c r="AO370" t="s">
        <v>15883</v>
      </c>
    </row>
    <row r="371" spans="1:41" x14ac:dyDescent="0.3">
      <c r="A371" t="s">
        <v>1738</v>
      </c>
      <c r="B371" t="s">
        <v>883</v>
      </c>
      <c r="C371" s="62">
        <v>28295</v>
      </c>
      <c r="D371" t="s">
        <v>6788</v>
      </c>
      <c r="E371" t="s">
        <v>7529</v>
      </c>
      <c r="F371" t="s">
        <v>3575</v>
      </c>
      <c r="G371" t="s">
        <v>3575</v>
      </c>
      <c r="H371" t="s">
        <v>1371</v>
      </c>
      <c r="I371" t="s">
        <v>10361</v>
      </c>
      <c r="J371" t="s">
        <v>883</v>
      </c>
      <c r="K371">
        <v>136600</v>
      </c>
      <c r="L371" t="s">
        <v>883</v>
      </c>
      <c r="M371">
        <v>18578</v>
      </c>
      <c r="N371" t="s">
        <v>883</v>
      </c>
      <c r="O371" t="s">
        <v>1739</v>
      </c>
      <c r="P371" t="s">
        <v>1738</v>
      </c>
      <c r="Q371">
        <v>6087</v>
      </c>
      <c r="R371" t="s">
        <v>883</v>
      </c>
      <c r="S371">
        <v>3926</v>
      </c>
      <c r="T371" t="s">
        <v>883</v>
      </c>
      <c r="V371" t="s">
        <v>3773</v>
      </c>
      <c r="W371">
        <v>762</v>
      </c>
      <c r="X371">
        <v>6087</v>
      </c>
      <c r="Y371" t="s">
        <v>883</v>
      </c>
      <c r="Z371" t="s">
        <v>5271</v>
      </c>
      <c r="AA371" t="s">
        <v>664</v>
      </c>
      <c r="AB371" t="s">
        <v>664</v>
      </c>
      <c r="AC371" t="s">
        <v>883</v>
      </c>
      <c r="AD371" t="s">
        <v>5271</v>
      </c>
      <c r="AF371" t="s">
        <v>883</v>
      </c>
      <c r="AG371">
        <v>5139</v>
      </c>
      <c r="AH371" t="s">
        <v>883</v>
      </c>
      <c r="AI371">
        <v>3900</v>
      </c>
      <c r="AO371" t="s">
        <v>1371</v>
      </c>
    </row>
    <row r="372" spans="1:41" x14ac:dyDescent="0.3">
      <c r="A372" t="s">
        <v>1740</v>
      </c>
      <c r="B372" t="s">
        <v>845</v>
      </c>
      <c r="C372" s="62">
        <v>31249</v>
      </c>
      <c r="D372" t="s">
        <v>7530</v>
      </c>
      <c r="E372" t="s">
        <v>7529</v>
      </c>
      <c r="F372" t="s">
        <v>1411</v>
      </c>
      <c r="G372" t="s">
        <v>9083</v>
      </c>
      <c r="H372" t="s">
        <v>1371</v>
      </c>
      <c r="I372" t="s">
        <v>10338</v>
      </c>
      <c r="J372" t="s">
        <v>845</v>
      </c>
      <c r="K372">
        <v>612672</v>
      </c>
      <c r="L372" t="s">
        <v>845</v>
      </c>
      <c r="M372">
        <v>1935581</v>
      </c>
      <c r="N372" t="s">
        <v>845</v>
      </c>
      <c r="O372" t="s">
        <v>3774</v>
      </c>
      <c r="P372" t="s">
        <v>1740</v>
      </c>
      <c r="Q372">
        <v>9093</v>
      </c>
      <c r="R372" t="s">
        <v>845</v>
      </c>
      <c r="S372">
        <v>32048</v>
      </c>
      <c r="T372" t="s">
        <v>845</v>
      </c>
      <c r="V372" t="s">
        <v>3775</v>
      </c>
      <c r="W372">
        <v>53026</v>
      </c>
      <c r="X372">
        <v>9093</v>
      </c>
      <c r="Y372" t="s">
        <v>845</v>
      </c>
      <c r="Z372" t="s">
        <v>5272</v>
      </c>
      <c r="AA372" t="s">
        <v>664</v>
      </c>
      <c r="AB372" t="s">
        <v>664</v>
      </c>
      <c r="AC372" t="s">
        <v>845</v>
      </c>
      <c r="AD372" t="s">
        <v>5272</v>
      </c>
      <c r="AE372">
        <v>11194</v>
      </c>
      <c r="AF372" t="s">
        <v>845</v>
      </c>
      <c r="AG372">
        <v>16922</v>
      </c>
      <c r="AH372" t="s">
        <v>845</v>
      </c>
      <c r="AI372">
        <v>18144</v>
      </c>
      <c r="AJ372">
        <v>4032</v>
      </c>
      <c r="AL372" t="s">
        <v>14507</v>
      </c>
      <c r="AM372" t="s">
        <v>5272</v>
      </c>
      <c r="AN372" t="s">
        <v>5272</v>
      </c>
      <c r="AO372" t="s">
        <v>15887</v>
      </c>
    </row>
    <row r="373" spans="1:41" x14ac:dyDescent="0.3">
      <c r="A373" t="s">
        <v>3776</v>
      </c>
      <c r="B373" t="s">
        <v>261</v>
      </c>
      <c r="C373" s="62">
        <v>30838</v>
      </c>
      <c r="D373" t="s">
        <v>6555</v>
      </c>
      <c r="E373" t="s">
        <v>6879</v>
      </c>
      <c r="F373" t="s">
        <v>1374</v>
      </c>
      <c r="G373" t="s">
        <v>6107</v>
      </c>
      <c r="H373" t="s">
        <v>1422</v>
      </c>
      <c r="I373" t="s">
        <v>9823</v>
      </c>
      <c r="J373" t="s">
        <v>261</v>
      </c>
      <c r="K373">
        <v>455139</v>
      </c>
      <c r="L373" t="s">
        <v>261</v>
      </c>
      <c r="M373">
        <v>392181</v>
      </c>
      <c r="N373" t="s">
        <v>261</v>
      </c>
      <c r="O373" t="s">
        <v>5273</v>
      </c>
      <c r="P373" t="s">
        <v>3776</v>
      </c>
      <c r="Q373">
        <v>8990</v>
      </c>
      <c r="R373" t="s">
        <v>261</v>
      </c>
      <c r="S373">
        <v>30445</v>
      </c>
      <c r="T373" t="s">
        <v>261</v>
      </c>
      <c r="V373" t="s">
        <v>5274</v>
      </c>
      <c r="W373">
        <v>33829</v>
      </c>
      <c r="X373">
        <v>8990</v>
      </c>
      <c r="Y373" t="s">
        <v>261</v>
      </c>
      <c r="Z373" t="s">
        <v>5275</v>
      </c>
      <c r="AA373" t="s">
        <v>656</v>
      </c>
      <c r="AB373" t="s">
        <v>656</v>
      </c>
      <c r="AC373" t="s">
        <v>261</v>
      </c>
      <c r="AD373" t="s">
        <v>5275</v>
      </c>
      <c r="AE373">
        <v>11858</v>
      </c>
      <c r="AF373" t="s">
        <v>261</v>
      </c>
      <c r="AG373">
        <v>12988</v>
      </c>
      <c r="AH373" t="s">
        <v>261</v>
      </c>
      <c r="AI373">
        <v>1652</v>
      </c>
      <c r="AJ373">
        <v>3719</v>
      </c>
      <c r="AK373" t="s">
        <v>261</v>
      </c>
      <c r="AL373" t="s">
        <v>14508</v>
      </c>
      <c r="AM373" t="s">
        <v>5275</v>
      </c>
      <c r="AN373" t="s">
        <v>5275</v>
      </c>
      <c r="AO373" t="s">
        <v>1422</v>
      </c>
    </row>
    <row r="374" spans="1:41" x14ac:dyDescent="0.3">
      <c r="A374" t="s">
        <v>14093</v>
      </c>
      <c r="B374" t="s">
        <v>14054</v>
      </c>
      <c r="C374" s="62">
        <v>34329</v>
      </c>
      <c r="D374" t="s">
        <v>14094</v>
      </c>
      <c r="E374" t="s">
        <v>6879</v>
      </c>
      <c r="F374" t="s">
        <v>1437</v>
      </c>
      <c r="G374" t="s">
        <v>6107</v>
      </c>
      <c r="H374" t="s">
        <v>1371</v>
      </c>
      <c r="I374" t="s">
        <v>15551</v>
      </c>
      <c r="J374" t="s">
        <v>14054</v>
      </c>
      <c r="K374">
        <v>630023</v>
      </c>
      <c r="L374" t="s">
        <v>14054</v>
      </c>
      <c r="P374" t="s">
        <v>14093</v>
      </c>
      <c r="Q374">
        <v>10978</v>
      </c>
      <c r="S374">
        <v>39823</v>
      </c>
      <c r="W374">
        <v>102336</v>
      </c>
      <c r="Z374" t="s">
        <v>14095</v>
      </c>
      <c r="AA374" t="s">
        <v>656</v>
      </c>
      <c r="AB374" t="s">
        <v>656</v>
      </c>
      <c r="AD374" t="s">
        <v>14095</v>
      </c>
      <c r="AE374">
        <v>15140</v>
      </c>
      <c r="AI374">
        <v>18753</v>
      </c>
      <c r="AJ374">
        <v>5757</v>
      </c>
      <c r="AN374" t="s">
        <v>14054</v>
      </c>
      <c r="AO374" t="s">
        <v>1371</v>
      </c>
    </row>
    <row r="375" spans="1:41" x14ac:dyDescent="0.3">
      <c r="A375" t="s">
        <v>1741</v>
      </c>
      <c r="B375" t="s">
        <v>355</v>
      </c>
      <c r="C375" s="62">
        <v>32420</v>
      </c>
      <c r="D375" t="s">
        <v>6921</v>
      </c>
      <c r="E375" t="s">
        <v>6920</v>
      </c>
      <c r="F375" t="s">
        <v>1414</v>
      </c>
      <c r="G375" t="s">
        <v>9083</v>
      </c>
      <c r="H375" t="s">
        <v>1378</v>
      </c>
      <c r="I375" t="s">
        <v>9624</v>
      </c>
      <c r="J375" t="s">
        <v>355</v>
      </c>
      <c r="K375">
        <v>502082</v>
      </c>
      <c r="L375" t="s">
        <v>355</v>
      </c>
      <c r="M375">
        <v>1697835</v>
      </c>
      <c r="N375" t="s">
        <v>355</v>
      </c>
      <c r="O375" t="s">
        <v>1742</v>
      </c>
      <c r="P375" t="s">
        <v>1741</v>
      </c>
      <c r="Q375">
        <v>8852</v>
      </c>
      <c r="R375" t="s">
        <v>355</v>
      </c>
      <c r="S375">
        <v>30523</v>
      </c>
      <c r="T375" t="s">
        <v>355</v>
      </c>
      <c r="U375" t="s">
        <v>355</v>
      </c>
      <c r="V375" t="s">
        <v>3777</v>
      </c>
      <c r="W375">
        <v>58147</v>
      </c>
      <c r="X375">
        <v>8852</v>
      </c>
      <c r="Y375" t="s">
        <v>355</v>
      </c>
      <c r="Z375" t="s">
        <v>5276</v>
      </c>
      <c r="AA375" t="s">
        <v>664</v>
      </c>
      <c r="AB375" t="s">
        <v>656</v>
      </c>
      <c r="AC375" t="s">
        <v>355</v>
      </c>
      <c r="AD375" t="s">
        <v>5276</v>
      </c>
      <c r="AE375">
        <v>10494</v>
      </c>
      <c r="AF375" t="s">
        <v>355</v>
      </c>
      <c r="AG375">
        <v>12924</v>
      </c>
      <c r="AH375" t="s">
        <v>355</v>
      </c>
      <c r="AI375">
        <v>5349</v>
      </c>
      <c r="AJ375">
        <v>3637</v>
      </c>
      <c r="AK375" t="s">
        <v>355</v>
      </c>
      <c r="AL375" t="s">
        <v>14509</v>
      </c>
      <c r="AM375" t="s">
        <v>5276</v>
      </c>
      <c r="AN375" t="s">
        <v>5276</v>
      </c>
      <c r="AO375" t="s">
        <v>1378</v>
      </c>
    </row>
    <row r="376" spans="1:41" x14ac:dyDescent="0.3">
      <c r="A376" t="s">
        <v>1743</v>
      </c>
      <c r="B376" t="s">
        <v>1208</v>
      </c>
      <c r="C376" s="62">
        <v>27642</v>
      </c>
      <c r="D376" t="s">
        <v>7799</v>
      </c>
      <c r="E376" t="s">
        <v>7798</v>
      </c>
      <c r="F376" t="s">
        <v>3575</v>
      </c>
      <c r="G376" t="s">
        <v>3575</v>
      </c>
      <c r="H376" t="s">
        <v>1371</v>
      </c>
      <c r="I376" t="s">
        <v>10641</v>
      </c>
      <c r="J376" t="s">
        <v>1208</v>
      </c>
      <c r="K376">
        <v>329092</v>
      </c>
      <c r="L376" t="s">
        <v>1208</v>
      </c>
      <c r="M376">
        <v>196266</v>
      </c>
      <c r="N376" t="s">
        <v>1208</v>
      </c>
      <c r="O376" t="s">
        <v>1744</v>
      </c>
      <c r="P376" t="s">
        <v>1743</v>
      </c>
      <c r="Q376">
        <v>6513</v>
      </c>
      <c r="R376" t="s">
        <v>1208</v>
      </c>
      <c r="S376">
        <v>4440</v>
      </c>
      <c r="T376" t="s">
        <v>1208</v>
      </c>
      <c r="V376" t="s">
        <v>3778</v>
      </c>
      <c r="W376">
        <v>1577</v>
      </c>
      <c r="X376">
        <v>6513</v>
      </c>
      <c r="Y376" t="s">
        <v>1208</v>
      </c>
      <c r="Z376" t="s">
        <v>5277</v>
      </c>
      <c r="AA376" t="s">
        <v>664</v>
      </c>
      <c r="AB376" t="s">
        <v>664</v>
      </c>
      <c r="AC376" t="s">
        <v>1208</v>
      </c>
      <c r="AD376" t="s">
        <v>5277</v>
      </c>
      <c r="AF376" t="s">
        <v>1208</v>
      </c>
      <c r="AG376">
        <v>5625</v>
      </c>
      <c r="AH376" t="s">
        <v>1208</v>
      </c>
      <c r="AI376">
        <v>3732</v>
      </c>
      <c r="AO376" t="s">
        <v>1371</v>
      </c>
    </row>
    <row r="377" spans="1:41" x14ac:dyDescent="0.3">
      <c r="A377" t="s">
        <v>3459</v>
      </c>
      <c r="B377" t="s">
        <v>99</v>
      </c>
      <c r="C377" s="62">
        <v>32822</v>
      </c>
      <c r="D377" t="s">
        <v>6583</v>
      </c>
      <c r="E377" t="s">
        <v>7046</v>
      </c>
      <c r="F377" t="s">
        <v>1428</v>
      </c>
      <c r="G377" t="s">
        <v>6107</v>
      </c>
      <c r="H377" t="s">
        <v>1378</v>
      </c>
      <c r="I377" t="s">
        <v>9939</v>
      </c>
      <c r="J377" t="s">
        <v>99</v>
      </c>
      <c r="K377">
        <v>574831</v>
      </c>
      <c r="L377" t="s">
        <v>99</v>
      </c>
      <c r="M377">
        <v>1758971</v>
      </c>
      <c r="N377" t="s">
        <v>99</v>
      </c>
      <c r="O377" t="s">
        <v>3779</v>
      </c>
      <c r="P377" t="s">
        <v>3459</v>
      </c>
      <c r="Q377">
        <v>9510</v>
      </c>
      <c r="R377" t="s">
        <v>99</v>
      </c>
      <c r="S377">
        <v>31959</v>
      </c>
      <c r="T377" t="s">
        <v>99</v>
      </c>
      <c r="V377" t="s">
        <v>3780</v>
      </c>
      <c r="W377">
        <v>66689</v>
      </c>
      <c r="X377">
        <v>9510</v>
      </c>
      <c r="Y377" t="s">
        <v>99</v>
      </c>
      <c r="Z377" t="s">
        <v>5278</v>
      </c>
      <c r="AA377" t="s">
        <v>656</v>
      </c>
      <c r="AB377" t="s">
        <v>656</v>
      </c>
      <c r="AC377" t="s">
        <v>99</v>
      </c>
      <c r="AD377" t="s">
        <v>5278</v>
      </c>
      <c r="AE377">
        <v>11447</v>
      </c>
      <c r="AI377">
        <v>14788</v>
      </c>
      <c r="AJ377">
        <v>3947</v>
      </c>
      <c r="AN377" t="s">
        <v>99</v>
      </c>
      <c r="AO377" t="s">
        <v>1378</v>
      </c>
    </row>
    <row r="378" spans="1:41" x14ac:dyDescent="0.3">
      <c r="A378" t="s">
        <v>11411</v>
      </c>
      <c r="B378" t="s">
        <v>11531</v>
      </c>
      <c r="C378" s="62">
        <v>33377</v>
      </c>
      <c r="D378" t="s">
        <v>11413</v>
      </c>
      <c r="E378" t="s">
        <v>11412</v>
      </c>
      <c r="F378" t="s">
        <v>1437</v>
      </c>
      <c r="G378" t="s">
        <v>6107</v>
      </c>
      <c r="H378" t="s">
        <v>1394</v>
      </c>
      <c r="I378" t="s">
        <v>15552</v>
      </c>
      <c r="J378" t="s">
        <v>11531</v>
      </c>
      <c r="K378">
        <v>596847</v>
      </c>
      <c r="L378" t="s">
        <v>11531</v>
      </c>
      <c r="M378">
        <v>2106323</v>
      </c>
      <c r="N378" t="s">
        <v>11531</v>
      </c>
      <c r="O378" t="s">
        <v>13505</v>
      </c>
      <c r="P378" t="s">
        <v>11411</v>
      </c>
      <c r="Q378">
        <v>9623</v>
      </c>
      <c r="R378" t="s">
        <v>11531</v>
      </c>
      <c r="S378">
        <v>31779</v>
      </c>
      <c r="T378" t="s">
        <v>11531</v>
      </c>
      <c r="V378" t="s">
        <v>12472</v>
      </c>
      <c r="W378">
        <v>68192</v>
      </c>
      <c r="X378">
        <v>9623</v>
      </c>
      <c r="Y378" t="s">
        <v>11531</v>
      </c>
      <c r="Z378" t="s">
        <v>12473</v>
      </c>
      <c r="AA378" t="s">
        <v>664</v>
      </c>
      <c r="AB378" t="s">
        <v>656</v>
      </c>
      <c r="AC378" t="s">
        <v>11531</v>
      </c>
      <c r="AD378" t="s">
        <v>12473</v>
      </c>
      <c r="AE378">
        <v>11799</v>
      </c>
      <c r="AF378" t="s">
        <v>11531</v>
      </c>
      <c r="AG378">
        <v>52187</v>
      </c>
      <c r="AH378" t="s">
        <v>11531</v>
      </c>
      <c r="AI378">
        <v>14342</v>
      </c>
      <c r="AJ378">
        <v>4539</v>
      </c>
      <c r="AN378" t="s">
        <v>11531</v>
      </c>
      <c r="AO378" t="s">
        <v>2145</v>
      </c>
    </row>
    <row r="379" spans="1:41" x14ac:dyDescent="0.3">
      <c r="A379" t="s">
        <v>1745</v>
      </c>
      <c r="B379" t="s">
        <v>632</v>
      </c>
      <c r="C379" s="62">
        <v>30145</v>
      </c>
      <c r="D379" t="s">
        <v>6587</v>
      </c>
      <c r="E379" t="s">
        <v>6586</v>
      </c>
      <c r="F379" t="s">
        <v>1428</v>
      </c>
      <c r="G379" t="s">
        <v>6107</v>
      </c>
      <c r="H379" t="s">
        <v>1378</v>
      </c>
      <c r="I379" t="s">
        <v>9665</v>
      </c>
      <c r="J379" t="s">
        <v>632</v>
      </c>
      <c r="K379">
        <v>425783</v>
      </c>
      <c r="L379" t="s">
        <v>632</v>
      </c>
      <c r="M379">
        <v>292740</v>
      </c>
      <c r="N379" t="s">
        <v>632</v>
      </c>
      <c r="O379" t="s">
        <v>1746</v>
      </c>
      <c r="P379" t="s">
        <v>1745</v>
      </c>
      <c r="Q379">
        <v>7498</v>
      </c>
      <c r="R379" t="s">
        <v>632</v>
      </c>
      <c r="S379">
        <v>6205</v>
      </c>
      <c r="T379" t="s">
        <v>632</v>
      </c>
      <c r="U379" t="s">
        <v>632</v>
      </c>
      <c r="V379" t="s">
        <v>3781</v>
      </c>
      <c r="W379">
        <v>31672</v>
      </c>
      <c r="X379">
        <v>7498</v>
      </c>
      <c r="Y379" t="s">
        <v>632</v>
      </c>
      <c r="Z379" t="s">
        <v>5279</v>
      </c>
      <c r="AA379" t="s">
        <v>664</v>
      </c>
      <c r="AB379" t="s">
        <v>664</v>
      </c>
      <c r="AC379" t="s">
        <v>632</v>
      </c>
      <c r="AD379" t="s">
        <v>5279</v>
      </c>
      <c r="AE379">
        <v>6528</v>
      </c>
      <c r="AF379" t="s">
        <v>632</v>
      </c>
      <c r="AG379">
        <v>5222</v>
      </c>
      <c r="AH379" t="s">
        <v>9666</v>
      </c>
      <c r="AI379">
        <v>3372</v>
      </c>
      <c r="AJ379">
        <v>1077</v>
      </c>
      <c r="AK379" t="s">
        <v>632</v>
      </c>
      <c r="AL379" t="s">
        <v>14510</v>
      </c>
      <c r="AM379" t="s">
        <v>14511</v>
      </c>
      <c r="AN379" t="s">
        <v>5279</v>
      </c>
      <c r="AO379" t="s">
        <v>15897</v>
      </c>
    </row>
    <row r="380" spans="1:41" x14ac:dyDescent="0.3">
      <c r="A380" t="s">
        <v>1747</v>
      </c>
      <c r="B380" t="s">
        <v>1047</v>
      </c>
      <c r="C380" s="62">
        <v>28843</v>
      </c>
      <c r="D380" t="s">
        <v>7801</v>
      </c>
      <c r="E380" t="s">
        <v>7800</v>
      </c>
      <c r="F380" t="s">
        <v>3575</v>
      </c>
      <c r="G380" t="s">
        <v>3575</v>
      </c>
      <c r="H380" t="s">
        <v>1371</v>
      </c>
      <c r="I380" t="s">
        <v>10299</v>
      </c>
      <c r="J380" t="s">
        <v>1047</v>
      </c>
      <c r="K380">
        <v>425562</v>
      </c>
      <c r="L380" t="s">
        <v>1047</v>
      </c>
      <c r="M380">
        <v>390767</v>
      </c>
      <c r="N380" t="s">
        <v>1047</v>
      </c>
      <c r="O380" t="s">
        <v>1748</v>
      </c>
      <c r="P380" t="s">
        <v>1747</v>
      </c>
      <c r="Q380">
        <v>7076</v>
      </c>
      <c r="R380" t="s">
        <v>1047</v>
      </c>
      <c r="S380">
        <v>5417</v>
      </c>
      <c r="T380" t="s">
        <v>1047</v>
      </c>
      <c r="V380" t="s">
        <v>5280</v>
      </c>
      <c r="W380">
        <v>31629</v>
      </c>
      <c r="Z380" t="s">
        <v>8437</v>
      </c>
      <c r="AA380" t="s">
        <v>656</v>
      </c>
      <c r="AB380" t="s">
        <v>656</v>
      </c>
      <c r="AC380" t="s">
        <v>1047</v>
      </c>
      <c r="AD380" t="s">
        <v>8437</v>
      </c>
      <c r="AI380">
        <v>5653</v>
      </c>
      <c r="AO380" t="s">
        <v>1371</v>
      </c>
    </row>
    <row r="381" spans="1:41" x14ac:dyDescent="0.3">
      <c r="A381" t="s">
        <v>1749</v>
      </c>
      <c r="B381" t="s">
        <v>1088</v>
      </c>
      <c r="C381" s="62">
        <v>32694</v>
      </c>
      <c r="D381" t="s">
        <v>7028</v>
      </c>
      <c r="E381" t="s">
        <v>7629</v>
      </c>
      <c r="F381" t="s">
        <v>1377</v>
      </c>
      <c r="G381" t="s">
        <v>9083</v>
      </c>
      <c r="H381" t="s">
        <v>1371</v>
      </c>
      <c r="I381" t="s">
        <v>9343</v>
      </c>
      <c r="J381" t="s">
        <v>1088</v>
      </c>
      <c r="K381">
        <v>571561</v>
      </c>
      <c r="L381" t="s">
        <v>1088</v>
      </c>
      <c r="M381">
        <v>1947829</v>
      </c>
      <c r="N381" t="s">
        <v>1088</v>
      </c>
      <c r="O381" t="s">
        <v>3782</v>
      </c>
      <c r="P381" t="s">
        <v>1749</v>
      </c>
      <c r="Q381">
        <v>9296</v>
      </c>
      <c r="R381" t="s">
        <v>1088</v>
      </c>
      <c r="S381">
        <v>32135</v>
      </c>
      <c r="T381" t="s">
        <v>1088</v>
      </c>
      <c r="V381" t="s">
        <v>3783</v>
      </c>
      <c r="W381">
        <v>70349</v>
      </c>
      <c r="X381">
        <v>9296</v>
      </c>
      <c r="Y381" t="s">
        <v>1088</v>
      </c>
      <c r="Z381" t="s">
        <v>5281</v>
      </c>
      <c r="AA381" t="s">
        <v>664</v>
      </c>
      <c r="AB381" t="s">
        <v>664</v>
      </c>
      <c r="AC381" t="s">
        <v>8438</v>
      </c>
      <c r="AD381" t="s">
        <v>5281</v>
      </c>
      <c r="AE381">
        <v>12239</v>
      </c>
      <c r="AF381" t="s">
        <v>1088</v>
      </c>
      <c r="AG381">
        <v>23926</v>
      </c>
      <c r="AH381" t="s">
        <v>1088</v>
      </c>
      <c r="AI381">
        <v>18155</v>
      </c>
      <c r="AJ381">
        <v>4205</v>
      </c>
      <c r="AL381" t="s">
        <v>14512</v>
      </c>
      <c r="AM381" t="s">
        <v>5281</v>
      </c>
      <c r="AN381" t="s">
        <v>1088</v>
      </c>
      <c r="AO381" t="s">
        <v>15883</v>
      </c>
    </row>
    <row r="382" spans="1:41" x14ac:dyDescent="0.3">
      <c r="A382" t="s">
        <v>1750</v>
      </c>
      <c r="B382" t="s">
        <v>85</v>
      </c>
      <c r="C382" s="62">
        <v>31317</v>
      </c>
      <c r="D382" t="s">
        <v>6779</v>
      </c>
      <c r="E382" t="s">
        <v>7211</v>
      </c>
      <c r="F382" t="s">
        <v>3575</v>
      </c>
      <c r="G382" t="s">
        <v>3575</v>
      </c>
      <c r="H382" t="s">
        <v>658</v>
      </c>
      <c r="I382" t="s">
        <v>10631</v>
      </c>
      <c r="J382" t="s">
        <v>85</v>
      </c>
      <c r="K382">
        <v>465674</v>
      </c>
      <c r="L382" t="s">
        <v>85</v>
      </c>
      <c r="M382">
        <v>1654332</v>
      </c>
      <c r="N382" t="s">
        <v>85</v>
      </c>
      <c r="O382" t="s">
        <v>1751</v>
      </c>
      <c r="P382" t="s">
        <v>1750</v>
      </c>
      <c r="Q382">
        <v>8822</v>
      </c>
      <c r="R382" t="s">
        <v>85</v>
      </c>
      <c r="S382">
        <v>30084</v>
      </c>
      <c r="T382" t="s">
        <v>85</v>
      </c>
      <c r="V382" t="s">
        <v>3784</v>
      </c>
      <c r="W382">
        <v>45898</v>
      </c>
      <c r="X382">
        <v>8822</v>
      </c>
      <c r="Y382" t="s">
        <v>85</v>
      </c>
      <c r="Z382" t="s">
        <v>5282</v>
      </c>
      <c r="AA382" t="s">
        <v>656</v>
      </c>
      <c r="AB382" t="s">
        <v>656</v>
      </c>
      <c r="AC382" t="s">
        <v>85</v>
      </c>
      <c r="AD382" t="s">
        <v>5282</v>
      </c>
      <c r="AE382">
        <v>9946</v>
      </c>
      <c r="AF382" t="s">
        <v>85</v>
      </c>
      <c r="AG382">
        <v>12583</v>
      </c>
      <c r="AH382" t="s">
        <v>85</v>
      </c>
      <c r="AI382">
        <v>2262</v>
      </c>
      <c r="AN382" t="s">
        <v>85</v>
      </c>
      <c r="AO382" t="s">
        <v>658</v>
      </c>
    </row>
    <row r="383" spans="1:41" x14ac:dyDescent="0.3">
      <c r="A383" t="s">
        <v>1752</v>
      </c>
      <c r="B383" t="s">
        <v>701</v>
      </c>
      <c r="C383" s="62">
        <v>31581</v>
      </c>
      <c r="D383" t="s">
        <v>6723</v>
      </c>
      <c r="E383" t="s">
        <v>7675</v>
      </c>
      <c r="F383" t="s">
        <v>1479</v>
      </c>
      <c r="G383" t="s">
        <v>9083</v>
      </c>
      <c r="H383" t="s">
        <v>1371</v>
      </c>
      <c r="I383" t="s">
        <v>9926</v>
      </c>
      <c r="J383" t="s">
        <v>701</v>
      </c>
      <c r="K383">
        <v>518553</v>
      </c>
      <c r="L383" t="s">
        <v>701</v>
      </c>
      <c r="M383">
        <v>1770784</v>
      </c>
      <c r="N383" t="s">
        <v>701</v>
      </c>
      <c r="O383" t="s">
        <v>1753</v>
      </c>
      <c r="P383" t="s">
        <v>1752</v>
      </c>
      <c r="Q383">
        <v>8836</v>
      </c>
      <c r="R383" t="s">
        <v>701</v>
      </c>
      <c r="S383">
        <v>30963</v>
      </c>
      <c r="T383" t="s">
        <v>701</v>
      </c>
      <c r="V383" t="s">
        <v>3785</v>
      </c>
      <c r="W383">
        <v>55725</v>
      </c>
      <c r="X383">
        <v>8836</v>
      </c>
      <c r="Y383" t="s">
        <v>701</v>
      </c>
      <c r="Z383" t="s">
        <v>5283</v>
      </c>
      <c r="AA383" t="s">
        <v>656</v>
      </c>
      <c r="AB383" t="s">
        <v>656</v>
      </c>
      <c r="AC383" t="s">
        <v>701</v>
      </c>
      <c r="AD383" t="s">
        <v>5283</v>
      </c>
      <c r="AE383">
        <v>11780</v>
      </c>
      <c r="AF383" t="s">
        <v>701</v>
      </c>
      <c r="AG383">
        <v>12675</v>
      </c>
      <c r="AH383" t="s">
        <v>701</v>
      </c>
      <c r="AI383">
        <v>17992</v>
      </c>
      <c r="AJ383">
        <v>3626</v>
      </c>
      <c r="AL383" t="s">
        <v>14513</v>
      </c>
      <c r="AM383" t="s">
        <v>5283</v>
      </c>
      <c r="AN383" t="s">
        <v>5283</v>
      </c>
      <c r="AO383" t="s">
        <v>15883</v>
      </c>
    </row>
    <row r="384" spans="1:41" x14ac:dyDescent="0.3">
      <c r="A384" t="s">
        <v>13114</v>
      </c>
      <c r="B384" t="s">
        <v>11495</v>
      </c>
      <c r="C384" s="62">
        <v>35370</v>
      </c>
      <c r="D384" t="s">
        <v>13115</v>
      </c>
      <c r="E384" t="s">
        <v>13116</v>
      </c>
      <c r="F384" t="s">
        <v>1435</v>
      </c>
      <c r="G384" t="s">
        <v>9083</v>
      </c>
      <c r="H384" t="s">
        <v>1378</v>
      </c>
      <c r="I384" t="s">
        <v>13035</v>
      </c>
      <c r="J384" t="s">
        <v>11495</v>
      </c>
      <c r="K384">
        <v>663757</v>
      </c>
      <c r="L384" t="s">
        <v>11495</v>
      </c>
      <c r="P384" t="s">
        <v>13114</v>
      </c>
      <c r="T384" t="s">
        <v>11495</v>
      </c>
      <c r="W384">
        <v>105735</v>
      </c>
      <c r="Z384" t="s">
        <v>13117</v>
      </c>
      <c r="AA384" t="s">
        <v>664</v>
      </c>
      <c r="AB384" t="s">
        <v>664</v>
      </c>
      <c r="AD384" t="s">
        <v>13117</v>
      </c>
      <c r="AO384" t="s">
        <v>1378</v>
      </c>
    </row>
    <row r="385" spans="1:41" x14ac:dyDescent="0.3">
      <c r="A385" t="s">
        <v>13709</v>
      </c>
      <c r="B385" t="s">
        <v>11323</v>
      </c>
      <c r="C385" s="62">
        <v>33634</v>
      </c>
      <c r="D385" t="s">
        <v>6528</v>
      </c>
      <c r="E385" t="s">
        <v>13710</v>
      </c>
      <c r="F385" t="s">
        <v>1428</v>
      </c>
      <c r="G385" t="s">
        <v>6107</v>
      </c>
      <c r="H385" t="s">
        <v>1371</v>
      </c>
      <c r="I385" t="s">
        <v>11324</v>
      </c>
      <c r="J385" t="s">
        <v>11323</v>
      </c>
      <c r="K385">
        <v>592222</v>
      </c>
      <c r="L385" t="s">
        <v>11323</v>
      </c>
      <c r="M385">
        <v>2143302</v>
      </c>
      <c r="N385" t="s">
        <v>11323</v>
      </c>
      <c r="O385" t="s">
        <v>13711</v>
      </c>
      <c r="P385" t="s">
        <v>13709</v>
      </c>
      <c r="Q385">
        <v>9787</v>
      </c>
      <c r="R385" t="s">
        <v>11323</v>
      </c>
      <c r="S385">
        <v>33628</v>
      </c>
      <c r="T385" t="s">
        <v>11323</v>
      </c>
      <c r="W385">
        <v>66960</v>
      </c>
      <c r="X385">
        <v>9787</v>
      </c>
      <c r="Y385" t="s">
        <v>13712</v>
      </c>
      <c r="Z385" t="s">
        <v>13713</v>
      </c>
      <c r="AA385" t="s">
        <v>664</v>
      </c>
      <c r="AB385" t="s">
        <v>664</v>
      </c>
      <c r="AD385" t="s">
        <v>13713</v>
      </c>
      <c r="AE385">
        <v>13605</v>
      </c>
      <c r="AI385">
        <v>14377</v>
      </c>
      <c r="AJ385">
        <v>4717</v>
      </c>
      <c r="AL385" t="s">
        <v>14514</v>
      </c>
      <c r="AM385" t="s">
        <v>13713</v>
      </c>
      <c r="AN385" t="s">
        <v>13713</v>
      </c>
      <c r="AO385" t="s">
        <v>15883</v>
      </c>
    </row>
    <row r="386" spans="1:41" x14ac:dyDescent="0.3">
      <c r="A386" t="s">
        <v>1754</v>
      </c>
      <c r="B386" t="s">
        <v>174</v>
      </c>
      <c r="C386" s="62">
        <v>30549</v>
      </c>
      <c r="D386" t="s">
        <v>7060</v>
      </c>
      <c r="E386" t="s">
        <v>7387</v>
      </c>
      <c r="F386" t="s">
        <v>3575</v>
      </c>
      <c r="G386" t="s">
        <v>3575</v>
      </c>
      <c r="H386" t="s">
        <v>1394</v>
      </c>
      <c r="I386" t="s">
        <v>10531</v>
      </c>
      <c r="J386" t="s">
        <v>174</v>
      </c>
      <c r="K386">
        <v>459943</v>
      </c>
      <c r="L386" t="s">
        <v>174</v>
      </c>
      <c r="M386">
        <v>590370</v>
      </c>
      <c r="N386" t="s">
        <v>174</v>
      </c>
      <c r="O386" t="s">
        <v>1755</v>
      </c>
      <c r="P386" t="s">
        <v>1754</v>
      </c>
      <c r="Q386">
        <v>7923</v>
      </c>
      <c r="R386" t="s">
        <v>174</v>
      </c>
      <c r="S386">
        <v>28647</v>
      </c>
      <c r="T386" t="s">
        <v>174</v>
      </c>
      <c r="V386" t="s">
        <v>5284</v>
      </c>
      <c r="W386">
        <v>47275</v>
      </c>
      <c r="X386">
        <v>7923</v>
      </c>
      <c r="Y386" t="s">
        <v>174</v>
      </c>
      <c r="Z386" t="s">
        <v>8439</v>
      </c>
      <c r="AA386" t="s">
        <v>664</v>
      </c>
      <c r="AB386" t="s">
        <v>656</v>
      </c>
      <c r="AC386" t="s">
        <v>174</v>
      </c>
      <c r="AD386" t="s">
        <v>8439</v>
      </c>
      <c r="AI386">
        <v>1009</v>
      </c>
      <c r="AO386" t="s">
        <v>1394</v>
      </c>
    </row>
    <row r="387" spans="1:41" x14ac:dyDescent="0.3">
      <c r="A387" t="s">
        <v>3460</v>
      </c>
      <c r="B387" t="s">
        <v>916</v>
      </c>
      <c r="C387" s="62">
        <v>32187</v>
      </c>
      <c r="D387" t="s">
        <v>6551</v>
      </c>
      <c r="E387" t="s">
        <v>7802</v>
      </c>
      <c r="F387" t="s">
        <v>1407</v>
      </c>
      <c r="G387" t="s">
        <v>9083</v>
      </c>
      <c r="H387" t="s">
        <v>1371</v>
      </c>
      <c r="I387" t="s">
        <v>9819</v>
      </c>
      <c r="J387" t="s">
        <v>916</v>
      </c>
      <c r="K387">
        <v>518560</v>
      </c>
      <c r="L387" t="s">
        <v>916</v>
      </c>
      <c r="M387">
        <v>1915033</v>
      </c>
      <c r="N387" t="s">
        <v>916</v>
      </c>
      <c r="O387" t="s">
        <v>3786</v>
      </c>
      <c r="P387" t="s">
        <v>3460</v>
      </c>
      <c r="Q387">
        <v>9363</v>
      </c>
      <c r="R387" t="s">
        <v>916</v>
      </c>
      <c r="S387">
        <v>31609</v>
      </c>
      <c r="T387" t="s">
        <v>916</v>
      </c>
      <c r="V387" t="s">
        <v>3787</v>
      </c>
      <c r="W387">
        <v>58152</v>
      </c>
      <c r="X387">
        <v>9363</v>
      </c>
      <c r="Y387" t="s">
        <v>916</v>
      </c>
      <c r="Z387" t="s">
        <v>5285</v>
      </c>
      <c r="AA387" t="s">
        <v>656</v>
      </c>
      <c r="AB387" t="s">
        <v>656</v>
      </c>
      <c r="AC387" t="s">
        <v>916</v>
      </c>
      <c r="AD387" t="s">
        <v>5285</v>
      </c>
      <c r="AE387">
        <v>11739</v>
      </c>
      <c r="AI387">
        <v>5747</v>
      </c>
      <c r="AJ387">
        <v>4337</v>
      </c>
      <c r="AN387" t="s">
        <v>916</v>
      </c>
      <c r="AO387" t="s">
        <v>1371</v>
      </c>
    </row>
    <row r="388" spans="1:41" x14ac:dyDescent="0.3">
      <c r="A388" t="s">
        <v>1756</v>
      </c>
      <c r="B388" t="s">
        <v>792</v>
      </c>
      <c r="C388" s="62">
        <v>32629</v>
      </c>
      <c r="D388" t="s">
        <v>7406</v>
      </c>
      <c r="E388" t="s">
        <v>7803</v>
      </c>
      <c r="F388" t="s">
        <v>1462</v>
      </c>
      <c r="G388" t="s">
        <v>6107</v>
      </c>
      <c r="H388" t="s">
        <v>1371</v>
      </c>
      <c r="I388" t="s">
        <v>10614</v>
      </c>
      <c r="J388" t="s">
        <v>792</v>
      </c>
      <c r="K388">
        <v>521055</v>
      </c>
      <c r="L388" t="s">
        <v>792</v>
      </c>
      <c r="M388">
        <v>1784883</v>
      </c>
      <c r="N388" t="s">
        <v>792</v>
      </c>
      <c r="O388" t="s">
        <v>1757</v>
      </c>
      <c r="P388" t="s">
        <v>1756</v>
      </c>
      <c r="Q388">
        <v>8951</v>
      </c>
      <c r="R388" t="s">
        <v>792</v>
      </c>
      <c r="S388">
        <v>30967</v>
      </c>
      <c r="T388" t="s">
        <v>792</v>
      </c>
      <c r="V388" t="s">
        <v>3788</v>
      </c>
      <c r="W388">
        <v>55729</v>
      </c>
      <c r="X388">
        <v>8951</v>
      </c>
      <c r="Y388" t="s">
        <v>792</v>
      </c>
      <c r="Z388" t="s">
        <v>5286</v>
      </c>
      <c r="AA388" t="s">
        <v>656</v>
      </c>
      <c r="AB388" t="s">
        <v>656</v>
      </c>
      <c r="AC388" t="s">
        <v>792</v>
      </c>
      <c r="AD388" t="s">
        <v>5286</v>
      </c>
      <c r="AE388">
        <v>10841</v>
      </c>
      <c r="AI388">
        <v>4896</v>
      </c>
      <c r="AN388" t="s">
        <v>792</v>
      </c>
      <c r="AO388" t="s">
        <v>1371</v>
      </c>
    </row>
    <row r="389" spans="1:41" x14ac:dyDescent="0.3">
      <c r="A389" t="s">
        <v>1758</v>
      </c>
      <c r="B389" t="s">
        <v>234</v>
      </c>
      <c r="C389" s="62">
        <v>31507</v>
      </c>
      <c r="D389" t="s">
        <v>6723</v>
      </c>
      <c r="E389" t="s">
        <v>7128</v>
      </c>
      <c r="F389" t="s">
        <v>3575</v>
      </c>
      <c r="G389" t="s">
        <v>3575</v>
      </c>
      <c r="H389" t="s">
        <v>1422</v>
      </c>
      <c r="I389" t="s">
        <v>9690</v>
      </c>
      <c r="J389" t="s">
        <v>234</v>
      </c>
      <c r="K389">
        <v>502182</v>
      </c>
      <c r="L389" t="s">
        <v>234</v>
      </c>
      <c r="M389">
        <v>1661426</v>
      </c>
      <c r="N389" t="s">
        <v>234</v>
      </c>
      <c r="O389" t="s">
        <v>1759</v>
      </c>
      <c r="P389" t="s">
        <v>1758</v>
      </c>
      <c r="Q389">
        <v>9087</v>
      </c>
      <c r="R389" t="s">
        <v>234</v>
      </c>
      <c r="S389">
        <v>30135</v>
      </c>
      <c r="T389" t="s">
        <v>234</v>
      </c>
      <c r="U389" t="s">
        <v>234</v>
      </c>
      <c r="V389" t="s">
        <v>3789</v>
      </c>
      <c r="W389">
        <v>50170</v>
      </c>
      <c r="X389">
        <v>9087</v>
      </c>
      <c r="Y389" t="s">
        <v>234</v>
      </c>
      <c r="Z389" t="s">
        <v>5287</v>
      </c>
      <c r="AA389" t="s">
        <v>664</v>
      </c>
      <c r="AB389" t="s">
        <v>656</v>
      </c>
      <c r="AC389" t="s">
        <v>234</v>
      </c>
      <c r="AD389" t="s">
        <v>5287</v>
      </c>
      <c r="AE389">
        <v>9529</v>
      </c>
      <c r="AF389" t="s">
        <v>234</v>
      </c>
      <c r="AG389">
        <v>13063</v>
      </c>
      <c r="AH389" t="s">
        <v>234</v>
      </c>
      <c r="AI389">
        <v>17987</v>
      </c>
      <c r="AN389" t="s">
        <v>234</v>
      </c>
      <c r="AO389" t="s">
        <v>1422</v>
      </c>
    </row>
    <row r="390" spans="1:41" x14ac:dyDescent="0.3">
      <c r="A390" t="s">
        <v>12477</v>
      </c>
      <c r="B390" t="s">
        <v>11304</v>
      </c>
      <c r="C390" s="62">
        <v>33228</v>
      </c>
      <c r="D390" t="s">
        <v>6526</v>
      </c>
      <c r="E390" t="s">
        <v>12478</v>
      </c>
      <c r="F390" t="s">
        <v>1400</v>
      </c>
      <c r="G390" t="s">
        <v>6107</v>
      </c>
      <c r="H390" t="s">
        <v>1371</v>
      </c>
      <c r="I390" t="s">
        <v>11833</v>
      </c>
      <c r="J390" t="s">
        <v>11304</v>
      </c>
      <c r="K390">
        <v>605182</v>
      </c>
      <c r="L390" t="s">
        <v>11304</v>
      </c>
      <c r="M390">
        <v>2044484</v>
      </c>
      <c r="N390" t="s">
        <v>11304</v>
      </c>
      <c r="O390" t="s">
        <v>13615</v>
      </c>
      <c r="P390" t="s">
        <v>12477</v>
      </c>
      <c r="Q390">
        <v>10296</v>
      </c>
      <c r="R390" t="s">
        <v>11304</v>
      </c>
      <c r="S390">
        <v>32769</v>
      </c>
      <c r="T390" t="s">
        <v>11304</v>
      </c>
      <c r="V390" t="s">
        <v>12479</v>
      </c>
      <c r="W390">
        <v>70437</v>
      </c>
      <c r="X390">
        <v>10296</v>
      </c>
      <c r="Y390" t="s">
        <v>11304</v>
      </c>
      <c r="Z390" t="s">
        <v>12480</v>
      </c>
      <c r="AA390" t="s">
        <v>656</v>
      </c>
      <c r="AB390" t="s">
        <v>656</v>
      </c>
      <c r="AC390" t="s">
        <v>12833</v>
      </c>
      <c r="AD390" t="s">
        <v>12480</v>
      </c>
      <c r="AE390">
        <v>12784</v>
      </c>
      <c r="AF390" t="s">
        <v>11304</v>
      </c>
      <c r="AG390">
        <v>70559</v>
      </c>
      <c r="AH390" t="s">
        <v>11304</v>
      </c>
      <c r="AI390">
        <v>23576</v>
      </c>
      <c r="AJ390">
        <v>5152</v>
      </c>
      <c r="AK390" t="s">
        <v>11304</v>
      </c>
      <c r="AL390" t="s">
        <v>14515</v>
      </c>
      <c r="AM390" t="s">
        <v>12480</v>
      </c>
      <c r="AN390" t="s">
        <v>12480</v>
      </c>
      <c r="AO390" t="s">
        <v>15887</v>
      </c>
    </row>
    <row r="391" spans="1:41" x14ac:dyDescent="0.3">
      <c r="A391" t="s">
        <v>1760</v>
      </c>
      <c r="B391" t="s">
        <v>726</v>
      </c>
      <c r="C391" s="62">
        <v>31092</v>
      </c>
      <c r="D391" t="s">
        <v>6974</v>
      </c>
      <c r="E391" t="s">
        <v>7664</v>
      </c>
      <c r="F391" t="s">
        <v>3575</v>
      </c>
      <c r="G391" t="s">
        <v>3575</v>
      </c>
      <c r="H391" t="s">
        <v>1371</v>
      </c>
      <c r="I391" t="s">
        <v>9093</v>
      </c>
      <c r="J391" t="s">
        <v>726</v>
      </c>
      <c r="K391">
        <v>461325</v>
      </c>
      <c r="L391" t="s">
        <v>726</v>
      </c>
      <c r="M391">
        <v>1179740</v>
      </c>
      <c r="N391" t="s">
        <v>726</v>
      </c>
      <c r="O391" t="s">
        <v>1761</v>
      </c>
      <c r="P391" t="s">
        <v>1760</v>
      </c>
      <c r="Q391">
        <v>7970</v>
      </c>
      <c r="R391" t="s">
        <v>726</v>
      </c>
      <c r="S391">
        <v>28694</v>
      </c>
      <c r="T391" t="s">
        <v>726</v>
      </c>
      <c r="V391" t="s">
        <v>3790</v>
      </c>
      <c r="W391">
        <v>45514</v>
      </c>
      <c r="X391">
        <v>7970</v>
      </c>
      <c r="Y391" t="s">
        <v>726</v>
      </c>
      <c r="Z391" t="s">
        <v>5288</v>
      </c>
      <c r="AA391" t="s">
        <v>656</v>
      </c>
      <c r="AB391" t="s">
        <v>656</v>
      </c>
      <c r="AC391" t="s">
        <v>726</v>
      </c>
      <c r="AD391" t="s">
        <v>5288</v>
      </c>
      <c r="AE391">
        <v>8102</v>
      </c>
      <c r="AF391" t="s">
        <v>726</v>
      </c>
      <c r="AG391">
        <v>5074</v>
      </c>
      <c r="AH391" t="s">
        <v>726</v>
      </c>
      <c r="AI391">
        <v>680</v>
      </c>
      <c r="AJ391">
        <v>2641</v>
      </c>
      <c r="AL391" t="s">
        <v>14516</v>
      </c>
      <c r="AM391" t="s">
        <v>5288</v>
      </c>
      <c r="AN391" t="s">
        <v>726</v>
      </c>
      <c r="AO391" t="s">
        <v>15883</v>
      </c>
    </row>
    <row r="392" spans="1:41" x14ac:dyDescent="0.3">
      <c r="A392" t="s">
        <v>1762</v>
      </c>
      <c r="B392" t="s">
        <v>1019</v>
      </c>
      <c r="C392" s="62">
        <v>31913</v>
      </c>
      <c r="D392" t="s">
        <v>6974</v>
      </c>
      <c r="E392" t="s">
        <v>7804</v>
      </c>
      <c r="F392" t="s">
        <v>3575</v>
      </c>
      <c r="G392" t="s">
        <v>3575</v>
      </c>
      <c r="H392" t="s">
        <v>1371</v>
      </c>
      <c r="I392" t="s">
        <v>10027</v>
      </c>
      <c r="J392" t="s">
        <v>1019</v>
      </c>
      <c r="K392">
        <v>543031</v>
      </c>
      <c r="L392" t="s">
        <v>1019</v>
      </c>
      <c r="M392">
        <v>1995708</v>
      </c>
      <c r="N392" t="s">
        <v>1019</v>
      </c>
      <c r="O392" t="s">
        <v>3791</v>
      </c>
      <c r="P392" t="s">
        <v>1762</v>
      </c>
      <c r="Q392">
        <v>9278</v>
      </c>
      <c r="R392" t="s">
        <v>1019</v>
      </c>
      <c r="S392">
        <v>32578</v>
      </c>
      <c r="T392" t="s">
        <v>1019</v>
      </c>
      <c r="V392" t="s">
        <v>3792</v>
      </c>
      <c r="W392">
        <v>58155</v>
      </c>
      <c r="X392">
        <v>9278</v>
      </c>
      <c r="Y392" t="s">
        <v>1019</v>
      </c>
      <c r="Z392" t="s">
        <v>8440</v>
      </c>
      <c r="AA392" t="s">
        <v>656</v>
      </c>
      <c r="AB392" t="s">
        <v>656</v>
      </c>
      <c r="AC392" t="s">
        <v>1019</v>
      </c>
      <c r="AD392" t="s">
        <v>8440</v>
      </c>
      <c r="AE392">
        <v>12306</v>
      </c>
      <c r="AI392">
        <v>4391</v>
      </c>
      <c r="AJ392">
        <v>4188</v>
      </c>
      <c r="AN392" t="s">
        <v>1019</v>
      </c>
      <c r="AO392" t="s">
        <v>1371</v>
      </c>
    </row>
    <row r="393" spans="1:41" x14ac:dyDescent="0.3">
      <c r="A393" t="s">
        <v>12723</v>
      </c>
      <c r="B393" t="s">
        <v>11647</v>
      </c>
      <c r="C393" s="62">
        <v>32928</v>
      </c>
      <c r="D393" t="s">
        <v>6614</v>
      </c>
      <c r="E393" t="s">
        <v>12724</v>
      </c>
      <c r="F393" t="s">
        <v>3575</v>
      </c>
      <c r="G393" t="s">
        <v>3575</v>
      </c>
      <c r="H393" t="s">
        <v>1378</v>
      </c>
      <c r="I393" t="s">
        <v>11648</v>
      </c>
      <c r="J393" t="s">
        <v>11647</v>
      </c>
      <c r="K393">
        <v>605183</v>
      </c>
      <c r="L393" t="s">
        <v>11647</v>
      </c>
      <c r="M393">
        <v>2119337</v>
      </c>
      <c r="N393" t="s">
        <v>11647</v>
      </c>
      <c r="O393" t="s">
        <v>13332</v>
      </c>
      <c r="P393" t="s">
        <v>12723</v>
      </c>
      <c r="Q393">
        <v>10314</v>
      </c>
      <c r="R393" t="s">
        <v>11647</v>
      </c>
      <c r="S393">
        <v>33949</v>
      </c>
      <c r="T393" t="s">
        <v>11647</v>
      </c>
      <c r="W393">
        <v>70838</v>
      </c>
      <c r="X393">
        <v>10314</v>
      </c>
      <c r="Y393" t="s">
        <v>11647</v>
      </c>
      <c r="Z393" t="s">
        <v>12725</v>
      </c>
      <c r="AA393" t="s">
        <v>656</v>
      </c>
      <c r="AB393" t="s">
        <v>656</v>
      </c>
      <c r="AC393" t="s">
        <v>11647</v>
      </c>
      <c r="AD393" t="s">
        <v>12725</v>
      </c>
      <c r="AE393">
        <v>14339</v>
      </c>
      <c r="AI393">
        <v>28046</v>
      </c>
      <c r="AJ393">
        <v>5284</v>
      </c>
      <c r="AL393" t="s">
        <v>14517</v>
      </c>
      <c r="AM393" t="s">
        <v>12725</v>
      </c>
      <c r="AN393" t="s">
        <v>11647</v>
      </c>
      <c r="AO393" t="s">
        <v>1378</v>
      </c>
    </row>
    <row r="394" spans="1:41" x14ac:dyDescent="0.3">
      <c r="A394" t="s">
        <v>1763</v>
      </c>
      <c r="B394" t="s">
        <v>750</v>
      </c>
      <c r="C394" s="62">
        <v>32057</v>
      </c>
      <c r="D394" t="s">
        <v>6528</v>
      </c>
      <c r="E394" t="s">
        <v>7531</v>
      </c>
      <c r="F394" t="s">
        <v>1447</v>
      </c>
      <c r="G394" t="s">
        <v>6107</v>
      </c>
      <c r="H394" t="s">
        <v>1371</v>
      </c>
      <c r="I394" t="s">
        <v>10863</v>
      </c>
      <c r="J394" t="s">
        <v>750</v>
      </c>
      <c r="K394">
        <v>502171</v>
      </c>
      <c r="L394" t="s">
        <v>750</v>
      </c>
      <c r="M394">
        <v>1784973</v>
      </c>
      <c r="N394" t="s">
        <v>750</v>
      </c>
      <c r="O394" t="s">
        <v>1764</v>
      </c>
      <c r="P394" t="s">
        <v>1763</v>
      </c>
      <c r="Q394">
        <v>8918</v>
      </c>
      <c r="R394" t="s">
        <v>750</v>
      </c>
      <c r="S394">
        <v>31086</v>
      </c>
      <c r="T394" t="s">
        <v>750</v>
      </c>
      <c r="V394" t="s">
        <v>3793</v>
      </c>
      <c r="W394">
        <v>50167</v>
      </c>
      <c r="X394">
        <v>8918</v>
      </c>
      <c r="Y394" t="s">
        <v>750</v>
      </c>
      <c r="Z394" t="s">
        <v>5289</v>
      </c>
      <c r="AA394" t="s">
        <v>656</v>
      </c>
      <c r="AB394" t="s">
        <v>656</v>
      </c>
      <c r="AC394" t="s">
        <v>750</v>
      </c>
      <c r="AD394" t="s">
        <v>5289</v>
      </c>
      <c r="AE394">
        <v>9504</v>
      </c>
      <c r="AF394" t="s">
        <v>750</v>
      </c>
      <c r="AG394">
        <v>13123</v>
      </c>
      <c r="AH394" t="s">
        <v>750</v>
      </c>
      <c r="AI394">
        <v>17983</v>
      </c>
      <c r="AJ394">
        <v>3791</v>
      </c>
      <c r="AK394" t="s">
        <v>750</v>
      </c>
      <c r="AL394" t="s">
        <v>14518</v>
      </c>
      <c r="AM394" t="s">
        <v>5289</v>
      </c>
      <c r="AN394" t="s">
        <v>5289</v>
      </c>
      <c r="AO394" t="s">
        <v>15887</v>
      </c>
    </row>
    <row r="395" spans="1:41" x14ac:dyDescent="0.3">
      <c r="A395" t="s">
        <v>1765</v>
      </c>
      <c r="B395" t="s">
        <v>976</v>
      </c>
      <c r="C395" s="62">
        <v>31009</v>
      </c>
      <c r="D395" t="s">
        <v>7069</v>
      </c>
      <c r="E395" t="s">
        <v>7805</v>
      </c>
      <c r="F395" t="s">
        <v>3575</v>
      </c>
      <c r="G395" t="s">
        <v>3575</v>
      </c>
      <c r="H395" t="s">
        <v>1371</v>
      </c>
      <c r="I395" t="s">
        <v>9186</v>
      </c>
      <c r="J395" t="s">
        <v>976</v>
      </c>
      <c r="K395">
        <v>445193</v>
      </c>
      <c r="L395" t="s">
        <v>976</v>
      </c>
      <c r="M395">
        <v>1769243</v>
      </c>
      <c r="N395" t="s">
        <v>976</v>
      </c>
      <c r="O395" t="s">
        <v>1766</v>
      </c>
      <c r="P395" t="s">
        <v>1765</v>
      </c>
      <c r="Q395">
        <v>8814</v>
      </c>
      <c r="R395" t="s">
        <v>976</v>
      </c>
      <c r="S395">
        <v>30958</v>
      </c>
      <c r="T395" t="s">
        <v>976</v>
      </c>
      <c r="V395" t="s">
        <v>3797</v>
      </c>
      <c r="W395">
        <v>53058</v>
      </c>
      <c r="X395">
        <v>8814</v>
      </c>
      <c r="Y395" t="s">
        <v>976</v>
      </c>
      <c r="Z395" t="s">
        <v>8441</v>
      </c>
      <c r="AA395" t="s">
        <v>656</v>
      </c>
      <c r="AB395" t="s">
        <v>656</v>
      </c>
      <c r="AC395" t="s">
        <v>976</v>
      </c>
      <c r="AD395" t="s">
        <v>8441</v>
      </c>
      <c r="AE395">
        <v>11750</v>
      </c>
      <c r="AI395">
        <v>5101</v>
      </c>
      <c r="AN395" t="s">
        <v>976</v>
      </c>
      <c r="AO395" t="s">
        <v>1371</v>
      </c>
    </row>
    <row r="396" spans="1:41" x14ac:dyDescent="0.3">
      <c r="A396" t="s">
        <v>1767</v>
      </c>
      <c r="B396" t="s">
        <v>341</v>
      </c>
      <c r="C396" s="62">
        <v>31216</v>
      </c>
      <c r="D396" t="s">
        <v>6642</v>
      </c>
      <c r="E396" t="s">
        <v>6819</v>
      </c>
      <c r="F396" t="s">
        <v>3575</v>
      </c>
      <c r="G396" t="s">
        <v>3575</v>
      </c>
      <c r="H396" t="s">
        <v>658</v>
      </c>
      <c r="I396" t="s">
        <v>10001</v>
      </c>
      <c r="J396" t="s">
        <v>341</v>
      </c>
      <c r="K396">
        <v>458085</v>
      </c>
      <c r="L396" t="s">
        <v>341</v>
      </c>
      <c r="M396">
        <v>1473575</v>
      </c>
      <c r="N396" t="s">
        <v>341</v>
      </c>
      <c r="O396" t="s">
        <v>1768</v>
      </c>
      <c r="P396" t="s">
        <v>1767</v>
      </c>
      <c r="Q396">
        <v>8469</v>
      </c>
      <c r="R396" t="s">
        <v>341</v>
      </c>
      <c r="S396">
        <v>29772</v>
      </c>
      <c r="T396" t="s">
        <v>341</v>
      </c>
      <c r="V396" t="s">
        <v>3798</v>
      </c>
      <c r="W396">
        <v>51910</v>
      </c>
      <c r="X396">
        <v>8469</v>
      </c>
      <c r="Y396" t="s">
        <v>341</v>
      </c>
      <c r="Z396" t="s">
        <v>5291</v>
      </c>
      <c r="AA396" t="s">
        <v>664</v>
      </c>
      <c r="AB396" t="s">
        <v>656</v>
      </c>
      <c r="AC396" t="s">
        <v>341</v>
      </c>
      <c r="AD396" t="s">
        <v>5291</v>
      </c>
      <c r="AE396">
        <v>9324</v>
      </c>
      <c r="AF396" t="s">
        <v>341</v>
      </c>
      <c r="AG396">
        <v>5151</v>
      </c>
      <c r="AH396" t="s">
        <v>341</v>
      </c>
      <c r="AI396">
        <v>2584</v>
      </c>
      <c r="AJ396">
        <v>3237</v>
      </c>
      <c r="AK396" t="s">
        <v>341</v>
      </c>
      <c r="AN396" t="s">
        <v>341</v>
      </c>
      <c r="AO396" t="s">
        <v>658</v>
      </c>
    </row>
    <row r="397" spans="1:41" x14ac:dyDescent="0.3">
      <c r="A397" t="s">
        <v>1769</v>
      </c>
      <c r="B397" t="s">
        <v>778</v>
      </c>
      <c r="C397" s="62">
        <v>30151</v>
      </c>
      <c r="D397" t="s">
        <v>7076</v>
      </c>
      <c r="E397" t="s">
        <v>7806</v>
      </c>
      <c r="F397" t="s">
        <v>3575</v>
      </c>
      <c r="G397" t="s">
        <v>3575</v>
      </c>
      <c r="H397" t="s">
        <v>1371</v>
      </c>
      <c r="I397" t="s">
        <v>9793</v>
      </c>
      <c r="J397" t="s">
        <v>778</v>
      </c>
      <c r="K397">
        <v>457435</v>
      </c>
      <c r="L397" t="s">
        <v>778</v>
      </c>
      <c r="M397">
        <v>1638998</v>
      </c>
      <c r="N397" t="s">
        <v>778</v>
      </c>
      <c r="O397" t="s">
        <v>1770</v>
      </c>
      <c r="P397" t="s">
        <v>1769</v>
      </c>
      <c r="Q397">
        <v>8350</v>
      </c>
      <c r="R397" t="s">
        <v>778</v>
      </c>
      <c r="S397">
        <v>29235</v>
      </c>
      <c r="T397" t="s">
        <v>778</v>
      </c>
      <c r="V397" t="s">
        <v>3799</v>
      </c>
      <c r="W397">
        <v>45832</v>
      </c>
      <c r="X397">
        <v>8350</v>
      </c>
      <c r="Y397" t="s">
        <v>778</v>
      </c>
      <c r="Z397" t="s">
        <v>5292</v>
      </c>
      <c r="AA397" t="s">
        <v>664</v>
      </c>
      <c r="AB397" t="s">
        <v>664</v>
      </c>
      <c r="AC397" t="s">
        <v>778</v>
      </c>
      <c r="AD397" t="s">
        <v>5292</v>
      </c>
      <c r="AE397">
        <v>10722</v>
      </c>
      <c r="AF397" t="s">
        <v>778</v>
      </c>
      <c r="AG397">
        <v>5422</v>
      </c>
      <c r="AH397" t="s">
        <v>778</v>
      </c>
      <c r="AI397">
        <v>2178</v>
      </c>
      <c r="AN397" t="s">
        <v>778</v>
      </c>
      <c r="AO397" t="s">
        <v>1371</v>
      </c>
    </row>
    <row r="398" spans="1:41" x14ac:dyDescent="0.3">
      <c r="A398" t="s">
        <v>3800</v>
      </c>
      <c r="B398" t="s">
        <v>1309</v>
      </c>
      <c r="C398" s="62">
        <v>30613</v>
      </c>
      <c r="D398" t="s">
        <v>6642</v>
      </c>
      <c r="E398" t="s">
        <v>7111</v>
      </c>
      <c r="F398" t="s">
        <v>3575</v>
      </c>
      <c r="G398" t="s">
        <v>3575</v>
      </c>
      <c r="H398" t="s">
        <v>1394</v>
      </c>
      <c r="I398" t="s">
        <v>9301</v>
      </c>
      <c r="J398" t="s">
        <v>1309</v>
      </c>
      <c r="K398">
        <v>499624</v>
      </c>
      <c r="L398" t="s">
        <v>1309</v>
      </c>
      <c r="M398">
        <v>2042867</v>
      </c>
      <c r="N398" t="s">
        <v>1309</v>
      </c>
      <c r="O398" t="s">
        <v>3801</v>
      </c>
      <c r="P398" t="s">
        <v>3800</v>
      </c>
      <c r="Q398">
        <v>9403</v>
      </c>
      <c r="R398" t="s">
        <v>1309</v>
      </c>
      <c r="S398">
        <v>32678</v>
      </c>
      <c r="T398" t="s">
        <v>1309</v>
      </c>
      <c r="V398" t="s">
        <v>5293</v>
      </c>
      <c r="W398">
        <v>100145</v>
      </c>
      <c r="X398">
        <v>9403</v>
      </c>
      <c r="Y398" t="s">
        <v>1309</v>
      </c>
      <c r="Z398" t="s">
        <v>5294</v>
      </c>
      <c r="AA398" t="s">
        <v>656</v>
      </c>
      <c r="AB398" t="s">
        <v>656</v>
      </c>
      <c r="AC398" t="s">
        <v>1309</v>
      </c>
      <c r="AD398" t="s">
        <v>5294</v>
      </c>
      <c r="AE398">
        <v>12819</v>
      </c>
      <c r="AF398" t="s">
        <v>1309</v>
      </c>
      <c r="AG398">
        <v>38039</v>
      </c>
      <c r="AH398" t="s">
        <v>1309</v>
      </c>
      <c r="AI398">
        <v>18234</v>
      </c>
      <c r="AJ398">
        <v>4370</v>
      </c>
      <c r="AN398" t="s">
        <v>1309</v>
      </c>
      <c r="AO398" t="s">
        <v>1394</v>
      </c>
    </row>
    <row r="399" spans="1:41" x14ac:dyDescent="0.3">
      <c r="A399" t="s">
        <v>8241</v>
      </c>
      <c r="B399" t="s">
        <v>8442</v>
      </c>
      <c r="C399" s="62">
        <v>33608</v>
      </c>
      <c r="D399" t="s">
        <v>6763</v>
      </c>
      <c r="E399" t="s">
        <v>7503</v>
      </c>
      <c r="F399" t="s">
        <v>1370</v>
      </c>
      <c r="G399" t="s">
        <v>6107</v>
      </c>
      <c r="H399" t="s">
        <v>1371</v>
      </c>
      <c r="I399" t="s">
        <v>9889</v>
      </c>
      <c r="J399" t="s">
        <v>8442</v>
      </c>
      <c r="K399">
        <v>595918</v>
      </c>
      <c r="L399" t="s">
        <v>8442</v>
      </c>
      <c r="M399">
        <v>1839916</v>
      </c>
      <c r="N399" t="s">
        <v>8442</v>
      </c>
      <c r="O399" t="s">
        <v>13082</v>
      </c>
      <c r="P399" t="s">
        <v>8241</v>
      </c>
      <c r="Q399">
        <v>9638</v>
      </c>
      <c r="R399" t="s">
        <v>8442</v>
      </c>
      <c r="S399">
        <v>31595</v>
      </c>
      <c r="T399" t="s">
        <v>8442</v>
      </c>
      <c r="V399" t="s">
        <v>12309</v>
      </c>
      <c r="W399">
        <v>68086</v>
      </c>
      <c r="X399">
        <v>9638</v>
      </c>
      <c r="Y399" t="s">
        <v>8442</v>
      </c>
      <c r="Z399" t="s">
        <v>8443</v>
      </c>
      <c r="AA399" t="s">
        <v>656</v>
      </c>
      <c r="AB399" t="s">
        <v>656</v>
      </c>
      <c r="AC399" t="s">
        <v>8442</v>
      </c>
      <c r="AD399" t="s">
        <v>8443</v>
      </c>
      <c r="AE399">
        <v>11446</v>
      </c>
      <c r="AF399" t="s">
        <v>8442</v>
      </c>
      <c r="AG399">
        <v>52196</v>
      </c>
      <c r="AH399" t="s">
        <v>8442</v>
      </c>
      <c r="AI399">
        <v>14940</v>
      </c>
      <c r="AJ399">
        <v>4545</v>
      </c>
      <c r="AL399" t="s">
        <v>14519</v>
      </c>
      <c r="AM399" t="s">
        <v>8443</v>
      </c>
      <c r="AN399" t="s">
        <v>8443</v>
      </c>
      <c r="AO399" t="s">
        <v>15883</v>
      </c>
    </row>
    <row r="400" spans="1:41" x14ac:dyDescent="0.3">
      <c r="A400" t="s">
        <v>1771</v>
      </c>
      <c r="B400" t="s">
        <v>1205</v>
      </c>
      <c r="C400" s="62">
        <v>33124</v>
      </c>
      <c r="D400" t="s">
        <v>7560</v>
      </c>
      <c r="E400" t="s">
        <v>7503</v>
      </c>
      <c r="F400" t="s">
        <v>1374</v>
      </c>
      <c r="G400" t="s">
        <v>6107</v>
      </c>
      <c r="H400" t="s">
        <v>1371</v>
      </c>
      <c r="I400" t="s">
        <v>10272</v>
      </c>
      <c r="J400" t="s">
        <v>1205</v>
      </c>
      <c r="K400">
        <v>543037</v>
      </c>
      <c r="L400" t="s">
        <v>1205</v>
      </c>
      <c r="M400">
        <v>1893753</v>
      </c>
      <c r="N400" t="s">
        <v>1205</v>
      </c>
      <c r="O400" t="s">
        <v>3802</v>
      </c>
      <c r="P400" t="s">
        <v>1771</v>
      </c>
      <c r="Q400">
        <v>9121</v>
      </c>
      <c r="R400" t="s">
        <v>1205</v>
      </c>
      <c r="S400">
        <v>32081</v>
      </c>
      <c r="T400" t="s">
        <v>1205</v>
      </c>
      <c r="V400" t="s">
        <v>3803</v>
      </c>
      <c r="W400">
        <v>65957</v>
      </c>
      <c r="X400">
        <v>9121</v>
      </c>
      <c r="Y400" t="s">
        <v>1205</v>
      </c>
      <c r="Z400" t="s">
        <v>5295</v>
      </c>
      <c r="AA400" t="s">
        <v>656</v>
      </c>
      <c r="AB400" t="s">
        <v>656</v>
      </c>
      <c r="AC400" t="s">
        <v>1205</v>
      </c>
      <c r="AD400" t="s">
        <v>5295</v>
      </c>
      <c r="AE400">
        <v>10510</v>
      </c>
      <c r="AF400" t="s">
        <v>1205</v>
      </c>
      <c r="AG400">
        <v>16956</v>
      </c>
      <c r="AH400" t="s">
        <v>1205</v>
      </c>
      <c r="AI400">
        <v>18116</v>
      </c>
      <c r="AJ400">
        <v>4248</v>
      </c>
      <c r="AK400" t="s">
        <v>1205</v>
      </c>
      <c r="AL400" t="s">
        <v>14520</v>
      </c>
      <c r="AM400" t="s">
        <v>5295</v>
      </c>
      <c r="AN400" t="s">
        <v>5295</v>
      </c>
      <c r="AO400" t="s">
        <v>15887</v>
      </c>
    </row>
    <row r="401" spans="1:41" x14ac:dyDescent="0.3">
      <c r="A401" t="s">
        <v>15553</v>
      </c>
      <c r="B401" t="s">
        <v>15554</v>
      </c>
      <c r="C401" s="62">
        <v>31887</v>
      </c>
      <c r="D401" t="s">
        <v>15555</v>
      </c>
      <c r="E401" t="s">
        <v>7807</v>
      </c>
      <c r="F401" t="s">
        <v>3575</v>
      </c>
      <c r="G401" t="s">
        <v>3575</v>
      </c>
      <c r="H401" t="s">
        <v>1429</v>
      </c>
      <c r="I401" t="s">
        <v>15556</v>
      </c>
      <c r="J401" t="s">
        <v>15554</v>
      </c>
      <c r="K401">
        <v>543038</v>
      </c>
      <c r="L401" t="s">
        <v>15554</v>
      </c>
      <c r="P401" t="s">
        <v>15553</v>
      </c>
      <c r="Q401">
        <v>10020</v>
      </c>
      <c r="R401" t="s">
        <v>15554</v>
      </c>
      <c r="S401">
        <v>31307</v>
      </c>
      <c r="T401" t="s">
        <v>15554</v>
      </c>
      <c r="W401">
        <v>58159</v>
      </c>
      <c r="X401">
        <v>10020</v>
      </c>
      <c r="Y401" t="s">
        <v>15554</v>
      </c>
      <c r="Z401" t="s">
        <v>15980</v>
      </c>
      <c r="AA401" t="s">
        <v>656</v>
      </c>
      <c r="AB401" t="s">
        <v>656</v>
      </c>
      <c r="AD401" t="s">
        <v>15980</v>
      </c>
      <c r="AE401">
        <v>13984</v>
      </c>
      <c r="AI401">
        <v>17981</v>
      </c>
      <c r="AJ401">
        <v>4970</v>
      </c>
      <c r="AN401" t="s">
        <v>15554</v>
      </c>
      <c r="AO401" t="s">
        <v>1429</v>
      </c>
    </row>
    <row r="402" spans="1:41" x14ac:dyDescent="0.3">
      <c r="A402" t="s">
        <v>1772</v>
      </c>
      <c r="B402" t="s">
        <v>1091</v>
      </c>
      <c r="C402" s="62">
        <v>31506</v>
      </c>
      <c r="D402" t="s">
        <v>7808</v>
      </c>
      <c r="E402" t="s">
        <v>7807</v>
      </c>
      <c r="F402" t="s">
        <v>1403</v>
      </c>
      <c r="G402" t="s">
        <v>6107</v>
      </c>
      <c r="H402" t="s">
        <v>1371</v>
      </c>
      <c r="I402" t="s">
        <v>9602</v>
      </c>
      <c r="J402" t="s">
        <v>1091</v>
      </c>
      <c r="K402">
        <v>488786</v>
      </c>
      <c r="L402" t="s">
        <v>1091</v>
      </c>
      <c r="M402">
        <v>1793165</v>
      </c>
      <c r="N402" t="s">
        <v>1091</v>
      </c>
      <c r="O402" t="s">
        <v>1773</v>
      </c>
      <c r="P402" t="s">
        <v>1772</v>
      </c>
      <c r="Q402">
        <v>8909</v>
      </c>
      <c r="R402" t="s">
        <v>1091</v>
      </c>
      <c r="S402">
        <v>31115</v>
      </c>
      <c r="T402" t="s">
        <v>1091</v>
      </c>
      <c r="V402" t="s">
        <v>3804</v>
      </c>
      <c r="W402">
        <v>59223</v>
      </c>
      <c r="X402">
        <v>8909</v>
      </c>
      <c r="Y402" t="s">
        <v>1091</v>
      </c>
      <c r="Z402" t="s">
        <v>5296</v>
      </c>
      <c r="AA402" t="s">
        <v>656</v>
      </c>
      <c r="AB402" t="s">
        <v>656</v>
      </c>
      <c r="AC402" t="s">
        <v>1091</v>
      </c>
      <c r="AD402" t="s">
        <v>5296</v>
      </c>
      <c r="AE402">
        <v>11100</v>
      </c>
      <c r="AF402" t="s">
        <v>1091</v>
      </c>
      <c r="AG402">
        <v>13212</v>
      </c>
      <c r="AH402" t="s">
        <v>1091</v>
      </c>
      <c r="AI402">
        <v>8690</v>
      </c>
      <c r="AJ402">
        <v>3658</v>
      </c>
      <c r="AN402" t="s">
        <v>1091</v>
      </c>
      <c r="AO402" t="s">
        <v>15883</v>
      </c>
    </row>
    <row r="403" spans="1:41" x14ac:dyDescent="0.3">
      <c r="A403" t="s">
        <v>1774</v>
      </c>
      <c r="B403" t="s">
        <v>1225</v>
      </c>
      <c r="C403" s="62">
        <v>32741</v>
      </c>
      <c r="D403" t="s">
        <v>7031</v>
      </c>
      <c r="E403" t="s">
        <v>7809</v>
      </c>
      <c r="F403" t="s">
        <v>3575</v>
      </c>
      <c r="G403" t="s">
        <v>3575</v>
      </c>
      <c r="H403" t="s">
        <v>1371</v>
      </c>
      <c r="I403" t="s">
        <v>10081</v>
      </c>
      <c r="J403" t="s">
        <v>1225</v>
      </c>
      <c r="K403">
        <v>525768</v>
      </c>
      <c r="L403" t="s">
        <v>1225</v>
      </c>
      <c r="M403">
        <v>1671045</v>
      </c>
      <c r="N403" t="s">
        <v>1225</v>
      </c>
      <c r="O403" t="s">
        <v>1775</v>
      </c>
      <c r="P403" t="s">
        <v>1774</v>
      </c>
      <c r="Q403">
        <v>8888</v>
      </c>
      <c r="R403" t="s">
        <v>1225</v>
      </c>
      <c r="S403">
        <v>30995</v>
      </c>
      <c r="T403" t="s">
        <v>1225</v>
      </c>
      <c r="V403" t="s">
        <v>3805</v>
      </c>
      <c r="W403">
        <v>57679</v>
      </c>
      <c r="X403">
        <v>8888</v>
      </c>
      <c r="Y403" t="s">
        <v>1225</v>
      </c>
      <c r="Z403" t="s">
        <v>5297</v>
      </c>
      <c r="AA403" t="s">
        <v>664</v>
      </c>
      <c r="AB403" t="s">
        <v>664</v>
      </c>
      <c r="AC403" t="s">
        <v>1225</v>
      </c>
      <c r="AD403" t="s">
        <v>5297</v>
      </c>
      <c r="AE403">
        <v>10420</v>
      </c>
      <c r="AF403" t="s">
        <v>1225</v>
      </c>
      <c r="AG403">
        <v>13213</v>
      </c>
      <c r="AH403" t="s">
        <v>1225</v>
      </c>
      <c r="AI403">
        <v>5129</v>
      </c>
      <c r="AJ403">
        <v>3657</v>
      </c>
      <c r="AN403" t="s">
        <v>1225</v>
      </c>
      <c r="AO403" t="s">
        <v>15883</v>
      </c>
    </row>
    <row r="404" spans="1:41" x14ac:dyDescent="0.3">
      <c r="A404" t="s">
        <v>9157</v>
      </c>
      <c r="B404" t="s">
        <v>9158</v>
      </c>
      <c r="C404" s="62">
        <v>33030</v>
      </c>
      <c r="D404" t="s">
        <v>6974</v>
      </c>
      <c r="E404" t="s">
        <v>7809</v>
      </c>
      <c r="F404" t="s">
        <v>3575</v>
      </c>
      <c r="G404" t="s">
        <v>3575</v>
      </c>
      <c r="H404" t="s">
        <v>1378</v>
      </c>
      <c r="I404" t="s">
        <v>9159</v>
      </c>
      <c r="J404" t="s">
        <v>9158</v>
      </c>
      <c r="K404">
        <v>607385</v>
      </c>
      <c r="L404" t="s">
        <v>9158</v>
      </c>
      <c r="M404">
        <v>1947836</v>
      </c>
      <c r="N404" t="s">
        <v>9158</v>
      </c>
      <c r="O404" t="s">
        <v>12668</v>
      </c>
      <c r="P404" t="s">
        <v>9157</v>
      </c>
      <c r="Q404">
        <v>9649</v>
      </c>
      <c r="R404" t="s">
        <v>9158</v>
      </c>
      <c r="S404">
        <v>32136</v>
      </c>
      <c r="T404" t="s">
        <v>9158</v>
      </c>
      <c r="V404" t="s">
        <v>12669</v>
      </c>
      <c r="W404">
        <v>70568</v>
      </c>
      <c r="X404">
        <v>9649</v>
      </c>
      <c r="Y404" t="s">
        <v>9158</v>
      </c>
      <c r="Z404" t="s">
        <v>9160</v>
      </c>
      <c r="AA404" t="s">
        <v>664</v>
      </c>
      <c r="AB404" t="s">
        <v>664</v>
      </c>
      <c r="AC404" t="s">
        <v>9158</v>
      </c>
      <c r="AD404" t="s">
        <v>9160</v>
      </c>
      <c r="AE404">
        <v>12709</v>
      </c>
      <c r="AF404" t="s">
        <v>9158</v>
      </c>
      <c r="AG404">
        <v>21549</v>
      </c>
      <c r="AH404" t="s">
        <v>9158</v>
      </c>
      <c r="AI404">
        <v>18440</v>
      </c>
      <c r="AJ404">
        <v>4594</v>
      </c>
      <c r="AL404" t="s">
        <v>14521</v>
      </c>
      <c r="AM404" t="s">
        <v>9160</v>
      </c>
      <c r="AN404" t="s">
        <v>9158</v>
      </c>
      <c r="AO404" t="s">
        <v>1378</v>
      </c>
    </row>
    <row r="405" spans="1:41" x14ac:dyDescent="0.3">
      <c r="A405" t="s">
        <v>13618</v>
      </c>
      <c r="B405" t="s">
        <v>11610</v>
      </c>
      <c r="C405" s="62">
        <v>34736</v>
      </c>
      <c r="D405" t="s">
        <v>6849</v>
      </c>
      <c r="E405" t="s">
        <v>7809</v>
      </c>
      <c r="F405" t="s">
        <v>1462</v>
      </c>
      <c r="G405" t="s">
        <v>6107</v>
      </c>
      <c r="H405" t="s">
        <v>1422</v>
      </c>
      <c r="I405" t="s">
        <v>12989</v>
      </c>
      <c r="J405" t="s">
        <v>11610</v>
      </c>
      <c r="K405">
        <v>641470</v>
      </c>
      <c r="L405" t="s">
        <v>11610</v>
      </c>
      <c r="P405" t="s">
        <v>13618</v>
      </c>
      <c r="S405">
        <v>36195</v>
      </c>
      <c r="T405" t="s">
        <v>11610</v>
      </c>
      <c r="W405">
        <v>107646</v>
      </c>
      <c r="Z405" t="s">
        <v>13619</v>
      </c>
      <c r="AA405" t="s">
        <v>664</v>
      </c>
      <c r="AB405" t="s">
        <v>656</v>
      </c>
      <c r="AD405" t="s">
        <v>13619</v>
      </c>
      <c r="AE405">
        <v>13026</v>
      </c>
      <c r="AH405" t="s">
        <v>11610</v>
      </c>
      <c r="AN405" t="s">
        <v>11610</v>
      </c>
      <c r="AO405" t="s">
        <v>1422</v>
      </c>
    </row>
    <row r="406" spans="1:41" x14ac:dyDescent="0.3">
      <c r="A406" t="s">
        <v>1776</v>
      </c>
      <c r="B406" t="s">
        <v>1175</v>
      </c>
      <c r="C406" s="62">
        <v>31450</v>
      </c>
      <c r="D406" t="s">
        <v>6607</v>
      </c>
      <c r="E406" t="s">
        <v>7532</v>
      </c>
      <c r="F406" t="s">
        <v>3575</v>
      </c>
      <c r="G406" t="s">
        <v>3575</v>
      </c>
      <c r="H406" t="s">
        <v>1371</v>
      </c>
      <c r="I406" t="s">
        <v>9874</v>
      </c>
      <c r="J406" t="s">
        <v>1175</v>
      </c>
      <c r="K406">
        <v>518567</v>
      </c>
      <c r="L406" t="s">
        <v>1175</v>
      </c>
      <c r="M406">
        <v>1784689</v>
      </c>
      <c r="N406" t="s">
        <v>1175</v>
      </c>
      <c r="O406" t="s">
        <v>1777</v>
      </c>
      <c r="P406" t="s">
        <v>1776</v>
      </c>
      <c r="Q406">
        <v>8904</v>
      </c>
      <c r="R406" t="s">
        <v>1175</v>
      </c>
      <c r="S406">
        <v>31090</v>
      </c>
      <c r="T406" t="s">
        <v>1175</v>
      </c>
      <c r="V406" t="s">
        <v>3806</v>
      </c>
      <c r="W406">
        <v>55734</v>
      </c>
      <c r="X406">
        <v>8904</v>
      </c>
      <c r="Y406" t="s">
        <v>1175</v>
      </c>
      <c r="Z406" t="s">
        <v>5298</v>
      </c>
      <c r="AA406" t="s">
        <v>656</v>
      </c>
      <c r="AB406" t="s">
        <v>656</v>
      </c>
      <c r="AC406" t="s">
        <v>1175</v>
      </c>
      <c r="AD406" t="s">
        <v>5298</v>
      </c>
      <c r="AE406">
        <v>10781</v>
      </c>
      <c r="AF406" t="s">
        <v>1175</v>
      </c>
      <c r="AG406">
        <v>13173</v>
      </c>
      <c r="AH406" t="s">
        <v>1175</v>
      </c>
      <c r="AI406">
        <v>17979</v>
      </c>
      <c r="AJ406">
        <v>3777</v>
      </c>
      <c r="AN406" t="s">
        <v>1175</v>
      </c>
      <c r="AO406" t="s">
        <v>1371</v>
      </c>
    </row>
    <row r="407" spans="1:41" x14ac:dyDescent="0.3">
      <c r="A407" t="s">
        <v>5299</v>
      </c>
      <c r="B407" t="s">
        <v>914</v>
      </c>
      <c r="C407" s="62">
        <v>32508</v>
      </c>
      <c r="D407" t="s">
        <v>6528</v>
      </c>
      <c r="E407" t="s">
        <v>7630</v>
      </c>
      <c r="F407" t="s">
        <v>1462</v>
      </c>
      <c r="G407" t="s">
        <v>6107</v>
      </c>
      <c r="H407" t="s">
        <v>1371</v>
      </c>
      <c r="I407" t="s">
        <v>10042</v>
      </c>
      <c r="J407" t="s">
        <v>914</v>
      </c>
      <c r="K407">
        <v>517008</v>
      </c>
      <c r="L407" t="s">
        <v>914</v>
      </c>
      <c r="M407">
        <v>1739607</v>
      </c>
      <c r="N407" t="s">
        <v>914</v>
      </c>
      <c r="O407" t="s">
        <v>5300</v>
      </c>
      <c r="P407" t="s">
        <v>5299</v>
      </c>
      <c r="Q407">
        <v>9413</v>
      </c>
      <c r="R407" t="s">
        <v>914</v>
      </c>
      <c r="S407">
        <v>31255</v>
      </c>
      <c r="T407" t="s">
        <v>914</v>
      </c>
      <c r="V407" t="s">
        <v>5301</v>
      </c>
      <c r="W407">
        <v>55735</v>
      </c>
      <c r="X407">
        <v>9413</v>
      </c>
      <c r="Y407" t="s">
        <v>10043</v>
      </c>
      <c r="Z407" t="s">
        <v>5302</v>
      </c>
      <c r="AA407" t="s">
        <v>656</v>
      </c>
      <c r="AB407" t="s">
        <v>656</v>
      </c>
      <c r="AC407" t="s">
        <v>914</v>
      </c>
      <c r="AD407" t="s">
        <v>5302</v>
      </c>
      <c r="AE407">
        <v>11259</v>
      </c>
      <c r="AF407" t="s">
        <v>914</v>
      </c>
      <c r="AG407">
        <v>16986</v>
      </c>
      <c r="AH407" t="s">
        <v>914</v>
      </c>
      <c r="AI407">
        <v>6195</v>
      </c>
      <c r="AJ407">
        <v>4316</v>
      </c>
      <c r="AL407" t="s">
        <v>14522</v>
      </c>
      <c r="AM407" t="s">
        <v>5302</v>
      </c>
      <c r="AN407" t="s">
        <v>5302</v>
      </c>
      <c r="AO407" t="s">
        <v>15883</v>
      </c>
    </row>
    <row r="408" spans="1:41" x14ac:dyDescent="0.3">
      <c r="A408" t="s">
        <v>1778</v>
      </c>
      <c r="B408" t="s">
        <v>829</v>
      </c>
      <c r="C408" s="62">
        <v>26808</v>
      </c>
      <c r="D408" t="s">
        <v>7610</v>
      </c>
      <c r="E408" t="s">
        <v>7609</v>
      </c>
      <c r="F408" t="s">
        <v>3575</v>
      </c>
      <c r="G408" t="s">
        <v>3575</v>
      </c>
      <c r="H408" t="s">
        <v>1371</v>
      </c>
      <c r="I408" t="s">
        <v>9722</v>
      </c>
      <c r="J408" t="s">
        <v>829</v>
      </c>
      <c r="K408">
        <v>112526</v>
      </c>
      <c r="L408" t="s">
        <v>829</v>
      </c>
      <c r="M408">
        <v>7525</v>
      </c>
      <c r="N408" t="s">
        <v>829</v>
      </c>
      <c r="O408" t="s">
        <v>1779</v>
      </c>
      <c r="P408" t="s">
        <v>1778</v>
      </c>
      <c r="Q408">
        <v>5763</v>
      </c>
      <c r="R408" t="s">
        <v>829</v>
      </c>
      <c r="S408">
        <v>3602</v>
      </c>
      <c r="T408" t="s">
        <v>829</v>
      </c>
      <c r="V408" t="s">
        <v>3807</v>
      </c>
      <c r="W408">
        <v>395</v>
      </c>
      <c r="X408">
        <v>5763</v>
      </c>
      <c r="Y408" t="s">
        <v>829</v>
      </c>
      <c r="Z408" t="s">
        <v>5303</v>
      </c>
      <c r="AA408" t="s">
        <v>656</v>
      </c>
      <c r="AB408" t="s">
        <v>656</v>
      </c>
      <c r="AC408" t="s">
        <v>829</v>
      </c>
      <c r="AD408" t="s">
        <v>5303</v>
      </c>
      <c r="AE408">
        <v>5319</v>
      </c>
      <c r="AF408" t="s">
        <v>829</v>
      </c>
      <c r="AG408">
        <v>5892</v>
      </c>
      <c r="AH408" t="s">
        <v>829</v>
      </c>
      <c r="AI408">
        <v>1980</v>
      </c>
      <c r="AJ408">
        <v>189</v>
      </c>
      <c r="AL408" t="s">
        <v>14523</v>
      </c>
      <c r="AM408" t="s">
        <v>5303</v>
      </c>
      <c r="AN408" t="s">
        <v>829</v>
      </c>
      <c r="AO408" t="s">
        <v>15887</v>
      </c>
    </row>
    <row r="409" spans="1:41" x14ac:dyDescent="0.3">
      <c r="A409" t="s">
        <v>8148</v>
      </c>
      <c r="B409" t="s">
        <v>8444</v>
      </c>
      <c r="C409" s="62">
        <v>32642</v>
      </c>
      <c r="D409" t="s">
        <v>6536</v>
      </c>
      <c r="E409" t="s">
        <v>7609</v>
      </c>
      <c r="F409" t="s">
        <v>3575</v>
      </c>
      <c r="G409" t="s">
        <v>3575</v>
      </c>
      <c r="H409" t="s">
        <v>659</v>
      </c>
      <c r="I409" t="s">
        <v>9592</v>
      </c>
      <c r="J409" t="s">
        <v>8444</v>
      </c>
      <c r="K409">
        <v>518568</v>
      </c>
      <c r="L409" t="s">
        <v>8444</v>
      </c>
      <c r="M409">
        <v>1755280</v>
      </c>
      <c r="N409" t="s">
        <v>8444</v>
      </c>
      <c r="O409" t="s">
        <v>8445</v>
      </c>
      <c r="P409" t="s">
        <v>8148</v>
      </c>
      <c r="Q409">
        <v>9752</v>
      </c>
      <c r="R409" t="s">
        <v>8444</v>
      </c>
      <c r="S409">
        <v>31116</v>
      </c>
      <c r="T409" t="s">
        <v>8444</v>
      </c>
      <c r="V409" t="s">
        <v>8446</v>
      </c>
      <c r="W409">
        <v>65863</v>
      </c>
      <c r="X409">
        <v>9752</v>
      </c>
      <c r="Y409" t="s">
        <v>9593</v>
      </c>
      <c r="Z409" t="s">
        <v>8447</v>
      </c>
      <c r="AA409" t="s">
        <v>656</v>
      </c>
      <c r="AB409" t="s">
        <v>656</v>
      </c>
      <c r="AC409" t="s">
        <v>8444</v>
      </c>
      <c r="AD409" t="s">
        <v>8447</v>
      </c>
      <c r="AE409">
        <v>11443</v>
      </c>
      <c r="AF409" t="s">
        <v>8444</v>
      </c>
      <c r="AG409">
        <v>13586</v>
      </c>
      <c r="AH409" t="s">
        <v>8444</v>
      </c>
      <c r="AI409">
        <v>14458</v>
      </c>
      <c r="AJ409">
        <v>4246</v>
      </c>
      <c r="AK409" t="s">
        <v>8444</v>
      </c>
      <c r="AL409" t="s">
        <v>14524</v>
      </c>
      <c r="AM409" t="s">
        <v>8447</v>
      </c>
      <c r="AN409" t="s">
        <v>8444</v>
      </c>
      <c r="AO409" t="s">
        <v>659</v>
      </c>
    </row>
    <row r="410" spans="1:41" x14ac:dyDescent="0.3">
      <c r="A410" t="s">
        <v>1780</v>
      </c>
      <c r="B410" t="s">
        <v>569</v>
      </c>
      <c r="C410" s="62">
        <v>31295</v>
      </c>
      <c r="D410" t="s">
        <v>6974</v>
      </c>
      <c r="E410" t="s">
        <v>7212</v>
      </c>
      <c r="F410" t="s">
        <v>3575</v>
      </c>
      <c r="G410" t="s">
        <v>3575</v>
      </c>
      <c r="H410" t="s">
        <v>1378</v>
      </c>
      <c r="I410" t="s">
        <v>9899</v>
      </c>
      <c r="J410" t="s">
        <v>569</v>
      </c>
      <c r="K410">
        <v>502125</v>
      </c>
      <c r="L410" t="s">
        <v>569</v>
      </c>
      <c r="M410">
        <v>1199445</v>
      </c>
      <c r="N410" t="s">
        <v>569</v>
      </c>
      <c r="O410" t="s">
        <v>1781</v>
      </c>
      <c r="P410" t="s">
        <v>1780</v>
      </c>
      <c r="Q410">
        <v>8605</v>
      </c>
      <c r="R410" t="s">
        <v>569</v>
      </c>
      <c r="S410">
        <v>28999</v>
      </c>
      <c r="T410" t="s">
        <v>569</v>
      </c>
      <c r="V410" t="s">
        <v>3808</v>
      </c>
      <c r="W410">
        <v>50137</v>
      </c>
      <c r="X410">
        <v>8605</v>
      </c>
      <c r="Y410" t="s">
        <v>569</v>
      </c>
      <c r="Z410" t="s">
        <v>5304</v>
      </c>
      <c r="AA410" t="s">
        <v>664</v>
      </c>
      <c r="AB410" t="s">
        <v>664</v>
      </c>
      <c r="AC410" t="s">
        <v>569</v>
      </c>
      <c r="AD410" t="s">
        <v>5304</v>
      </c>
      <c r="AE410">
        <v>9315</v>
      </c>
      <c r="AI410">
        <v>1654</v>
      </c>
      <c r="AN410" t="s">
        <v>569</v>
      </c>
      <c r="AO410" t="s">
        <v>1378</v>
      </c>
    </row>
    <row r="411" spans="1:41" x14ac:dyDescent="0.3">
      <c r="A411" t="s">
        <v>10950</v>
      </c>
      <c r="B411" t="s">
        <v>10951</v>
      </c>
      <c r="C411" s="62">
        <v>34029</v>
      </c>
      <c r="D411" t="s">
        <v>6583</v>
      </c>
      <c r="E411" t="s">
        <v>10952</v>
      </c>
      <c r="F411" t="s">
        <v>1507</v>
      </c>
      <c r="G411" t="s">
        <v>9083</v>
      </c>
      <c r="H411" t="s">
        <v>1378</v>
      </c>
      <c r="I411" t="s">
        <v>10953</v>
      </c>
      <c r="J411" t="s">
        <v>10951</v>
      </c>
      <c r="K411">
        <v>624424</v>
      </c>
      <c r="L411" t="s">
        <v>10951</v>
      </c>
      <c r="M411">
        <v>2135247</v>
      </c>
      <c r="N411" t="s">
        <v>10951</v>
      </c>
      <c r="O411" t="s">
        <v>13059</v>
      </c>
      <c r="P411" t="s">
        <v>10950</v>
      </c>
      <c r="Q411">
        <v>9875</v>
      </c>
      <c r="R411" t="s">
        <v>10951</v>
      </c>
      <c r="S411">
        <v>33711</v>
      </c>
      <c r="T411" t="s">
        <v>10951</v>
      </c>
      <c r="V411" t="s">
        <v>12145</v>
      </c>
      <c r="W411">
        <v>101614</v>
      </c>
      <c r="X411">
        <v>9875</v>
      </c>
      <c r="Y411" t="s">
        <v>10951</v>
      </c>
      <c r="Z411" t="s">
        <v>10954</v>
      </c>
      <c r="AA411" t="s">
        <v>664</v>
      </c>
      <c r="AB411" t="s">
        <v>656</v>
      </c>
      <c r="AC411" t="s">
        <v>10951</v>
      </c>
      <c r="AD411" t="s">
        <v>10954</v>
      </c>
      <c r="AE411">
        <v>13371</v>
      </c>
      <c r="AF411" t="s">
        <v>10951</v>
      </c>
      <c r="AG411">
        <v>60642</v>
      </c>
      <c r="AH411" t="s">
        <v>10951</v>
      </c>
      <c r="AI411">
        <v>18365</v>
      </c>
      <c r="AJ411">
        <v>4982</v>
      </c>
      <c r="AK411" t="s">
        <v>10951</v>
      </c>
      <c r="AL411" t="s">
        <v>14525</v>
      </c>
      <c r="AM411" t="s">
        <v>10954</v>
      </c>
      <c r="AN411" t="s">
        <v>10954</v>
      </c>
      <c r="AO411" t="s">
        <v>1378</v>
      </c>
    </row>
    <row r="412" spans="1:41" x14ac:dyDescent="0.3">
      <c r="A412" t="s">
        <v>1782</v>
      </c>
      <c r="B412" t="s">
        <v>185</v>
      </c>
      <c r="C412" s="62">
        <v>32171</v>
      </c>
      <c r="D412" t="s">
        <v>7033</v>
      </c>
      <c r="E412" t="s">
        <v>7032</v>
      </c>
      <c r="F412" t="s">
        <v>3575</v>
      </c>
      <c r="G412" t="s">
        <v>3575</v>
      </c>
      <c r="H412" t="s">
        <v>1422</v>
      </c>
      <c r="I412" t="s">
        <v>10961</v>
      </c>
      <c r="J412" t="s">
        <v>185</v>
      </c>
      <c r="K412">
        <v>474233</v>
      </c>
      <c r="L412" t="s">
        <v>185</v>
      </c>
      <c r="M412">
        <v>1479774</v>
      </c>
      <c r="N412" t="s">
        <v>185</v>
      </c>
      <c r="O412" t="s">
        <v>1783</v>
      </c>
      <c r="P412" t="s">
        <v>1782</v>
      </c>
      <c r="Q412">
        <v>8825</v>
      </c>
      <c r="R412" t="s">
        <v>185</v>
      </c>
      <c r="S412">
        <v>29316</v>
      </c>
      <c r="T412" t="s">
        <v>185</v>
      </c>
      <c r="U412" t="s">
        <v>185</v>
      </c>
      <c r="V412" t="s">
        <v>3809</v>
      </c>
      <c r="W412">
        <v>49755</v>
      </c>
      <c r="X412">
        <v>8825</v>
      </c>
      <c r="Y412" t="s">
        <v>185</v>
      </c>
      <c r="Z412" t="s">
        <v>5305</v>
      </c>
      <c r="AA412" t="s">
        <v>5053</v>
      </c>
      <c r="AB412" t="s">
        <v>656</v>
      </c>
      <c r="AC412" t="s">
        <v>185</v>
      </c>
      <c r="AD412" t="s">
        <v>5305</v>
      </c>
      <c r="AE412">
        <v>9288</v>
      </c>
      <c r="AF412" t="s">
        <v>185</v>
      </c>
      <c r="AG412">
        <v>12586</v>
      </c>
      <c r="AH412" t="s">
        <v>185</v>
      </c>
      <c r="AI412">
        <v>3311</v>
      </c>
      <c r="AN412" t="s">
        <v>185</v>
      </c>
      <c r="AO412" t="s">
        <v>1422</v>
      </c>
    </row>
    <row r="413" spans="1:41" x14ac:dyDescent="0.3">
      <c r="A413" t="s">
        <v>12220</v>
      </c>
      <c r="B413" t="s">
        <v>11213</v>
      </c>
      <c r="C413" s="62">
        <v>33017</v>
      </c>
      <c r="D413" t="s">
        <v>6553</v>
      </c>
      <c r="E413" t="s">
        <v>12221</v>
      </c>
      <c r="F413" t="s">
        <v>1411</v>
      </c>
      <c r="G413" t="s">
        <v>9083</v>
      </c>
      <c r="H413" t="s">
        <v>1371</v>
      </c>
      <c r="I413" t="s">
        <v>11214</v>
      </c>
      <c r="J413" t="s">
        <v>11213</v>
      </c>
      <c r="K413">
        <v>543045</v>
      </c>
      <c r="L413" t="s">
        <v>11213</v>
      </c>
      <c r="M413">
        <v>2042428</v>
      </c>
      <c r="N413" t="s">
        <v>11213</v>
      </c>
      <c r="O413" t="s">
        <v>13216</v>
      </c>
      <c r="P413" t="s">
        <v>12220</v>
      </c>
      <c r="Q413">
        <v>9993</v>
      </c>
      <c r="R413" t="s">
        <v>11213</v>
      </c>
      <c r="S413">
        <v>32669</v>
      </c>
      <c r="T413" t="s">
        <v>11213</v>
      </c>
      <c r="V413" t="s">
        <v>12222</v>
      </c>
      <c r="W413">
        <v>70300</v>
      </c>
      <c r="X413">
        <v>9993</v>
      </c>
      <c r="Y413" t="s">
        <v>11213</v>
      </c>
      <c r="Z413" t="s">
        <v>12223</v>
      </c>
      <c r="AA413" t="s">
        <v>664</v>
      </c>
      <c r="AB413" t="s">
        <v>664</v>
      </c>
      <c r="AC413" t="s">
        <v>11213</v>
      </c>
      <c r="AD413" t="s">
        <v>12223</v>
      </c>
      <c r="AE413">
        <v>12202</v>
      </c>
      <c r="AF413" t="s">
        <v>11213</v>
      </c>
      <c r="AG413">
        <v>38306</v>
      </c>
      <c r="AH413" t="s">
        <v>11213</v>
      </c>
      <c r="AI413">
        <v>18316</v>
      </c>
      <c r="AJ413">
        <v>4488</v>
      </c>
      <c r="AL413" t="s">
        <v>14526</v>
      </c>
      <c r="AM413" t="s">
        <v>12223</v>
      </c>
      <c r="AN413" t="s">
        <v>12223</v>
      </c>
      <c r="AO413" t="s">
        <v>15883</v>
      </c>
    </row>
    <row r="414" spans="1:41" x14ac:dyDescent="0.3">
      <c r="A414" t="s">
        <v>1784</v>
      </c>
      <c r="B414" t="s">
        <v>138</v>
      </c>
      <c r="C414" s="62">
        <v>30560</v>
      </c>
      <c r="D414" t="s">
        <v>6530</v>
      </c>
      <c r="E414" t="s">
        <v>7099</v>
      </c>
      <c r="F414" t="s">
        <v>3575</v>
      </c>
      <c r="G414" t="s">
        <v>3575</v>
      </c>
      <c r="H414" t="s">
        <v>1378</v>
      </c>
      <c r="I414" t="s">
        <v>10537</v>
      </c>
      <c r="J414" t="s">
        <v>138</v>
      </c>
      <c r="K414">
        <v>468429</v>
      </c>
      <c r="L414" t="s">
        <v>138</v>
      </c>
      <c r="M414">
        <v>1208699</v>
      </c>
      <c r="N414" t="s">
        <v>138</v>
      </c>
      <c r="O414" t="s">
        <v>1785</v>
      </c>
      <c r="P414" t="s">
        <v>1784</v>
      </c>
      <c r="Q414">
        <v>9001</v>
      </c>
      <c r="R414" t="s">
        <v>138</v>
      </c>
      <c r="S414">
        <v>29367</v>
      </c>
      <c r="T414" t="s">
        <v>138</v>
      </c>
      <c r="V414" t="s">
        <v>3810</v>
      </c>
      <c r="W414">
        <v>45885</v>
      </c>
      <c r="X414">
        <v>9001</v>
      </c>
      <c r="Y414" t="s">
        <v>138</v>
      </c>
      <c r="Z414" t="s">
        <v>5306</v>
      </c>
      <c r="AA414" t="s">
        <v>664</v>
      </c>
      <c r="AB414" t="s">
        <v>664</v>
      </c>
      <c r="AC414" t="s">
        <v>138</v>
      </c>
      <c r="AD414" t="s">
        <v>5306</v>
      </c>
      <c r="AE414">
        <v>11368</v>
      </c>
      <c r="AI414">
        <v>1921</v>
      </c>
      <c r="AN414" t="s">
        <v>138</v>
      </c>
      <c r="AO414" t="s">
        <v>1378</v>
      </c>
    </row>
    <row r="415" spans="1:41" x14ac:dyDescent="0.3">
      <c r="A415" t="s">
        <v>3811</v>
      </c>
      <c r="B415" t="s">
        <v>1142</v>
      </c>
      <c r="C415" s="62">
        <v>26273</v>
      </c>
      <c r="D415" t="s">
        <v>6530</v>
      </c>
      <c r="E415" t="s">
        <v>7810</v>
      </c>
      <c r="F415" t="s">
        <v>3575</v>
      </c>
      <c r="G415" t="s">
        <v>3575</v>
      </c>
      <c r="H415" t="s">
        <v>1371</v>
      </c>
      <c r="I415" t="s">
        <v>9259</v>
      </c>
      <c r="J415" t="s">
        <v>1142</v>
      </c>
      <c r="K415">
        <v>425747</v>
      </c>
      <c r="L415" t="s">
        <v>1142</v>
      </c>
      <c r="M415">
        <v>389780</v>
      </c>
      <c r="N415" t="s">
        <v>1142</v>
      </c>
      <c r="O415" t="s">
        <v>5307</v>
      </c>
      <c r="P415" t="s">
        <v>3811</v>
      </c>
      <c r="R415" t="s">
        <v>1142</v>
      </c>
      <c r="S415">
        <v>5373</v>
      </c>
      <c r="T415" t="s">
        <v>1142</v>
      </c>
      <c r="V415" t="s">
        <v>5308</v>
      </c>
      <c r="W415">
        <v>16641</v>
      </c>
      <c r="Z415" t="s">
        <v>8448</v>
      </c>
      <c r="AA415" t="s">
        <v>656</v>
      </c>
      <c r="AB415" t="s">
        <v>656</v>
      </c>
      <c r="AC415" t="s">
        <v>1142</v>
      </c>
      <c r="AD415" t="s">
        <v>8448</v>
      </c>
      <c r="AI415">
        <v>8825</v>
      </c>
      <c r="AO415" t="s">
        <v>1371</v>
      </c>
    </row>
    <row r="416" spans="1:41" x14ac:dyDescent="0.3">
      <c r="A416" t="s">
        <v>11415</v>
      </c>
      <c r="B416" t="s">
        <v>11484</v>
      </c>
      <c r="C416" s="62">
        <v>33737</v>
      </c>
      <c r="D416" t="s">
        <v>11416</v>
      </c>
      <c r="E416" t="s">
        <v>7810</v>
      </c>
      <c r="F416" t="s">
        <v>1479</v>
      </c>
      <c r="G416" t="s">
        <v>9083</v>
      </c>
      <c r="H416" t="s">
        <v>1422</v>
      </c>
      <c r="I416" t="s">
        <v>11485</v>
      </c>
      <c r="J416" t="s">
        <v>11484</v>
      </c>
      <c r="K416">
        <v>575929</v>
      </c>
      <c r="L416" t="s">
        <v>11484</v>
      </c>
      <c r="M416">
        <v>2171084</v>
      </c>
      <c r="N416" t="s">
        <v>11484</v>
      </c>
      <c r="O416" t="s">
        <v>13362</v>
      </c>
      <c r="P416" t="s">
        <v>11415</v>
      </c>
      <c r="Q416">
        <v>10166</v>
      </c>
      <c r="R416" t="s">
        <v>11484</v>
      </c>
      <c r="S416">
        <v>32532</v>
      </c>
      <c r="T416" t="s">
        <v>11484</v>
      </c>
      <c r="V416" t="s">
        <v>12589</v>
      </c>
      <c r="W416">
        <v>66719</v>
      </c>
      <c r="X416">
        <v>10166</v>
      </c>
      <c r="Y416" t="s">
        <v>11484</v>
      </c>
      <c r="Z416" t="s">
        <v>12590</v>
      </c>
      <c r="AA416" t="s">
        <v>656</v>
      </c>
      <c r="AB416" t="s">
        <v>656</v>
      </c>
      <c r="AC416" t="s">
        <v>11484</v>
      </c>
      <c r="AD416" t="s">
        <v>12590</v>
      </c>
      <c r="AE416">
        <v>14047</v>
      </c>
      <c r="AF416" t="s">
        <v>11484</v>
      </c>
      <c r="AG416">
        <v>21887</v>
      </c>
      <c r="AH416" t="s">
        <v>11484</v>
      </c>
      <c r="AI416">
        <v>12398</v>
      </c>
      <c r="AJ416">
        <v>5162</v>
      </c>
      <c r="AK416" t="s">
        <v>11484</v>
      </c>
      <c r="AL416" t="s">
        <v>14527</v>
      </c>
      <c r="AM416" t="s">
        <v>12590</v>
      </c>
      <c r="AN416" t="s">
        <v>12590</v>
      </c>
      <c r="AO416" t="s">
        <v>1422</v>
      </c>
    </row>
    <row r="417" spans="1:41" x14ac:dyDescent="0.3">
      <c r="A417" t="s">
        <v>1786</v>
      </c>
      <c r="B417" t="s">
        <v>974</v>
      </c>
      <c r="C417" s="62">
        <v>28894</v>
      </c>
      <c r="D417" t="s">
        <v>6581</v>
      </c>
      <c r="E417" t="s">
        <v>7676</v>
      </c>
      <c r="F417" t="s">
        <v>3575</v>
      </c>
      <c r="G417" t="s">
        <v>3575</v>
      </c>
      <c r="H417" t="s">
        <v>1371</v>
      </c>
      <c r="I417" t="s">
        <v>9971</v>
      </c>
      <c r="J417" t="s">
        <v>974</v>
      </c>
      <c r="K417">
        <v>346871</v>
      </c>
      <c r="L417" t="s">
        <v>974</v>
      </c>
      <c r="M417">
        <v>212014</v>
      </c>
      <c r="N417" t="s">
        <v>974</v>
      </c>
      <c r="O417" t="s">
        <v>1787</v>
      </c>
      <c r="P417" t="s">
        <v>1786</v>
      </c>
      <c r="Q417">
        <v>6981</v>
      </c>
      <c r="R417" t="s">
        <v>974</v>
      </c>
      <c r="S417">
        <v>4762</v>
      </c>
      <c r="T417" t="s">
        <v>974</v>
      </c>
      <c r="V417" t="s">
        <v>5309</v>
      </c>
      <c r="W417">
        <v>821</v>
      </c>
      <c r="X417">
        <v>6981</v>
      </c>
      <c r="Y417" t="s">
        <v>974</v>
      </c>
      <c r="Z417" t="s">
        <v>8449</v>
      </c>
      <c r="AA417" t="s">
        <v>656</v>
      </c>
      <c r="AB417" t="s">
        <v>656</v>
      </c>
      <c r="AC417" t="s">
        <v>974</v>
      </c>
      <c r="AD417" t="s">
        <v>8449</v>
      </c>
      <c r="AI417">
        <v>7358</v>
      </c>
      <c r="AO417" t="s">
        <v>1371</v>
      </c>
    </row>
    <row r="418" spans="1:41" x14ac:dyDescent="0.3">
      <c r="A418" t="s">
        <v>1788</v>
      </c>
      <c r="B418" t="s">
        <v>706</v>
      </c>
      <c r="C418" s="62">
        <v>31958</v>
      </c>
      <c r="D418" t="s">
        <v>6637</v>
      </c>
      <c r="E418" t="s">
        <v>7676</v>
      </c>
      <c r="F418" t="s">
        <v>3575</v>
      </c>
      <c r="G418" t="s">
        <v>3575</v>
      </c>
      <c r="H418" t="s">
        <v>1371</v>
      </c>
      <c r="I418" t="s">
        <v>10138</v>
      </c>
      <c r="J418" t="s">
        <v>706</v>
      </c>
      <c r="K418">
        <v>475857</v>
      </c>
      <c r="L418" t="s">
        <v>706</v>
      </c>
      <c r="M418">
        <v>1850284</v>
      </c>
      <c r="N418" t="s">
        <v>706</v>
      </c>
      <c r="O418" t="s">
        <v>1789</v>
      </c>
      <c r="P418" t="s">
        <v>1788</v>
      </c>
      <c r="Q418">
        <v>8997</v>
      </c>
      <c r="R418" t="s">
        <v>706</v>
      </c>
      <c r="S418">
        <v>31532</v>
      </c>
      <c r="T418" t="s">
        <v>706</v>
      </c>
      <c r="V418" t="s">
        <v>3812</v>
      </c>
      <c r="W418">
        <v>57750</v>
      </c>
      <c r="X418">
        <v>8997</v>
      </c>
      <c r="Y418" t="s">
        <v>706</v>
      </c>
      <c r="Z418" t="s">
        <v>5310</v>
      </c>
      <c r="AA418" t="s">
        <v>656</v>
      </c>
      <c r="AB418" t="s">
        <v>656</v>
      </c>
      <c r="AC418" t="s">
        <v>706</v>
      </c>
      <c r="AD418" t="s">
        <v>5310</v>
      </c>
      <c r="AE418">
        <v>12288</v>
      </c>
      <c r="AF418" t="s">
        <v>706</v>
      </c>
      <c r="AG418">
        <v>14117</v>
      </c>
      <c r="AH418" t="s">
        <v>706</v>
      </c>
      <c r="AI418">
        <v>8812</v>
      </c>
      <c r="AJ418">
        <v>3865</v>
      </c>
      <c r="AN418" t="s">
        <v>706</v>
      </c>
      <c r="AO418" t="s">
        <v>1371</v>
      </c>
    </row>
    <row r="419" spans="1:41" x14ac:dyDescent="0.3">
      <c r="A419" t="s">
        <v>11920</v>
      </c>
      <c r="B419" t="s">
        <v>11311</v>
      </c>
      <c r="C419" s="62">
        <v>33226</v>
      </c>
      <c r="D419" t="s">
        <v>7031</v>
      </c>
      <c r="E419" t="s">
        <v>11921</v>
      </c>
      <c r="F419" t="s">
        <v>3575</v>
      </c>
      <c r="G419" t="s">
        <v>3575</v>
      </c>
      <c r="H419" t="s">
        <v>1371</v>
      </c>
      <c r="I419" t="s">
        <v>11312</v>
      </c>
      <c r="J419" t="s">
        <v>11311</v>
      </c>
      <c r="K419">
        <v>608641</v>
      </c>
      <c r="L419" t="s">
        <v>11311</v>
      </c>
      <c r="M419">
        <v>2114446</v>
      </c>
      <c r="N419" t="s">
        <v>11311</v>
      </c>
      <c r="O419" t="s">
        <v>13295</v>
      </c>
      <c r="P419" t="s">
        <v>11920</v>
      </c>
      <c r="Q419">
        <v>9947</v>
      </c>
      <c r="R419" t="s">
        <v>11311</v>
      </c>
      <c r="S419">
        <v>33159</v>
      </c>
      <c r="T419" t="s">
        <v>11311</v>
      </c>
      <c r="V419" t="s">
        <v>11922</v>
      </c>
      <c r="W419">
        <v>100289</v>
      </c>
      <c r="X419">
        <v>9947</v>
      </c>
      <c r="Y419" t="s">
        <v>11311</v>
      </c>
      <c r="Z419" t="s">
        <v>11923</v>
      </c>
      <c r="AA419" t="s">
        <v>664</v>
      </c>
      <c r="AB419" t="s">
        <v>664</v>
      </c>
      <c r="AC419" t="s">
        <v>11311</v>
      </c>
      <c r="AD419" t="s">
        <v>11923</v>
      </c>
      <c r="AE419">
        <v>12564</v>
      </c>
      <c r="AH419" t="s">
        <v>11311</v>
      </c>
      <c r="AI419">
        <v>18308</v>
      </c>
      <c r="AJ419">
        <v>4608</v>
      </c>
      <c r="AN419" t="s">
        <v>11311</v>
      </c>
      <c r="AO419" t="s">
        <v>1371</v>
      </c>
    </row>
    <row r="420" spans="1:41" x14ac:dyDescent="0.3">
      <c r="A420" t="s">
        <v>1790</v>
      </c>
      <c r="B420" t="s">
        <v>417</v>
      </c>
      <c r="C420" s="62">
        <v>31820</v>
      </c>
      <c r="D420" t="s">
        <v>6670</v>
      </c>
      <c r="E420" t="s">
        <v>7388</v>
      </c>
      <c r="F420" t="s">
        <v>3575</v>
      </c>
      <c r="G420" t="s">
        <v>3575</v>
      </c>
      <c r="H420" t="s">
        <v>1394</v>
      </c>
      <c r="I420" t="s">
        <v>9853</v>
      </c>
      <c r="J420" t="s">
        <v>417</v>
      </c>
      <c r="K420">
        <v>476036</v>
      </c>
      <c r="L420" t="s">
        <v>417</v>
      </c>
      <c r="M420">
        <v>1663595</v>
      </c>
      <c r="N420" t="s">
        <v>417</v>
      </c>
      <c r="O420" t="s">
        <v>13146</v>
      </c>
      <c r="P420" t="s">
        <v>1790</v>
      </c>
      <c r="Q420">
        <v>8917</v>
      </c>
      <c r="R420" t="s">
        <v>417</v>
      </c>
      <c r="S420">
        <v>30204</v>
      </c>
      <c r="T420" t="s">
        <v>417</v>
      </c>
      <c r="V420" t="s">
        <v>12560</v>
      </c>
      <c r="W420">
        <v>57752</v>
      </c>
      <c r="X420">
        <v>8917</v>
      </c>
      <c r="Y420" t="s">
        <v>417</v>
      </c>
      <c r="Z420" t="s">
        <v>8450</v>
      </c>
      <c r="AA420" t="s">
        <v>664</v>
      </c>
      <c r="AB420" t="s">
        <v>664</v>
      </c>
      <c r="AC420" t="s">
        <v>417</v>
      </c>
      <c r="AD420" t="s">
        <v>8450</v>
      </c>
      <c r="AE420">
        <v>10478</v>
      </c>
      <c r="AI420">
        <v>5128</v>
      </c>
      <c r="AN420" t="s">
        <v>417</v>
      </c>
      <c r="AO420" t="s">
        <v>1394</v>
      </c>
    </row>
    <row r="421" spans="1:41" x14ac:dyDescent="0.3">
      <c r="A421" t="s">
        <v>14219</v>
      </c>
      <c r="B421" t="s">
        <v>12986</v>
      </c>
      <c r="C421" s="62">
        <v>33232</v>
      </c>
      <c r="D421" t="s">
        <v>6949</v>
      </c>
      <c r="E421" t="s">
        <v>7388</v>
      </c>
      <c r="F421" t="s">
        <v>1411</v>
      </c>
      <c r="G421" t="s">
        <v>9083</v>
      </c>
      <c r="H421" t="s">
        <v>1394</v>
      </c>
      <c r="I421" t="s">
        <v>13974</v>
      </c>
      <c r="J421" t="s">
        <v>12986</v>
      </c>
      <c r="K421">
        <v>643265</v>
      </c>
      <c r="L421" t="s">
        <v>12986</v>
      </c>
      <c r="M421">
        <v>2120004</v>
      </c>
      <c r="N421" t="s">
        <v>12986</v>
      </c>
      <c r="O421" t="s">
        <v>14528</v>
      </c>
      <c r="P421" t="s">
        <v>14219</v>
      </c>
      <c r="Q421">
        <v>10761</v>
      </c>
      <c r="R421" t="s">
        <v>12986</v>
      </c>
      <c r="S421">
        <v>33398</v>
      </c>
      <c r="T421" t="s">
        <v>12986</v>
      </c>
      <c r="W421">
        <v>103340</v>
      </c>
      <c r="Z421" t="s">
        <v>14220</v>
      </c>
      <c r="AA421" t="s">
        <v>656</v>
      </c>
      <c r="AB421" t="s">
        <v>656</v>
      </c>
      <c r="AD421" t="s">
        <v>14220</v>
      </c>
      <c r="AE421">
        <v>15093</v>
      </c>
      <c r="AI421">
        <v>19350</v>
      </c>
      <c r="AJ421">
        <v>5651</v>
      </c>
      <c r="AL421" t="s">
        <v>9730</v>
      </c>
      <c r="AM421" t="s">
        <v>14220</v>
      </c>
      <c r="AN421" t="s">
        <v>12986</v>
      </c>
      <c r="AO421" t="s">
        <v>1378</v>
      </c>
    </row>
    <row r="422" spans="1:41" x14ac:dyDescent="0.3">
      <c r="A422" t="s">
        <v>1791</v>
      </c>
      <c r="B422" t="s">
        <v>1177</v>
      </c>
      <c r="C422" s="62">
        <v>32708</v>
      </c>
      <c r="D422" t="s">
        <v>7659</v>
      </c>
      <c r="E422" t="s">
        <v>7658</v>
      </c>
      <c r="F422" t="s">
        <v>1432</v>
      </c>
      <c r="G422" t="s">
        <v>9083</v>
      </c>
      <c r="H422" t="s">
        <v>1371</v>
      </c>
      <c r="I422" t="s">
        <v>10564</v>
      </c>
      <c r="J422" t="s">
        <v>1177</v>
      </c>
      <c r="K422">
        <v>571578</v>
      </c>
      <c r="L422" t="s">
        <v>1177</v>
      </c>
      <c r="M422">
        <v>1758836</v>
      </c>
      <c r="N422" t="s">
        <v>1177</v>
      </c>
      <c r="O422" t="s">
        <v>3813</v>
      </c>
      <c r="P422" t="s">
        <v>1791</v>
      </c>
      <c r="Q422">
        <v>9168</v>
      </c>
      <c r="R422" t="s">
        <v>1177</v>
      </c>
      <c r="S422">
        <v>31313</v>
      </c>
      <c r="T422" t="s">
        <v>1177</v>
      </c>
      <c r="V422" t="s">
        <v>3814</v>
      </c>
      <c r="W422">
        <v>59626</v>
      </c>
      <c r="X422">
        <v>9168</v>
      </c>
      <c r="Y422" t="s">
        <v>1177</v>
      </c>
      <c r="Z422" t="s">
        <v>5311</v>
      </c>
      <c r="AA422" t="s">
        <v>664</v>
      </c>
      <c r="AB422" t="s">
        <v>664</v>
      </c>
      <c r="AC422" t="s">
        <v>1177</v>
      </c>
      <c r="AD422" t="s">
        <v>5311</v>
      </c>
      <c r="AE422">
        <v>11033</v>
      </c>
      <c r="AF422" t="s">
        <v>1177</v>
      </c>
      <c r="AG422">
        <v>13664</v>
      </c>
      <c r="AH422" t="s">
        <v>1177</v>
      </c>
      <c r="AI422">
        <v>8520</v>
      </c>
      <c r="AJ422">
        <v>4086</v>
      </c>
      <c r="AL422" t="s">
        <v>14529</v>
      </c>
      <c r="AM422" t="s">
        <v>5311</v>
      </c>
      <c r="AN422" t="s">
        <v>5311</v>
      </c>
      <c r="AO422" t="s">
        <v>15887</v>
      </c>
    </row>
    <row r="423" spans="1:41" x14ac:dyDescent="0.3">
      <c r="A423" t="s">
        <v>3815</v>
      </c>
      <c r="B423" t="s">
        <v>1033</v>
      </c>
      <c r="C423" s="62">
        <v>27525</v>
      </c>
      <c r="D423" t="s">
        <v>6935</v>
      </c>
      <c r="E423" t="s">
        <v>7811</v>
      </c>
      <c r="F423" t="s">
        <v>3575</v>
      </c>
      <c r="G423" t="s">
        <v>3575</v>
      </c>
      <c r="H423" t="s">
        <v>1371</v>
      </c>
      <c r="I423" t="s">
        <v>9340</v>
      </c>
      <c r="J423" t="s">
        <v>1033</v>
      </c>
      <c r="K423">
        <v>150188</v>
      </c>
      <c r="L423" t="s">
        <v>1033</v>
      </c>
      <c r="M423">
        <v>146206</v>
      </c>
      <c r="N423" t="s">
        <v>1033</v>
      </c>
      <c r="O423" t="s">
        <v>5312</v>
      </c>
      <c r="P423" t="s">
        <v>3815</v>
      </c>
      <c r="Q423">
        <v>6300</v>
      </c>
      <c r="R423" t="s">
        <v>1033</v>
      </c>
      <c r="S423">
        <v>4139</v>
      </c>
      <c r="T423" t="s">
        <v>1033</v>
      </c>
      <c r="V423" t="s">
        <v>5313</v>
      </c>
      <c r="W423">
        <v>1257</v>
      </c>
      <c r="Z423" t="s">
        <v>8451</v>
      </c>
      <c r="AA423" t="s">
        <v>656</v>
      </c>
      <c r="AB423" t="s">
        <v>656</v>
      </c>
      <c r="AC423" t="s">
        <v>1033</v>
      </c>
      <c r="AD423" t="s">
        <v>8451</v>
      </c>
      <c r="AI423">
        <v>12656</v>
      </c>
      <c r="AO423" t="s">
        <v>1371</v>
      </c>
    </row>
    <row r="424" spans="1:41" x14ac:dyDescent="0.3">
      <c r="A424" t="s">
        <v>13714</v>
      </c>
      <c r="B424" t="s">
        <v>11565</v>
      </c>
      <c r="C424" s="62">
        <v>34579</v>
      </c>
      <c r="D424" t="s">
        <v>13715</v>
      </c>
      <c r="E424" t="s">
        <v>7811</v>
      </c>
      <c r="F424" t="s">
        <v>1407</v>
      </c>
      <c r="G424" t="s">
        <v>9083</v>
      </c>
      <c r="H424" t="s">
        <v>1378</v>
      </c>
      <c r="I424" t="s">
        <v>12987</v>
      </c>
      <c r="J424" t="s">
        <v>11565</v>
      </c>
      <c r="K424">
        <v>614173</v>
      </c>
      <c r="L424" t="s">
        <v>11565</v>
      </c>
      <c r="M424">
        <v>2119255</v>
      </c>
      <c r="N424" t="s">
        <v>11565</v>
      </c>
      <c r="O424" t="s">
        <v>14530</v>
      </c>
      <c r="P424" t="s">
        <v>13714</v>
      </c>
      <c r="Q424">
        <v>10710</v>
      </c>
      <c r="R424" t="s">
        <v>11565</v>
      </c>
      <c r="S424">
        <v>33340</v>
      </c>
      <c r="T424" t="s">
        <v>11565</v>
      </c>
      <c r="W424">
        <v>100404</v>
      </c>
      <c r="X424">
        <v>10710</v>
      </c>
      <c r="Y424" t="s">
        <v>11565</v>
      </c>
      <c r="Z424" t="s">
        <v>13716</v>
      </c>
      <c r="AA424" t="s">
        <v>664</v>
      </c>
      <c r="AB424" t="s">
        <v>656</v>
      </c>
      <c r="AD424" t="s">
        <v>13716</v>
      </c>
      <c r="AE424">
        <v>13740</v>
      </c>
      <c r="AI424">
        <v>18322</v>
      </c>
      <c r="AJ424">
        <v>5565</v>
      </c>
      <c r="AK424" t="s">
        <v>11565</v>
      </c>
      <c r="AL424" t="s">
        <v>14531</v>
      </c>
      <c r="AM424" t="s">
        <v>13716</v>
      </c>
      <c r="AN424" t="s">
        <v>13716</v>
      </c>
      <c r="AO424" t="s">
        <v>1378</v>
      </c>
    </row>
    <row r="425" spans="1:41" x14ac:dyDescent="0.3">
      <c r="A425" t="s">
        <v>15898</v>
      </c>
      <c r="B425" t="s">
        <v>14280</v>
      </c>
      <c r="C425" s="62">
        <v>33694</v>
      </c>
      <c r="D425" t="s">
        <v>6637</v>
      </c>
      <c r="E425" t="s">
        <v>15899</v>
      </c>
      <c r="F425" t="s">
        <v>1462</v>
      </c>
      <c r="G425" t="s">
        <v>6107</v>
      </c>
      <c r="H425" t="s">
        <v>1378</v>
      </c>
      <c r="I425" t="s">
        <v>15900</v>
      </c>
      <c r="J425" t="s">
        <v>14280</v>
      </c>
      <c r="K425">
        <v>641477</v>
      </c>
      <c r="L425" t="s">
        <v>14280</v>
      </c>
      <c r="P425" t="s">
        <v>15898</v>
      </c>
      <c r="Q425">
        <v>10223</v>
      </c>
      <c r="R425" t="s">
        <v>14280</v>
      </c>
      <c r="S425">
        <v>34689</v>
      </c>
      <c r="T425" t="s">
        <v>14280</v>
      </c>
      <c r="W425">
        <v>102553</v>
      </c>
      <c r="X425">
        <v>10223</v>
      </c>
      <c r="Y425" t="s">
        <v>14280</v>
      </c>
      <c r="Z425" t="s">
        <v>15901</v>
      </c>
      <c r="AA425" t="s">
        <v>656</v>
      </c>
      <c r="AB425" t="s">
        <v>656</v>
      </c>
      <c r="AD425" t="s">
        <v>15901</v>
      </c>
      <c r="AE425">
        <v>13792</v>
      </c>
      <c r="AI425">
        <v>18481</v>
      </c>
      <c r="AJ425">
        <v>5398</v>
      </c>
      <c r="AN425" t="s">
        <v>14280</v>
      </c>
      <c r="AO425" t="s">
        <v>1378</v>
      </c>
    </row>
    <row r="426" spans="1:41" x14ac:dyDescent="0.3">
      <c r="A426" t="s">
        <v>13717</v>
      </c>
      <c r="B426" t="s">
        <v>11564</v>
      </c>
      <c r="C426" s="62">
        <v>35039</v>
      </c>
      <c r="D426" t="s">
        <v>6975</v>
      </c>
      <c r="E426" t="s">
        <v>13718</v>
      </c>
      <c r="F426" t="s">
        <v>1407</v>
      </c>
      <c r="G426" t="s">
        <v>9083</v>
      </c>
      <c r="H426" t="s">
        <v>1429</v>
      </c>
      <c r="I426" t="s">
        <v>13007</v>
      </c>
      <c r="J426" t="s">
        <v>11564</v>
      </c>
      <c r="K426">
        <v>642707</v>
      </c>
      <c r="L426" t="s">
        <v>11564</v>
      </c>
      <c r="M426">
        <v>2504262</v>
      </c>
      <c r="N426" t="s">
        <v>11564</v>
      </c>
      <c r="O426" t="s">
        <v>14532</v>
      </c>
      <c r="P426" t="s">
        <v>13717</v>
      </c>
      <c r="Q426">
        <v>10670</v>
      </c>
      <c r="R426" t="s">
        <v>11564</v>
      </c>
      <c r="S426">
        <v>36085</v>
      </c>
      <c r="T426" t="s">
        <v>11564</v>
      </c>
      <c r="W426">
        <v>103202</v>
      </c>
      <c r="X426">
        <v>10670</v>
      </c>
      <c r="Y426" t="s">
        <v>11564</v>
      </c>
      <c r="Z426" t="s">
        <v>13719</v>
      </c>
      <c r="AA426" t="s">
        <v>656</v>
      </c>
      <c r="AB426" t="s">
        <v>656</v>
      </c>
      <c r="AD426" t="s">
        <v>13719</v>
      </c>
      <c r="AE426">
        <v>14565</v>
      </c>
      <c r="AI426">
        <v>19076</v>
      </c>
      <c r="AJ426">
        <v>5499</v>
      </c>
      <c r="AK426" t="s">
        <v>11564</v>
      </c>
      <c r="AL426" t="s">
        <v>14533</v>
      </c>
      <c r="AM426" t="s">
        <v>13719</v>
      </c>
      <c r="AN426" t="s">
        <v>11564</v>
      </c>
      <c r="AO426" t="s">
        <v>1429</v>
      </c>
    </row>
    <row r="427" spans="1:41" x14ac:dyDescent="0.3">
      <c r="A427" t="s">
        <v>1792</v>
      </c>
      <c r="B427" t="s">
        <v>60</v>
      </c>
      <c r="C427" s="62">
        <v>30688</v>
      </c>
      <c r="D427" t="s">
        <v>6626</v>
      </c>
      <c r="E427" t="s">
        <v>7072</v>
      </c>
      <c r="F427" t="s">
        <v>1428</v>
      </c>
      <c r="G427" t="s">
        <v>6107</v>
      </c>
      <c r="H427" t="s">
        <v>1422</v>
      </c>
      <c r="I427" t="s">
        <v>9448</v>
      </c>
      <c r="J427" t="s">
        <v>60</v>
      </c>
      <c r="K427">
        <v>449786</v>
      </c>
      <c r="L427" t="s">
        <v>60</v>
      </c>
      <c r="M427">
        <v>583762</v>
      </c>
      <c r="N427" t="s">
        <v>60</v>
      </c>
      <c r="O427" t="s">
        <v>1793</v>
      </c>
      <c r="P427" t="s">
        <v>1792</v>
      </c>
      <c r="Q427">
        <v>8462</v>
      </c>
      <c r="R427" t="s">
        <v>60</v>
      </c>
      <c r="S427">
        <v>29412</v>
      </c>
      <c r="T427" t="s">
        <v>60</v>
      </c>
      <c r="U427" t="s">
        <v>60</v>
      </c>
      <c r="V427" t="s">
        <v>3816</v>
      </c>
      <c r="W427">
        <v>47301</v>
      </c>
      <c r="X427">
        <v>8462</v>
      </c>
      <c r="Y427" t="s">
        <v>60</v>
      </c>
      <c r="Z427" t="s">
        <v>5314</v>
      </c>
      <c r="AA427" t="s">
        <v>5053</v>
      </c>
      <c r="AB427" t="s">
        <v>656</v>
      </c>
      <c r="AC427" t="s">
        <v>60</v>
      </c>
      <c r="AD427" t="s">
        <v>5314</v>
      </c>
      <c r="AE427">
        <v>10917</v>
      </c>
      <c r="AF427" t="s">
        <v>60</v>
      </c>
      <c r="AG427">
        <v>5898</v>
      </c>
      <c r="AH427" t="s">
        <v>60</v>
      </c>
      <c r="AI427">
        <v>1698</v>
      </c>
      <c r="AJ427">
        <v>3233</v>
      </c>
      <c r="AN427" t="s">
        <v>60</v>
      </c>
      <c r="AO427" t="s">
        <v>1422</v>
      </c>
    </row>
    <row r="428" spans="1:41" x14ac:dyDescent="0.3">
      <c r="A428" t="s">
        <v>3817</v>
      </c>
      <c r="B428" t="s">
        <v>1278</v>
      </c>
      <c r="C428" s="62">
        <v>34599</v>
      </c>
      <c r="D428" t="s">
        <v>6626</v>
      </c>
      <c r="E428" t="s">
        <v>7213</v>
      </c>
      <c r="F428" t="s">
        <v>1374</v>
      </c>
      <c r="G428" t="s">
        <v>6107</v>
      </c>
      <c r="H428" t="s">
        <v>1429</v>
      </c>
      <c r="I428" t="s">
        <v>10793</v>
      </c>
      <c r="J428" t="s">
        <v>1278</v>
      </c>
      <c r="K428">
        <v>621043</v>
      </c>
      <c r="L428" t="s">
        <v>1278</v>
      </c>
      <c r="M428">
        <v>2000028</v>
      </c>
      <c r="N428" t="s">
        <v>1278</v>
      </c>
      <c r="O428" t="s">
        <v>13197</v>
      </c>
      <c r="P428" t="s">
        <v>3817</v>
      </c>
      <c r="Q428">
        <v>9573</v>
      </c>
      <c r="R428" t="s">
        <v>1278</v>
      </c>
      <c r="S428">
        <v>32653</v>
      </c>
      <c r="T428" t="s">
        <v>1278</v>
      </c>
      <c r="V428" t="s">
        <v>11886</v>
      </c>
      <c r="W428">
        <v>100502</v>
      </c>
      <c r="X428">
        <v>9573</v>
      </c>
      <c r="Y428" t="s">
        <v>1278</v>
      </c>
      <c r="Z428" t="s">
        <v>8452</v>
      </c>
      <c r="AA428" t="s">
        <v>656</v>
      </c>
      <c r="AB428" t="s">
        <v>656</v>
      </c>
      <c r="AC428" t="s">
        <v>1278</v>
      </c>
      <c r="AD428" t="s">
        <v>8452</v>
      </c>
      <c r="AE428">
        <v>12451</v>
      </c>
      <c r="AF428" t="s">
        <v>1278</v>
      </c>
      <c r="AG428">
        <v>38614</v>
      </c>
      <c r="AH428" t="s">
        <v>1278</v>
      </c>
      <c r="AI428">
        <v>18160</v>
      </c>
      <c r="AJ428">
        <v>4792</v>
      </c>
      <c r="AK428" t="s">
        <v>1278</v>
      </c>
      <c r="AL428" t="s">
        <v>14534</v>
      </c>
      <c r="AM428" t="s">
        <v>8452</v>
      </c>
      <c r="AN428" t="s">
        <v>8452</v>
      </c>
      <c r="AO428" t="s">
        <v>1429</v>
      </c>
    </row>
    <row r="429" spans="1:41" x14ac:dyDescent="0.3">
      <c r="A429" t="s">
        <v>1794</v>
      </c>
      <c r="B429" t="s">
        <v>877</v>
      </c>
      <c r="C429" s="62">
        <v>29457</v>
      </c>
      <c r="D429" t="s">
        <v>6808</v>
      </c>
      <c r="E429" t="s">
        <v>7812</v>
      </c>
      <c r="F429" t="s">
        <v>3575</v>
      </c>
      <c r="G429" t="s">
        <v>3575</v>
      </c>
      <c r="H429" t="s">
        <v>1371</v>
      </c>
      <c r="I429" t="s">
        <v>9309</v>
      </c>
      <c r="J429" t="s">
        <v>877</v>
      </c>
      <c r="K429">
        <v>429781</v>
      </c>
      <c r="L429" t="s">
        <v>877</v>
      </c>
      <c r="M429">
        <v>401204</v>
      </c>
      <c r="N429" t="s">
        <v>877</v>
      </c>
      <c r="O429" t="s">
        <v>1795</v>
      </c>
      <c r="P429" t="s">
        <v>1794</v>
      </c>
      <c r="Q429">
        <v>7178</v>
      </c>
      <c r="R429" t="s">
        <v>877</v>
      </c>
      <c r="S429">
        <v>5580</v>
      </c>
      <c r="T429" t="s">
        <v>877</v>
      </c>
      <c r="V429" t="s">
        <v>3818</v>
      </c>
      <c r="W429">
        <v>34159</v>
      </c>
      <c r="X429">
        <v>7178</v>
      </c>
      <c r="Y429" t="s">
        <v>877</v>
      </c>
      <c r="Z429" t="s">
        <v>5315</v>
      </c>
      <c r="AA429" t="s">
        <v>656</v>
      </c>
      <c r="AB429" t="s">
        <v>656</v>
      </c>
      <c r="AC429" t="s">
        <v>877</v>
      </c>
      <c r="AD429" t="s">
        <v>5315</v>
      </c>
      <c r="AE429">
        <v>7706</v>
      </c>
      <c r="AF429" t="s">
        <v>877</v>
      </c>
      <c r="AG429">
        <v>5038</v>
      </c>
      <c r="AH429" t="s">
        <v>877</v>
      </c>
      <c r="AI429">
        <v>7993</v>
      </c>
      <c r="AN429" t="s">
        <v>877</v>
      </c>
      <c r="AO429" t="s">
        <v>1371</v>
      </c>
    </row>
    <row r="430" spans="1:41" x14ac:dyDescent="0.3">
      <c r="A430" t="s">
        <v>1796</v>
      </c>
      <c r="B430" t="s">
        <v>903</v>
      </c>
      <c r="C430" s="62">
        <v>33018</v>
      </c>
      <c r="D430" t="s">
        <v>7534</v>
      </c>
      <c r="E430" t="s">
        <v>7533</v>
      </c>
      <c r="F430" t="s">
        <v>3575</v>
      </c>
      <c r="G430" t="s">
        <v>3575</v>
      </c>
      <c r="H430" t="s">
        <v>1371</v>
      </c>
      <c r="I430" t="s">
        <v>9527</v>
      </c>
      <c r="J430" t="s">
        <v>903</v>
      </c>
      <c r="K430">
        <v>543054</v>
      </c>
      <c r="L430" t="s">
        <v>903</v>
      </c>
      <c r="M430">
        <v>1754186</v>
      </c>
      <c r="N430" t="s">
        <v>903</v>
      </c>
      <c r="O430" t="s">
        <v>3819</v>
      </c>
      <c r="P430" t="s">
        <v>1796</v>
      </c>
      <c r="Q430">
        <v>9327</v>
      </c>
      <c r="R430" t="s">
        <v>903</v>
      </c>
      <c r="S430">
        <v>31096</v>
      </c>
      <c r="T430" t="s">
        <v>903</v>
      </c>
      <c r="V430" t="s">
        <v>3820</v>
      </c>
      <c r="W430">
        <v>59986</v>
      </c>
      <c r="X430">
        <v>9327</v>
      </c>
      <c r="Y430" t="s">
        <v>903</v>
      </c>
      <c r="Z430" t="s">
        <v>5316</v>
      </c>
      <c r="AA430" t="s">
        <v>656</v>
      </c>
      <c r="AB430" t="s">
        <v>656</v>
      </c>
      <c r="AC430" t="s">
        <v>903</v>
      </c>
      <c r="AD430" t="s">
        <v>5316</v>
      </c>
      <c r="AE430">
        <v>11242</v>
      </c>
      <c r="AF430" t="s">
        <v>903</v>
      </c>
      <c r="AG430">
        <v>21638</v>
      </c>
      <c r="AH430" t="s">
        <v>903</v>
      </c>
      <c r="AI430">
        <v>5860</v>
      </c>
      <c r="AJ430">
        <v>4230</v>
      </c>
      <c r="AL430" t="s">
        <v>14535</v>
      </c>
      <c r="AM430" t="s">
        <v>5316</v>
      </c>
      <c r="AN430" t="s">
        <v>903</v>
      </c>
      <c r="AO430" t="s">
        <v>1371</v>
      </c>
    </row>
    <row r="431" spans="1:41" x14ac:dyDescent="0.3">
      <c r="A431" t="s">
        <v>1797</v>
      </c>
      <c r="B431" t="s">
        <v>57</v>
      </c>
      <c r="C431" s="62">
        <v>30568</v>
      </c>
      <c r="D431" t="s">
        <v>6526</v>
      </c>
      <c r="E431" t="s">
        <v>7389</v>
      </c>
      <c r="F431" t="s">
        <v>3575</v>
      </c>
      <c r="G431" t="s">
        <v>3575</v>
      </c>
      <c r="H431" t="s">
        <v>658</v>
      </c>
      <c r="I431" t="s">
        <v>9140</v>
      </c>
      <c r="J431" t="s">
        <v>57</v>
      </c>
      <c r="K431">
        <v>453068</v>
      </c>
      <c r="L431" t="s">
        <v>57</v>
      </c>
      <c r="M431">
        <v>1103299</v>
      </c>
      <c r="N431" t="s">
        <v>57</v>
      </c>
      <c r="O431" t="s">
        <v>3821</v>
      </c>
      <c r="P431" t="s">
        <v>1797</v>
      </c>
      <c r="Q431">
        <v>8879</v>
      </c>
      <c r="R431" t="s">
        <v>57</v>
      </c>
      <c r="S431">
        <v>29020</v>
      </c>
      <c r="T431" t="s">
        <v>57</v>
      </c>
      <c r="V431" t="s">
        <v>3822</v>
      </c>
      <c r="W431">
        <v>45824</v>
      </c>
      <c r="X431">
        <v>8879</v>
      </c>
      <c r="Y431" t="s">
        <v>57</v>
      </c>
      <c r="Z431" t="s">
        <v>8453</v>
      </c>
      <c r="AA431" t="s">
        <v>664</v>
      </c>
      <c r="AB431" t="s">
        <v>656</v>
      </c>
      <c r="AC431" t="s">
        <v>57</v>
      </c>
      <c r="AD431" t="s">
        <v>8453</v>
      </c>
      <c r="AI431">
        <v>17969</v>
      </c>
      <c r="AO431" t="s">
        <v>658</v>
      </c>
    </row>
    <row r="432" spans="1:41" x14ac:dyDescent="0.3">
      <c r="A432" t="s">
        <v>11938</v>
      </c>
      <c r="B432" t="s">
        <v>11364</v>
      </c>
      <c r="C432" s="62">
        <v>32087</v>
      </c>
      <c r="D432" t="s">
        <v>7074</v>
      </c>
      <c r="E432" t="s">
        <v>11939</v>
      </c>
      <c r="F432" t="s">
        <v>3575</v>
      </c>
      <c r="G432" t="s">
        <v>3575</v>
      </c>
      <c r="H432" t="s">
        <v>1371</v>
      </c>
      <c r="I432" t="s">
        <v>11365</v>
      </c>
      <c r="J432" t="s">
        <v>11364</v>
      </c>
      <c r="K432">
        <v>571584</v>
      </c>
      <c r="L432" t="s">
        <v>11364</v>
      </c>
      <c r="M432">
        <v>2121047</v>
      </c>
      <c r="N432" t="s">
        <v>11364</v>
      </c>
      <c r="O432" t="s">
        <v>13166</v>
      </c>
      <c r="P432" t="s">
        <v>11938</v>
      </c>
      <c r="Q432">
        <v>10032</v>
      </c>
      <c r="R432" t="s">
        <v>11364</v>
      </c>
      <c r="S432">
        <v>33897</v>
      </c>
      <c r="T432" t="s">
        <v>11364</v>
      </c>
      <c r="V432" t="s">
        <v>11940</v>
      </c>
      <c r="W432">
        <v>59628</v>
      </c>
      <c r="X432">
        <v>10032</v>
      </c>
      <c r="Y432" t="s">
        <v>11364</v>
      </c>
      <c r="Z432" t="s">
        <v>11941</v>
      </c>
      <c r="AA432" t="s">
        <v>656</v>
      </c>
      <c r="AB432" t="s">
        <v>656</v>
      </c>
      <c r="AC432" t="s">
        <v>11364</v>
      </c>
      <c r="AD432" t="s">
        <v>11941</v>
      </c>
      <c r="AF432" t="s">
        <v>11364</v>
      </c>
      <c r="AG432">
        <v>63887</v>
      </c>
      <c r="AH432" t="s">
        <v>11364</v>
      </c>
      <c r="AI432">
        <v>12560</v>
      </c>
      <c r="AO432" t="s">
        <v>1371</v>
      </c>
    </row>
    <row r="433" spans="1:41" x14ac:dyDescent="0.3">
      <c r="A433" t="s">
        <v>12649</v>
      </c>
      <c r="B433" t="s">
        <v>11225</v>
      </c>
      <c r="C433" s="62">
        <v>33622</v>
      </c>
      <c r="D433" t="s">
        <v>12650</v>
      </c>
      <c r="E433" t="s">
        <v>12651</v>
      </c>
      <c r="F433" t="s">
        <v>1384</v>
      </c>
      <c r="G433" t="s">
        <v>6107</v>
      </c>
      <c r="H433" t="s">
        <v>1371</v>
      </c>
      <c r="I433" t="s">
        <v>11744</v>
      </c>
      <c r="J433" t="s">
        <v>11225</v>
      </c>
      <c r="K433">
        <v>605194</v>
      </c>
      <c r="L433" t="s">
        <v>11225</v>
      </c>
      <c r="M433">
        <v>2171047</v>
      </c>
      <c r="N433" t="s">
        <v>11225</v>
      </c>
      <c r="O433" t="s">
        <v>13440</v>
      </c>
      <c r="P433" t="s">
        <v>12649</v>
      </c>
      <c r="Q433">
        <v>10189</v>
      </c>
      <c r="R433" t="s">
        <v>11225</v>
      </c>
      <c r="S433">
        <v>34052</v>
      </c>
      <c r="T433" t="s">
        <v>11225</v>
      </c>
      <c r="V433" t="s">
        <v>12652</v>
      </c>
      <c r="W433">
        <v>71010</v>
      </c>
      <c r="X433">
        <v>10189</v>
      </c>
      <c r="Y433" t="s">
        <v>11225</v>
      </c>
      <c r="Z433" t="s">
        <v>12653</v>
      </c>
      <c r="AA433" t="s">
        <v>656</v>
      </c>
      <c r="AB433" t="s">
        <v>656</v>
      </c>
      <c r="AC433" t="s">
        <v>11225</v>
      </c>
      <c r="AD433" t="s">
        <v>12653</v>
      </c>
      <c r="AE433">
        <v>14004</v>
      </c>
      <c r="AF433" t="s">
        <v>11225</v>
      </c>
      <c r="AG433">
        <v>68529</v>
      </c>
      <c r="AH433" t="s">
        <v>11225</v>
      </c>
      <c r="AI433">
        <v>18539</v>
      </c>
      <c r="AJ433">
        <v>5082</v>
      </c>
      <c r="AK433" t="s">
        <v>11225</v>
      </c>
      <c r="AL433" t="s">
        <v>14536</v>
      </c>
      <c r="AM433" t="s">
        <v>12653</v>
      </c>
      <c r="AN433" t="s">
        <v>12653</v>
      </c>
      <c r="AO433" t="s">
        <v>1371</v>
      </c>
    </row>
    <row r="434" spans="1:41" x14ac:dyDescent="0.3">
      <c r="A434" t="s">
        <v>3823</v>
      </c>
      <c r="B434" t="s">
        <v>911</v>
      </c>
      <c r="C434" s="62">
        <v>29305</v>
      </c>
      <c r="D434" t="s">
        <v>7298</v>
      </c>
      <c r="E434" t="s">
        <v>7813</v>
      </c>
      <c r="F434" t="s">
        <v>3575</v>
      </c>
      <c r="G434" t="s">
        <v>3575</v>
      </c>
      <c r="H434" t="s">
        <v>1371</v>
      </c>
      <c r="I434" t="s">
        <v>9760</v>
      </c>
      <c r="J434" t="s">
        <v>911</v>
      </c>
      <c r="K434">
        <v>425840</v>
      </c>
      <c r="L434" t="s">
        <v>911</v>
      </c>
      <c r="M434">
        <v>390801</v>
      </c>
      <c r="N434" t="s">
        <v>911</v>
      </c>
      <c r="O434" t="s">
        <v>5317</v>
      </c>
      <c r="P434" t="s">
        <v>3823</v>
      </c>
      <c r="Q434">
        <v>7209</v>
      </c>
      <c r="R434" t="s">
        <v>911</v>
      </c>
      <c r="S434">
        <v>5644</v>
      </c>
      <c r="T434" t="s">
        <v>911</v>
      </c>
      <c r="V434" t="s">
        <v>5318</v>
      </c>
      <c r="W434">
        <v>34195</v>
      </c>
      <c r="X434">
        <v>7209</v>
      </c>
      <c r="Y434" t="s">
        <v>911</v>
      </c>
      <c r="Z434" t="s">
        <v>5319</v>
      </c>
      <c r="AA434" t="s">
        <v>664</v>
      </c>
      <c r="AB434" t="s">
        <v>664</v>
      </c>
      <c r="AC434" t="s">
        <v>911</v>
      </c>
      <c r="AD434" t="s">
        <v>5319</v>
      </c>
      <c r="AE434">
        <v>7025</v>
      </c>
      <c r="AF434" t="s">
        <v>911</v>
      </c>
      <c r="AG434">
        <v>5899</v>
      </c>
      <c r="AH434" t="s">
        <v>911</v>
      </c>
      <c r="AI434">
        <v>4248</v>
      </c>
      <c r="AN434" t="s">
        <v>911</v>
      </c>
      <c r="AO434" t="s">
        <v>1371</v>
      </c>
    </row>
    <row r="435" spans="1:41" x14ac:dyDescent="0.3">
      <c r="A435" t="s">
        <v>14096</v>
      </c>
      <c r="B435" t="s">
        <v>11254</v>
      </c>
      <c r="C435" s="62">
        <v>32807</v>
      </c>
      <c r="D435" t="s">
        <v>6633</v>
      </c>
      <c r="E435" t="s">
        <v>14097</v>
      </c>
      <c r="F435" t="s">
        <v>3575</v>
      </c>
      <c r="G435" t="s">
        <v>3575</v>
      </c>
      <c r="H435" t="s">
        <v>1371</v>
      </c>
      <c r="I435" t="s">
        <v>11255</v>
      </c>
      <c r="J435" t="s">
        <v>11254</v>
      </c>
      <c r="K435">
        <v>543056</v>
      </c>
      <c r="L435" t="s">
        <v>11254</v>
      </c>
      <c r="M435">
        <v>2120231</v>
      </c>
      <c r="N435" t="s">
        <v>11254</v>
      </c>
      <c r="O435" t="s">
        <v>14537</v>
      </c>
      <c r="P435" t="s">
        <v>14096</v>
      </c>
      <c r="Q435">
        <v>9844</v>
      </c>
      <c r="R435" t="s">
        <v>11254</v>
      </c>
      <c r="S435">
        <v>33638</v>
      </c>
      <c r="T435" t="s">
        <v>11254</v>
      </c>
      <c r="W435">
        <v>99616</v>
      </c>
      <c r="X435">
        <v>9844</v>
      </c>
      <c r="Y435" t="s">
        <v>11254</v>
      </c>
      <c r="Z435" t="s">
        <v>14098</v>
      </c>
      <c r="AA435" t="s">
        <v>664</v>
      </c>
      <c r="AB435" t="s">
        <v>664</v>
      </c>
      <c r="AD435" t="s">
        <v>14098</v>
      </c>
      <c r="AE435">
        <v>13627</v>
      </c>
      <c r="AI435">
        <v>27284</v>
      </c>
      <c r="AJ435">
        <v>4774</v>
      </c>
      <c r="AL435" t="s">
        <v>14538</v>
      </c>
      <c r="AM435" t="s">
        <v>14098</v>
      </c>
      <c r="AN435" t="s">
        <v>11254</v>
      </c>
      <c r="AO435" t="s">
        <v>15883</v>
      </c>
    </row>
    <row r="436" spans="1:41" x14ac:dyDescent="0.3">
      <c r="A436" t="s">
        <v>13720</v>
      </c>
      <c r="B436" t="s">
        <v>11349</v>
      </c>
      <c r="C436" s="62">
        <v>33464</v>
      </c>
      <c r="D436" t="s">
        <v>7742</v>
      </c>
      <c r="E436" t="s">
        <v>13721</v>
      </c>
      <c r="F436" t="s">
        <v>1462</v>
      </c>
      <c r="G436" t="s">
        <v>6107</v>
      </c>
      <c r="H436" t="s">
        <v>1371</v>
      </c>
      <c r="I436" t="s">
        <v>13722</v>
      </c>
      <c r="J436" t="s">
        <v>11349</v>
      </c>
      <c r="K436">
        <v>592229</v>
      </c>
      <c r="L436" t="s">
        <v>11349</v>
      </c>
      <c r="M436">
        <v>2118135</v>
      </c>
      <c r="N436" t="s">
        <v>11349</v>
      </c>
      <c r="O436" t="s">
        <v>14539</v>
      </c>
      <c r="P436" t="s">
        <v>13720</v>
      </c>
      <c r="Q436">
        <v>10662</v>
      </c>
      <c r="R436" t="s">
        <v>11349</v>
      </c>
      <c r="S436">
        <v>33309</v>
      </c>
      <c r="T436" t="s">
        <v>11349</v>
      </c>
      <c r="W436">
        <v>68529</v>
      </c>
      <c r="X436">
        <v>10662</v>
      </c>
      <c r="Y436" t="s">
        <v>11349</v>
      </c>
      <c r="Z436" t="s">
        <v>13723</v>
      </c>
      <c r="AA436" t="s">
        <v>656</v>
      </c>
      <c r="AB436" t="s">
        <v>656</v>
      </c>
      <c r="AD436" t="s">
        <v>13723</v>
      </c>
      <c r="AE436">
        <v>11442</v>
      </c>
      <c r="AI436">
        <v>23769</v>
      </c>
      <c r="AJ436">
        <v>5409</v>
      </c>
      <c r="AL436" t="s">
        <v>14540</v>
      </c>
      <c r="AM436" t="s">
        <v>13723</v>
      </c>
      <c r="AN436" t="s">
        <v>11349</v>
      </c>
      <c r="AO436" t="s">
        <v>15887</v>
      </c>
    </row>
    <row r="437" spans="1:41" x14ac:dyDescent="0.3">
      <c r="A437" t="s">
        <v>10979</v>
      </c>
      <c r="B437" t="s">
        <v>10980</v>
      </c>
      <c r="C437" s="62">
        <v>33757</v>
      </c>
      <c r="D437" t="s">
        <v>10981</v>
      </c>
      <c r="E437" t="s">
        <v>10982</v>
      </c>
      <c r="F437" t="s">
        <v>1390</v>
      </c>
      <c r="G437" t="s">
        <v>6107</v>
      </c>
      <c r="H437" t="s">
        <v>659</v>
      </c>
      <c r="I437" t="s">
        <v>10983</v>
      </c>
      <c r="J437" t="s">
        <v>10980</v>
      </c>
      <c r="K437">
        <v>592230</v>
      </c>
      <c r="L437" t="s">
        <v>10980</v>
      </c>
      <c r="M437">
        <v>1765803</v>
      </c>
      <c r="N437" t="s">
        <v>10980</v>
      </c>
      <c r="O437" t="s">
        <v>13204</v>
      </c>
      <c r="P437" t="s">
        <v>10979</v>
      </c>
      <c r="Q437">
        <v>9324</v>
      </c>
      <c r="R437" t="s">
        <v>10980</v>
      </c>
      <c r="S437">
        <v>31648</v>
      </c>
      <c r="T437" t="s">
        <v>10980</v>
      </c>
      <c r="V437" t="s">
        <v>12427</v>
      </c>
      <c r="W437">
        <v>66963</v>
      </c>
      <c r="X437">
        <v>9324</v>
      </c>
      <c r="Y437" t="s">
        <v>10980</v>
      </c>
      <c r="Z437" t="s">
        <v>10984</v>
      </c>
      <c r="AA437" t="s">
        <v>5053</v>
      </c>
      <c r="AB437" t="s">
        <v>656</v>
      </c>
      <c r="AC437" t="s">
        <v>10980</v>
      </c>
      <c r="AD437" t="s">
        <v>10984</v>
      </c>
      <c r="AE437">
        <v>11450</v>
      </c>
      <c r="AI437">
        <v>14866</v>
      </c>
      <c r="AJ437">
        <v>5007</v>
      </c>
      <c r="AL437" t="s">
        <v>14541</v>
      </c>
      <c r="AM437" t="s">
        <v>10984</v>
      </c>
      <c r="AN437" t="s">
        <v>10980</v>
      </c>
      <c r="AO437" t="s">
        <v>658</v>
      </c>
    </row>
    <row r="438" spans="1:41" x14ac:dyDescent="0.3">
      <c r="A438" t="s">
        <v>1798</v>
      </c>
      <c r="B438" t="s">
        <v>240</v>
      </c>
      <c r="C438" s="62">
        <v>31554</v>
      </c>
      <c r="D438" t="s">
        <v>7027</v>
      </c>
      <c r="E438" t="s">
        <v>7026</v>
      </c>
      <c r="F438" t="s">
        <v>3575</v>
      </c>
      <c r="G438" t="s">
        <v>3575</v>
      </c>
      <c r="H438" t="s">
        <v>1378</v>
      </c>
      <c r="I438" t="s">
        <v>9397</v>
      </c>
      <c r="J438" t="s">
        <v>240</v>
      </c>
      <c r="K438">
        <v>518577</v>
      </c>
      <c r="L438" t="s">
        <v>240</v>
      </c>
      <c r="M438">
        <v>1667421</v>
      </c>
      <c r="N438" t="s">
        <v>240</v>
      </c>
      <c r="O438" t="s">
        <v>1799</v>
      </c>
      <c r="P438" t="s">
        <v>1798</v>
      </c>
      <c r="Q438">
        <v>8968</v>
      </c>
      <c r="R438" t="s">
        <v>240</v>
      </c>
      <c r="S438">
        <v>30485</v>
      </c>
      <c r="T438" t="s">
        <v>240</v>
      </c>
      <c r="V438" t="s">
        <v>3824</v>
      </c>
      <c r="W438">
        <v>57755</v>
      </c>
      <c r="X438">
        <v>8968</v>
      </c>
      <c r="Y438" t="s">
        <v>240</v>
      </c>
      <c r="Z438" t="s">
        <v>5320</v>
      </c>
      <c r="AA438" t="s">
        <v>656</v>
      </c>
      <c r="AB438" t="s">
        <v>664</v>
      </c>
      <c r="AC438" t="s">
        <v>240</v>
      </c>
      <c r="AD438" t="s">
        <v>5320</v>
      </c>
      <c r="AE438">
        <v>10659</v>
      </c>
      <c r="AF438" t="s">
        <v>240</v>
      </c>
      <c r="AG438">
        <v>12966</v>
      </c>
      <c r="AH438" t="s">
        <v>240</v>
      </c>
      <c r="AI438">
        <v>5303</v>
      </c>
      <c r="AJ438">
        <v>3828</v>
      </c>
      <c r="AN438" t="s">
        <v>240</v>
      </c>
      <c r="AO438" t="s">
        <v>1378</v>
      </c>
    </row>
    <row r="439" spans="1:41" x14ac:dyDescent="0.3">
      <c r="A439" t="s">
        <v>1800</v>
      </c>
      <c r="B439" t="s">
        <v>205</v>
      </c>
      <c r="C439" s="62">
        <v>32637</v>
      </c>
      <c r="D439" t="s">
        <v>6849</v>
      </c>
      <c r="E439" t="s">
        <v>7214</v>
      </c>
      <c r="F439" t="s">
        <v>3575</v>
      </c>
      <c r="G439" t="s">
        <v>3575</v>
      </c>
      <c r="H439" t="s">
        <v>658</v>
      </c>
      <c r="I439" t="s">
        <v>204</v>
      </c>
      <c r="J439" t="s">
        <v>205</v>
      </c>
      <c r="K439">
        <v>543059</v>
      </c>
      <c r="L439" t="s">
        <v>205</v>
      </c>
      <c r="M439">
        <v>1765818</v>
      </c>
      <c r="N439" t="s">
        <v>205</v>
      </c>
      <c r="P439" t="s">
        <v>1800</v>
      </c>
      <c r="Q439">
        <v>8872</v>
      </c>
      <c r="R439" t="s">
        <v>205</v>
      </c>
      <c r="S439">
        <v>31016</v>
      </c>
      <c r="T439" t="s">
        <v>205</v>
      </c>
      <c r="V439" t="s">
        <v>12198</v>
      </c>
      <c r="W439">
        <v>65959</v>
      </c>
      <c r="Z439" t="s">
        <v>8454</v>
      </c>
      <c r="AA439" t="s">
        <v>664</v>
      </c>
      <c r="AB439" t="s">
        <v>656</v>
      </c>
      <c r="AC439" t="s">
        <v>205</v>
      </c>
      <c r="AD439" t="s">
        <v>8454</v>
      </c>
      <c r="AE439">
        <v>11440</v>
      </c>
      <c r="AI439">
        <v>14880</v>
      </c>
      <c r="AJ439">
        <v>3945</v>
      </c>
      <c r="AN439" t="s">
        <v>205</v>
      </c>
      <c r="AO439" t="s">
        <v>658</v>
      </c>
    </row>
    <row r="440" spans="1:41" x14ac:dyDescent="0.3">
      <c r="A440" t="s">
        <v>1801</v>
      </c>
      <c r="B440" t="s">
        <v>334</v>
      </c>
      <c r="C440" s="62">
        <v>31271</v>
      </c>
      <c r="D440" t="s">
        <v>6849</v>
      </c>
      <c r="E440" t="s">
        <v>6848</v>
      </c>
      <c r="F440" t="s">
        <v>1468</v>
      </c>
      <c r="G440" t="s">
        <v>6107</v>
      </c>
      <c r="H440" t="s">
        <v>1429</v>
      </c>
      <c r="I440" t="s">
        <v>9667</v>
      </c>
      <c r="J440" t="s">
        <v>334</v>
      </c>
      <c r="K440">
        <v>446359</v>
      </c>
      <c r="L440" t="s">
        <v>334</v>
      </c>
      <c r="M440">
        <v>1669641</v>
      </c>
      <c r="N440" t="s">
        <v>334</v>
      </c>
      <c r="O440" t="s">
        <v>1802</v>
      </c>
      <c r="P440" t="s">
        <v>1801</v>
      </c>
      <c r="Q440">
        <v>8628</v>
      </c>
      <c r="R440" t="s">
        <v>334</v>
      </c>
      <c r="S440">
        <v>30466</v>
      </c>
      <c r="T440" t="s">
        <v>334</v>
      </c>
      <c r="U440" t="s">
        <v>334</v>
      </c>
      <c r="V440" t="s">
        <v>3825</v>
      </c>
      <c r="W440">
        <v>55752</v>
      </c>
      <c r="X440">
        <v>8628</v>
      </c>
      <c r="Y440" t="s">
        <v>334</v>
      </c>
      <c r="Z440" t="s">
        <v>5321</v>
      </c>
      <c r="AA440" t="s">
        <v>656</v>
      </c>
      <c r="AB440" t="s">
        <v>656</v>
      </c>
      <c r="AC440" t="s">
        <v>334</v>
      </c>
      <c r="AD440" t="s">
        <v>5321</v>
      </c>
      <c r="AE440">
        <v>9846</v>
      </c>
      <c r="AF440" t="s">
        <v>334</v>
      </c>
      <c r="AG440">
        <v>11338</v>
      </c>
      <c r="AH440" t="s">
        <v>334</v>
      </c>
      <c r="AI440">
        <v>17965</v>
      </c>
      <c r="AJ440">
        <v>3755</v>
      </c>
      <c r="AK440" t="s">
        <v>334</v>
      </c>
      <c r="AL440" t="s">
        <v>14542</v>
      </c>
      <c r="AM440" t="s">
        <v>5321</v>
      </c>
      <c r="AN440" t="s">
        <v>5321</v>
      </c>
      <c r="AO440" t="s">
        <v>658</v>
      </c>
    </row>
    <row r="441" spans="1:41" x14ac:dyDescent="0.3">
      <c r="A441" t="s">
        <v>1803</v>
      </c>
      <c r="B441" t="s">
        <v>609</v>
      </c>
      <c r="C441" s="62">
        <v>30881</v>
      </c>
      <c r="D441" t="s">
        <v>6975</v>
      </c>
      <c r="E441" t="s">
        <v>6942</v>
      </c>
      <c r="F441" t="s">
        <v>1407</v>
      </c>
      <c r="G441" t="s">
        <v>9083</v>
      </c>
      <c r="H441" t="s">
        <v>1378</v>
      </c>
      <c r="I441" t="s">
        <v>10462</v>
      </c>
      <c r="J441" t="s">
        <v>609</v>
      </c>
      <c r="K441">
        <v>501800</v>
      </c>
      <c r="L441" t="s">
        <v>609</v>
      </c>
      <c r="M441">
        <v>1661498</v>
      </c>
      <c r="N441" t="s">
        <v>609</v>
      </c>
      <c r="O441" t="s">
        <v>1804</v>
      </c>
      <c r="P441" t="s">
        <v>1803</v>
      </c>
      <c r="Q441">
        <v>8649</v>
      </c>
      <c r="R441" t="s">
        <v>609</v>
      </c>
      <c r="S441">
        <v>30399</v>
      </c>
      <c r="T441" t="s">
        <v>609</v>
      </c>
      <c r="U441" t="s">
        <v>609</v>
      </c>
      <c r="V441" t="s">
        <v>3826</v>
      </c>
      <c r="W441">
        <v>51043</v>
      </c>
      <c r="X441">
        <v>8649</v>
      </c>
      <c r="Y441" t="s">
        <v>609</v>
      </c>
      <c r="Z441" t="s">
        <v>5322</v>
      </c>
      <c r="AA441" t="s">
        <v>656</v>
      </c>
      <c r="AB441" t="s">
        <v>656</v>
      </c>
      <c r="AC441" t="s">
        <v>609</v>
      </c>
      <c r="AD441" t="s">
        <v>5322</v>
      </c>
      <c r="AE441">
        <v>10034</v>
      </c>
      <c r="AF441" t="s">
        <v>609</v>
      </c>
      <c r="AG441">
        <v>11138</v>
      </c>
      <c r="AI441">
        <v>2013</v>
      </c>
      <c r="AN441" t="s">
        <v>609</v>
      </c>
      <c r="AO441" t="s">
        <v>1378</v>
      </c>
    </row>
    <row r="442" spans="1:41" x14ac:dyDescent="0.3">
      <c r="A442" t="s">
        <v>1805</v>
      </c>
      <c r="B442" t="s">
        <v>1197</v>
      </c>
      <c r="C442" s="62">
        <v>29772</v>
      </c>
      <c r="D442" t="s">
        <v>7619</v>
      </c>
      <c r="E442" t="s">
        <v>7814</v>
      </c>
      <c r="F442" t="s">
        <v>3575</v>
      </c>
      <c r="G442" t="s">
        <v>3575</v>
      </c>
      <c r="H442" t="s">
        <v>1371</v>
      </c>
      <c r="I442" t="s">
        <v>10845</v>
      </c>
      <c r="J442" t="s">
        <v>1197</v>
      </c>
      <c r="K442">
        <v>430884</v>
      </c>
      <c r="L442" t="s">
        <v>1197</v>
      </c>
      <c r="M442">
        <v>452162</v>
      </c>
      <c r="N442" t="s">
        <v>1197</v>
      </c>
      <c r="O442" t="s">
        <v>1806</v>
      </c>
      <c r="P442" t="s">
        <v>1805</v>
      </c>
      <c r="Q442">
        <v>7279</v>
      </c>
      <c r="R442" t="s">
        <v>1197</v>
      </c>
      <c r="S442">
        <v>5905</v>
      </c>
      <c r="T442" t="s">
        <v>1197</v>
      </c>
      <c r="V442" t="s">
        <v>3827</v>
      </c>
      <c r="W442">
        <v>34226</v>
      </c>
      <c r="X442">
        <v>7279</v>
      </c>
      <c r="Y442" t="s">
        <v>1197</v>
      </c>
      <c r="Z442" t="s">
        <v>8455</v>
      </c>
      <c r="AA442" t="s">
        <v>656</v>
      </c>
      <c r="AB442" t="s">
        <v>656</v>
      </c>
      <c r="AC442" t="s">
        <v>1197</v>
      </c>
      <c r="AD442" t="s">
        <v>8455</v>
      </c>
      <c r="AH442" t="s">
        <v>1197</v>
      </c>
      <c r="AI442">
        <v>11002</v>
      </c>
      <c r="AO442" t="s">
        <v>1371</v>
      </c>
    </row>
    <row r="443" spans="1:41" x14ac:dyDescent="0.3">
      <c r="A443" t="s">
        <v>12383</v>
      </c>
      <c r="B443" t="s">
        <v>11211</v>
      </c>
      <c r="C443" s="62">
        <v>32702</v>
      </c>
      <c r="D443" t="s">
        <v>6974</v>
      </c>
      <c r="E443" t="s">
        <v>12384</v>
      </c>
      <c r="F443" t="s">
        <v>3575</v>
      </c>
      <c r="G443" t="s">
        <v>3575</v>
      </c>
      <c r="H443" t="s">
        <v>1371</v>
      </c>
      <c r="I443" t="s">
        <v>11212</v>
      </c>
      <c r="J443" t="s">
        <v>11211</v>
      </c>
      <c r="K443">
        <v>572788</v>
      </c>
      <c r="L443" t="s">
        <v>11211</v>
      </c>
      <c r="M443">
        <v>2167498</v>
      </c>
      <c r="N443" t="s">
        <v>11211</v>
      </c>
      <c r="O443" t="s">
        <v>13062</v>
      </c>
      <c r="P443" t="s">
        <v>12383</v>
      </c>
      <c r="Q443">
        <v>9980</v>
      </c>
      <c r="R443" t="s">
        <v>11211</v>
      </c>
      <c r="S443">
        <v>33824</v>
      </c>
      <c r="T443" t="s">
        <v>11211</v>
      </c>
      <c r="V443" t="s">
        <v>12385</v>
      </c>
      <c r="W443">
        <v>60202</v>
      </c>
      <c r="X443">
        <v>9980</v>
      </c>
      <c r="Y443" t="s">
        <v>11211</v>
      </c>
      <c r="Z443" t="s">
        <v>12386</v>
      </c>
      <c r="AA443" t="s">
        <v>656</v>
      </c>
      <c r="AB443" t="s">
        <v>656</v>
      </c>
      <c r="AC443" t="s">
        <v>11211</v>
      </c>
      <c r="AD443" t="s">
        <v>12386</v>
      </c>
      <c r="AE443">
        <v>13715</v>
      </c>
      <c r="AF443" t="s">
        <v>11211</v>
      </c>
      <c r="AG443">
        <v>62857</v>
      </c>
      <c r="AH443" t="s">
        <v>11211</v>
      </c>
      <c r="AI443">
        <v>11357</v>
      </c>
      <c r="AJ443">
        <v>4938</v>
      </c>
      <c r="AN443" t="s">
        <v>11211</v>
      </c>
      <c r="AO443" t="s">
        <v>1371</v>
      </c>
    </row>
    <row r="444" spans="1:41" x14ac:dyDescent="0.3">
      <c r="A444" t="s">
        <v>1807</v>
      </c>
      <c r="B444" t="s">
        <v>86</v>
      </c>
      <c r="C444" s="62">
        <v>31798</v>
      </c>
      <c r="D444" t="s">
        <v>6664</v>
      </c>
      <c r="E444" t="s">
        <v>6663</v>
      </c>
      <c r="F444" t="s">
        <v>1381</v>
      </c>
      <c r="G444" t="s">
        <v>9083</v>
      </c>
      <c r="H444" t="s">
        <v>1429</v>
      </c>
      <c r="I444" t="s">
        <v>9341</v>
      </c>
      <c r="J444" t="s">
        <v>86</v>
      </c>
      <c r="K444">
        <v>543063</v>
      </c>
      <c r="L444" t="s">
        <v>86</v>
      </c>
      <c r="M444">
        <v>1666686</v>
      </c>
      <c r="N444" t="s">
        <v>86</v>
      </c>
      <c r="O444" t="s">
        <v>1808</v>
      </c>
      <c r="P444" t="s">
        <v>1807</v>
      </c>
      <c r="Q444">
        <v>8945</v>
      </c>
      <c r="R444" t="s">
        <v>86</v>
      </c>
      <c r="S444">
        <v>30469</v>
      </c>
      <c r="T444" t="s">
        <v>86</v>
      </c>
      <c r="U444" t="s">
        <v>86</v>
      </c>
      <c r="V444" t="s">
        <v>3828</v>
      </c>
      <c r="W444">
        <v>57758</v>
      </c>
      <c r="X444">
        <v>8945</v>
      </c>
      <c r="Y444" t="s">
        <v>86</v>
      </c>
      <c r="Z444" t="s">
        <v>5323</v>
      </c>
      <c r="AA444" t="s">
        <v>664</v>
      </c>
      <c r="AB444" t="s">
        <v>656</v>
      </c>
      <c r="AC444" t="s">
        <v>86</v>
      </c>
      <c r="AD444" t="s">
        <v>5323</v>
      </c>
      <c r="AE444">
        <v>10493</v>
      </c>
      <c r="AF444" t="s">
        <v>86</v>
      </c>
      <c r="AG444">
        <v>12961</v>
      </c>
      <c r="AH444" t="s">
        <v>86</v>
      </c>
      <c r="AI444">
        <v>5071</v>
      </c>
      <c r="AJ444">
        <v>3674</v>
      </c>
      <c r="AK444" t="s">
        <v>86</v>
      </c>
      <c r="AL444" t="s">
        <v>14543</v>
      </c>
      <c r="AM444" t="s">
        <v>5323</v>
      </c>
      <c r="AN444" t="s">
        <v>5323</v>
      </c>
      <c r="AO444" t="s">
        <v>1429</v>
      </c>
    </row>
    <row r="445" spans="1:41" x14ac:dyDescent="0.3">
      <c r="A445" t="s">
        <v>1809</v>
      </c>
      <c r="B445" t="s">
        <v>486</v>
      </c>
      <c r="C445" s="62">
        <v>29803</v>
      </c>
      <c r="D445" t="s">
        <v>6806</v>
      </c>
      <c r="E445" t="s">
        <v>6663</v>
      </c>
      <c r="F445" t="s">
        <v>3575</v>
      </c>
      <c r="G445" t="s">
        <v>3575</v>
      </c>
      <c r="H445" t="s">
        <v>1378</v>
      </c>
      <c r="I445" t="s">
        <v>9097</v>
      </c>
      <c r="J445" t="s">
        <v>486</v>
      </c>
      <c r="K445">
        <v>408307</v>
      </c>
      <c r="L445" t="s">
        <v>486</v>
      </c>
      <c r="M445">
        <v>182199</v>
      </c>
      <c r="N445" t="s">
        <v>486</v>
      </c>
      <c r="O445" t="s">
        <v>1810</v>
      </c>
      <c r="P445" t="s">
        <v>1809</v>
      </c>
      <c r="Q445">
        <v>6870</v>
      </c>
      <c r="R445" t="s">
        <v>486</v>
      </c>
      <c r="S445">
        <v>5035</v>
      </c>
      <c r="T445" t="s">
        <v>486</v>
      </c>
      <c r="U445" t="s">
        <v>486</v>
      </c>
      <c r="V445" t="s">
        <v>3829</v>
      </c>
      <c r="W445">
        <v>1037</v>
      </c>
      <c r="X445">
        <v>6870</v>
      </c>
      <c r="Y445" t="s">
        <v>486</v>
      </c>
      <c r="Z445" t="s">
        <v>5324</v>
      </c>
      <c r="AA445" t="s">
        <v>664</v>
      </c>
      <c r="AB445" t="s">
        <v>664</v>
      </c>
      <c r="AC445" t="s">
        <v>486</v>
      </c>
      <c r="AD445" t="s">
        <v>5324</v>
      </c>
      <c r="AE445">
        <v>6802</v>
      </c>
      <c r="AF445" t="s">
        <v>486</v>
      </c>
      <c r="AG445">
        <v>5606</v>
      </c>
      <c r="AH445" t="s">
        <v>486</v>
      </c>
      <c r="AI445">
        <v>15191</v>
      </c>
      <c r="AN445" t="s">
        <v>486</v>
      </c>
      <c r="AO445" t="s">
        <v>1378</v>
      </c>
    </row>
    <row r="446" spans="1:41" x14ac:dyDescent="0.3">
      <c r="A446" t="s">
        <v>1811</v>
      </c>
      <c r="B446" t="s">
        <v>957</v>
      </c>
      <c r="C446" s="62">
        <v>31657</v>
      </c>
      <c r="D446" t="s">
        <v>6564</v>
      </c>
      <c r="E446" t="s">
        <v>6663</v>
      </c>
      <c r="F446" t="s">
        <v>3575</v>
      </c>
      <c r="G446" t="s">
        <v>3575</v>
      </c>
      <c r="H446" t="s">
        <v>1371</v>
      </c>
      <c r="I446" t="s">
        <v>10253</v>
      </c>
      <c r="J446" t="s">
        <v>957</v>
      </c>
      <c r="K446">
        <v>457751</v>
      </c>
      <c r="L446" t="s">
        <v>957</v>
      </c>
      <c r="M446">
        <v>1915037</v>
      </c>
      <c r="N446" t="s">
        <v>957</v>
      </c>
      <c r="O446" t="s">
        <v>3830</v>
      </c>
      <c r="P446" t="s">
        <v>1811</v>
      </c>
      <c r="Q446">
        <v>9155</v>
      </c>
      <c r="R446" t="s">
        <v>957</v>
      </c>
      <c r="S446">
        <v>31546</v>
      </c>
      <c r="T446" t="s">
        <v>957</v>
      </c>
      <c r="V446" t="s">
        <v>3831</v>
      </c>
      <c r="W446">
        <v>57757</v>
      </c>
      <c r="X446">
        <v>9155</v>
      </c>
      <c r="Y446" t="s">
        <v>957</v>
      </c>
      <c r="Z446" t="s">
        <v>8456</v>
      </c>
      <c r="AA446" t="s">
        <v>656</v>
      </c>
      <c r="AB446" t="s">
        <v>664</v>
      </c>
      <c r="AC446" t="s">
        <v>957</v>
      </c>
      <c r="AD446" t="s">
        <v>8456</v>
      </c>
      <c r="AI446">
        <v>6018</v>
      </c>
      <c r="AO446" t="s">
        <v>1371</v>
      </c>
    </row>
    <row r="447" spans="1:41" x14ac:dyDescent="0.3">
      <c r="A447" t="s">
        <v>9428</v>
      </c>
      <c r="B447" t="s">
        <v>9429</v>
      </c>
      <c r="C447" s="62">
        <v>34710</v>
      </c>
      <c r="D447" t="s">
        <v>7173</v>
      </c>
      <c r="E447" t="s">
        <v>6663</v>
      </c>
      <c r="F447" t="s">
        <v>1390</v>
      </c>
      <c r="G447" t="s">
        <v>6107</v>
      </c>
      <c r="H447" t="s">
        <v>658</v>
      </c>
      <c r="I447" t="s">
        <v>13724</v>
      </c>
      <c r="J447" t="s">
        <v>9429</v>
      </c>
      <c r="K447">
        <v>641487</v>
      </c>
      <c r="L447" t="s">
        <v>9429</v>
      </c>
      <c r="M447">
        <v>2066300</v>
      </c>
      <c r="N447" t="s">
        <v>9429</v>
      </c>
      <c r="O447" t="s">
        <v>14544</v>
      </c>
      <c r="P447" t="s">
        <v>9428</v>
      </c>
      <c r="Q447">
        <v>9610</v>
      </c>
      <c r="R447" t="s">
        <v>9429</v>
      </c>
      <c r="S447">
        <v>33210</v>
      </c>
      <c r="T447" t="s">
        <v>9429</v>
      </c>
      <c r="V447" t="s">
        <v>11981</v>
      </c>
      <c r="W447">
        <v>102559</v>
      </c>
      <c r="Z447" t="s">
        <v>9430</v>
      </c>
      <c r="AA447" t="s">
        <v>664</v>
      </c>
      <c r="AB447" t="s">
        <v>656</v>
      </c>
      <c r="AC447" t="s">
        <v>9429</v>
      </c>
      <c r="AD447" t="s">
        <v>9430</v>
      </c>
      <c r="AE447">
        <v>12954</v>
      </c>
      <c r="AI447">
        <v>18272</v>
      </c>
      <c r="AJ447">
        <v>5041</v>
      </c>
      <c r="AL447" t="s">
        <v>14545</v>
      </c>
      <c r="AM447" t="s">
        <v>9430</v>
      </c>
      <c r="AN447" t="s">
        <v>9430</v>
      </c>
      <c r="AO447" t="s">
        <v>1429</v>
      </c>
    </row>
    <row r="448" spans="1:41" x14ac:dyDescent="0.3">
      <c r="A448" t="s">
        <v>9934</v>
      </c>
      <c r="B448" t="s">
        <v>9935</v>
      </c>
      <c r="C448" s="62">
        <v>33938</v>
      </c>
      <c r="D448" t="s">
        <v>6572</v>
      </c>
      <c r="E448" t="s">
        <v>9936</v>
      </c>
      <c r="F448" t="s">
        <v>1414</v>
      </c>
      <c r="G448" t="s">
        <v>9083</v>
      </c>
      <c r="H448" t="s">
        <v>1371</v>
      </c>
      <c r="I448" t="s">
        <v>15859</v>
      </c>
      <c r="J448" t="s">
        <v>9935</v>
      </c>
      <c r="K448">
        <v>605195</v>
      </c>
      <c r="L448" t="s">
        <v>9935</v>
      </c>
      <c r="M448">
        <v>1947854</v>
      </c>
      <c r="N448" t="s">
        <v>9935</v>
      </c>
      <c r="O448" t="s">
        <v>15981</v>
      </c>
      <c r="P448" t="s">
        <v>9934</v>
      </c>
      <c r="Q448">
        <v>9626</v>
      </c>
      <c r="R448" t="s">
        <v>9935</v>
      </c>
      <c r="S448">
        <v>32171</v>
      </c>
      <c r="T448" t="s">
        <v>9935</v>
      </c>
      <c r="V448" t="s">
        <v>12663</v>
      </c>
      <c r="W448">
        <v>70438</v>
      </c>
      <c r="X448">
        <v>9626</v>
      </c>
      <c r="Y448" t="s">
        <v>9935</v>
      </c>
      <c r="Z448" t="s">
        <v>9937</v>
      </c>
      <c r="AA448" t="s">
        <v>664</v>
      </c>
      <c r="AB448" t="s">
        <v>656</v>
      </c>
      <c r="AC448" t="s">
        <v>9935</v>
      </c>
      <c r="AD448" t="s">
        <v>9937</v>
      </c>
      <c r="AE448">
        <v>12187</v>
      </c>
      <c r="AI448">
        <v>18193</v>
      </c>
      <c r="AJ448">
        <v>4790</v>
      </c>
      <c r="AL448" t="s">
        <v>14546</v>
      </c>
      <c r="AM448" t="s">
        <v>9937</v>
      </c>
      <c r="AN448" t="s">
        <v>9937</v>
      </c>
      <c r="AO448" t="s">
        <v>15883</v>
      </c>
    </row>
    <row r="449" spans="1:41" x14ac:dyDescent="0.3">
      <c r="A449" t="s">
        <v>1812</v>
      </c>
      <c r="B449" t="s">
        <v>451</v>
      </c>
      <c r="C449" s="62">
        <v>29160</v>
      </c>
      <c r="D449" t="s">
        <v>6666</v>
      </c>
      <c r="E449" t="s">
        <v>6665</v>
      </c>
      <c r="F449" t="s">
        <v>3575</v>
      </c>
      <c r="G449" t="s">
        <v>3575</v>
      </c>
      <c r="H449" t="s">
        <v>1378</v>
      </c>
      <c r="I449" t="s">
        <v>9792</v>
      </c>
      <c r="J449" t="s">
        <v>451</v>
      </c>
      <c r="K449">
        <v>424825</v>
      </c>
      <c r="L449" t="s">
        <v>451</v>
      </c>
      <c r="M449">
        <v>292449</v>
      </c>
      <c r="N449" t="s">
        <v>451</v>
      </c>
      <c r="O449" t="s">
        <v>1813</v>
      </c>
      <c r="P449" t="s">
        <v>1812</v>
      </c>
      <c r="Q449">
        <v>6983</v>
      </c>
      <c r="R449" t="s">
        <v>451</v>
      </c>
      <c r="S449">
        <v>5299</v>
      </c>
      <c r="T449" t="s">
        <v>451</v>
      </c>
      <c r="U449" t="s">
        <v>451</v>
      </c>
      <c r="V449" t="s">
        <v>3832</v>
      </c>
      <c r="W449">
        <v>1084</v>
      </c>
      <c r="X449">
        <v>6983</v>
      </c>
      <c r="Y449" t="s">
        <v>451</v>
      </c>
      <c r="Z449" t="s">
        <v>5325</v>
      </c>
      <c r="AA449" t="s">
        <v>5053</v>
      </c>
      <c r="AB449" t="s">
        <v>656</v>
      </c>
      <c r="AC449" t="s">
        <v>451</v>
      </c>
      <c r="AD449" t="s">
        <v>5325</v>
      </c>
      <c r="AE449">
        <v>7033</v>
      </c>
      <c r="AF449" t="s">
        <v>451</v>
      </c>
      <c r="AG449">
        <v>5900</v>
      </c>
      <c r="AH449" t="s">
        <v>451</v>
      </c>
      <c r="AI449">
        <v>12818</v>
      </c>
      <c r="AJ449">
        <v>731</v>
      </c>
      <c r="AN449" t="s">
        <v>451</v>
      </c>
      <c r="AO449" t="s">
        <v>1378</v>
      </c>
    </row>
    <row r="450" spans="1:41" x14ac:dyDescent="0.3">
      <c r="A450" t="s">
        <v>3833</v>
      </c>
      <c r="B450" t="s">
        <v>1304</v>
      </c>
      <c r="C450" s="62">
        <v>32878</v>
      </c>
      <c r="D450" t="s">
        <v>6972</v>
      </c>
      <c r="E450" t="s">
        <v>6971</v>
      </c>
      <c r="F450" t="s">
        <v>1563</v>
      </c>
      <c r="G450" t="s">
        <v>6107</v>
      </c>
      <c r="H450" t="s">
        <v>1394</v>
      </c>
      <c r="I450" t="s">
        <v>9351</v>
      </c>
      <c r="J450" t="s">
        <v>1304</v>
      </c>
      <c r="K450">
        <v>543068</v>
      </c>
      <c r="L450" t="s">
        <v>1304</v>
      </c>
      <c r="M450">
        <v>1894603</v>
      </c>
      <c r="N450" t="s">
        <v>1304</v>
      </c>
      <c r="O450" t="s">
        <v>8457</v>
      </c>
      <c r="P450" t="s">
        <v>3833</v>
      </c>
      <c r="Q450">
        <v>9583</v>
      </c>
      <c r="R450" t="s">
        <v>1304</v>
      </c>
      <c r="S450">
        <v>32155</v>
      </c>
      <c r="T450" t="s">
        <v>1304</v>
      </c>
      <c r="V450" t="s">
        <v>12244</v>
      </c>
      <c r="W450">
        <v>70301</v>
      </c>
      <c r="X450">
        <v>9583</v>
      </c>
      <c r="Y450" t="s">
        <v>1304</v>
      </c>
      <c r="Z450" t="s">
        <v>8458</v>
      </c>
      <c r="AA450" t="s">
        <v>656</v>
      </c>
      <c r="AB450" t="s">
        <v>656</v>
      </c>
      <c r="AC450" t="s">
        <v>1304</v>
      </c>
      <c r="AD450" t="s">
        <v>8458</v>
      </c>
      <c r="AE450">
        <v>12149</v>
      </c>
      <c r="AF450" t="s">
        <v>1304</v>
      </c>
      <c r="AG450">
        <v>38965</v>
      </c>
      <c r="AH450" t="s">
        <v>1304</v>
      </c>
      <c r="AI450">
        <v>18109</v>
      </c>
      <c r="AJ450">
        <v>4546</v>
      </c>
      <c r="AK450" t="s">
        <v>1304</v>
      </c>
      <c r="AL450" t="s">
        <v>14547</v>
      </c>
      <c r="AM450" t="s">
        <v>8458</v>
      </c>
      <c r="AN450" t="s">
        <v>8458</v>
      </c>
      <c r="AO450" t="s">
        <v>15889</v>
      </c>
    </row>
    <row r="451" spans="1:41" x14ac:dyDescent="0.3">
      <c r="A451" t="s">
        <v>1814</v>
      </c>
      <c r="B451" t="s">
        <v>890</v>
      </c>
      <c r="C451" s="62">
        <v>32403</v>
      </c>
      <c r="D451" t="s">
        <v>6754</v>
      </c>
      <c r="E451" t="s">
        <v>7815</v>
      </c>
      <c r="F451" t="s">
        <v>3575</v>
      </c>
      <c r="G451" t="s">
        <v>3575</v>
      </c>
      <c r="H451" t="s">
        <v>1371</v>
      </c>
      <c r="I451" t="s">
        <v>10795</v>
      </c>
      <c r="J451" t="s">
        <v>890</v>
      </c>
      <c r="K451">
        <v>518582</v>
      </c>
      <c r="L451" t="s">
        <v>890</v>
      </c>
      <c r="M451">
        <v>1708182</v>
      </c>
      <c r="N451" t="s">
        <v>890</v>
      </c>
      <c r="O451" t="s">
        <v>3834</v>
      </c>
      <c r="P451" t="s">
        <v>1814</v>
      </c>
      <c r="Q451">
        <v>9200</v>
      </c>
      <c r="R451" t="s">
        <v>890</v>
      </c>
      <c r="S451">
        <v>30683</v>
      </c>
      <c r="T451" t="s">
        <v>890</v>
      </c>
      <c r="V451" t="s">
        <v>3835</v>
      </c>
      <c r="W451">
        <v>57760</v>
      </c>
      <c r="X451">
        <v>9200</v>
      </c>
      <c r="Y451" t="s">
        <v>890</v>
      </c>
      <c r="Z451" t="s">
        <v>8459</v>
      </c>
      <c r="AA451" t="s">
        <v>656</v>
      </c>
      <c r="AB451" t="s">
        <v>664</v>
      </c>
      <c r="AC451" t="s">
        <v>890</v>
      </c>
      <c r="AD451" t="s">
        <v>8459</v>
      </c>
      <c r="AE451">
        <v>9787</v>
      </c>
      <c r="AI451">
        <v>4840</v>
      </c>
      <c r="AJ451">
        <v>4051</v>
      </c>
      <c r="AN451" t="s">
        <v>890</v>
      </c>
      <c r="AO451" t="s">
        <v>1371</v>
      </c>
    </row>
    <row r="452" spans="1:41" x14ac:dyDescent="0.3">
      <c r="A452" t="s">
        <v>1815</v>
      </c>
      <c r="B452" t="s">
        <v>743</v>
      </c>
      <c r="C452" s="62">
        <v>31727</v>
      </c>
      <c r="D452" t="s">
        <v>6581</v>
      </c>
      <c r="E452" t="s">
        <v>7816</v>
      </c>
      <c r="F452" t="s">
        <v>3575</v>
      </c>
      <c r="G452" t="s">
        <v>3575</v>
      </c>
      <c r="H452" t="s">
        <v>1371</v>
      </c>
      <c r="I452" t="s">
        <v>9114</v>
      </c>
      <c r="J452" t="s">
        <v>743</v>
      </c>
      <c r="K452">
        <v>543070</v>
      </c>
      <c r="L452" t="s">
        <v>743</v>
      </c>
      <c r="M452">
        <v>1707904</v>
      </c>
      <c r="N452" t="s">
        <v>743</v>
      </c>
      <c r="O452" t="s">
        <v>1816</v>
      </c>
      <c r="P452" t="s">
        <v>1815</v>
      </c>
      <c r="Q452">
        <v>8662</v>
      </c>
      <c r="R452" t="s">
        <v>743</v>
      </c>
      <c r="S452">
        <v>30495</v>
      </c>
      <c r="T452" t="s">
        <v>743</v>
      </c>
      <c r="V452" t="s">
        <v>3836</v>
      </c>
      <c r="W452">
        <v>61058</v>
      </c>
      <c r="X452">
        <v>8662</v>
      </c>
      <c r="Y452" t="s">
        <v>743</v>
      </c>
      <c r="Z452" t="s">
        <v>5326</v>
      </c>
      <c r="AA452" t="s">
        <v>656</v>
      </c>
      <c r="AB452" t="s">
        <v>656</v>
      </c>
      <c r="AC452" t="s">
        <v>743</v>
      </c>
      <c r="AD452" t="s">
        <v>5326</v>
      </c>
      <c r="AE452">
        <v>10349</v>
      </c>
      <c r="AF452" t="s">
        <v>743</v>
      </c>
      <c r="AG452">
        <v>12852</v>
      </c>
      <c r="AI452">
        <v>8689</v>
      </c>
      <c r="AN452" t="s">
        <v>743</v>
      </c>
      <c r="AO452" t="s">
        <v>1371</v>
      </c>
    </row>
    <row r="453" spans="1:41" x14ac:dyDescent="0.3">
      <c r="A453" t="s">
        <v>3837</v>
      </c>
      <c r="B453" t="s">
        <v>96</v>
      </c>
      <c r="C453" s="62">
        <v>30637</v>
      </c>
      <c r="D453" t="s">
        <v>6812</v>
      </c>
      <c r="E453" t="s">
        <v>7215</v>
      </c>
      <c r="F453" t="s">
        <v>3575</v>
      </c>
      <c r="G453" t="s">
        <v>3575</v>
      </c>
      <c r="H453" t="s">
        <v>1378</v>
      </c>
      <c r="I453" t="s">
        <v>9767</v>
      </c>
      <c r="J453" t="s">
        <v>96</v>
      </c>
      <c r="K453">
        <v>460067</v>
      </c>
      <c r="L453" t="s">
        <v>96</v>
      </c>
      <c r="M453">
        <v>1098381</v>
      </c>
      <c r="N453" t="s">
        <v>96</v>
      </c>
      <c r="O453" t="s">
        <v>5327</v>
      </c>
      <c r="P453" t="s">
        <v>3837</v>
      </c>
      <c r="Q453">
        <v>7918</v>
      </c>
      <c r="R453" t="s">
        <v>96</v>
      </c>
      <c r="S453">
        <v>28642</v>
      </c>
      <c r="T453" t="s">
        <v>96</v>
      </c>
      <c r="V453" t="s">
        <v>5328</v>
      </c>
      <c r="W453">
        <v>47391</v>
      </c>
      <c r="X453">
        <v>7918</v>
      </c>
      <c r="Y453" t="s">
        <v>96</v>
      </c>
      <c r="Z453" t="s">
        <v>8460</v>
      </c>
      <c r="AA453" t="s">
        <v>5053</v>
      </c>
      <c r="AB453" t="s">
        <v>656</v>
      </c>
      <c r="AC453" t="s">
        <v>96</v>
      </c>
      <c r="AD453" t="s">
        <v>8460</v>
      </c>
      <c r="AI453">
        <v>3459</v>
      </c>
      <c r="AO453" t="s">
        <v>1378</v>
      </c>
    </row>
    <row r="454" spans="1:41" x14ac:dyDescent="0.3">
      <c r="A454" t="s">
        <v>1817</v>
      </c>
      <c r="B454" t="s">
        <v>196</v>
      </c>
      <c r="C454" s="62">
        <v>30722</v>
      </c>
      <c r="D454" t="s">
        <v>6926</v>
      </c>
      <c r="E454" t="s">
        <v>6717</v>
      </c>
      <c r="F454" t="s">
        <v>3575</v>
      </c>
      <c r="G454" t="s">
        <v>3575</v>
      </c>
      <c r="H454" t="s">
        <v>1429</v>
      </c>
      <c r="I454" t="s">
        <v>10958</v>
      </c>
      <c r="J454" t="s">
        <v>196</v>
      </c>
      <c r="K454">
        <v>458501</v>
      </c>
      <c r="L454" t="s">
        <v>196</v>
      </c>
      <c r="M454">
        <v>292367</v>
      </c>
      <c r="N454" t="s">
        <v>196</v>
      </c>
      <c r="P454" t="s">
        <v>1817</v>
      </c>
      <c r="Q454">
        <v>8365</v>
      </c>
      <c r="R454" t="s">
        <v>196</v>
      </c>
      <c r="S454">
        <v>33110</v>
      </c>
      <c r="T454" t="s">
        <v>196</v>
      </c>
      <c r="V454" t="s">
        <v>12167</v>
      </c>
      <c r="W454">
        <v>34294</v>
      </c>
      <c r="X454">
        <v>8365</v>
      </c>
      <c r="Y454" t="s">
        <v>196</v>
      </c>
      <c r="Z454" t="s">
        <v>8461</v>
      </c>
      <c r="AA454" t="s">
        <v>656</v>
      </c>
      <c r="AB454" t="s">
        <v>656</v>
      </c>
      <c r="AC454" t="s">
        <v>196</v>
      </c>
      <c r="AD454" t="s">
        <v>8461</v>
      </c>
      <c r="AI454">
        <v>904</v>
      </c>
      <c r="AO454" t="s">
        <v>1429</v>
      </c>
    </row>
    <row r="455" spans="1:41" x14ac:dyDescent="0.3">
      <c r="A455" t="s">
        <v>1818</v>
      </c>
      <c r="B455" t="s">
        <v>587</v>
      </c>
      <c r="C455" s="62">
        <v>29403</v>
      </c>
      <c r="D455" t="s">
        <v>6718</v>
      </c>
      <c r="E455" t="s">
        <v>6717</v>
      </c>
      <c r="F455" t="s">
        <v>1563</v>
      </c>
      <c r="G455" t="s">
        <v>6107</v>
      </c>
      <c r="H455" t="s">
        <v>2145</v>
      </c>
      <c r="I455" t="s">
        <v>9231</v>
      </c>
      <c r="J455" t="s">
        <v>587</v>
      </c>
      <c r="K455">
        <v>443558</v>
      </c>
      <c r="L455" t="s">
        <v>587</v>
      </c>
      <c r="M455">
        <v>530355</v>
      </c>
      <c r="N455" t="s">
        <v>587</v>
      </c>
      <c r="O455" t="s">
        <v>12090</v>
      </c>
      <c r="P455" t="s">
        <v>1818</v>
      </c>
      <c r="Q455">
        <v>7681</v>
      </c>
      <c r="R455" t="s">
        <v>587</v>
      </c>
      <c r="S455">
        <v>6242</v>
      </c>
      <c r="T455" t="s">
        <v>587</v>
      </c>
      <c r="V455" t="s">
        <v>12931</v>
      </c>
      <c r="W455">
        <v>34302</v>
      </c>
      <c r="X455">
        <v>7681</v>
      </c>
      <c r="Y455" t="s">
        <v>587</v>
      </c>
      <c r="Z455" t="s">
        <v>5329</v>
      </c>
      <c r="AA455" t="s">
        <v>656</v>
      </c>
      <c r="AB455" t="s">
        <v>656</v>
      </c>
      <c r="AC455" t="s">
        <v>587</v>
      </c>
      <c r="AD455" t="s">
        <v>5329</v>
      </c>
      <c r="AE455">
        <v>8470</v>
      </c>
      <c r="AF455" t="s">
        <v>587</v>
      </c>
      <c r="AG455">
        <v>5763</v>
      </c>
      <c r="AH455" t="s">
        <v>587</v>
      </c>
      <c r="AI455">
        <v>4511</v>
      </c>
      <c r="AJ455">
        <v>1033</v>
      </c>
      <c r="AK455" t="s">
        <v>587</v>
      </c>
      <c r="AL455" t="s">
        <v>14548</v>
      </c>
      <c r="AM455" t="s">
        <v>5329</v>
      </c>
      <c r="AN455" t="s">
        <v>5329</v>
      </c>
      <c r="AO455" t="s">
        <v>2145</v>
      </c>
    </row>
    <row r="456" spans="1:41" x14ac:dyDescent="0.3">
      <c r="A456" t="s">
        <v>1819</v>
      </c>
      <c r="B456" t="s">
        <v>924</v>
      </c>
      <c r="C456" s="62">
        <v>31717</v>
      </c>
      <c r="D456" t="s">
        <v>7817</v>
      </c>
      <c r="E456" t="s">
        <v>6717</v>
      </c>
      <c r="F456" t="s">
        <v>3575</v>
      </c>
      <c r="G456" t="s">
        <v>3575</v>
      </c>
      <c r="H456" t="s">
        <v>1371</v>
      </c>
      <c r="I456" t="s">
        <v>10188</v>
      </c>
      <c r="J456" t="s">
        <v>924</v>
      </c>
      <c r="K456">
        <v>462480</v>
      </c>
      <c r="L456" t="s">
        <v>924</v>
      </c>
      <c r="M456">
        <v>1925711</v>
      </c>
      <c r="N456" t="s">
        <v>924</v>
      </c>
      <c r="O456" t="s">
        <v>3838</v>
      </c>
      <c r="P456" t="s">
        <v>1819</v>
      </c>
      <c r="Q456">
        <v>9146</v>
      </c>
      <c r="R456" t="s">
        <v>924</v>
      </c>
      <c r="S456">
        <v>32118</v>
      </c>
      <c r="T456" t="s">
        <v>924</v>
      </c>
      <c r="V456" t="s">
        <v>3839</v>
      </c>
      <c r="W456">
        <v>47402</v>
      </c>
      <c r="X456">
        <v>9146</v>
      </c>
      <c r="Y456" t="s">
        <v>924</v>
      </c>
      <c r="Z456" t="s">
        <v>8462</v>
      </c>
      <c r="AA456" t="s">
        <v>656</v>
      </c>
      <c r="AB456" t="s">
        <v>656</v>
      </c>
      <c r="AC456" t="s">
        <v>924</v>
      </c>
      <c r="AD456" t="s">
        <v>8462</v>
      </c>
      <c r="AE456">
        <v>12276</v>
      </c>
      <c r="AI456">
        <v>4638</v>
      </c>
      <c r="AJ456">
        <v>4045</v>
      </c>
      <c r="AN456" t="s">
        <v>924</v>
      </c>
      <c r="AO456" t="s">
        <v>1371</v>
      </c>
    </row>
    <row r="457" spans="1:41" x14ac:dyDescent="0.3">
      <c r="A457" t="s">
        <v>1820</v>
      </c>
      <c r="B457" t="s">
        <v>81</v>
      </c>
      <c r="C457" s="62">
        <v>31642</v>
      </c>
      <c r="D457" t="s">
        <v>7028</v>
      </c>
      <c r="E457" t="s">
        <v>6717</v>
      </c>
      <c r="F457" t="s">
        <v>3575</v>
      </c>
      <c r="G457" t="s">
        <v>3575</v>
      </c>
      <c r="H457" t="s">
        <v>1422</v>
      </c>
      <c r="I457" t="s">
        <v>10223</v>
      </c>
      <c r="J457" t="s">
        <v>81</v>
      </c>
      <c r="K457">
        <v>488810</v>
      </c>
      <c r="L457" t="s">
        <v>81</v>
      </c>
      <c r="M457">
        <v>1661499</v>
      </c>
      <c r="N457" t="s">
        <v>81</v>
      </c>
      <c r="O457" t="s">
        <v>1821</v>
      </c>
      <c r="P457" t="s">
        <v>1820</v>
      </c>
      <c r="Q457">
        <v>8938</v>
      </c>
      <c r="R457" t="s">
        <v>81</v>
      </c>
      <c r="S457">
        <v>30936</v>
      </c>
      <c r="T457" t="s">
        <v>81</v>
      </c>
      <c r="U457" t="s">
        <v>81</v>
      </c>
      <c r="V457" t="s">
        <v>3840</v>
      </c>
      <c r="W457">
        <v>55765</v>
      </c>
      <c r="X457">
        <v>8938</v>
      </c>
      <c r="Y457" t="s">
        <v>81</v>
      </c>
      <c r="Z457" t="s">
        <v>5330</v>
      </c>
      <c r="AA457" t="s">
        <v>656</v>
      </c>
      <c r="AB457" t="s">
        <v>656</v>
      </c>
      <c r="AC457" t="s">
        <v>81</v>
      </c>
      <c r="AD457" t="s">
        <v>5330</v>
      </c>
      <c r="AE457">
        <v>12037</v>
      </c>
      <c r="AF457" t="s">
        <v>81</v>
      </c>
      <c r="AG457">
        <v>13149</v>
      </c>
      <c r="AH457" t="s">
        <v>81</v>
      </c>
      <c r="AI457">
        <v>17961</v>
      </c>
      <c r="AJ457">
        <v>3811</v>
      </c>
      <c r="AN457" t="s">
        <v>81</v>
      </c>
      <c r="AO457" t="s">
        <v>1422</v>
      </c>
    </row>
    <row r="458" spans="1:41" x14ac:dyDescent="0.3">
      <c r="A458" t="s">
        <v>1822</v>
      </c>
      <c r="B458" t="s">
        <v>625</v>
      </c>
      <c r="C458" s="62">
        <v>28941</v>
      </c>
      <c r="D458" t="s">
        <v>6583</v>
      </c>
      <c r="E458" t="s">
        <v>6678</v>
      </c>
      <c r="F458" t="s">
        <v>3575</v>
      </c>
      <c r="G458" t="s">
        <v>3575</v>
      </c>
      <c r="H458" t="s">
        <v>1378</v>
      </c>
      <c r="I458" t="s">
        <v>10211</v>
      </c>
      <c r="J458" t="s">
        <v>625</v>
      </c>
      <c r="K458">
        <v>150212</v>
      </c>
      <c r="L458" t="s">
        <v>625</v>
      </c>
      <c r="M458">
        <v>23606</v>
      </c>
      <c r="N458" t="s">
        <v>625</v>
      </c>
      <c r="O458" t="s">
        <v>1823</v>
      </c>
      <c r="P458" t="s">
        <v>1822</v>
      </c>
      <c r="Q458">
        <v>6637</v>
      </c>
      <c r="R458" t="s">
        <v>625</v>
      </c>
      <c r="S458">
        <v>4604</v>
      </c>
      <c r="T458" t="s">
        <v>625</v>
      </c>
      <c r="U458" t="s">
        <v>625</v>
      </c>
      <c r="V458" t="s">
        <v>3841</v>
      </c>
      <c r="W458">
        <v>1466</v>
      </c>
      <c r="X458">
        <v>6637</v>
      </c>
      <c r="Y458" t="s">
        <v>625</v>
      </c>
      <c r="Z458" t="s">
        <v>5331</v>
      </c>
      <c r="AA458" t="s">
        <v>656</v>
      </c>
      <c r="AB458" t="s">
        <v>656</v>
      </c>
      <c r="AC458" t="s">
        <v>625</v>
      </c>
      <c r="AD458" t="s">
        <v>5331</v>
      </c>
      <c r="AE458">
        <v>6171</v>
      </c>
      <c r="AF458" t="s">
        <v>625</v>
      </c>
      <c r="AG458">
        <v>5208</v>
      </c>
      <c r="AH458" t="s">
        <v>625</v>
      </c>
      <c r="AI458">
        <v>8837</v>
      </c>
      <c r="AN458" t="s">
        <v>625</v>
      </c>
      <c r="AO458" t="s">
        <v>1378</v>
      </c>
    </row>
    <row r="459" spans="1:41" x14ac:dyDescent="0.3">
      <c r="A459" t="s">
        <v>1824</v>
      </c>
      <c r="B459" t="s">
        <v>725</v>
      </c>
      <c r="C459" s="62">
        <v>31458</v>
      </c>
      <c r="D459" t="s">
        <v>7066</v>
      </c>
      <c r="E459" t="s">
        <v>7553</v>
      </c>
      <c r="F459" t="s">
        <v>1381</v>
      </c>
      <c r="G459" t="s">
        <v>9083</v>
      </c>
      <c r="H459" t="s">
        <v>1371</v>
      </c>
      <c r="I459" t="s">
        <v>9294</v>
      </c>
      <c r="J459" t="s">
        <v>725</v>
      </c>
      <c r="K459">
        <v>456501</v>
      </c>
      <c r="L459" t="s">
        <v>725</v>
      </c>
      <c r="M459">
        <v>288900</v>
      </c>
      <c r="N459" t="s">
        <v>725</v>
      </c>
      <c r="O459" t="s">
        <v>1825</v>
      </c>
      <c r="P459" t="s">
        <v>1824</v>
      </c>
      <c r="Q459">
        <v>8172</v>
      </c>
      <c r="R459" t="s">
        <v>725</v>
      </c>
      <c r="S459">
        <v>28955</v>
      </c>
      <c r="T459" t="s">
        <v>725</v>
      </c>
      <c r="V459" t="s">
        <v>3842</v>
      </c>
      <c r="W459">
        <v>47415</v>
      </c>
      <c r="X459">
        <v>8172</v>
      </c>
      <c r="Y459" t="s">
        <v>725</v>
      </c>
      <c r="Z459" t="s">
        <v>5332</v>
      </c>
      <c r="AA459" t="s">
        <v>656</v>
      </c>
      <c r="AB459" t="s">
        <v>656</v>
      </c>
      <c r="AC459" t="s">
        <v>725</v>
      </c>
      <c r="AD459" t="s">
        <v>5332</v>
      </c>
      <c r="AE459">
        <v>9262</v>
      </c>
      <c r="AF459" t="s">
        <v>725</v>
      </c>
      <c r="AG459">
        <v>5498</v>
      </c>
      <c r="AH459" t="s">
        <v>725</v>
      </c>
      <c r="AI459">
        <v>1843</v>
      </c>
      <c r="AJ459">
        <v>2837</v>
      </c>
      <c r="AK459" t="s">
        <v>725</v>
      </c>
      <c r="AL459" t="s">
        <v>14549</v>
      </c>
      <c r="AM459" t="s">
        <v>5332</v>
      </c>
      <c r="AN459" t="s">
        <v>5332</v>
      </c>
      <c r="AO459" t="s">
        <v>1371</v>
      </c>
    </row>
    <row r="460" spans="1:41" x14ac:dyDescent="0.3">
      <c r="A460" t="s">
        <v>8149</v>
      </c>
      <c r="B460" t="s">
        <v>8463</v>
      </c>
      <c r="C460" s="62">
        <v>32608</v>
      </c>
      <c r="D460" t="s">
        <v>6648</v>
      </c>
      <c r="E460" t="s">
        <v>8150</v>
      </c>
      <c r="F460" t="s">
        <v>1458</v>
      </c>
      <c r="G460" t="s">
        <v>9083</v>
      </c>
      <c r="H460" t="s">
        <v>1429</v>
      </c>
      <c r="I460" t="s">
        <v>10393</v>
      </c>
      <c r="J460" t="s">
        <v>8463</v>
      </c>
      <c r="K460">
        <v>518586</v>
      </c>
      <c r="L460" t="s">
        <v>8463</v>
      </c>
      <c r="M460">
        <v>1666687</v>
      </c>
      <c r="N460" t="s">
        <v>8463</v>
      </c>
      <c r="O460" t="s">
        <v>8464</v>
      </c>
      <c r="P460" t="s">
        <v>8149</v>
      </c>
      <c r="Q460">
        <v>9183</v>
      </c>
      <c r="R460" t="s">
        <v>8463</v>
      </c>
      <c r="S460">
        <v>29955</v>
      </c>
      <c r="T460" t="s">
        <v>8463</v>
      </c>
      <c r="V460" t="s">
        <v>8465</v>
      </c>
      <c r="W460">
        <v>55773</v>
      </c>
      <c r="X460">
        <v>9183</v>
      </c>
      <c r="Y460" t="s">
        <v>8463</v>
      </c>
      <c r="Z460" t="s">
        <v>8466</v>
      </c>
      <c r="AA460" t="s">
        <v>656</v>
      </c>
      <c r="AB460" t="s">
        <v>656</v>
      </c>
      <c r="AC460" t="s">
        <v>8463</v>
      </c>
      <c r="AD460" t="s">
        <v>8466</v>
      </c>
      <c r="AE460">
        <v>9885</v>
      </c>
      <c r="AF460" t="s">
        <v>8463</v>
      </c>
      <c r="AG460">
        <v>13034</v>
      </c>
      <c r="AH460" t="s">
        <v>8463</v>
      </c>
      <c r="AI460">
        <v>7578</v>
      </c>
      <c r="AJ460">
        <v>4100</v>
      </c>
      <c r="AL460" t="s">
        <v>14550</v>
      </c>
      <c r="AM460" t="s">
        <v>8466</v>
      </c>
      <c r="AN460" t="s">
        <v>8463</v>
      </c>
      <c r="AO460" t="s">
        <v>15902</v>
      </c>
    </row>
    <row r="461" spans="1:41" x14ac:dyDescent="0.3">
      <c r="A461" t="s">
        <v>3843</v>
      </c>
      <c r="B461" t="s">
        <v>1319</v>
      </c>
      <c r="C461" s="62">
        <v>32463</v>
      </c>
      <c r="D461" t="s">
        <v>6664</v>
      </c>
      <c r="E461" t="s">
        <v>7818</v>
      </c>
      <c r="F461" t="s">
        <v>3575</v>
      </c>
      <c r="G461" t="s">
        <v>3575</v>
      </c>
      <c r="H461" t="s">
        <v>1371</v>
      </c>
      <c r="I461" t="s">
        <v>10349</v>
      </c>
      <c r="J461" t="s">
        <v>1319</v>
      </c>
      <c r="K461">
        <v>592238</v>
      </c>
      <c r="L461" t="s">
        <v>1319</v>
      </c>
      <c r="M461">
        <v>2065553</v>
      </c>
      <c r="N461" t="s">
        <v>1319</v>
      </c>
      <c r="O461" t="s">
        <v>3844</v>
      </c>
      <c r="P461" t="s">
        <v>3845</v>
      </c>
      <c r="Q461">
        <v>9434</v>
      </c>
      <c r="R461" t="s">
        <v>1319</v>
      </c>
      <c r="S461">
        <v>33086</v>
      </c>
      <c r="T461" t="s">
        <v>1319</v>
      </c>
      <c r="V461" t="s">
        <v>5333</v>
      </c>
      <c r="W461">
        <v>66968</v>
      </c>
      <c r="X461">
        <v>9434</v>
      </c>
      <c r="Y461" t="s">
        <v>1319</v>
      </c>
      <c r="Z461" t="s">
        <v>5334</v>
      </c>
      <c r="AA461" t="s">
        <v>656</v>
      </c>
      <c r="AB461" t="s">
        <v>656</v>
      </c>
      <c r="AC461" t="s">
        <v>1319</v>
      </c>
      <c r="AD461" t="s">
        <v>5334</v>
      </c>
      <c r="AE461">
        <v>12621</v>
      </c>
      <c r="AF461" t="s">
        <v>1319</v>
      </c>
      <c r="AG461">
        <v>40062</v>
      </c>
      <c r="AI461">
        <v>14827</v>
      </c>
      <c r="AJ461">
        <v>4394</v>
      </c>
      <c r="AN461" t="s">
        <v>1319</v>
      </c>
      <c r="AO461" t="s">
        <v>1371</v>
      </c>
    </row>
    <row r="462" spans="1:41" x14ac:dyDescent="0.3">
      <c r="A462" t="s">
        <v>11053</v>
      </c>
      <c r="B462" t="s">
        <v>11054</v>
      </c>
      <c r="C462" s="62">
        <v>32587</v>
      </c>
      <c r="D462" t="s">
        <v>6791</v>
      </c>
      <c r="E462" t="s">
        <v>11055</v>
      </c>
      <c r="F462" t="s">
        <v>3575</v>
      </c>
      <c r="G462" t="s">
        <v>3575</v>
      </c>
      <c r="H462" t="s">
        <v>1378</v>
      </c>
      <c r="I462" t="s">
        <v>11056</v>
      </c>
      <c r="J462" t="s">
        <v>11054</v>
      </c>
      <c r="K462">
        <v>592239</v>
      </c>
      <c r="L462" t="s">
        <v>11054</v>
      </c>
      <c r="M462">
        <v>1804764</v>
      </c>
      <c r="N462" t="s">
        <v>11054</v>
      </c>
      <c r="O462" t="s">
        <v>11853</v>
      </c>
      <c r="P462" t="s">
        <v>11053</v>
      </c>
      <c r="Q462">
        <v>9476</v>
      </c>
      <c r="R462" t="s">
        <v>11054</v>
      </c>
      <c r="S462">
        <v>31227</v>
      </c>
      <c r="T462" t="s">
        <v>11054</v>
      </c>
      <c r="V462" t="s">
        <v>11854</v>
      </c>
      <c r="W462">
        <v>66969</v>
      </c>
      <c r="X462">
        <v>9476</v>
      </c>
      <c r="Y462" t="s">
        <v>11054</v>
      </c>
      <c r="Z462" t="s">
        <v>11057</v>
      </c>
      <c r="AA462" t="s">
        <v>5053</v>
      </c>
      <c r="AB462" t="s">
        <v>656</v>
      </c>
      <c r="AC462" t="s">
        <v>11054</v>
      </c>
      <c r="AD462" t="s">
        <v>11057</v>
      </c>
      <c r="AE462">
        <v>11490</v>
      </c>
      <c r="AI462">
        <v>13496</v>
      </c>
      <c r="AJ462">
        <v>4424</v>
      </c>
      <c r="AL462" t="s">
        <v>14551</v>
      </c>
      <c r="AM462" t="s">
        <v>11057</v>
      </c>
      <c r="AN462" t="s">
        <v>11054</v>
      </c>
      <c r="AO462" t="s">
        <v>1378</v>
      </c>
    </row>
    <row r="463" spans="1:41" x14ac:dyDescent="0.3">
      <c r="A463" t="s">
        <v>3846</v>
      </c>
      <c r="B463" t="s">
        <v>3847</v>
      </c>
      <c r="C463" s="62">
        <v>28862</v>
      </c>
      <c r="D463" t="s">
        <v>7241</v>
      </c>
      <c r="E463" t="s">
        <v>7390</v>
      </c>
      <c r="F463" t="s">
        <v>3575</v>
      </c>
      <c r="G463" t="s">
        <v>3575</v>
      </c>
      <c r="H463" t="s">
        <v>1378</v>
      </c>
      <c r="I463" t="s">
        <v>10667</v>
      </c>
      <c r="J463" t="s">
        <v>3847</v>
      </c>
      <c r="K463">
        <v>400091</v>
      </c>
      <c r="L463" t="s">
        <v>3847</v>
      </c>
      <c r="M463">
        <v>23649</v>
      </c>
      <c r="N463" t="s">
        <v>3847</v>
      </c>
      <c r="O463" t="s">
        <v>5335</v>
      </c>
      <c r="P463" t="s">
        <v>3846</v>
      </c>
      <c r="R463" t="s">
        <v>3847</v>
      </c>
      <c r="V463" t="s">
        <v>5336</v>
      </c>
      <c r="W463">
        <v>822</v>
      </c>
      <c r="Z463" t="s">
        <v>8467</v>
      </c>
      <c r="AA463" t="s">
        <v>664</v>
      </c>
      <c r="AB463" t="s">
        <v>656</v>
      </c>
      <c r="AC463" t="s">
        <v>3847</v>
      </c>
      <c r="AD463" t="s">
        <v>8467</v>
      </c>
      <c r="AI463">
        <v>905</v>
      </c>
      <c r="AO463" t="s">
        <v>1378</v>
      </c>
    </row>
    <row r="464" spans="1:41" x14ac:dyDescent="0.3">
      <c r="A464" t="s">
        <v>11996</v>
      </c>
      <c r="B464" t="s">
        <v>11620</v>
      </c>
      <c r="C464" s="62">
        <v>33924</v>
      </c>
      <c r="D464" t="s">
        <v>11997</v>
      </c>
      <c r="E464" t="s">
        <v>11998</v>
      </c>
      <c r="F464" t="s">
        <v>1551</v>
      </c>
      <c r="G464" t="s">
        <v>6107</v>
      </c>
      <c r="H464" t="s">
        <v>658</v>
      </c>
      <c r="I464" t="s">
        <v>11621</v>
      </c>
      <c r="J464" t="s">
        <v>11620</v>
      </c>
      <c r="K464">
        <v>596144</v>
      </c>
      <c r="L464" t="s">
        <v>11620</v>
      </c>
      <c r="M464">
        <v>1995622</v>
      </c>
      <c r="N464" t="s">
        <v>11620</v>
      </c>
      <c r="O464" t="s">
        <v>13217</v>
      </c>
      <c r="P464" t="s">
        <v>11996</v>
      </c>
      <c r="Q464">
        <v>10024</v>
      </c>
      <c r="R464" t="s">
        <v>11620</v>
      </c>
      <c r="S464">
        <v>31682</v>
      </c>
      <c r="T464" t="s">
        <v>11620</v>
      </c>
      <c r="V464" t="s">
        <v>11999</v>
      </c>
      <c r="W464">
        <v>68089</v>
      </c>
      <c r="X464">
        <v>10024</v>
      </c>
      <c r="Y464" t="s">
        <v>11620</v>
      </c>
      <c r="Z464" t="s">
        <v>12000</v>
      </c>
      <c r="AA464" t="s">
        <v>656</v>
      </c>
      <c r="AB464" t="s">
        <v>656</v>
      </c>
      <c r="AC464" t="s">
        <v>11620</v>
      </c>
      <c r="AD464" t="s">
        <v>12000</v>
      </c>
      <c r="AE464">
        <v>11748</v>
      </c>
      <c r="AF464" t="s">
        <v>11620</v>
      </c>
      <c r="AG464">
        <v>38592</v>
      </c>
      <c r="AH464" t="s">
        <v>11620</v>
      </c>
      <c r="AI464">
        <v>14046</v>
      </c>
      <c r="AJ464">
        <v>4849</v>
      </c>
      <c r="AK464" t="s">
        <v>11620</v>
      </c>
      <c r="AL464" t="s">
        <v>14552</v>
      </c>
      <c r="AM464" t="s">
        <v>12000</v>
      </c>
      <c r="AN464" t="s">
        <v>12000</v>
      </c>
      <c r="AO464" t="s">
        <v>658</v>
      </c>
    </row>
    <row r="465" spans="1:41" x14ac:dyDescent="0.3">
      <c r="A465" t="s">
        <v>10881</v>
      </c>
      <c r="B465" t="s">
        <v>10882</v>
      </c>
      <c r="C465" s="62">
        <v>34425</v>
      </c>
      <c r="D465" t="s">
        <v>6670</v>
      </c>
      <c r="E465" t="s">
        <v>10883</v>
      </c>
      <c r="F465" t="s">
        <v>1524</v>
      </c>
      <c r="G465" t="s">
        <v>9083</v>
      </c>
      <c r="H465" t="s">
        <v>1378</v>
      </c>
      <c r="I465" t="s">
        <v>11622</v>
      </c>
      <c r="J465" t="s">
        <v>10882</v>
      </c>
      <c r="K465">
        <v>621311</v>
      </c>
      <c r="L465" t="s">
        <v>10882</v>
      </c>
      <c r="M465">
        <v>2001079</v>
      </c>
      <c r="N465" t="s">
        <v>10882</v>
      </c>
      <c r="O465" t="s">
        <v>13084</v>
      </c>
      <c r="P465" t="s">
        <v>10881</v>
      </c>
      <c r="Q465">
        <v>9565</v>
      </c>
      <c r="R465" t="s">
        <v>10882</v>
      </c>
      <c r="S465">
        <v>32698</v>
      </c>
      <c r="T465" t="s">
        <v>10882</v>
      </c>
      <c r="V465" t="s">
        <v>12428</v>
      </c>
      <c r="W465">
        <v>100595</v>
      </c>
      <c r="X465">
        <v>9565</v>
      </c>
      <c r="Y465" t="s">
        <v>10882</v>
      </c>
      <c r="Z465" t="s">
        <v>10884</v>
      </c>
      <c r="AA465" t="s">
        <v>664</v>
      </c>
      <c r="AB465" t="s">
        <v>656</v>
      </c>
      <c r="AC465" t="s">
        <v>10882</v>
      </c>
      <c r="AD465" t="s">
        <v>10884</v>
      </c>
      <c r="AE465">
        <v>12461</v>
      </c>
      <c r="AF465" t="s">
        <v>10882</v>
      </c>
      <c r="AG465">
        <v>52153</v>
      </c>
      <c r="AH465" t="s">
        <v>10882</v>
      </c>
      <c r="AI465">
        <v>18165</v>
      </c>
      <c r="AJ465">
        <v>5333</v>
      </c>
      <c r="AL465" t="s">
        <v>14553</v>
      </c>
      <c r="AM465" t="s">
        <v>10884</v>
      </c>
      <c r="AN465" t="s">
        <v>10884</v>
      </c>
      <c r="AO465" t="s">
        <v>1378</v>
      </c>
    </row>
    <row r="466" spans="1:41" x14ac:dyDescent="0.3">
      <c r="A466" t="s">
        <v>3848</v>
      </c>
      <c r="B466" t="s">
        <v>424</v>
      </c>
      <c r="C466" s="62">
        <v>26973</v>
      </c>
      <c r="D466" t="s">
        <v>7066</v>
      </c>
      <c r="E466" t="s">
        <v>7391</v>
      </c>
      <c r="F466" t="s">
        <v>3575</v>
      </c>
      <c r="G466" t="s">
        <v>3575</v>
      </c>
      <c r="H466" t="s">
        <v>1378</v>
      </c>
      <c r="I466" t="s">
        <v>9415</v>
      </c>
      <c r="J466" t="s">
        <v>424</v>
      </c>
      <c r="K466">
        <v>113028</v>
      </c>
      <c r="L466" t="s">
        <v>424</v>
      </c>
      <c r="M466">
        <v>7546</v>
      </c>
      <c r="N466" t="s">
        <v>424</v>
      </c>
      <c r="O466" t="s">
        <v>5337</v>
      </c>
      <c r="P466" t="s">
        <v>3848</v>
      </c>
      <c r="R466" t="s">
        <v>424</v>
      </c>
      <c r="V466" t="s">
        <v>5338</v>
      </c>
      <c r="W466">
        <v>1310</v>
      </c>
      <c r="Z466" t="s">
        <v>8468</v>
      </c>
      <c r="AA466" t="s">
        <v>664</v>
      </c>
      <c r="AB466" t="s">
        <v>664</v>
      </c>
      <c r="AC466" t="s">
        <v>424</v>
      </c>
      <c r="AD466" t="s">
        <v>8468</v>
      </c>
      <c r="AI466">
        <v>15174</v>
      </c>
      <c r="AO466" t="s">
        <v>1378</v>
      </c>
    </row>
    <row r="467" spans="1:41" x14ac:dyDescent="0.3">
      <c r="A467" t="s">
        <v>1826</v>
      </c>
      <c r="B467" t="s">
        <v>871</v>
      </c>
      <c r="C467" s="62">
        <v>31152</v>
      </c>
      <c r="D467" t="s">
        <v>6907</v>
      </c>
      <c r="E467" t="s">
        <v>7154</v>
      </c>
      <c r="F467" t="s">
        <v>3575</v>
      </c>
      <c r="G467" t="s">
        <v>3575</v>
      </c>
      <c r="H467" t="s">
        <v>1371</v>
      </c>
      <c r="I467" t="s">
        <v>10539</v>
      </c>
      <c r="J467" t="s">
        <v>871</v>
      </c>
      <c r="K467">
        <v>433579</v>
      </c>
      <c r="L467" t="s">
        <v>871</v>
      </c>
      <c r="M467">
        <v>538912</v>
      </c>
      <c r="N467" t="s">
        <v>871</v>
      </c>
      <c r="O467" t="s">
        <v>1827</v>
      </c>
      <c r="P467" t="s">
        <v>1826</v>
      </c>
      <c r="Q467">
        <v>7808</v>
      </c>
      <c r="R467" t="s">
        <v>871</v>
      </c>
      <c r="S467">
        <v>28508</v>
      </c>
      <c r="T467" t="s">
        <v>871</v>
      </c>
      <c r="V467" t="s">
        <v>3849</v>
      </c>
      <c r="W467">
        <v>45515</v>
      </c>
      <c r="X467">
        <v>7808</v>
      </c>
      <c r="Y467" t="s">
        <v>871</v>
      </c>
      <c r="Z467" t="s">
        <v>5339</v>
      </c>
      <c r="AA467" t="s">
        <v>664</v>
      </c>
      <c r="AB467" t="s">
        <v>664</v>
      </c>
      <c r="AC467" t="s">
        <v>871</v>
      </c>
      <c r="AD467" t="s">
        <v>5339</v>
      </c>
      <c r="AE467">
        <v>7620</v>
      </c>
      <c r="AF467" t="s">
        <v>871</v>
      </c>
      <c r="AG467">
        <v>5602</v>
      </c>
      <c r="AH467" t="s">
        <v>871</v>
      </c>
      <c r="AI467">
        <v>15279</v>
      </c>
      <c r="AJ467">
        <v>2530</v>
      </c>
      <c r="AN467" t="s">
        <v>871</v>
      </c>
      <c r="AO467" t="s">
        <v>1371</v>
      </c>
    </row>
    <row r="468" spans="1:41" x14ac:dyDescent="0.3">
      <c r="A468" t="s">
        <v>1828</v>
      </c>
      <c r="B468" t="s">
        <v>264</v>
      </c>
      <c r="C468" s="62">
        <v>31631</v>
      </c>
      <c r="D468" t="s">
        <v>6988</v>
      </c>
      <c r="E468" t="s">
        <v>7154</v>
      </c>
      <c r="F468" t="s">
        <v>3575</v>
      </c>
      <c r="G468" t="s">
        <v>3575</v>
      </c>
      <c r="H468" t="s">
        <v>1378</v>
      </c>
      <c r="I468" t="s">
        <v>10074</v>
      </c>
      <c r="J468" t="s">
        <v>264</v>
      </c>
      <c r="K468">
        <v>458668</v>
      </c>
      <c r="L468" t="s">
        <v>264</v>
      </c>
      <c r="M468">
        <v>1665404</v>
      </c>
      <c r="N468" t="s">
        <v>264</v>
      </c>
      <c r="O468" t="s">
        <v>3850</v>
      </c>
      <c r="P468" t="s">
        <v>1828</v>
      </c>
      <c r="Q468">
        <v>8682</v>
      </c>
      <c r="R468" t="s">
        <v>264</v>
      </c>
      <c r="S468">
        <v>30449</v>
      </c>
      <c r="T468" t="s">
        <v>264</v>
      </c>
      <c r="U468" t="s">
        <v>264</v>
      </c>
      <c r="V468" t="s">
        <v>3851</v>
      </c>
      <c r="W468">
        <v>58296</v>
      </c>
      <c r="X468">
        <v>8682</v>
      </c>
      <c r="Y468" t="s">
        <v>264</v>
      </c>
      <c r="Z468" t="s">
        <v>5340</v>
      </c>
      <c r="AA468" t="s">
        <v>664</v>
      </c>
      <c r="AB468" t="s">
        <v>656</v>
      </c>
      <c r="AC468" t="s">
        <v>264</v>
      </c>
      <c r="AD468" t="s">
        <v>5340</v>
      </c>
      <c r="AE468">
        <v>10773</v>
      </c>
      <c r="AI468">
        <v>5713</v>
      </c>
      <c r="AN468" t="s">
        <v>264</v>
      </c>
      <c r="AO468" t="s">
        <v>1378</v>
      </c>
    </row>
    <row r="469" spans="1:41" x14ac:dyDescent="0.3">
      <c r="A469" t="s">
        <v>1829</v>
      </c>
      <c r="B469" t="s">
        <v>103</v>
      </c>
      <c r="C469" s="62">
        <v>31798</v>
      </c>
      <c r="D469" t="s">
        <v>6644</v>
      </c>
      <c r="E469" t="s">
        <v>7216</v>
      </c>
      <c r="F469" t="s">
        <v>1428</v>
      </c>
      <c r="G469" t="s">
        <v>6107</v>
      </c>
      <c r="H469" t="s">
        <v>1429</v>
      </c>
      <c r="I469" t="s">
        <v>10389</v>
      </c>
      <c r="J469" t="s">
        <v>103</v>
      </c>
      <c r="K469">
        <v>488818</v>
      </c>
      <c r="L469" t="s">
        <v>103</v>
      </c>
      <c r="M469">
        <v>1740922</v>
      </c>
      <c r="N469" t="s">
        <v>103</v>
      </c>
      <c r="O469" t="s">
        <v>3852</v>
      </c>
      <c r="P469" t="s">
        <v>1829</v>
      </c>
      <c r="Q469">
        <v>8974</v>
      </c>
      <c r="R469" t="s">
        <v>103</v>
      </c>
      <c r="S469">
        <v>30676</v>
      </c>
      <c r="T469" t="s">
        <v>103</v>
      </c>
      <c r="V469" t="s">
        <v>3853</v>
      </c>
      <c r="W469">
        <v>57774</v>
      </c>
      <c r="X469">
        <v>8974</v>
      </c>
      <c r="Y469" t="s">
        <v>103</v>
      </c>
      <c r="Z469" t="s">
        <v>8469</v>
      </c>
      <c r="AA469" t="s">
        <v>656</v>
      </c>
      <c r="AB469" t="s">
        <v>656</v>
      </c>
      <c r="AC469" t="s">
        <v>103</v>
      </c>
      <c r="AD469" t="s">
        <v>8469</v>
      </c>
      <c r="AE469">
        <v>10616</v>
      </c>
      <c r="AF469" t="s">
        <v>103</v>
      </c>
      <c r="AG469">
        <v>13114</v>
      </c>
      <c r="AH469" t="s">
        <v>103</v>
      </c>
      <c r="AI469">
        <v>5040</v>
      </c>
      <c r="AJ469">
        <v>3839</v>
      </c>
      <c r="AK469" t="s">
        <v>13184</v>
      </c>
      <c r="AN469" t="s">
        <v>103</v>
      </c>
      <c r="AO469" t="s">
        <v>659</v>
      </c>
    </row>
    <row r="470" spans="1:41" x14ac:dyDescent="0.3">
      <c r="A470" t="s">
        <v>1830</v>
      </c>
      <c r="B470" t="s">
        <v>462</v>
      </c>
      <c r="C470" s="62">
        <v>32549</v>
      </c>
      <c r="D470" t="s">
        <v>6825</v>
      </c>
      <c r="E470" t="s">
        <v>7216</v>
      </c>
      <c r="F470" t="s">
        <v>1507</v>
      </c>
      <c r="G470" t="s">
        <v>9083</v>
      </c>
      <c r="H470" t="s">
        <v>1422</v>
      </c>
      <c r="I470" t="s">
        <v>9084</v>
      </c>
      <c r="J470" t="s">
        <v>1831</v>
      </c>
      <c r="K470">
        <v>518595</v>
      </c>
      <c r="L470" t="s">
        <v>1831</v>
      </c>
      <c r="M470">
        <v>1730742</v>
      </c>
      <c r="N470" t="s">
        <v>1831</v>
      </c>
      <c r="O470" t="s">
        <v>3854</v>
      </c>
      <c r="P470" t="s">
        <v>1830</v>
      </c>
      <c r="Q470">
        <v>9096</v>
      </c>
      <c r="R470" t="s">
        <v>1831</v>
      </c>
      <c r="S470">
        <v>29951</v>
      </c>
      <c r="T470" t="s">
        <v>1831</v>
      </c>
      <c r="V470" t="s">
        <v>3855</v>
      </c>
      <c r="W470">
        <v>55784</v>
      </c>
      <c r="X470">
        <v>9096</v>
      </c>
      <c r="Y470" t="s">
        <v>1831</v>
      </c>
      <c r="Z470" t="s">
        <v>5341</v>
      </c>
      <c r="AA470" t="s">
        <v>656</v>
      </c>
      <c r="AB470" t="s">
        <v>656</v>
      </c>
      <c r="AC470" t="s">
        <v>1831</v>
      </c>
      <c r="AD470" t="s">
        <v>8470</v>
      </c>
      <c r="AE470">
        <v>9836</v>
      </c>
      <c r="AF470" t="s">
        <v>462</v>
      </c>
      <c r="AG470">
        <v>13099</v>
      </c>
      <c r="AH470" t="s">
        <v>1831</v>
      </c>
      <c r="AI470">
        <v>4980</v>
      </c>
      <c r="AJ470">
        <v>3967</v>
      </c>
      <c r="AK470" t="s">
        <v>13534</v>
      </c>
      <c r="AL470" t="s">
        <v>14554</v>
      </c>
      <c r="AM470" t="s">
        <v>5341</v>
      </c>
      <c r="AN470" t="s">
        <v>5341</v>
      </c>
      <c r="AO470" t="s">
        <v>1422</v>
      </c>
    </row>
    <row r="471" spans="1:41" x14ac:dyDescent="0.3">
      <c r="A471" t="s">
        <v>1832</v>
      </c>
      <c r="B471" t="s">
        <v>331</v>
      </c>
      <c r="C471" s="62">
        <v>31796</v>
      </c>
      <c r="D471" t="s">
        <v>6668</v>
      </c>
      <c r="E471" t="s">
        <v>7283</v>
      </c>
      <c r="F471" t="s">
        <v>3575</v>
      </c>
      <c r="G471" t="s">
        <v>3575</v>
      </c>
      <c r="H471" t="s">
        <v>658</v>
      </c>
      <c r="I471" t="s">
        <v>10754</v>
      </c>
      <c r="J471" t="s">
        <v>331</v>
      </c>
      <c r="K471">
        <v>543083</v>
      </c>
      <c r="L471" t="s">
        <v>331</v>
      </c>
      <c r="M471">
        <v>1717003</v>
      </c>
      <c r="N471" t="s">
        <v>331</v>
      </c>
      <c r="O471" t="s">
        <v>1833</v>
      </c>
      <c r="P471" t="s">
        <v>1832</v>
      </c>
      <c r="Q471">
        <v>9014</v>
      </c>
      <c r="R471" t="s">
        <v>331</v>
      </c>
      <c r="S471">
        <v>30552</v>
      </c>
      <c r="T471" t="s">
        <v>331</v>
      </c>
      <c r="V471" t="s">
        <v>5342</v>
      </c>
      <c r="W471">
        <v>57775</v>
      </c>
      <c r="X471">
        <v>9014</v>
      </c>
      <c r="Y471" t="s">
        <v>331</v>
      </c>
      <c r="Z471" t="s">
        <v>8471</v>
      </c>
      <c r="AA471" t="s">
        <v>656</v>
      </c>
      <c r="AB471" t="s">
        <v>656</v>
      </c>
      <c r="AC471" t="s">
        <v>331</v>
      </c>
      <c r="AD471" t="s">
        <v>8471</v>
      </c>
      <c r="AI471">
        <v>8679</v>
      </c>
      <c r="AO471" t="s">
        <v>658</v>
      </c>
    </row>
    <row r="472" spans="1:41" x14ac:dyDescent="0.3">
      <c r="A472" t="s">
        <v>1834</v>
      </c>
      <c r="B472" t="s">
        <v>712</v>
      </c>
      <c r="C472" s="62">
        <v>31640</v>
      </c>
      <c r="D472" t="s">
        <v>7562</v>
      </c>
      <c r="E472" t="s">
        <v>7561</v>
      </c>
      <c r="F472" t="s">
        <v>1479</v>
      </c>
      <c r="G472" t="s">
        <v>9083</v>
      </c>
      <c r="H472" t="s">
        <v>1371</v>
      </c>
      <c r="I472" t="s">
        <v>9596</v>
      </c>
      <c r="J472" t="s">
        <v>712</v>
      </c>
      <c r="K472">
        <v>506433</v>
      </c>
      <c r="L472" t="s">
        <v>712</v>
      </c>
      <c r="M472">
        <v>1937347</v>
      </c>
      <c r="N472" t="s">
        <v>712</v>
      </c>
      <c r="O472" t="s">
        <v>3856</v>
      </c>
      <c r="P472" t="s">
        <v>1834</v>
      </c>
      <c r="Q472">
        <v>9095</v>
      </c>
      <c r="R472" t="s">
        <v>712</v>
      </c>
      <c r="S472">
        <v>32055</v>
      </c>
      <c r="T472" t="s">
        <v>712</v>
      </c>
      <c r="V472" t="s">
        <v>3857</v>
      </c>
      <c r="W472">
        <v>53155</v>
      </c>
      <c r="X472">
        <v>9095</v>
      </c>
      <c r="Y472" t="s">
        <v>712</v>
      </c>
      <c r="Z472" t="s">
        <v>5343</v>
      </c>
      <c r="AA472" t="s">
        <v>656</v>
      </c>
      <c r="AB472" t="s">
        <v>656</v>
      </c>
      <c r="AC472" t="s">
        <v>712</v>
      </c>
      <c r="AD472" t="s">
        <v>5343</v>
      </c>
      <c r="AE472">
        <v>9601</v>
      </c>
      <c r="AF472" t="s">
        <v>712</v>
      </c>
      <c r="AG472">
        <v>16931</v>
      </c>
      <c r="AH472" t="s">
        <v>712</v>
      </c>
      <c r="AI472">
        <v>15556</v>
      </c>
      <c r="AJ472">
        <v>3982</v>
      </c>
      <c r="AK472" t="s">
        <v>712</v>
      </c>
      <c r="AL472" t="s">
        <v>14555</v>
      </c>
      <c r="AM472" t="s">
        <v>5343</v>
      </c>
      <c r="AN472" t="s">
        <v>5343</v>
      </c>
      <c r="AO472" t="s">
        <v>1371</v>
      </c>
    </row>
    <row r="473" spans="1:41" x14ac:dyDescent="0.3">
      <c r="A473" t="s">
        <v>3461</v>
      </c>
      <c r="B473" t="s">
        <v>362</v>
      </c>
      <c r="C473" s="62">
        <v>33323</v>
      </c>
      <c r="D473" t="s">
        <v>6610</v>
      </c>
      <c r="E473" t="s">
        <v>7117</v>
      </c>
      <c r="F473" t="s">
        <v>3575</v>
      </c>
      <c r="G473" t="s">
        <v>3575</v>
      </c>
      <c r="H473" t="s">
        <v>658</v>
      </c>
      <c r="I473" t="s">
        <v>9347</v>
      </c>
      <c r="J473" t="s">
        <v>362</v>
      </c>
      <c r="K473">
        <v>571602</v>
      </c>
      <c r="L473" t="s">
        <v>362</v>
      </c>
      <c r="M473">
        <v>1803183</v>
      </c>
      <c r="N473" t="s">
        <v>362</v>
      </c>
      <c r="O473" t="s">
        <v>3858</v>
      </c>
      <c r="P473" t="s">
        <v>3461</v>
      </c>
      <c r="Q473">
        <v>9337</v>
      </c>
      <c r="R473" t="s">
        <v>362</v>
      </c>
      <c r="S473">
        <v>31145</v>
      </c>
      <c r="T473" t="s">
        <v>362</v>
      </c>
      <c r="U473" t="s">
        <v>362</v>
      </c>
      <c r="V473" t="s">
        <v>3859</v>
      </c>
      <c r="W473">
        <v>60958</v>
      </c>
      <c r="X473">
        <v>9337</v>
      </c>
      <c r="Y473" t="s">
        <v>362</v>
      </c>
      <c r="Z473" t="s">
        <v>5344</v>
      </c>
      <c r="AA473" t="s">
        <v>656</v>
      </c>
      <c r="AB473" t="s">
        <v>656</v>
      </c>
      <c r="AC473" t="s">
        <v>362</v>
      </c>
      <c r="AD473" t="s">
        <v>5344</v>
      </c>
      <c r="AE473">
        <v>10980</v>
      </c>
      <c r="AF473" t="s">
        <v>362</v>
      </c>
      <c r="AG473">
        <v>12965</v>
      </c>
      <c r="AH473" t="s">
        <v>362</v>
      </c>
      <c r="AI473">
        <v>5936</v>
      </c>
      <c r="AJ473">
        <v>4087</v>
      </c>
      <c r="AK473" t="s">
        <v>362</v>
      </c>
      <c r="AL473" t="s">
        <v>14556</v>
      </c>
      <c r="AM473" t="s">
        <v>5344</v>
      </c>
      <c r="AN473" t="s">
        <v>5344</v>
      </c>
      <c r="AO473" t="s">
        <v>15889</v>
      </c>
    </row>
    <row r="474" spans="1:41" x14ac:dyDescent="0.3">
      <c r="A474" t="s">
        <v>3860</v>
      </c>
      <c r="B474" t="s">
        <v>1341</v>
      </c>
      <c r="C474" s="62">
        <v>30568</v>
      </c>
      <c r="D474" t="s">
        <v>6572</v>
      </c>
      <c r="E474" t="s">
        <v>7819</v>
      </c>
      <c r="F474" t="s">
        <v>3575</v>
      </c>
      <c r="G474" t="s">
        <v>3575</v>
      </c>
      <c r="H474" t="s">
        <v>1371</v>
      </c>
      <c r="I474" t="s">
        <v>10464</v>
      </c>
      <c r="J474" t="s">
        <v>1341</v>
      </c>
      <c r="K474">
        <v>434678</v>
      </c>
      <c r="L474" t="s">
        <v>1341</v>
      </c>
      <c r="N474" t="s">
        <v>1341</v>
      </c>
      <c r="O474" t="s">
        <v>5345</v>
      </c>
      <c r="P474" t="s">
        <v>3860</v>
      </c>
      <c r="Q474">
        <v>7501</v>
      </c>
      <c r="R474" t="s">
        <v>1341</v>
      </c>
      <c r="S474">
        <v>6208</v>
      </c>
      <c r="T474" t="s">
        <v>1341</v>
      </c>
      <c r="V474" t="s">
        <v>5346</v>
      </c>
      <c r="W474">
        <v>34448</v>
      </c>
      <c r="Z474" t="s">
        <v>8472</v>
      </c>
      <c r="AA474" t="s">
        <v>656</v>
      </c>
      <c r="AB474" t="s">
        <v>656</v>
      </c>
      <c r="AC474" t="s">
        <v>1341</v>
      </c>
      <c r="AD474" t="s">
        <v>8472</v>
      </c>
      <c r="AF474" t="s">
        <v>1341</v>
      </c>
      <c r="AG474">
        <v>5757</v>
      </c>
      <c r="AI474">
        <v>7034</v>
      </c>
      <c r="AO474" t="s">
        <v>1371</v>
      </c>
    </row>
    <row r="475" spans="1:41" x14ac:dyDescent="0.3">
      <c r="A475" t="s">
        <v>11399</v>
      </c>
      <c r="B475" t="s">
        <v>11400</v>
      </c>
      <c r="C475" s="62">
        <v>34007</v>
      </c>
      <c r="D475" t="s">
        <v>7098</v>
      </c>
      <c r="E475" t="s">
        <v>7819</v>
      </c>
      <c r="F475" t="s">
        <v>1435</v>
      </c>
      <c r="G475" t="s">
        <v>9083</v>
      </c>
      <c r="H475" t="s">
        <v>1371</v>
      </c>
      <c r="I475" t="s">
        <v>11267</v>
      </c>
      <c r="J475" t="s">
        <v>11400</v>
      </c>
      <c r="K475">
        <v>605200</v>
      </c>
      <c r="L475" t="s">
        <v>11400</v>
      </c>
      <c r="M475">
        <v>2167465</v>
      </c>
      <c r="N475" t="s">
        <v>11266</v>
      </c>
      <c r="O475" t="s">
        <v>13165</v>
      </c>
      <c r="P475" t="s">
        <v>11399</v>
      </c>
      <c r="Q475">
        <v>10070</v>
      </c>
      <c r="R475" t="s">
        <v>11400</v>
      </c>
      <c r="S475">
        <v>33829</v>
      </c>
      <c r="T475" t="s">
        <v>11400</v>
      </c>
      <c r="V475" t="s">
        <v>12083</v>
      </c>
      <c r="W475">
        <v>70977</v>
      </c>
      <c r="X475">
        <v>10070</v>
      </c>
      <c r="Y475" t="s">
        <v>11400</v>
      </c>
      <c r="Z475" t="s">
        <v>12084</v>
      </c>
      <c r="AA475" t="s">
        <v>656</v>
      </c>
      <c r="AB475" t="s">
        <v>656</v>
      </c>
      <c r="AC475" t="s">
        <v>11400</v>
      </c>
      <c r="AD475" t="s">
        <v>12084</v>
      </c>
      <c r="AE475">
        <v>13718</v>
      </c>
      <c r="AF475" t="s">
        <v>11400</v>
      </c>
      <c r="AG475">
        <v>65988</v>
      </c>
      <c r="AH475" t="s">
        <v>11400</v>
      </c>
      <c r="AI475">
        <v>18554</v>
      </c>
      <c r="AJ475">
        <v>4922</v>
      </c>
      <c r="AK475" t="s">
        <v>11400</v>
      </c>
      <c r="AL475" t="s">
        <v>14557</v>
      </c>
      <c r="AM475" t="s">
        <v>12084</v>
      </c>
      <c r="AN475" t="s">
        <v>12084</v>
      </c>
      <c r="AO475" t="s">
        <v>15887</v>
      </c>
    </row>
    <row r="476" spans="1:41" x14ac:dyDescent="0.3">
      <c r="A476" t="s">
        <v>1835</v>
      </c>
      <c r="B476" t="s">
        <v>505</v>
      </c>
      <c r="C476" s="62">
        <v>31488</v>
      </c>
      <c r="D476" t="s">
        <v>6642</v>
      </c>
      <c r="E476" t="s">
        <v>6734</v>
      </c>
      <c r="F476" t="s">
        <v>1447</v>
      </c>
      <c r="G476" t="s">
        <v>6107</v>
      </c>
      <c r="H476" t="s">
        <v>1394</v>
      </c>
      <c r="I476" t="s">
        <v>10250</v>
      </c>
      <c r="J476" t="s">
        <v>505</v>
      </c>
      <c r="K476">
        <v>448801</v>
      </c>
      <c r="L476" t="s">
        <v>505</v>
      </c>
      <c r="M476">
        <v>1514565</v>
      </c>
      <c r="N476" t="s">
        <v>505</v>
      </c>
      <c r="O476" t="s">
        <v>1836</v>
      </c>
      <c r="P476" t="s">
        <v>1835</v>
      </c>
      <c r="Q476">
        <v>8285</v>
      </c>
      <c r="R476" t="s">
        <v>505</v>
      </c>
      <c r="S476">
        <v>29170</v>
      </c>
      <c r="T476" t="s">
        <v>505</v>
      </c>
      <c r="U476" t="s">
        <v>505</v>
      </c>
      <c r="V476" t="s">
        <v>3861</v>
      </c>
      <c r="W476">
        <v>52253</v>
      </c>
      <c r="X476">
        <v>8285</v>
      </c>
      <c r="Y476" t="s">
        <v>505</v>
      </c>
      <c r="Z476" t="s">
        <v>5347</v>
      </c>
      <c r="AA476" t="s">
        <v>664</v>
      </c>
      <c r="AB476" t="s">
        <v>656</v>
      </c>
      <c r="AC476" t="s">
        <v>505</v>
      </c>
      <c r="AD476" t="s">
        <v>5347</v>
      </c>
      <c r="AE476">
        <v>8724</v>
      </c>
      <c r="AF476" t="s">
        <v>505</v>
      </c>
      <c r="AG476">
        <v>5904</v>
      </c>
      <c r="AH476" t="s">
        <v>505</v>
      </c>
      <c r="AI476">
        <v>15562</v>
      </c>
      <c r="AJ476">
        <v>2867</v>
      </c>
      <c r="AK476" t="s">
        <v>505</v>
      </c>
      <c r="AL476" t="s">
        <v>14558</v>
      </c>
      <c r="AM476" t="s">
        <v>5347</v>
      </c>
      <c r="AN476" t="s">
        <v>5347</v>
      </c>
      <c r="AO476" t="s">
        <v>1394</v>
      </c>
    </row>
    <row r="477" spans="1:41" x14ac:dyDescent="0.3">
      <c r="A477" t="s">
        <v>5348</v>
      </c>
      <c r="B477" t="s">
        <v>947</v>
      </c>
      <c r="C477" s="62">
        <v>27658</v>
      </c>
      <c r="D477" t="s">
        <v>7573</v>
      </c>
      <c r="E477" t="s">
        <v>6734</v>
      </c>
      <c r="F477" t="s">
        <v>3575</v>
      </c>
      <c r="G477" t="s">
        <v>3575</v>
      </c>
      <c r="H477" t="s">
        <v>1371</v>
      </c>
      <c r="I477" t="s">
        <v>9944</v>
      </c>
      <c r="J477" t="s">
        <v>947</v>
      </c>
      <c r="K477">
        <v>150277</v>
      </c>
      <c r="L477" t="s">
        <v>947</v>
      </c>
      <c r="M477">
        <v>21532</v>
      </c>
      <c r="N477" t="s">
        <v>947</v>
      </c>
      <c r="O477" t="s">
        <v>5349</v>
      </c>
      <c r="P477" t="s">
        <v>5348</v>
      </c>
      <c r="R477" t="s">
        <v>947</v>
      </c>
      <c r="V477" t="s">
        <v>5350</v>
      </c>
      <c r="W477">
        <v>1258</v>
      </c>
      <c r="Z477" t="s">
        <v>8473</v>
      </c>
      <c r="AA477" t="s">
        <v>656</v>
      </c>
      <c r="AB477" t="s">
        <v>656</v>
      </c>
      <c r="AC477" t="s">
        <v>947</v>
      </c>
      <c r="AD477" t="s">
        <v>8473</v>
      </c>
      <c r="AI477">
        <v>7901</v>
      </c>
      <c r="AO477" t="s">
        <v>1371</v>
      </c>
    </row>
    <row r="478" spans="1:41" x14ac:dyDescent="0.3">
      <c r="A478" t="s">
        <v>1837</v>
      </c>
      <c r="B478" t="s">
        <v>573</v>
      </c>
      <c r="C478" s="62">
        <v>31858</v>
      </c>
      <c r="D478" t="s">
        <v>6810</v>
      </c>
      <c r="E478" t="s">
        <v>6734</v>
      </c>
      <c r="F478" t="s">
        <v>3575</v>
      </c>
      <c r="G478" t="s">
        <v>3575</v>
      </c>
      <c r="H478" t="s">
        <v>1371</v>
      </c>
      <c r="I478" t="s">
        <v>10897</v>
      </c>
      <c r="J478" t="s">
        <v>573</v>
      </c>
      <c r="K478">
        <v>477195</v>
      </c>
      <c r="L478" t="s">
        <v>573</v>
      </c>
      <c r="M478">
        <v>1666191</v>
      </c>
      <c r="N478" t="s">
        <v>573</v>
      </c>
      <c r="O478" t="s">
        <v>11879</v>
      </c>
      <c r="P478" t="s">
        <v>1837</v>
      </c>
      <c r="Q478">
        <v>8666</v>
      </c>
      <c r="R478" t="s">
        <v>573</v>
      </c>
      <c r="S478">
        <v>30532</v>
      </c>
      <c r="T478" t="s">
        <v>573</v>
      </c>
      <c r="U478" t="s">
        <v>573</v>
      </c>
      <c r="V478" t="s">
        <v>11880</v>
      </c>
      <c r="W478">
        <v>20987</v>
      </c>
      <c r="X478">
        <v>8666</v>
      </c>
      <c r="Y478" t="s">
        <v>573</v>
      </c>
      <c r="Z478" t="s">
        <v>5351</v>
      </c>
      <c r="AA478" t="s">
        <v>664</v>
      </c>
      <c r="AB478" t="s">
        <v>664</v>
      </c>
      <c r="AC478" t="s">
        <v>573</v>
      </c>
      <c r="AD478" t="s">
        <v>5351</v>
      </c>
      <c r="AE478">
        <v>10477</v>
      </c>
      <c r="AF478" t="s">
        <v>573</v>
      </c>
      <c r="AG478">
        <v>11406</v>
      </c>
      <c r="AH478" t="s">
        <v>573</v>
      </c>
      <c r="AI478">
        <v>5500</v>
      </c>
      <c r="AN478" t="s">
        <v>573</v>
      </c>
      <c r="AO478" t="s">
        <v>1371</v>
      </c>
    </row>
    <row r="479" spans="1:41" x14ac:dyDescent="0.3">
      <c r="A479" t="s">
        <v>15557</v>
      </c>
      <c r="B479" t="s">
        <v>14296</v>
      </c>
      <c r="C479" s="62">
        <v>34086</v>
      </c>
      <c r="D479" t="s">
        <v>6682</v>
      </c>
      <c r="E479" t="s">
        <v>6734</v>
      </c>
      <c r="F479" t="s">
        <v>1507</v>
      </c>
      <c r="G479" t="s">
        <v>9083</v>
      </c>
      <c r="H479" t="s">
        <v>658</v>
      </c>
      <c r="I479" t="s">
        <v>15486</v>
      </c>
      <c r="J479" t="s">
        <v>14296</v>
      </c>
      <c r="K479">
        <v>605204</v>
      </c>
      <c r="L479" t="s">
        <v>14296</v>
      </c>
      <c r="P479" t="s">
        <v>15557</v>
      </c>
      <c r="Q479">
        <v>10186</v>
      </c>
      <c r="R479" t="s">
        <v>14296</v>
      </c>
      <c r="S479">
        <v>33796</v>
      </c>
      <c r="T479" t="s">
        <v>14296</v>
      </c>
      <c r="W479">
        <v>70799</v>
      </c>
      <c r="Z479" t="s">
        <v>15982</v>
      </c>
      <c r="AA479" t="s">
        <v>656</v>
      </c>
      <c r="AB479" t="s">
        <v>656</v>
      </c>
      <c r="AD479" t="s">
        <v>15982</v>
      </c>
      <c r="AE479">
        <v>13445</v>
      </c>
      <c r="AI479">
        <v>18544</v>
      </c>
      <c r="AJ479">
        <v>5673</v>
      </c>
      <c r="AN479" t="s">
        <v>14296</v>
      </c>
      <c r="AO479" t="s">
        <v>658</v>
      </c>
    </row>
    <row r="480" spans="1:41" x14ac:dyDescent="0.3">
      <c r="A480" t="s">
        <v>3462</v>
      </c>
      <c r="B480" t="s">
        <v>518</v>
      </c>
      <c r="C480" s="62">
        <v>32132</v>
      </c>
      <c r="D480" t="s">
        <v>6898</v>
      </c>
      <c r="E480" t="s">
        <v>6734</v>
      </c>
      <c r="F480" t="s">
        <v>1384</v>
      </c>
      <c r="G480" t="s">
        <v>6107</v>
      </c>
      <c r="H480" t="s">
        <v>1378</v>
      </c>
      <c r="I480" t="s">
        <v>9172</v>
      </c>
      <c r="J480" t="s">
        <v>518</v>
      </c>
      <c r="K480">
        <v>501981</v>
      </c>
      <c r="L480" t="s">
        <v>518</v>
      </c>
      <c r="M480">
        <v>1813268</v>
      </c>
      <c r="N480" t="s">
        <v>518</v>
      </c>
      <c r="O480" t="s">
        <v>3862</v>
      </c>
      <c r="P480" t="s">
        <v>3462</v>
      </c>
      <c r="Q480">
        <v>9351</v>
      </c>
      <c r="R480" t="s">
        <v>518</v>
      </c>
      <c r="S480">
        <v>31478</v>
      </c>
      <c r="T480" t="s">
        <v>518</v>
      </c>
      <c r="U480" t="s">
        <v>518</v>
      </c>
      <c r="V480" t="s">
        <v>3863</v>
      </c>
      <c r="W480">
        <v>59265</v>
      </c>
      <c r="X480">
        <v>9351</v>
      </c>
      <c r="Y480" t="s">
        <v>518</v>
      </c>
      <c r="Z480" t="s">
        <v>5352</v>
      </c>
      <c r="AA480" t="s">
        <v>656</v>
      </c>
      <c r="AB480" t="s">
        <v>656</v>
      </c>
      <c r="AC480" t="s">
        <v>518</v>
      </c>
      <c r="AD480" t="s">
        <v>5352</v>
      </c>
      <c r="AE480">
        <v>11664</v>
      </c>
      <c r="AF480" t="s">
        <v>518</v>
      </c>
      <c r="AG480">
        <v>14038</v>
      </c>
      <c r="AH480" t="s">
        <v>518</v>
      </c>
      <c r="AI480">
        <v>6246</v>
      </c>
      <c r="AJ480">
        <v>4234</v>
      </c>
      <c r="AK480" t="s">
        <v>518</v>
      </c>
      <c r="AL480" t="s">
        <v>14559</v>
      </c>
      <c r="AM480" t="s">
        <v>5352</v>
      </c>
      <c r="AN480" t="s">
        <v>5352</v>
      </c>
      <c r="AO480" t="s">
        <v>2145</v>
      </c>
    </row>
    <row r="481" spans="1:41" x14ac:dyDescent="0.3">
      <c r="A481" t="s">
        <v>1838</v>
      </c>
      <c r="B481" t="s">
        <v>226</v>
      </c>
      <c r="C481" s="62">
        <v>29513</v>
      </c>
      <c r="D481" t="s">
        <v>6885</v>
      </c>
      <c r="E481" t="s">
        <v>6734</v>
      </c>
      <c r="F481" t="s">
        <v>1507</v>
      </c>
      <c r="G481" t="s">
        <v>9083</v>
      </c>
      <c r="H481" t="s">
        <v>1378</v>
      </c>
      <c r="I481" t="s">
        <v>9824</v>
      </c>
      <c r="J481" t="s">
        <v>226</v>
      </c>
      <c r="K481">
        <v>434658</v>
      </c>
      <c r="L481" t="s">
        <v>226</v>
      </c>
      <c r="M481">
        <v>533048</v>
      </c>
      <c r="N481" t="s">
        <v>226</v>
      </c>
      <c r="O481" t="s">
        <v>1839</v>
      </c>
      <c r="P481" t="s">
        <v>1838</v>
      </c>
      <c r="Q481">
        <v>7835</v>
      </c>
      <c r="R481" t="s">
        <v>226</v>
      </c>
      <c r="S481">
        <v>28545</v>
      </c>
      <c r="T481" t="s">
        <v>226</v>
      </c>
      <c r="U481" t="s">
        <v>226</v>
      </c>
      <c r="V481" t="s">
        <v>3864</v>
      </c>
      <c r="W481">
        <v>34484</v>
      </c>
      <c r="X481">
        <v>7835</v>
      </c>
      <c r="Y481" t="s">
        <v>226</v>
      </c>
      <c r="Z481" t="s">
        <v>5353</v>
      </c>
      <c r="AA481" t="s">
        <v>656</v>
      </c>
      <c r="AB481" t="s">
        <v>656</v>
      </c>
      <c r="AC481" t="s">
        <v>226</v>
      </c>
      <c r="AD481" t="s">
        <v>5353</v>
      </c>
      <c r="AE481">
        <v>8387</v>
      </c>
      <c r="AF481" t="s">
        <v>226</v>
      </c>
      <c r="AG481">
        <v>5310</v>
      </c>
      <c r="AH481" t="s">
        <v>226</v>
      </c>
      <c r="AI481">
        <v>462</v>
      </c>
      <c r="AJ481">
        <v>2399</v>
      </c>
      <c r="AK481" t="s">
        <v>226</v>
      </c>
      <c r="AL481" t="s">
        <v>14560</v>
      </c>
      <c r="AM481" t="s">
        <v>5353</v>
      </c>
      <c r="AN481" t="s">
        <v>5353</v>
      </c>
      <c r="AO481" t="s">
        <v>1378</v>
      </c>
    </row>
    <row r="482" spans="1:41" x14ac:dyDescent="0.3">
      <c r="A482" t="s">
        <v>1840</v>
      </c>
      <c r="B482" t="s">
        <v>853</v>
      </c>
      <c r="C482" s="62">
        <v>31297</v>
      </c>
      <c r="D482" t="s">
        <v>7505</v>
      </c>
      <c r="E482" t="s">
        <v>6734</v>
      </c>
      <c r="F482" t="s">
        <v>1524</v>
      </c>
      <c r="G482" t="s">
        <v>9083</v>
      </c>
      <c r="H482" t="s">
        <v>1371</v>
      </c>
      <c r="I482" t="s">
        <v>10948</v>
      </c>
      <c r="J482" t="s">
        <v>853</v>
      </c>
      <c r="K482">
        <v>451584</v>
      </c>
      <c r="L482" t="s">
        <v>853</v>
      </c>
      <c r="M482">
        <v>1231630</v>
      </c>
      <c r="N482" t="s">
        <v>853</v>
      </c>
      <c r="O482" t="s">
        <v>1841</v>
      </c>
      <c r="P482" t="s">
        <v>1840</v>
      </c>
      <c r="Q482">
        <v>8174</v>
      </c>
      <c r="R482" t="s">
        <v>853</v>
      </c>
      <c r="S482">
        <v>28957</v>
      </c>
      <c r="T482" t="s">
        <v>853</v>
      </c>
      <c r="V482" t="s">
        <v>3865</v>
      </c>
      <c r="W482">
        <v>47360</v>
      </c>
      <c r="X482">
        <v>8174</v>
      </c>
      <c r="Y482" t="s">
        <v>853</v>
      </c>
      <c r="Z482" t="s">
        <v>5354</v>
      </c>
      <c r="AA482" t="s">
        <v>656</v>
      </c>
      <c r="AB482" t="s">
        <v>656</v>
      </c>
      <c r="AC482" t="s">
        <v>853</v>
      </c>
      <c r="AD482" t="s">
        <v>5354</v>
      </c>
      <c r="AE482">
        <v>9256</v>
      </c>
      <c r="AF482" t="s">
        <v>853</v>
      </c>
      <c r="AG482">
        <v>6290</v>
      </c>
      <c r="AH482" t="s">
        <v>853</v>
      </c>
      <c r="AI482">
        <v>2226</v>
      </c>
      <c r="AJ482">
        <v>3159</v>
      </c>
      <c r="AL482" t="s">
        <v>14561</v>
      </c>
      <c r="AM482" t="s">
        <v>5354</v>
      </c>
      <c r="AN482" t="s">
        <v>5354</v>
      </c>
      <c r="AO482" t="s">
        <v>15883</v>
      </c>
    </row>
    <row r="483" spans="1:41" x14ac:dyDescent="0.3">
      <c r="A483" t="s">
        <v>12250</v>
      </c>
      <c r="B483" t="s">
        <v>11205</v>
      </c>
      <c r="C483" s="62">
        <v>32106</v>
      </c>
      <c r="D483" t="s">
        <v>7058</v>
      </c>
      <c r="E483" t="s">
        <v>12251</v>
      </c>
      <c r="F483" t="s">
        <v>1458</v>
      </c>
      <c r="G483" t="s">
        <v>9083</v>
      </c>
      <c r="H483" t="s">
        <v>1371</v>
      </c>
      <c r="I483" t="s">
        <v>11836</v>
      </c>
      <c r="J483" t="s">
        <v>11205</v>
      </c>
      <c r="K483">
        <v>594795</v>
      </c>
      <c r="L483" t="s">
        <v>11205</v>
      </c>
      <c r="M483">
        <v>2042429</v>
      </c>
      <c r="N483" t="s">
        <v>11205</v>
      </c>
      <c r="O483" t="s">
        <v>13457</v>
      </c>
      <c r="P483" t="s">
        <v>12250</v>
      </c>
      <c r="Q483">
        <v>10348</v>
      </c>
      <c r="R483" t="s">
        <v>11205</v>
      </c>
      <c r="S483">
        <v>32670</v>
      </c>
      <c r="T483" t="s">
        <v>11205</v>
      </c>
      <c r="V483" t="s">
        <v>12252</v>
      </c>
      <c r="W483">
        <v>67738</v>
      </c>
      <c r="X483">
        <v>10348</v>
      </c>
      <c r="Y483" t="s">
        <v>11205</v>
      </c>
      <c r="Z483" t="s">
        <v>12253</v>
      </c>
      <c r="AA483" t="s">
        <v>664</v>
      </c>
      <c r="AB483" t="s">
        <v>664</v>
      </c>
      <c r="AC483" t="s">
        <v>11205</v>
      </c>
      <c r="AD483" t="s">
        <v>12253</v>
      </c>
      <c r="AE483">
        <v>12659</v>
      </c>
      <c r="AF483" t="s">
        <v>11205</v>
      </c>
      <c r="AG483">
        <v>71742</v>
      </c>
      <c r="AH483" t="s">
        <v>11205</v>
      </c>
      <c r="AI483">
        <v>14412</v>
      </c>
      <c r="AJ483">
        <v>5330</v>
      </c>
      <c r="AN483" t="s">
        <v>11205</v>
      </c>
      <c r="AO483" t="s">
        <v>1371</v>
      </c>
    </row>
    <row r="484" spans="1:41" x14ac:dyDescent="0.3">
      <c r="A484" t="s">
        <v>15730</v>
      </c>
      <c r="B484" t="s">
        <v>15663</v>
      </c>
      <c r="C484" s="62">
        <v>34256</v>
      </c>
      <c r="D484" t="s">
        <v>6562</v>
      </c>
      <c r="E484" t="s">
        <v>7109</v>
      </c>
      <c r="F484" t="s">
        <v>1411</v>
      </c>
      <c r="G484" t="s">
        <v>6107</v>
      </c>
      <c r="H484" t="s">
        <v>1378</v>
      </c>
      <c r="I484" t="s">
        <v>15731</v>
      </c>
      <c r="J484" t="s">
        <v>15663</v>
      </c>
      <c r="K484">
        <v>621573</v>
      </c>
      <c r="L484" t="s">
        <v>15663</v>
      </c>
      <c r="P484" t="s">
        <v>15730</v>
      </c>
      <c r="Q484">
        <v>10192</v>
      </c>
      <c r="R484" t="s">
        <v>15663</v>
      </c>
      <c r="S484">
        <v>33532</v>
      </c>
      <c r="T484" t="s">
        <v>15663</v>
      </c>
      <c r="W484">
        <v>100671</v>
      </c>
      <c r="Z484" t="s">
        <v>15983</v>
      </c>
      <c r="AA484" t="s">
        <v>656</v>
      </c>
      <c r="AB484" t="s">
        <v>656</v>
      </c>
      <c r="AD484" t="s">
        <v>15983</v>
      </c>
      <c r="AE484">
        <v>13598</v>
      </c>
      <c r="AI484">
        <v>30445</v>
      </c>
      <c r="AJ484">
        <v>5958</v>
      </c>
      <c r="AN484" t="s">
        <v>15663</v>
      </c>
      <c r="AO484" t="s">
        <v>1378</v>
      </c>
    </row>
    <row r="485" spans="1:41" x14ac:dyDescent="0.3">
      <c r="A485" t="s">
        <v>1842</v>
      </c>
      <c r="B485" t="s">
        <v>502</v>
      </c>
      <c r="C485" s="62">
        <v>30783</v>
      </c>
      <c r="D485" t="s">
        <v>6744</v>
      </c>
      <c r="E485" t="s">
        <v>6743</v>
      </c>
      <c r="F485" t="s">
        <v>3575</v>
      </c>
      <c r="G485" t="s">
        <v>3575</v>
      </c>
      <c r="H485" t="s">
        <v>1378</v>
      </c>
      <c r="I485" t="s">
        <v>9898</v>
      </c>
      <c r="J485" t="s">
        <v>502</v>
      </c>
      <c r="K485">
        <v>457477</v>
      </c>
      <c r="L485" t="s">
        <v>502</v>
      </c>
      <c r="M485">
        <v>1104254</v>
      </c>
      <c r="N485" t="s">
        <v>502</v>
      </c>
      <c r="O485" t="s">
        <v>1843</v>
      </c>
      <c r="P485" t="s">
        <v>1842</v>
      </c>
      <c r="Q485">
        <v>7996</v>
      </c>
      <c r="R485" t="s">
        <v>502</v>
      </c>
      <c r="S485">
        <v>28728</v>
      </c>
      <c r="T485" t="s">
        <v>502</v>
      </c>
      <c r="U485" t="s">
        <v>502</v>
      </c>
      <c r="V485" t="s">
        <v>3866</v>
      </c>
      <c r="W485">
        <v>45858</v>
      </c>
      <c r="X485">
        <v>7996</v>
      </c>
      <c r="Y485" t="s">
        <v>502</v>
      </c>
      <c r="Z485" t="s">
        <v>5355</v>
      </c>
      <c r="AA485" t="s">
        <v>664</v>
      </c>
      <c r="AB485" t="s">
        <v>664</v>
      </c>
      <c r="AC485" t="s">
        <v>502</v>
      </c>
      <c r="AD485" t="s">
        <v>5355</v>
      </c>
      <c r="AE485">
        <v>9188</v>
      </c>
      <c r="AF485" t="s">
        <v>502</v>
      </c>
      <c r="AG485">
        <v>5905</v>
      </c>
      <c r="AH485" t="s">
        <v>502</v>
      </c>
      <c r="AI485">
        <v>5712</v>
      </c>
      <c r="AJ485">
        <v>2558</v>
      </c>
      <c r="AL485" t="s">
        <v>14562</v>
      </c>
      <c r="AM485" t="s">
        <v>5355</v>
      </c>
      <c r="AN485" t="s">
        <v>502</v>
      </c>
      <c r="AO485" t="s">
        <v>1378</v>
      </c>
    </row>
    <row r="486" spans="1:41" x14ac:dyDescent="0.3">
      <c r="A486" t="s">
        <v>1844</v>
      </c>
      <c r="B486" t="s">
        <v>250</v>
      </c>
      <c r="C486" s="62">
        <v>32927</v>
      </c>
      <c r="D486" t="s">
        <v>7393</v>
      </c>
      <c r="E486" t="s">
        <v>7392</v>
      </c>
      <c r="F486" t="s">
        <v>3575</v>
      </c>
      <c r="G486" t="s">
        <v>3575</v>
      </c>
      <c r="H486" t="s">
        <v>1378</v>
      </c>
      <c r="I486" t="s">
        <v>10249</v>
      </c>
      <c r="J486" t="s">
        <v>250</v>
      </c>
      <c r="K486">
        <v>543094</v>
      </c>
      <c r="L486" t="s">
        <v>250</v>
      </c>
      <c r="M486">
        <v>1717002</v>
      </c>
      <c r="N486" t="s">
        <v>250</v>
      </c>
      <c r="O486" t="s">
        <v>5356</v>
      </c>
      <c r="P486" t="s">
        <v>1844</v>
      </c>
      <c r="Q486">
        <v>9432</v>
      </c>
      <c r="R486" t="s">
        <v>250</v>
      </c>
      <c r="S486">
        <v>31259</v>
      </c>
      <c r="T486" t="s">
        <v>250</v>
      </c>
      <c r="U486" t="s">
        <v>250</v>
      </c>
      <c r="V486" t="s">
        <v>5357</v>
      </c>
      <c r="W486">
        <v>57781</v>
      </c>
      <c r="X486">
        <v>9432</v>
      </c>
      <c r="Y486" t="s">
        <v>250</v>
      </c>
      <c r="Z486" t="s">
        <v>5358</v>
      </c>
      <c r="AA486" t="s">
        <v>664</v>
      </c>
      <c r="AB486" t="s">
        <v>664</v>
      </c>
      <c r="AC486" t="s">
        <v>250</v>
      </c>
      <c r="AD486" t="s">
        <v>5358</v>
      </c>
      <c r="AE486">
        <v>10530</v>
      </c>
      <c r="AF486" t="s">
        <v>250</v>
      </c>
      <c r="AG486">
        <v>13880</v>
      </c>
      <c r="AH486" t="s">
        <v>250</v>
      </c>
      <c r="AI486">
        <v>8931</v>
      </c>
      <c r="AJ486">
        <v>3996</v>
      </c>
      <c r="AN486" t="s">
        <v>250</v>
      </c>
      <c r="AO486" t="s">
        <v>1378</v>
      </c>
    </row>
    <row r="487" spans="1:41" x14ac:dyDescent="0.3">
      <c r="A487" t="s">
        <v>1845</v>
      </c>
      <c r="B487" t="s">
        <v>930</v>
      </c>
      <c r="C487" s="62">
        <v>30499</v>
      </c>
      <c r="D487" t="s">
        <v>7821</v>
      </c>
      <c r="E487" t="s">
        <v>7820</v>
      </c>
      <c r="F487" t="s">
        <v>3575</v>
      </c>
      <c r="G487" t="s">
        <v>3575</v>
      </c>
      <c r="H487" t="s">
        <v>1371</v>
      </c>
      <c r="I487" t="s">
        <v>9713</v>
      </c>
      <c r="J487" t="s">
        <v>930</v>
      </c>
      <c r="K487">
        <v>465679</v>
      </c>
      <c r="L487" t="s">
        <v>930</v>
      </c>
      <c r="M487">
        <v>1654378</v>
      </c>
      <c r="N487" t="s">
        <v>930</v>
      </c>
      <c r="O487" t="s">
        <v>1846</v>
      </c>
      <c r="P487" t="s">
        <v>1845</v>
      </c>
      <c r="Q487">
        <v>8604</v>
      </c>
      <c r="R487" t="s">
        <v>930</v>
      </c>
      <c r="S487">
        <v>30076</v>
      </c>
      <c r="T487" t="s">
        <v>930</v>
      </c>
      <c r="V487" t="s">
        <v>3867</v>
      </c>
      <c r="W487">
        <v>45902</v>
      </c>
      <c r="X487">
        <v>8604</v>
      </c>
      <c r="Y487" t="s">
        <v>930</v>
      </c>
      <c r="Z487" t="s">
        <v>5359</v>
      </c>
      <c r="AA487" t="s">
        <v>656</v>
      </c>
      <c r="AB487" t="s">
        <v>656</v>
      </c>
      <c r="AC487" t="s">
        <v>930</v>
      </c>
      <c r="AD487" t="s">
        <v>5359</v>
      </c>
      <c r="AE487">
        <v>9460</v>
      </c>
      <c r="AF487" t="s">
        <v>930</v>
      </c>
      <c r="AG487">
        <v>8100</v>
      </c>
      <c r="AH487" t="s">
        <v>930</v>
      </c>
      <c r="AI487">
        <v>3892</v>
      </c>
      <c r="AN487" t="s">
        <v>930</v>
      </c>
      <c r="AO487" t="s">
        <v>1371</v>
      </c>
    </row>
    <row r="488" spans="1:41" x14ac:dyDescent="0.3">
      <c r="A488" t="s">
        <v>1847</v>
      </c>
      <c r="B488" t="s">
        <v>1200</v>
      </c>
      <c r="C488" s="62">
        <v>32071</v>
      </c>
      <c r="D488" t="s">
        <v>6635</v>
      </c>
      <c r="E488" t="s">
        <v>7822</v>
      </c>
      <c r="F488" t="s">
        <v>3575</v>
      </c>
      <c r="G488" t="s">
        <v>3575</v>
      </c>
      <c r="H488" t="s">
        <v>1371</v>
      </c>
      <c r="I488" t="s">
        <v>10676</v>
      </c>
      <c r="J488" t="s">
        <v>1200</v>
      </c>
      <c r="K488">
        <v>518603</v>
      </c>
      <c r="L488" t="s">
        <v>1200</v>
      </c>
      <c r="M488">
        <v>1784923</v>
      </c>
      <c r="N488" t="s">
        <v>1200</v>
      </c>
      <c r="O488" t="s">
        <v>1848</v>
      </c>
      <c r="P488" t="s">
        <v>1847</v>
      </c>
      <c r="Q488">
        <v>9085</v>
      </c>
      <c r="R488" t="s">
        <v>1200</v>
      </c>
      <c r="S488">
        <v>30976</v>
      </c>
      <c r="T488" t="s">
        <v>1200</v>
      </c>
      <c r="V488" t="s">
        <v>3868</v>
      </c>
      <c r="W488">
        <v>55795</v>
      </c>
      <c r="X488">
        <v>9085</v>
      </c>
      <c r="Y488" t="s">
        <v>1200</v>
      </c>
      <c r="Z488" t="s">
        <v>5360</v>
      </c>
      <c r="AA488" t="s">
        <v>5053</v>
      </c>
      <c r="AB488" t="s">
        <v>656</v>
      </c>
      <c r="AC488" t="s">
        <v>1200</v>
      </c>
      <c r="AD488" t="s">
        <v>5360</v>
      </c>
      <c r="AE488">
        <v>11687</v>
      </c>
      <c r="AF488" t="s">
        <v>1200</v>
      </c>
      <c r="AG488">
        <v>13179</v>
      </c>
      <c r="AH488" t="s">
        <v>1200</v>
      </c>
      <c r="AI488">
        <v>4388</v>
      </c>
      <c r="AN488" t="s">
        <v>1200</v>
      </c>
      <c r="AO488" t="s">
        <v>1371</v>
      </c>
    </row>
    <row r="489" spans="1:41" x14ac:dyDescent="0.3">
      <c r="A489" t="s">
        <v>5361</v>
      </c>
      <c r="B489" t="s">
        <v>3869</v>
      </c>
      <c r="C489" s="62">
        <v>32313</v>
      </c>
      <c r="D489" t="s">
        <v>7513</v>
      </c>
      <c r="E489" t="s">
        <v>7512</v>
      </c>
      <c r="F489" t="s">
        <v>1507</v>
      </c>
      <c r="G489" t="s">
        <v>9083</v>
      </c>
      <c r="H489" t="s">
        <v>1371</v>
      </c>
      <c r="I489" t="s">
        <v>9216</v>
      </c>
      <c r="J489" t="s">
        <v>3869</v>
      </c>
      <c r="K489">
        <v>594798</v>
      </c>
      <c r="L489" t="s">
        <v>3869</v>
      </c>
      <c r="M489">
        <v>2044508</v>
      </c>
      <c r="N489" t="s">
        <v>3869</v>
      </c>
      <c r="O489" t="s">
        <v>8474</v>
      </c>
      <c r="P489" t="s">
        <v>5361</v>
      </c>
      <c r="Q489">
        <v>9701</v>
      </c>
      <c r="R489" t="s">
        <v>3869</v>
      </c>
      <c r="S489">
        <v>32796</v>
      </c>
      <c r="T489" t="s">
        <v>3869</v>
      </c>
      <c r="V489" t="s">
        <v>5362</v>
      </c>
      <c r="W489">
        <v>67740</v>
      </c>
      <c r="X489">
        <v>9701</v>
      </c>
      <c r="Y489" t="s">
        <v>3869</v>
      </c>
      <c r="Z489" t="s">
        <v>5363</v>
      </c>
      <c r="AA489" t="s">
        <v>664</v>
      </c>
      <c r="AB489" t="s">
        <v>656</v>
      </c>
      <c r="AC489" t="s">
        <v>8475</v>
      </c>
      <c r="AD489" t="s">
        <v>5363</v>
      </c>
      <c r="AE489">
        <v>12854</v>
      </c>
      <c r="AF489" t="s">
        <v>3869</v>
      </c>
      <c r="AG489">
        <v>52859</v>
      </c>
      <c r="AH489" t="s">
        <v>3869</v>
      </c>
      <c r="AI489">
        <v>14294</v>
      </c>
      <c r="AJ489">
        <v>4475</v>
      </c>
      <c r="AK489" t="s">
        <v>3869</v>
      </c>
      <c r="AL489" t="s">
        <v>14563</v>
      </c>
      <c r="AM489" t="s">
        <v>5363</v>
      </c>
      <c r="AN489" t="s">
        <v>5363</v>
      </c>
      <c r="AO489" t="s">
        <v>15887</v>
      </c>
    </row>
    <row r="490" spans="1:41" x14ac:dyDescent="0.3">
      <c r="A490" t="s">
        <v>1849</v>
      </c>
      <c r="B490" t="s">
        <v>521</v>
      </c>
      <c r="C490" s="62">
        <v>29209</v>
      </c>
      <c r="D490" t="s">
        <v>6670</v>
      </c>
      <c r="E490" t="s">
        <v>6749</v>
      </c>
      <c r="F490" t="s">
        <v>3575</v>
      </c>
      <c r="G490" t="s">
        <v>3575</v>
      </c>
      <c r="H490" t="s">
        <v>1378</v>
      </c>
      <c r="I490" t="s">
        <v>10597</v>
      </c>
      <c r="J490" t="s">
        <v>521</v>
      </c>
      <c r="K490">
        <v>430203</v>
      </c>
      <c r="L490" t="s">
        <v>521</v>
      </c>
      <c r="M490">
        <v>392080</v>
      </c>
      <c r="N490" t="s">
        <v>521</v>
      </c>
      <c r="O490" t="s">
        <v>1850</v>
      </c>
      <c r="P490" t="s">
        <v>1849</v>
      </c>
      <c r="Q490">
        <v>7232</v>
      </c>
      <c r="R490" t="s">
        <v>521</v>
      </c>
      <c r="S490">
        <v>5799</v>
      </c>
      <c r="T490" t="s">
        <v>521</v>
      </c>
      <c r="U490" t="s">
        <v>521</v>
      </c>
      <c r="V490" t="s">
        <v>3870</v>
      </c>
      <c r="W490">
        <v>31730</v>
      </c>
      <c r="X490">
        <v>7232</v>
      </c>
      <c r="Y490" t="s">
        <v>521</v>
      </c>
      <c r="Z490" t="s">
        <v>5364</v>
      </c>
      <c r="AA490" t="s">
        <v>664</v>
      </c>
      <c r="AB490" t="s">
        <v>664</v>
      </c>
      <c r="AC490" t="s">
        <v>521</v>
      </c>
      <c r="AD490" t="s">
        <v>5364</v>
      </c>
      <c r="AE490">
        <v>7347</v>
      </c>
      <c r="AF490" t="s">
        <v>521</v>
      </c>
      <c r="AG490">
        <v>5128</v>
      </c>
      <c r="AH490" t="s">
        <v>521</v>
      </c>
      <c r="AI490">
        <v>9125</v>
      </c>
      <c r="AN490" t="s">
        <v>521</v>
      </c>
      <c r="AO490" t="s">
        <v>1378</v>
      </c>
    </row>
    <row r="491" spans="1:41" x14ac:dyDescent="0.3">
      <c r="A491" t="s">
        <v>1851</v>
      </c>
      <c r="B491" t="s">
        <v>126</v>
      </c>
      <c r="C491" s="62">
        <v>31898</v>
      </c>
      <c r="D491" t="s">
        <v>7395</v>
      </c>
      <c r="E491" t="s">
        <v>7394</v>
      </c>
      <c r="F491" t="s">
        <v>3575</v>
      </c>
      <c r="G491" t="s">
        <v>3575</v>
      </c>
      <c r="H491" t="s">
        <v>1429</v>
      </c>
      <c r="I491" t="s">
        <v>10526</v>
      </c>
      <c r="J491" t="s">
        <v>126</v>
      </c>
      <c r="K491">
        <v>474443</v>
      </c>
      <c r="L491" t="s">
        <v>126</v>
      </c>
      <c r="M491">
        <v>1098914</v>
      </c>
      <c r="N491" t="s">
        <v>126</v>
      </c>
      <c r="O491" t="s">
        <v>1852</v>
      </c>
      <c r="P491" t="s">
        <v>1851</v>
      </c>
      <c r="Q491">
        <v>8885</v>
      </c>
      <c r="R491" t="s">
        <v>126</v>
      </c>
      <c r="S491">
        <v>30020</v>
      </c>
      <c r="T491" t="s">
        <v>126</v>
      </c>
      <c r="V491" t="s">
        <v>5365</v>
      </c>
      <c r="W491">
        <v>45862</v>
      </c>
      <c r="X491">
        <v>8885</v>
      </c>
      <c r="Y491" t="s">
        <v>5366</v>
      </c>
      <c r="Z491" t="s">
        <v>8476</v>
      </c>
      <c r="AA491" t="s">
        <v>656</v>
      </c>
      <c r="AB491" t="s">
        <v>656</v>
      </c>
      <c r="AC491" t="s">
        <v>126</v>
      </c>
      <c r="AD491" t="s">
        <v>8476</v>
      </c>
      <c r="AE491">
        <v>9493</v>
      </c>
      <c r="AF491" t="s">
        <v>126</v>
      </c>
      <c r="AG491">
        <v>13044</v>
      </c>
      <c r="AI491">
        <v>17948</v>
      </c>
      <c r="AJ491">
        <v>3149</v>
      </c>
      <c r="AN491" t="s">
        <v>126</v>
      </c>
      <c r="AO491" t="s">
        <v>1429</v>
      </c>
    </row>
    <row r="492" spans="1:41" x14ac:dyDescent="0.3">
      <c r="A492" t="s">
        <v>13239</v>
      </c>
      <c r="B492" t="s">
        <v>11759</v>
      </c>
      <c r="C492" s="62">
        <v>34332</v>
      </c>
      <c r="D492" t="s">
        <v>6644</v>
      </c>
      <c r="E492" t="s">
        <v>13240</v>
      </c>
      <c r="F492" t="s">
        <v>1563</v>
      </c>
      <c r="G492" t="s">
        <v>6107</v>
      </c>
      <c r="H492" t="s">
        <v>1371</v>
      </c>
      <c r="I492" t="s">
        <v>13241</v>
      </c>
      <c r="J492" t="s">
        <v>11759</v>
      </c>
      <c r="K492">
        <v>608328</v>
      </c>
      <c r="L492" t="s">
        <v>11759</v>
      </c>
      <c r="M492">
        <v>2044548</v>
      </c>
      <c r="N492" t="s">
        <v>11759</v>
      </c>
      <c r="O492" t="s">
        <v>14564</v>
      </c>
      <c r="P492" t="s">
        <v>13239</v>
      </c>
      <c r="Q492">
        <v>10190</v>
      </c>
      <c r="R492" t="s">
        <v>11759</v>
      </c>
      <c r="S492">
        <v>32813</v>
      </c>
      <c r="T492" t="s">
        <v>11759</v>
      </c>
      <c r="W492">
        <v>100260</v>
      </c>
      <c r="X492">
        <v>10190</v>
      </c>
      <c r="Y492" t="s">
        <v>11759</v>
      </c>
      <c r="Z492" t="s">
        <v>13242</v>
      </c>
      <c r="AA492" t="s">
        <v>664</v>
      </c>
      <c r="AB492" t="s">
        <v>656</v>
      </c>
      <c r="AD492" t="s">
        <v>13242</v>
      </c>
      <c r="AE492">
        <v>13945</v>
      </c>
      <c r="AF492" t="s">
        <v>11759</v>
      </c>
      <c r="AG492">
        <v>68528</v>
      </c>
      <c r="AH492" t="s">
        <v>11759</v>
      </c>
      <c r="AI492">
        <v>23706</v>
      </c>
      <c r="AJ492">
        <v>5503</v>
      </c>
      <c r="AL492" t="s">
        <v>14565</v>
      </c>
      <c r="AM492" t="s">
        <v>13242</v>
      </c>
      <c r="AN492" t="s">
        <v>11759</v>
      </c>
      <c r="AO492" t="s">
        <v>1371</v>
      </c>
    </row>
    <row r="493" spans="1:41" x14ac:dyDescent="0.3">
      <c r="A493" t="s">
        <v>13725</v>
      </c>
      <c r="B493" t="s">
        <v>13001</v>
      </c>
      <c r="C493" s="62">
        <v>34183</v>
      </c>
      <c r="D493" t="s">
        <v>6551</v>
      </c>
      <c r="E493" t="s">
        <v>13726</v>
      </c>
      <c r="F493" t="s">
        <v>1393</v>
      </c>
      <c r="G493" t="s">
        <v>9083</v>
      </c>
      <c r="H493" t="s">
        <v>1429</v>
      </c>
      <c r="I493" t="s">
        <v>13002</v>
      </c>
      <c r="J493" t="s">
        <v>13001</v>
      </c>
      <c r="K493">
        <v>657557</v>
      </c>
      <c r="L493" t="s">
        <v>13001</v>
      </c>
      <c r="M493">
        <v>2211775</v>
      </c>
      <c r="N493" t="s">
        <v>13001</v>
      </c>
      <c r="O493" t="s">
        <v>14566</v>
      </c>
      <c r="P493" t="s">
        <v>13725</v>
      </c>
      <c r="Q493">
        <v>10713</v>
      </c>
      <c r="R493" t="s">
        <v>13001</v>
      </c>
      <c r="S493">
        <v>35185</v>
      </c>
      <c r="T493" t="s">
        <v>13001</v>
      </c>
      <c r="W493">
        <v>105846</v>
      </c>
      <c r="X493">
        <v>10713</v>
      </c>
      <c r="Y493" t="s">
        <v>13001</v>
      </c>
      <c r="Z493" t="s">
        <v>13727</v>
      </c>
      <c r="AA493" t="s">
        <v>656</v>
      </c>
      <c r="AB493" t="s">
        <v>656</v>
      </c>
      <c r="AD493" t="s">
        <v>13727</v>
      </c>
      <c r="AE493">
        <v>13937</v>
      </c>
      <c r="AI493">
        <v>21601</v>
      </c>
      <c r="AJ493">
        <v>5566</v>
      </c>
      <c r="AK493" t="s">
        <v>13001</v>
      </c>
      <c r="AL493" t="s">
        <v>14567</v>
      </c>
      <c r="AM493" t="s">
        <v>13727</v>
      </c>
      <c r="AN493" t="s">
        <v>13727</v>
      </c>
      <c r="AO493" t="s">
        <v>1429</v>
      </c>
    </row>
    <row r="494" spans="1:41" x14ac:dyDescent="0.3">
      <c r="A494" t="s">
        <v>1853</v>
      </c>
      <c r="B494" t="s">
        <v>776</v>
      </c>
      <c r="C494" s="62">
        <v>30514</v>
      </c>
      <c r="D494" t="s">
        <v>6723</v>
      </c>
      <c r="E494" t="s">
        <v>7719</v>
      </c>
      <c r="F494" t="s">
        <v>3575</v>
      </c>
      <c r="G494" t="s">
        <v>3575</v>
      </c>
      <c r="H494" t="s">
        <v>1371</v>
      </c>
      <c r="I494" t="s">
        <v>9150</v>
      </c>
      <c r="J494" t="s">
        <v>776</v>
      </c>
      <c r="K494">
        <v>447755</v>
      </c>
      <c r="L494" t="s">
        <v>776</v>
      </c>
      <c r="M494">
        <v>1895303</v>
      </c>
      <c r="N494" t="s">
        <v>776</v>
      </c>
      <c r="O494" t="s">
        <v>1854</v>
      </c>
      <c r="P494" t="s">
        <v>1853</v>
      </c>
      <c r="Q494">
        <v>9066</v>
      </c>
      <c r="R494" t="s">
        <v>776</v>
      </c>
      <c r="S494">
        <v>32026</v>
      </c>
      <c r="T494" t="s">
        <v>776</v>
      </c>
      <c r="V494" t="s">
        <v>3871</v>
      </c>
      <c r="W494">
        <v>45913</v>
      </c>
      <c r="X494">
        <v>9066</v>
      </c>
      <c r="Y494" t="s">
        <v>776</v>
      </c>
      <c r="Z494" t="s">
        <v>5367</v>
      </c>
      <c r="AA494" t="s">
        <v>656</v>
      </c>
      <c r="AB494" t="s">
        <v>656</v>
      </c>
      <c r="AC494" t="s">
        <v>776</v>
      </c>
      <c r="AD494" t="s">
        <v>5367</v>
      </c>
      <c r="AE494">
        <v>12314</v>
      </c>
      <c r="AF494" t="s">
        <v>776</v>
      </c>
      <c r="AG494">
        <v>15231</v>
      </c>
      <c r="AH494" t="s">
        <v>776</v>
      </c>
      <c r="AI494">
        <v>1958</v>
      </c>
      <c r="AN494" t="s">
        <v>776</v>
      </c>
      <c r="AO494" t="s">
        <v>1371</v>
      </c>
    </row>
    <row r="495" spans="1:41" x14ac:dyDescent="0.3">
      <c r="A495" t="s">
        <v>3872</v>
      </c>
      <c r="B495" t="s">
        <v>958</v>
      </c>
      <c r="C495" s="62">
        <v>30348</v>
      </c>
      <c r="D495" t="s">
        <v>7823</v>
      </c>
      <c r="E495" t="s">
        <v>7570</v>
      </c>
      <c r="F495" t="s">
        <v>3575</v>
      </c>
      <c r="G495" t="s">
        <v>3575</v>
      </c>
      <c r="H495" t="s">
        <v>1371</v>
      </c>
      <c r="I495" t="s">
        <v>10225</v>
      </c>
      <c r="J495" t="s">
        <v>958</v>
      </c>
      <c r="K495">
        <v>451773</v>
      </c>
      <c r="L495" t="s">
        <v>5368</v>
      </c>
      <c r="M495">
        <v>1784974</v>
      </c>
      <c r="N495" t="s">
        <v>5368</v>
      </c>
      <c r="O495" t="s">
        <v>5369</v>
      </c>
      <c r="P495" t="s">
        <v>3872</v>
      </c>
      <c r="Q495">
        <v>8994</v>
      </c>
      <c r="R495" t="s">
        <v>5368</v>
      </c>
      <c r="S495">
        <v>30978</v>
      </c>
      <c r="T495" t="s">
        <v>5368</v>
      </c>
      <c r="V495" t="s">
        <v>5370</v>
      </c>
      <c r="W495">
        <v>53182</v>
      </c>
      <c r="X495">
        <v>8994</v>
      </c>
      <c r="Y495" t="s">
        <v>5368</v>
      </c>
      <c r="Z495" t="s">
        <v>5371</v>
      </c>
      <c r="AA495" t="s">
        <v>656</v>
      </c>
      <c r="AB495" t="s">
        <v>656</v>
      </c>
      <c r="AC495" t="s">
        <v>958</v>
      </c>
      <c r="AD495" t="s">
        <v>8477</v>
      </c>
      <c r="AI495">
        <v>4923</v>
      </c>
      <c r="AO495" t="s">
        <v>1371</v>
      </c>
    </row>
    <row r="496" spans="1:41" x14ac:dyDescent="0.3">
      <c r="A496" t="s">
        <v>1855</v>
      </c>
      <c r="B496" t="s">
        <v>1145</v>
      </c>
      <c r="C496" s="62">
        <v>32571</v>
      </c>
      <c r="D496" t="s">
        <v>7571</v>
      </c>
      <c r="E496" t="s">
        <v>7570</v>
      </c>
      <c r="F496" t="s">
        <v>1529</v>
      </c>
      <c r="G496" t="s">
        <v>9083</v>
      </c>
      <c r="H496" t="s">
        <v>1371</v>
      </c>
      <c r="I496" t="s">
        <v>10327</v>
      </c>
      <c r="J496" t="s">
        <v>1145</v>
      </c>
      <c r="K496">
        <v>523989</v>
      </c>
      <c r="L496" t="s">
        <v>1856</v>
      </c>
      <c r="M496">
        <v>1797923</v>
      </c>
      <c r="N496" t="s">
        <v>1856</v>
      </c>
      <c r="O496" t="s">
        <v>1857</v>
      </c>
      <c r="P496" t="s">
        <v>1855</v>
      </c>
      <c r="Q496">
        <v>8941</v>
      </c>
      <c r="R496" t="s">
        <v>1856</v>
      </c>
      <c r="S496">
        <v>31051</v>
      </c>
      <c r="T496" t="s">
        <v>1856</v>
      </c>
      <c r="V496" t="s">
        <v>3873</v>
      </c>
      <c r="W496">
        <v>57608</v>
      </c>
      <c r="X496">
        <v>8941</v>
      </c>
      <c r="Y496" t="s">
        <v>1856</v>
      </c>
      <c r="Z496" t="s">
        <v>5372</v>
      </c>
      <c r="AA496" t="s">
        <v>656</v>
      </c>
      <c r="AB496" t="s">
        <v>656</v>
      </c>
      <c r="AC496" t="s">
        <v>1856</v>
      </c>
      <c r="AD496" t="s">
        <v>8478</v>
      </c>
      <c r="AE496">
        <v>11771</v>
      </c>
      <c r="AF496" t="s">
        <v>1145</v>
      </c>
      <c r="AG496">
        <v>13031</v>
      </c>
      <c r="AH496" t="s">
        <v>1856</v>
      </c>
      <c r="AI496">
        <v>11406</v>
      </c>
      <c r="AJ496">
        <v>3813</v>
      </c>
      <c r="AL496" t="s">
        <v>14568</v>
      </c>
      <c r="AM496" t="s">
        <v>5372</v>
      </c>
      <c r="AN496" t="s">
        <v>1856</v>
      </c>
      <c r="AO496" t="s">
        <v>1371</v>
      </c>
    </row>
    <row r="497" spans="1:41" x14ac:dyDescent="0.3">
      <c r="A497" t="s">
        <v>12422</v>
      </c>
      <c r="B497" t="s">
        <v>11296</v>
      </c>
      <c r="C497" s="62">
        <v>33823</v>
      </c>
      <c r="D497" t="s">
        <v>6530</v>
      </c>
      <c r="E497" t="s">
        <v>12423</v>
      </c>
      <c r="F497" t="s">
        <v>1437</v>
      </c>
      <c r="G497" t="s">
        <v>6107</v>
      </c>
      <c r="H497" t="s">
        <v>1371</v>
      </c>
      <c r="I497" t="s">
        <v>11770</v>
      </c>
      <c r="J497" t="s">
        <v>11296</v>
      </c>
      <c r="K497">
        <v>592254</v>
      </c>
      <c r="L497" t="s">
        <v>11296</v>
      </c>
      <c r="M497">
        <v>2167459</v>
      </c>
      <c r="N497" t="s">
        <v>11296</v>
      </c>
      <c r="O497" t="s">
        <v>13622</v>
      </c>
      <c r="P497" t="s">
        <v>12422</v>
      </c>
      <c r="Q497">
        <v>10188</v>
      </c>
      <c r="R497" t="s">
        <v>11296</v>
      </c>
      <c r="S497">
        <v>33831</v>
      </c>
      <c r="T497" t="s">
        <v>11296</v>
      </c>
      <c r="V497" t="s">
        <v>12424</v>
      </c>
      <c r="W497">
        <v>102032</v>
      </c>
      <c r="X497">
        <v>10188</v>
      </c>
      <c r="Y497" t="s">
        <v>15984</v>
      </c>
      <c r="Z497" t="s">
        <v>12425</v>
      </c>
      <c r="AA497" t="s">
        <v>656</v>
      </c>
      <c r="AB497" t="s">
        <v>656</v>
      </c>
      <c r="AC497" t="s">
        <v>11296</v>
      </c>
      <c r="AD497" t="s">
        <v>12425</v>
      </c>
      <c r="AE497">
        <v>13621</v>
      </c>
      <c r="AH497" t="s">
        <v>11296</v>
      </c>
      <c r="AI497">
        <v>18458</v>
      </c>
      <c r="AJ497">
        <v>5080</v>
      </c>
      <c r="AL497" t="s">
        <v>14569</v>
      </c>
      <c r="AM497" t="s">
        <v>12425</v>
      </c>
      <c r="AN497" t="s">
        <v>11296</v>
      </c>
      <c r="AO497" t="s">
        <v>1371</v>
      </c>
    </row>
    <row r="498" spans="1:41" x14ac:dyDescent="0.3">
      <c r="A498" t="s">
        <v>1858</v>
      </c>
      <c r="B498" t="s">
        <v>831</v>
      </c>
      <c r="C498" s="62">
        <v>32913</v>
      </c>
      <c r="D498" t="s">
        <v>7825</v>
      </c>
      <c r="E498" t="s">
        <v>7824</v>
      </c>
      <c r="F498" t="s">
        <v>3575</v>
      </c>
      <c r="G498" t="s">
        <v>3575</v>
      </c>
      <c r="H498" t="s">
        <v>1371</v>
      </c>
      <c r="I498" t="s">
        <v>9332</v>
      </c>
      <c r="J498" t="s">
        <v>831</v>
      </c>
      <c r="K498">
        <v>517414</v>
      </c>
      <c r="L498" t="s">
        <v>831</v>
      </c>
      <c r="M498">
        <v>1753999</v>
      </c>
      <c r="N498" t="s">
        <v>831</v>
      </c>
      <c r="O498" t="s">
        <v>1859</v>
      </c>
      <c r="P498" t="s">
        <v>1858</v>
      </c>
      <c r="Q498">
        <v>8847</v>
      </c>
      <c r="R498" t="s">
        <v>831</v>
      </c>
      <c r="S498">
        <v>31093</v>
      </c>
      <c r="T498" t="s">
        <v>831</v>
      </c>
      <c r="V498" t="s">
        <v>3874</v>
      </c>
      <c r="W498">
        <v>57181</v>
      </c>
      <c r="X498">
        <v>8847</v>
      </c>
      <c r="Y498" t="s">
        <v>831</v>
      </c>
      <c r="Z498" t="s">
        <v>5373</v>
      </c>
      <c r="AA498" t="s">
        <v>656</v>
      </c>
      <c r="AB498" t="s">
        <v>656</v>
      </c>
      <c r="AC498" t="s">
        <v>831</v>
      </c>
      <c r="AD498" t="s">
        <v>5373</v>
      </c>
      <c r="AE498">
        <v>10796</v>
      </c>
      <c r="AF498" t="s">
        <v>831</v>
      </c>
      <c r="AG498">
        <v>12920</v>
      </c>
      <c r="AH498" t="s">
        <v>831</v>
      </c>
      <c r="AI498">
        <v>4719</v>
      </c>
      <c r="AJ498">
        <v>3840</v>
      </c>
      <c r="AK498" t="s">
        <v>831</v>
      </c>
      <c r="AL498" t="s">
        <v>14570</v>
      </c>
      <c r="AM498" t="s">
        <v>5373</v>
      </c>
      <c r="AN498" t="s">
        <v>5373</v>
      </c>
      <c r="AO498" t="s">
        <v>1371</v>
      </c>
    </row>
    <row r="499" spans="1:41" x14ac:dyDescent="0.3">
      <c r="A499" t="s">
        <v>13728</v>
      </c>
      <c r="B499" t="s">
        <v>13729</v>
      </c>
      <c r="C499" s="62">
        <v>33797</v>
      </c>
      <c r="D499" t="s">
        <v>6568</v>
      </c>
      <c r="E499" t="s">
        <v>13730</v>
      </c>
      <c r="F499" t="s">
        <v>1462</v>
      </c>
      <c r="G499" t="s">
        <v>6107</v>
      </c>
      <c r="H499" t="s">
        <v>1378</v>
      </c>
      <c r="I499" t="s">
        <v>13731</v>
      </c>
      <c r="J499" t="s">
        <v>13729</v>
      </c>
      <c r="K499">
        <v>547170</v>
      </c>
      <c r="L499" t="s">
        <v>12997</v>
      </c>
      <c r="M499">
        <v>1947819</v>
      </c>
      <c r="N499" t="s">
        <v>12997</v>
      </c>
      <c r="O499" t="s">
        <v>14571</v>
      </c>
      <c r="P499" t="s">
        <v>13728</v>
      </c>
      <c r="Q499">
        <v>10778</v>
      </c>
      <c r="R499" t="s">
        <v>12997</v>
      </c>
      <c r="S499">
        <v>32121</v>
      </c>
      <c r="T499" t="s">
        <v>12997</v>
      </c>
      <c r="W499">
        <v>70802</v>
      </c>
      <c r="Z499" t="s">
        <v>14099</v>
      </c>
      <c r="AA499" t="s">
        <v>664</v>
      </c>
      <c r="AB499" t="s">
        <v>656</v>
      </c>
      <c r="AD499" t="s">
        <v>13732</v>
      </c>
      <c r="AE499">
        <v>12158</v>
      </c>
      <c r="AI499">
        <v>23851</v>
      </c>
      <c r="AJ499">
        <v>5445</v>
      </c>
      <c r="AN499" t="s">
        <v>14099</v>
      </c>
      <c r="AO499" t="s">
        <v>1378</v>
      </c>
    </row>
    <row r="500" spans="1:41" x14ac:dyDescent="0.3">
      <c r="A500" t="s">
        <v>1860</v>
      </c>
      <c r="B500" t="s">
        <v>1235</v>
      </c>
      <c r="C500" s="62">
        <v>31458</v>
      </c>
      <c r="D500" t="s">
        <v>7827</v>
      </c>
      <c r="E500" t="s">
        <v>7826</v>
      </c>
      <c r="F500" t="s">
        <v>3575</v>
      </c>
      <c r="G500" t="s">
        <v>3575</v>
      </c>
      <c r="H500" t="s">
        <v>1371</v>
      </c>
      <c r="I500" t="s">
        <v>9336</v>
      </c>
      <c r="J500" t="s">
        <v>1235</v>
      </c>
      <c r="K500">
        <v>501745</v>
      </c>
      <c r="L500" t="s">
        <v>1235</v>
      </c>
      <c r="M500">
        <v>1602163</v>
      </c>
      <c r="N500" t="s">
        <v>1235</v>
      </c>
      <c r="O500" t="s">
        <v>1861</v>
      </c>
      <c r="P500" t="s">
        <v>1860</v>
      </c>
      <c r="Q500">
        <v>8936</v>
      </c>
      <c r="R500" t="s">
        <v>1235</v>
      </c>
      <c r="S500">
        <v>29481</v>
      </c>
      <c r="T500" t="s">
        <v>1235</v>
      </c>
      <c r="V500" t="s">
        <v>5374</v>
      </c>
      <c r="W500">
        <v>50990</v>
      </c>
      <c r="X500">
        <v>8936</v>
      </c>
      <c r="Y500" t="s">
        <v>1235</v>
      </c>
      <c r="Z500" t="s">
        <v>8479</v>
      </c>
      <c r="AA500" t="s">
        <v>656</v>
      </c>
      <c r="AB500" t="s">
        <v>656</v>
      </c>
      <c r="AC500" t="s">
        <v>1235</v>
      </c>
      <c r="AD500" t="s">
        <v>8479</v>
      </c>
      <c r="AI500">
        <v>17943</v>
      </c>
      <c r="AO500" t="s">
        <v>1371</v>
      </c>
    </row>
    <row r="501" spans="1:41" x14ac:dyDescent="0.3">
      <c r="A501" t="s">
        <v>1862</v>
      </c>
      <c r="B501" t="s">
        <v>927</v>
      </c>
      <c r="C501" s="62">
        <v>31336</v>
      </c>
      <c r="D501" t="s">
        <v>7829</v>
      </c>
      <c r="E501" t="s">
        <v>7828</v>
      </c>
      <c r="F501" t="s">
        <v>3575</v>
      </c>
      <c r="G501" t="s">
        <v>3575</v>
      </c>
      <c r="H501" t="s">
        <v>1371</v>
      </c>
      <c r="I501" t="s">
        <v>9525</v>
      </c>
      <c r="J501" t="s">
        <v>927</v>
      </c>
      <c r="K501">
        <v>491688</v>
      </c>
      <c r="L501" t="s">
        <v>927</v>
      </c>
      <c r="M501">
        <v>1725344</v>
      </c>
      <c r="N501" t="s">
        <v>927</v>
      </c>
      <c r="O501" t="s">
        <v>1863</v>
      </c>
      <c r="P501" t="s">
        <v>1862</v>
      </c>
      <c r="Q501">
        <v>8734</v>
      </c>
      <c r="R501" t="s">
        <v>927</v>
      </c>
      <c r="S501">
        <v>30500</v>
      </c>
      <c r="T501" t="s">
        <v>927</v>
      </c>
      <c r="V501" t="s">
        <v>5375</v>
      </c>
      <c r="W501">
        <v>51178</v>
      </c>
      <c r="X501">
        <v>8734</v>
      </c>
      <c r="Y501" t="s">
        <v>927</v>
      </c>
      <c r="Z501" t="s">
        <v>8480</v>
      </c>
      <c r="AA501" t="s">
        <v>656</v>
      </c>
      <c r="AB501" t="s">
        <v>656</v>
      </c>
      <c r="AC501" t="s">
        <v>927</v>
      </c>
      <c r="AD501" t="s">
        <v>8480</v>
      </c>
      <c r="AI501">
        <v>5642</v>
      </c>
      <c r="AO501" t="s">
        <v>1371</v>
      </c>
    </row>
    <row r="502" spans="1:41" x14ac:dyDescent="0.3">
      <c r="A502" t="s">
        <v>1864</v>
      </c>
      <c r="B502" t="s">
        <v>830</v>
      </c>
      <c r="C502" s="62">
        <v>28248</v>
      </c>
      <c r="D502" t="s">
        <v>6637</v>
      </c>
      <c r="E502" t="s">
        <v>7830</v>
      </c>
      <c r="F502" t="s">
        <v>3575</v>
      </c>
      <c r="G502" t="s">
        <v>3575</v>
      </c>
      <c r="H502" t="s">
        <v>1371</v>
      </c>
      <c r="I502" t="s">
        <v>10836</v>
      </c>
      <c r="J502" t="s">
        <v>830</v>
      </c>
      <c r="K502">
        <v>133225</v>
      </c>
      <c r="L502" t="s">
        <v>830</v>
      </c>
      <c r="M502">
        <v>11032</v>
      </c>
      <c r="N502" t="s">
        <v>830</v>
      </c>
      <c r="O502" t="s">
        <v>1865</v>
      </c>
      <c r="P502" t="s">
        <v>1864</v>
      </c>
      <c r="Q502">
        <v>6006</v>
      </c>
      <c r="R502" t="s">
        <v>830</v>
      </c>
      <c r="S502">
        <v>3845</v>
      </c>
      <c r="T502" t="s">
        <v>830</v>
      </c>
      <c r="V502" t="s">
        <v>3875</v>
      </c>
      <c r="W502">
        <v>766</v>
      </c>
      <c r="X502">
        <v>6006</v>
      </c>
      <c r="Y502" t="s">
        <v>830</v>
      </c>
      <c r="Z502" t="s">
        <v>8481</v>
      </c>
      <c r="AA502" t="s">
        <v>656</v>
      </c>
      <c r="AB502" t="s">
        <v>656</v>
      </c>
      <c r="AC502" t="s">
        <v>830</v>
      </c>
      <c r="AD502" t="s">
        <v>8481</v>
      </c>
      <c r="AI502">
        <v>7063</v>
      </c>
      <c r="AO502" t="s">
        <v>1371</v>
      </c>
    </row>
    <row r="503" spans="1:41" x14ac:dyDescent="0.3">
      <c r="A503" t="s">
        <v>8151</v>
      </c>
      <c r="B503" t="s">
        <v>8482</v>
      </c>
      <c r="C503" s="62">
        <v>31999</v>
      </c>
      <c r="D503" t="s">
        <v>6610</v>
      </c>
      <c r="E503" t="s">
        <v>8152</v>
      </c>
      <c r="F503" t="s">
        <v>3575</v>
      </c>
      <c r="G503" t="s">
        <v>3575</v>
      </c>
      <c r="H503" t="s">
        <v>1378</v>
      </c>
      <c r="I503" t="s">
        <v>9464</v>
      </c>
      <c r="J503" t="s">
        <v>8482</v>
      </c>
      <c r="K503">
        <v>544925</v>
      </c>
      <c r="L503" t="s">
        <v>8482</v>
      </c>
      <c r="M503">
        <v>1804069</v>
      </c>
      <c r="N503" t="s">
        <v>8482</v>
      </c>
      <c r="O503" t="s">
        <v>8483</v>
      </c>
      <c r="P503" t="s">
        <v>8151</v>
      </c>
      <c r="Q503">
        <v>9504</v>
      </c>
      <c r="R503" t="s">
        <v>8482</v>
      </c>
      <c r="S503">
        <v>31193</v>
      </c>
      <c r="T503" t="s">
        <v>8482</v>
      </c>
      <c r="V503" t="s">
        <v>8484</v>
      </c>
      <c r="W503">
        <v>66001</v>
      </c>
      <c r="X503">
        <v>9504</v>
      </c>
      <c r="Y503" t="s">
        <v>8482</v>
      </c>
      <c r="Z503" t="s">
        <v>8485</v>
      </c>
      <c r="AA503" t="s">
        <v>664</v>
      </c>
      <c r="AB503" t="s">
        <v>664</v>
      </c>
      <c r="AC503" t="s">
        <v>8482</v>
      </c>
      <c r="AD503" t="s">
        <v>8485</v>
      </c>
      <c r="AE503">
        <v>11604</v>
      </c>
      <c r="AF503" t="s">
        <v>8482</v>
      </c>
      <c r="AG503">
        <v>13350</v>
      </c>
      <c r="AH503" t="s">
        <v>8482</v>
      </c>
      <c r="AI503">
        <v>14777</v>
      </c>
      <c r="AJ503">
        <v>4056</v>
      </c>
      <c r="AN503" t="s">
        <v>8482</v>
      </c>
      <c r="AO503" t="s">
        <v>1378</v>
      </c>
    </row>
    <row r="504" spans="1:41" x14ac:dyDescent="0.3">
      <c r="A504" t="s">
        <v>1866</v>
      </c>
      <c r="B504" t="s">
        <v>468</v>
      </c>
      <c r="C504" s="62">
        <v>29417</v>
      </c>
      <c r="D504" t="s">
        <v>6642</v>
      </c>
      <c r="E504" t="s">
        <v>6990</v>
      </c>
      <c r="F504" t="s">
        <v>3575</v>
      </c>
      <c r="G504" t="s">
        <v>3575</v>
      </c>
      <c r="H504" t="s">
        <v>1378</v>
      </c>
      <c r="I504" t="s">
        <v>10736</v>
      </c>
      <c r="J504" t="s">
        <v>468</v>
      </c>
      <c r="K504">
        <v>456121</v>
      </c>
      <c r="L504" t="s">
        <v>468</v>
      </c>
      <c r="M504">
        <v>392533</v>
      </c>
      <c r="N504" t="s">
        <v>468</v>
      </c>
      <c r="O504" t="s">
        <v>1867</v>
      </c>
      <c r="P504" t="s">
        <v>1866</v>
      </c>
      <c r="Q504">
        <v>7665</v>
      </c>
      <c r="R504" t="s">
        <v>468</v>
      </c>
      <c r="S504">
        <v>6431</v>
      </c>
      <c r="T504" t="s">
        <v>468</v>
      </c>
      <c r="U504" t="s">
        <v>468</v>
      </c>
      <c r="V504" t="s">
        <v>3876</v>
      </c>
      <c r="W504">
        <v>34659</v>
      </c>
      <c r="X504">
        <v>7665</v>
      </c>
      <c r="Y504" t="s">
        <v>468</v>
      </c>
      <c r="Z504" t="s">
        <v>5376</v>
      </c>
      <c r="AA504" t="s">
        <v>656</v>
      </c>
      <c r="AB504" t="s">
        <v>656</v>
      </c>
      <c r="AC504" t="s">
        <v>468</v>
      </c>
      <c r="AD504" t="s">
        <v>5376</v>
      </c>
      <c r="AE504">
        <v>8833</v>
      </c>
      <c r="AF504" t="s">
        <v>468</v>
      </c>
      <c r="AG504">
        <v>5910</v>
      </c>
      <c r="AH504" t="s">
        <v>468</v>
      </c>
      <c r="AI504">
        <v>5690</v>
      </c>
      <c r="AN504" t="s">
        <v>468</v>
      </c>
      <c r="AO504" t="s">
        <v>1378</v>
      </c>
    </row>
    <row r="505" spans="1:41" x14ac:dyDescent="0.3">
      <c r="A505" t="s">
        <v>1868</v>
      </c>
      <c r="B505" t="s">
        <v>10</v>
      </c>
      <c r="C505" s="62">
        <v>27451</v>
      </c>
      <c r="D505" t="s">
        <v>6707</v>
      </c>
      <c r="E505" t="s">
        <v>7217</v>
      </c>
      <c r="F505" t="s">
        <v>3575</v>
      </c>
      <c r="G505" t="s">
        <v>3575</v>
      </c>
      <c r="H505" t="s">
        <v>658</v>
      </c>
      <c r="I505" t="s">
        <v>10173</v>
      </c>
      <c r="J505" t="s">
        <v>10</v>
      </c>
      <c r="K505">
        <v>136660</v>
      </c>
      <c r="L505" t="s">
        <v>10</v>
      </c>
      <c r="M505">
        <v>18618</v>
      </c>
      <c r="N505" t="s">
        <v>10</v>
      </c>
      <c r="O505" t="s">
        <v>1869</v>
      </c>
      <c r="P505" t="s">
        <v>1868</v>
      </c>
      <c r="Q505">
        <v>6094</v>
      </c>
      <c r="R505" t="s">
        <v>10</v>
      </c>
      <c r="S505">
        <v>3933</v>
      </c>
      <c r="T505" t="s">
        <v>10</v>
      </c>
      <c r="V505" t="s">
        <v>5377</v>
      </c>
      <c r="W505">
        <v>65</v>
      </c>
      <c r="Z505" t="s">
        <v>8486</v>
      </c>
      <c r="AA505" t="s">
        <v>656</v>
      </c>
      <c r="AB505" t="s">
        <v>656</v>
      </c>
      <c r="AC505" t="s">
        <v>10</v>
      </c>
      <c r="AD505" t="s">
        <v>8486</v>
      </c>
      <c r="AI505">
        <v>13279</v>
      </c>
      <c r="AO505" t="s">
        <v>658</v>
      </c>
    </row>
    <row r="506" spans="1:41" x14ac:dyDescent="0.3">
      <c r="A506" t="s">
        <v>1870</v>
      </c>
      <c r="B506" t="s">
        <v>292</v>
      </c>
      <c r="C506" s="62">
        <v>31704</v>
      </c>
      <c r="D506" t="s">
        <v>6633</v>
      </c>
      <c r="E506" t="s">
        <v>7004</v>
      </c>
      <c r="F506" t="s">
        <v>1479</v>
      </c>
      <c r="G506" t="s">
        <v>9083</v>
      </c>
      <c r="H506" t="s">
        <v>659</v>
      </c>
      <c r="I506" t="s">
        <v>10691</v>
      </c>
      <c r="J506" t="s">
        <v>292</v>
      </c>
      <c r="K506">
        <v>518614</v>
      </c>
      <c r="L506" t="s">
        <v>292</v>
      </c>
      <c r="M506">
        <v>1670490</v>
      </c>
      <c r="N506" t="s">
        <v>292</v>
      </c>
      <c r="O506" t="s">
        <v>1871</v>
      </c>
      <c r="P506" t="s">
        <v>1870</v>
      </c>
      <c r="Q506">
        <v>8831</v>
      </c>
      <c r="R506" t="s">
        <v>292</v>
      </c>
      <c r="S506">
        <v>30475</v>
      </c>
      <c r="T506" t="s">
        <v>292</v>
      </c>
      <c r="U506" t="s">
        <v>292</v>
      </c>
      <c r="V506" t="s">
        <v>3877</v>
      </c>
      <c r="W506">
        <v>55831</v>
      </c>
      <c r="X506">
        <v>8831</v>
      </c>
      <c r="Y506" t="s">
        <v>292</v>
      </c>
      <c r="Z506" t="s">
        <v>5378</v>
      </c>
      <c r="AA506" t="s">
        <v>664</v>
      </c>
      <c r="AB506" t="s">
        <v>656</v>
      </c>
      <c r="AC506" t="s">
        <v>292</v>
      </c>
      <c r="AD506" t="s">
        <v>5378</v>
      </c>
      <c r="AE506">
        <v>9929</v>
      </c>
      <c r="AF506" t="s">
        <v>292</v>
      </c>
      <c r="AG506">
        <v>12660</v>
      </c>
      <c r="AH506" t="s">
        <v>292</v>
      </c>
      <c r="AI506">
        <v>5597</v>
      </c>
      <c r="AJ506">
        <v>3622</v>
      </c>
      <c r="AK506" t="s">
        <v>292</v>
      </c>
      <c r="AL506" t="s">
        <v>14572</v>
      </c>
      <c r="AM506" t="s">
        <v>5378</v>
      </c>
      <c r="AN506" t="s">
        <v>5378</v>
      </c>
      <c r="AO506" t="s">
        <v>15903</v>
      </c>
    </row>
    <row r="507" spans="1:41" x14ac:dyDescent="0.3">
      <c r="A507" t="s">
        <v>5379</v>
      </c>
      <c r="B507" t="s">
        <v>5044</v>
      </c>
      <c r="C507" s="62">
        <v>32981</v>
      </c>
      <c r="D507" t="s">
        <v>6545</v>
      </c>
      <c r="E507" t="s">
        <v>7597</v>
      </c>
      <c r="F507" t="s">
        <v>1444</v>
      </c>
      <c r="G507" t="s">
        <v>9083</v>
      </c>
      <c r="H507" t="s">
        <v>1371</v>
      </c>
      <c r="I507" t="s">
        <v>9801</v>
      </c>
      <c r="J507" t="s">
        <v>5044</v>
      </c>
      <c r="K507">
        <v>543101</v>
      </c>
      <c r="L507" t="s">
        <v>5044</v>
      </c>
      <c r="M507">
        <v>2117049</v>
      </c>
      <c r="N507" t="s">
        <v>5044</v>
      </c>
      <c r="O507" t="s">
        <v>8487</v>
      </c>
      <c r="P507" t="s">
        <v>5379</v>
      </c>
      <c r="Q507">
        <v>9703</v>
      </c>
      <c r="R507" t="s">
        <v>5044</v>
      </c>
      <c r="S507">
        <v>33180</v>
      </c>
      <c r="T507" t="s">
        <v>5044</v>
      </c>
      <c r="V507" t="s">
        <v>5380</v>
      </c>
      <c r="W507">
        <v>70803</v>
      </c>
      <c r="X507">
        <v>9703</v>
      </c>
      <c r="Y507" t="s">
        <v>5044</v>
      </c>
      <c r="Z507" t="s">
        <v>5381</v>
      </c>
      <c r="AA507" t="s">
        <v>656</v>
      </c>
      <c r="AB507" t="s">
        <v>656</v>
      </c>
      <c r="AC507" t="s">
        <v>5044</v>
      </c>
      <c r="AD507" t="s">
        <v>5381</v>
      </c>
      <c r="AE507">
        <v>12755</v>
      </c>
      <c r="AF507" t="s">
        <v>5044</v>
      </c>
      <c r="AG507">
        <v>53607</v>
      </c>
      <c r="AH507" t="s">
        <v>5044</v>
      </c>
      <c r="AI507">
        <v>18419</v>
      </c>
      <c r="AJ507">
        <v>4626</v>
      </c>
      <c r="AL507" t="s">
        <v>14573</v>
      </c>
      <c r="AM507" t="s">
        <v>5381</v>
      </c>
      <c r="AN507" t="s">
        <v>5381</v>
      </c>
      <c r="AO507" t="s">
        <v>15887</v>
      </c>
    </row>
    <row r="508" spans="1:41" x14ac:dyDescent="0.3">
      <c r="A508" t="s">
        <v>8490</v>
      </c>
      <c r="B508" t="s">
        <v>8488</v>
      </c>
      <c r="C508" s="62">
        <v>33832</v>
      </c>
      <c r="D508" t="s">
        <v>8154</v>
      </c>
      <c r="E508" t="s">
        <v>8153</v>
      </c>
      <c r="F508" t="s">
        <v>1428</v>
      </c>
      <c r="G508" t="s">
        <v>6107</v>
      </c>
      <c r="H508" t="s">
        <v>1378</v>
      </c>
      <c r="I508" t="s">
        <v>10212</v>
      </c>
      <c r="J508" t="s">
        <v>12656</v>
      </c>
      <c r="K508">
        <v>592261</v>
      </c>
      <c r="L508" t="s">
        <v>8489</v>
      </c>
      <c r="M508">
        <v>1762815</v>
      </c>
      <c r="N508" t="s">
        <v>8489</v>
      </c>
      <c r="O508" t="s">
        <v>13192</v>
      </c>
      <c r="P508" t="s">
        <v>8490</v>
      </c>
      <c r="Q508">
        <v>9574</v>
      </c>
      <c r="R508" t="s">
        <v>8489</v>
      </c>
      <c r="S508">
        <v>31360</v>
      </c>
      <c r="T508" t="s">
        <v>8489</v>
      </c>
      <c r="V508" t="s">
        <v>8491</v>
      </c>
      <c r="W508">
        <v>66975</v>
      </c>
      <c r="X508">
        <v>9574</v>
      </c>
      <c r="Y508" t="s">
        <v>8489</v>
      </c>
      <c r="Z508" t="s">
        <v>10213</v>
      </c>
      <c r="AA508" t="s">
        <v>656</v>
      </c>
      <c r="AB508" t="s">
        <v>656</v>
      </c>
      <c r="AC508" t="s">
        <v>12656</v>
      </c>
      <c r="AD508" t="s">
        <v>10214</v>
      </c>
      <c r="AE508">
        <v>11520</v>
      </c>
      <c r="AF508" t="s">
        <v>12656</v>
      </c>
      <c r="AG508">
        <v>13794</v>
      </c>
      <c r="AH508" t="s">
        <v>8489</v>
      </c>
      <c r="AI508">
        <v>17933</v>
      </c>
      <c r="AJ508">
        <v>4793</v>
      </c>
      <c r="AK508" t="s">
        <v>8489</v>
      </c>
      <c r="AN508" t="s">
        <v>14574</v>
      </c>
      <c r="AO508" t="s">
        <v>1378</v>
      </c>
    </row>
    <row r="509" spans="1:41" x14ac:dyDescent="0.3">
      <c r="A509" t="s">
        <v>1872</v>
      </c>
      <c r="B509" t="s">
        <v>493</v>
      </c>
      <c r="C509" s="62">
        <v>31310</v>
      </c>
      <c r="D509" t="s">
        <v>6524</v>
      </c>
      <c r="E509" t="s">
        <v>6534</v>
      </c>
      <c r="F509" t="s">
        <v>1524</v>
      </c>
      <c r="G509" t="s">
        <v>9083</v>
      </c>
      <c r="H509" t="s">
        <v>1378</v>
      </c>
      <c r="I509" t="s">
        <v>9612</v>
      </c>
      <c r="J509" t="s">
        <v>493</v>
      </c>
      <c r="K509">
        <v>435622</v>
      </c>
      <c r="L509" t="s">
        <v>493</v>
      </c>
      <c r="M509">
        <v>546867</v>
      </c>
      <c r="N509" t="s">
        <v>493</v>
      </c>
      <c r="O509" t="s">
        <v>1873</v>
      </c>
      <c r="P509" t="s">
        <v>1872</v>
      </c>
      <c r="Q509">
        <v>8589</v>
      </c>
      <c r="R509" t="s">
        <v>493</v>
      </c>
      <c r="S509">
        <v>29646</v>
      </c>
      <c r="T509" t="s">
        <v>493</v>
      </c>
      <c r="U509" t="s">
        <v>493</v>
      </c>
      <c r="V509" t="s">
        <v>3878</v>
      </c>
      <c r="W509">
        <v>45945</v>
      </c>
      <c r="X509">
        <v>8589</v>
      </c>
      <c r="Y509" t="s">
        <v>493</v>
      </c>
      <c r="Z509" t="s">
        <v>5382</v>
      </c>
      <c r="AA509" t="s">
        <v>656</v>
      </c>
      <c r="AB509" t="s">
        <v>656</v>
      </c>
      <c r="AC509" t="s">
        <v>493</v>
      </c>
      <c r="AD509" t="s">
        <v>5382</v>
      </c>
      <c r="AE509">
        <v>8555</v>
      </c>
      <c r="AF509" t="s">
        <v>493</v>
      </c>
      <c r="AG509">
        <v>6319</v>
      </c>
      <c r="AH509" t="s">
        <v>493</v>
      </c>
      <c r="AI509">
        <v>2062</v>
      </c>
      <c r="AJ509">
        <v>3122</v>
      </c>
      <c r="AK509" t="s">
        <v>493</v>
      </c>
      <c r="AL509" t="s">
        <v>14575</v>
      </c>
      <c r="AM509" t="s">
        <v>5382</v>
      </c>
      <c r="AN509" t="s">
        <v>5382</v>
      </c>
      <c r="AO509" t="s">
        <v>15891</v>
      </c>
    </row>
    <row r="510" spans="1:41" x14ac:dyDescent="0.3">
      <c r="A510" t="s">
        <v>8236</v>
      </c>
      <c r="B510" t="s">
        <v>8492</v>
      </c>
      <c r="C510" s="62">
        <v>31871</v>
      </c>
      <c r="D510" t="s">
        <v>8238</v>
      </c>
      <c r="E510" t="s">
        <v>8237</v>
      </c>
      <c r="F510" t="s">
        <v>3575</v>
      </c>
      <c r="G510" t="s">
        <v>3575</v>
      </c>
      <c r="H510" t="s">
        <v>1371</v>
      </c>
      <c r="I510" t="s">
        <v>9818</v>
      </c>
      <c r="J510" t="s">
        <v>8492</v>
      </c>
      <c r="K510">
        <v>628333</v>
      </c>
      <c r="L510" t="s">
        <v>8492</v>
      </c>
      <c r="M510">
        <v>2132830</v>
      </c>
      <c r="N510" t="s">
        <v>8492</v>
      </c>
      <c r="O510" t="s">
        <v>8493</v>
      </c>
      <c r="P510" t="s">
        <v>8236</v>
      </c>
      <c r="Q510">
        <v>9713</v>
      </c>
      <c r="R510" t="s">
        <v>8492</v>
      </c>
      <c r="S510">
        <v>33617</v>
      </c>
      <c r="T510" t="s">
        <v>8492</v>
      </c>
      <c r="V510" t="s">
        <v>12890</v>
      </c>
      <c r="W510">
        <v>103737</v>
      </c>
      <c r="X510">
        <v>9713</v>
      </c>
      <c r="Y510" t="s">
        <v>8492</v>
      </c>
      <c r="Z510" t="s">
        <v>8494</v>
      </c>
      <c r="AA510" t="s">
        <v>656</v>
      </c>
      <c r="AB510" t="s">
        <v>656</v>
      </c>
      <c r="AC510" t="s">
        <v>8492</v>
      </c>
      <c r="AD510" t="s">
        <v>8494</v>
      </c>
      <c r="AE510">
        <v>13139</v>
      </c>
      <c r="AF510" t="s">
        <v>8492</v>
      </c>
      <c r="AG510">
        <v>54989</v>
      </c>
      <c r="AH510" t="s">
        <v>8492</v>
      </c>
      <c r="AI510">
        <v>18339</v>
      </c>
      <c r="AJ510">
        <v>4666</v>
      </c>
      <c r="AL510" t="s">
        <v>14576</v>
      </c>
      <c r="AM510" t="s">
        <v>8494</v>
      </c>
      <c r="AN510" t="s">
        <v>8492</v>
      </c>
      <c r="AO510" t="s">
        <v>1371</v>
      </c>
    </row>
    <row r="511" spans="1:41" x14ac:dyDescent="0.3">
      <c r="A511" t="s">
        <v>1874</v>
      </c>
      <c r="B511" t="s">
        <v>827</v>
      </c>
      <c r="C511" s="62">
        <v>31477</v>
      </c>
      <c r="D511" t="s">
        <v>6982</v>
      </c>
      <c r="E511" t="s">
        <v>7598</v>
      </c>
      <c r="F511" t="s">
        <v>3575</v>
      </c>
      <c r="G511" t="s">
        <v>3575</v>
      </c>
      <c r="H511" t="s">
        <v>1371</v>
      </c>
      <c r="I511" t="s">
        <v>9162</v>
      </c>
      <c r="J511" t="s">
        <v>827</v>
      </c>
      <c r="K511">
        <v>446321</v>
      </c>
      <c r="L511" t="s">
        <v>827</v>
      </c>
      <c r="M511">
        <v>1232126</v>
      </c>
      <c r="N511" t="s">
        <v>827</v>
      </c>
      <c r="O511" t="s">
        <v>1875</v>
      </c>
      <c r="P511" t="s">
        <v>1874</v>
      </c>
      <c r="Q511">
        <v>8123</v>
      </c>
      <c r="R511" t="s">
        <v>827</v>
      </c>
      <c r="S511">
        <v>28895</v>
      </c>
      <c r="T511" t="s">
        <v>827</v>
      </c>
      <c r="V511" t="s">
        <v>3879</v>
      </c>
      <c r="W511">
        <v>57701</v>
      </c>
      <c r="X511">
        <v>8123</v>
      </c>
      <c r="Y511" t="s">
        <v>827</v>
      </c>
      <c r="Z511" t="s">
        <v>5383</v>
      </c>
      <c r="AA511" t="s">
        <v>656</v>
      </c>
      <c r="AB511" t="s">
        <v>664</v>
      </c>
      <c r="AC511" t="s">
        <v>827</v>
      </c>
      <c r="AD511" t="s">
        <v>5383</v>
      </c>
      <c r="AE511">
        <v>9760</v>
      </c>
      <c r="AF511" t="s">
        <v>827</v>
      </c>
      <c r="AG511">
        <v>5911</v>
      </c>
      <c r="AH511" t="s">
        <v>827</v>
      </c>
      <c r="AI511">
        <v>7186</v>
      </c>
      <c r="AJ511">
        <v>2766</v>
      </c>
      <c r="AN511" t="s">
        <v>827</v>
      </c>
      <c r="AO511" t="s">
        <v>1371</v>
      </c>
    </row>
    <row r="512" spans="1:41" x14ac:dyDescent="0.3">
      <c r="A512" t="s">
        <v>12254</v>
      </c>
      <c r="B512" t="s">
        <v>11346</v>
      </c>
      <c r="C512" s="62">
        <v>33190</v>
      </c>
      <c r="D512" t="s">
        <v>6642</v>
      </c>
      <c r="E512" t="s">
        <v>12255</v>
      </c>
      <c r="F512" t="s">
        <v>1374</v>
      </c>
      <c r="G512" t="s">
        <v>6107</v>
      </c>
      <c r="H512" t="s">
        <v>1371</v>
      </c>
      <c r="I512" t="s">
        <v>11804</v>
      </c>
      <c r="J512" t="s">
        <v>11346</v>
      </c>
      <c r="K512">
        <v>606965</v>
      </c>
      <c r="L512" t="s">
        <v>11346</v>
      </c>
      <c r="M512">
        <v>1963330</v>
      </c>
      <c r="N512" t="s">
        <v>11803</v>
      </c>
      <c r="O512" t="s">
        <v>13306</v>
      </c>
      <c r="P512" t="s">
        <v>12254</v>
      </c>
      <c r="Q512">
        <v>10264</v>
      </c>
      <c r="R512" t="s">
        <v>11346</v>
      </c>
      <c r="S512">
        <v>32511</v>
      </c>
      <c r="T512" t="s">
        <v>11346</v>
      </c>
      <c r="V512" t="s">
        <v>12256</v>
      </c>
      <c r="W512">
        <v>70514</v>
      </c>
      <c r="X512">
        <v>10264</v>
      </c>
      <c r="Y512" t="s">
        <v>11346</v>
      </c>
      <c r="Z512" t="s">
        <v>12257</v>
      </c>
      <c r="AA512" t="s">
        <v>656</v>
      </c>
      <c r="AB512" t="s">
        <v>656</v>
      </c>
      <c r="AC512" t="s">
        <v>11346</v>
      </c>
      <c r="AD512" t="s">
        <v>12257</v>
      </c>
      <c r="AE512">
        <v>12654</v>
      </c>
      <c r="AF512" t="s">
        <v>11346</v>
      </c>
      <c r="AG512">
        <v>21846</v>
      </c>
      <c r="AH512" t="s">
        <v>12257</v>
      </c>
      <c r="AI512">
        <v>23604</v>
      </c>
      <c r="AJ512">
        <v>5249</v>
      </c>
      <c r="AL512" t="s">
        <v>14577</v>
      </c>
      <c r="AM512" t="s">
        <v>12257</v>
      </c>
      <c r="AN512" t="s">
        <v>12257</v>
      </c>
      <c r="AO512" t="s">
        <v>15883</v>
      </c>
    </row>
    <row r="513" spans="1:41" x14ac:dyDescent="0.3">
      <c r="A513" t="s">
        <v>11460</v>
      </c>
      <c r="B513" t="s">
        <v>11585</v>
      </c>
      <c r="C513" s="62">
        <v>35362</v>
      </c>
      <c r="D513" t="s">
        <v>6999</v>
      </c>
      <c r="E513" t="s">
        <v>11461</v>
      </c>
      <c r="F513" t="s">
        <v>1387</v>
      </c>
      <c r="G513" t="s">
        <v>6107</v>
      </c>
      <c r="H513" t="s">
        <v>658</v>
      </c>
      <c r="I513" t="s">
        <v>13733</v>
      </c>
      <c r="J513" t="s">
        <v>11585</v>
      </c>
      <c r="K513">
        <v>646240</v>
      </c>
      <c r="L513" t="s">
        <v>11585</v>
      </c>
      <c r="M513">
        <v>2165929</v>
      </c>
      <c r="N513" t="s">
        <v>11585</v>
      </c>
      <c r="O513" t="s">
        <v>14578</v>
      </c>
      <c r="P513" t="s">
        <v>11460</v>
      </c>
      <c r="Q513">
        <v>10235</v>
      </c>
      <c r="R513" t="s">
        <v>11585</v>
      </c>
      <c r="S513">
        <v>33859</v>
      </c>
      <c r="T513" t="s">
        <v>11585</v>
      </c>
      <c r="V513" t="s">
        <v>12654</v>
      </c>
      <c r="W513">
        <v>104042</v>
      </c>
      <c r="Z513" t="s">
        <v>12655</v>
      </c>
      <c r="AA513" t="s">
        <v>664</v>
      </c>
      <c r="AB513" t="s">
        <v>656</v>
      </c>
      <c r="AC513" t="s">
        <v>11585</v>
      </c>
      <c r="AD513" t="s">
        <v>12655</v>
      </c>
      <c r="AE513">
        <v>13179</v>
      </c>
      <c r="AI513">
        <v>18344</v>
      </c>
      <c r="AJ513">
        <v>5208</v>
      </c>
      <c r="AL513" t="s">
        <v>14579</v>
      </c>
      <c r="AM513" t="s">
        <v>12655</v>
      </c>
      <c r="AN513" t="s">
        <v>12655</v>
      </c>
      <c r="AO513" t="s">
        <v>658</v>
      </c>
    </row>
    <row r="514" spans="1:41" x14ac:dyDescent="0.3">
      <c r="A514" t="s">
        <v>1876</v>
      </c>
      <c r="B514" t="s">
        <v>991</v>
      </c>
      <c r="C514" s="62">
        <v>31090</v>
      </c>
      <c r="D514" t="s">
        <v>7503</v>
      </c>
      <c r="E514" t="s">
        <v>7831</v>
      </c>
      <c r="F514" t="s">
        <v>3575</v>
      </c>
      <c r="G514" t="s">
        <v>3575</v>
      </c>
      <c r="H514" t="s">
        <v>1371</v>
      </c>
      <c r="I514" t="s">
        <v>9914</v>
      </c>
      <c r="J514" t="s">
        <v>991</v>
      </c>
      <c r="K514">
        <v>453301</v>
      </c>
      <c r="L514" t="s">
        <v>991</v>
      </c>
      <c r="M514">
        <v>1918580</v>
      </c>
      <c r="N514" t="s">
        <v>991</v>
      </c>
      <c r="O514" t="s">
        <v>3880</v>
      </c>
      <c r="P514" t="s">
        <v>1876</v>
      </c>
      <c r="Q514">
        <v>9192</v>
      </c>
      <c r="R514" t="s">
        <v>991</v>
      </c>
      <c r="S514">
        <v>29434</v>
      </c>
      <c r="T514" t="s">
        <v>3463</v>
      </c>
      <c r="V514" t="s">
        <v>3881</v>
      </c>
      <c r="W514">
        <v>55832</v>
      </c>
      <c r="X514">
        <v>9192</v>
      </c>
      <c r="Y514" t="s">
        <v>3463</v>
      </c>
      <c r="Z514" t="s">
        <v>8495</v>
      </c>
      <c r="AA514" t="s">
        <v>656</v>
      </c>
      <c r="AB514" t="s">
        <v>656</v>
      </c>
      <c r="AC514" t="s">
        <v>991</v>
      </c>
      <c r="AD514" t="s">
        <v>8495</v>
      </c>
      <c r="AI514">
        <v>3350</v>
      </c>
      <c r="AO514" t="s">
        <v>1371</v>
      </c>
    </row>
    <row r="515" spans="1:41" x14ac:dyDescent="0.3">
      <c r="A515" t="s">
        <v>3882</v>
      </c>
      <c r="B515" t="s">
        <v>3883</v>
      </c>
      <c r="C515" s="62">
        <v>31279</v>
      </c>
      <c r="D515" t="s">
        <v>7219</v>
      </c>
      <c r="E515" t="s">
        <v>7218</v>
      </c>
      <c r="F515" t="s">
        <v>3575</v>
      </c>
      <c r="G515" t="s">
        <v>3575</v>
      </c>
      <c r="H515" t="s">
        <v>658</v>
      </c>
      <c r="I515" t="s">
        <v>10085</v>
      </c>
      <c r="J515" t="s">
        <v>3883</v>
      </c>
      <c r="K515">
        <v>455088</v>
      </c>
      <c r="L515" t="s">
        <v>159</v>
      </c>
      <c r="M515">
        <v>1098915</v>
      </c>
      <c r="N515" t="s">
        <v>159</v>
      </c>
      <c r="O515" t="s">
        <v>5384</v>
      </c>
      <c r="P515" t="s">
        <v>3882</v>
      </c>
      <c r="Q515">
        <v>8209</v>
      </c>
      <c r="R515" t="s">
        <v>159</v>
      </c>
      <c r="S515">
        <v>29083</v>
      </c>
      <c r="T515" t="s">
        <v>159</v>
      </c>
      <c r="V515" t="s">
        <v>5385</v>
      </c>
      <c r="W515">
        <v>45407</v>
      </c>
      <c r="X515">
        <v>8209</v>
      </c>
      <c r="Y515" t="s">
        <v>159</v>
      </c>
      <c r="Z515" t="s">
        <v>10086</v>
      </c>
      <c r="AA515" t="s">
        <v>664</v>
      </c>
      <c r="AB515" t="s">
        <v>656</v>
      </c>
      <c r="AC515" t="s">
        <v>3883</v>
      </c>
      <c r="AD515" t="s">
        <v>8496</v>
      </c>
      <c r="AI515">
        <v>1856</v>
      </c>
      <c r="AO515" t="s">
        <v>658</v>
      </c>
    </row>
    <row r="516" spans="1:41" x14ac:dyDescent="0.3">
      <c r="A516" t="s">
        <v>1877</v>
      </c>
      <c r="B516" t="s">
        <v>826</v>
      </c>
      <c r="C516" s="62">
        <v>31623</v>
      </c>
      <c r="D516" t="s">
        <v>6977</v>
      </c>
      <c r="E516" t="s">
        <v>7832</v>
      </c>
      <c r="F516" t="s">
        <v>3575</v>
      </c>
      <c r="G516" t="s">
        <v>3575</v>
      </c>
      <c r="H516" t="s">
        <v>1371</v>
      </c>
      <c r="I516" t="s">
        <v>10430</v>
      </c>
      <c r="J516" t="s">
        <v>826</v>
      </c>
      <c r="K516">
        <v>539438</v>
      </c>
      <c r="L516" t="s">
        <v>826</v>
      </c>
      <c r="M516">
        <v>1787649</v>
      </c>
      <c r="N516" t="s">
        <v>826</v>
      </c>
      <c r="O516" t="s">
        <v>1878</v>
      </c>
      <c r="P516" t="s">
        <v>1877</v>
      </c>
      <c r="Q516">
        <v>8989</v>
      </c>
      <c r="R516" t="s">
        <v>826</v>
      </c>
      <c r="S516">
        <v>30985</v>
      </c>
      <c r="T516" t="s">
        <v>826</v>
      </c>
      <c r="V516" t="s">
        <v>3884</v>
      </c>
      <c r="W516">
        <v>57790</v>
      </c>
      <c r="X516">
        <v>8989</v>
      </c>
      <c r="Y516" t="s">
        <v>826</v>
      </c>
      <c r="Z516" t="s">
        <v>8497</v>
      </c>
      <c r="AA516" t="s">
        <v>664</v>
      </c>
      <c r="AB516" t="s">
        <v>664</v>
      </c>
      <c r="AC516" t="s">
        <v>826</v>
      </c>
      <c r="AD516" t="s">
        <v>8497</v>
      </c>
      <c r="AE516">
        <v>11201</v>
      </c>
      <c r="AH516" t="s">
        <v>826</v>
      </c>
      <c r="AI516">
        <v>5154</v>
      </c>
      <c r="AJ516">
        <v>3697</v>
      </c>
      <c r="AN516" t="s">
        <v>826</v>
      </c>
      <c r="AO516" t="s">
        <v>1371</v>
      </c>
    </row>
    <row r="517" spans="1:41" x14ac:dyDescent="0.3">
      <c r="A517" t="s">
        <v>12163</v>
      </c>
      <c r="B517" t="s">
        <v>11662</v>
      </c>
      <c r="C517" s="62">
        <v>33086</v>
      </c>
      <c r="D517" t="s">
        <v>12164</v>
      </c>
      <c r="E517" t="s">
        <v>7220</v>
      </c>
      <c r="F517" t="s">
        <v>1374</v>
      </c>
      <c r="G517" t="s">
        <v>6107</v>
      </c>
      <c r="H517" t="s">
        <v>1429</v>
      </c>
      <c r="I517" t="s">
        <v>11663</v>
      </c>
      <c r="J517" t="s">
        <v>11662</v>
      </c>
      <c r="K517">
        <v>649557</v>
      </c>
      <c r="L517" t="s">
        <v>11662</v>
      </c>
      <c r="M517">
        <v>2119877</v>
      </c>
      <c r="N517" t="s">
        <v>11662</v>
      </c>
      <c r="O517" t="s">
        <v>13207</v>
      </c>
      <c r="P517" t="s">
        <v>12163</v>
      </c>
      <c r="Q517">
        <v>10245</v>
      </c>
      <c r="R517" t="s">
        <v>11662</v>
      </c>
      <c r="S517">
        <v>33390</v>
      </c>
      <c r="T517" t="s">
        <v>11662</v>
      </c>
      <c r="V517" t="s">
        <v>12841</v>
      </c>
      <c r="W517">
        <v>34706</v>
      </c>
      <c r="X517">
        <v>10245</v>
      </c>
      <c r="Y517" t="s">
        <v>14580</v>
      </c>
      <c r="Z517" t="s">
        <v>12165</v>
      </c>
      <c r="AA517" t="s">
        <v>656</v>
      </c>
      <c r="AB517" t="s">
        <v>656</v>
      </c>
      <c r="AC517" t="s">
        <v>11662</v>
      </c>
      <c r="AD517" t="s">
        <v>12165</v>
      </c>
      <c r="AE517">
        <v>12822</v>
      </c>
      <c r="AF517" t="s">
        <v>11662</v>
      </c>
      <c r="AG517">
        <v>54049</v>
      </c>
      <c r="AH517" t="s">
        <v>11662</v>
      </c>
      <c r="AI517">
        <v>18310</v>
      </c>
      <c r="AJ517">
        <v>5124</v>
      </c>
      <c r="AK517" t="s">
        <v>11662</v>
      </c>
      <c r="AL517" t="s">
        <v>14581</v>
      </c>
      <c r="AM517" t="s">
        <v>12165</v>
      </c>
      <c r="AN517" t="s">
        <v>12165</v>
      </c>
      <c r="AO517" t="s">
        <v>15882</v>
      </c>
    </row>
    <row r="518" spans="1:41" x14ac:dyDescent="0.3">
      <c r="A518" t="s">
        <v>12603</v>
      </c>
      <c r="B518" t="s">
        <v>11186</v>
      </c>
      <c r="C518" s="62">
        <v>34415</v>
      </c>
      <c r="D518" t="s">
        <v>6579</v>
      </c>
      <c r="E518" t="s">
        <v>7220</v>
      </c>
      <c r="F518" t="s">
        <v>1507</v>
      </c>
      <c r="G518" t="s">
        <v>9083</v>
      </c>
      <c r="H518" t="s">
        <v>1371</v>
      </c>
      <c r="I518" t="s">
        <v>11739</v>
      </c>
      <c r="J518" t="s">
        <v>11186</v>
      </c>
      <c r="K518">
        <v>621242</v>
      </c>
      <c r="L518" t="s">
        <v>11186</v>
      </c>
      <c r="M518">
        <v>2117203</v>
      </c>
      <c r="N518" t="s">
        <v>11186</v>
      </c>
      <c r="O518" t="s">
        <v>12604</v>
      </c>
      <c r="P518" t="s">
        <v>12603</v>
      </c>
      <c r="Q518">
        <v>10214</v>
      </c>
      <c r="R518" t="s">
        <v>11186</v>
      </c>
      <c r="S518">
        <v>35394</v>
      </c>
      <c r="T518" t="s">
        <v>11186</v>
      </c>
      <c r="V518" t="s">
        <v>12736</v>
      </c>
      <c r="W518">
        <v>100572</v>
      </c>
      <c r="X518">
        <v>10214</v>
      </c>
      <c r="Y518" t="s">
        <v>14582</v>
      </c>
      <c r="Z518" t="s">
        <v>12605</v>
      </c>
      <c r="AA518" t="s">
        <v>656</v>
      </c>
      <c r="AB518" t="s">
        <v>656</v>
      </c>
      <c r="AC518" t="s">
        <v>11186</v>
      </c>
      <c r="AD518" t="s">
        <v>12605</v>
      </c>
      <c r="AE518">
        <v>12545</v>
      </c>
      <c r="AF518" t="s">
        <v>11186</v>
      </c>
      <c r="AG518">
        <v>68548</v>
      </c>
      <c r="AH518" t="s">
        <v>11186</v>
      </c>
      <c r="AI518">
        <v>23601</v>
      </c>
      <c r="AJ518">
        <v>5187</v>
      </c>
      <c r="AL518" t="s">
        <v>14583</v>
      </c>
      <c r="AM518" t="s">
        <v>12605</v>
      </c>
      <c r="AN518" t="s">
        <v>12605</v>
      </c>
      <c r="AO518" t="s">
        <v>15883</v>
      </c>
    </row>
    <row r="519" spans="1:41" x14ac:dyDescent="0.3">
      <c r="A519" t="s">
        <v>13734</v>
      </c>
      <c r="B519" t="s">
        <v>11557</v>
      </c>
      <c r="C519" s="62">
        <v>33194</v>
      </c>
      <c r="D519" t="s">
        <v>7624</v>
      </c>
      <c r="E519" t="s">
        <v>7220</v>
      </c>
      <c r="F519" t="s">
        <v>1414</v>
      </c>
      <c r="G519" t="s">
        <v>9083</v>
      </c>
      <c r="H519" t="s">
        <v>1422</v>
      </c>
      <c r="I519" t="s">
        <v>11558</v>
      </c>
      <c r="J519" t="s">
        <v>11557</v>
      </c>
      <c r="K519">
        <v>553869</v>
      </c>
      <c r="L519" t="s">
        <v>11557</v>
      </c>
      <c r="M519">
        <v>2122215</v>
      </c>
      <c r="N519" t="s">
        <v>11557</v>
      </c>
      <c r="O519" t="s">
        <v>13735</v>
      </c>
      <c r="P519" t="s">
        <v>13734</v>
      </c>
      <c r="Q519">
        <v>10076</v>
      </c>
      <c r="R519" t="s">
        <v>11557</v>
      </c>
      <c r="S519">
        <v>33594</v>
      </c>
      <c r="T519" t="s">
        <v>11557</v>
      </c>
      <c r="W519">
        <v>66057</v>
      </c>
      <c r="X519">
        <v>10076</v>
      </c>
      <c r="Y519" t="s">
        <v>13736</v>
      </c>
      <c r="Z519" t="s">
        <v>13737</v>
      </c>
      <c r="AA519" t="s">
        <v>656</v>
      </c>
      <c r="AB519" t="s">
        <v>656</v>
      </c>
      <c r="AD519" t="s">
        <v>13737</v>
      </c>
      <c r="AE519">
        <v>13671</v>
      </c>
      <c r="AI519">
        <v>9574</v>
      </c>
      <c r="AJ519">
        <v>4837</v>
      </c>
      <c r="AK519" t="s">
        <v>11557</v>
      </c>
      <c r="AL519" t="s">
        <v>14584</v>
      </c>
      <c r="AM519" t="s">
        <v>13737</v>
      </c>
      <c r="AN519" t="s">
        <v>11557</v>
      </c>
      <c r="AO519" t="s">
        <v>1422</v>
      </c>
    </row>
    <row r="520" spans="1:41" x14ac:dyDescent="0.3">
      <c r="A520" t="s">
        <v>13291</v>
      </c>
      <c r="B520" t="s">
        <v>11593</v>
      </c>
      <c r="C520" s="62">
        <v>35212</v>
      </c>
      <c r="D520" t="s">
        <v>13292</v>
      </c>
      <c r="E520" t="s">
        <v>7220</v>
      </c>
      <c r="F520" t="s">
        <v>1411</v>
      </c>
      <c r="G520" t="s">
        <v>9083</v>
      </c>
      <c r="H520" t="s">
        <v>659</v>
      </c>
      <c r="I520" t="s">
        <v>13032</v>
      </c>
      <c r="J520" t="s">
        <v>11593</v>
      </c>
      <c r="K520">
        <v>656371</v>
      </c>
      <c r="L520" t="s">
        <v>11593</v>
      </c>
      <c r="M520">
        <v>2211193</v>
      </c>
      <c r="N520" t="s">
        <v>11593</v>
      </c>
      <c r="P520" t="s">
        <v>13291</v>
      </c>
      <c r="Q520">
        <v>10523</v>
      </c>
      <c r="S520">
        <v>34997</v>
      </c>
      <c r="T520" t="s">
        <v>11593</v>
      </c>
      <c r="W520">
        <v>104766</v>
      </c>
      <c r="Z520" t="s">
        <v>13293</v>
      </c>
      <c r="AA520" t="s">
        <v>664</v>
      </c>
      <c r="AB520" t="s">
        <v>656</v>
      </c>
      <c r="AD520" t="s">
        <v>13293</v>
      </c>
      <c r="AE520">
        <v>13440</v>
      </c>
      <c r="AJ520">
        <v>5820</v>
      </c>
      <c r="AN520" t="s">
        <v>11593</v>
      </c>
      <c r="AO520" t="s">
        <v>659</v>
      </c>
    </row>
    <row r="521" spans="1:41" x14ac:dyDescent="0.3">
      <c r="A521" t="s">
        <v>11048</v>
      </c>
      <c r="B521" t="s">
        <v>11049</v>
      </c>
      <c r="C521" s="62">
        <v>33385</v>
      </c>
      <c r="D521" t="s">
        <v>11050</v>
      </c>
      <c r="E521" t="s">
        <v>7220</v>
      </c>
      <c r="F521" t="s">
        <v>3575</v>
      </c>
      <c r="G521" t="s">
        <v>3575</v>
      </c>
      <c r="H521" t="s">
        <v>1371</v>
      </c>
      <c r="I521" t="s">
        <v>11051</v>
      </c>
      <c r="J521" t="s">
        <v>11049</v>
      </c>
      <c r="K521">
        <v>545064</v>
      </c>
      <c r="L521" t="s">
        <v>11049</v>
      </c>
      <c r="M521">
        <v>2050878</v>
      </c>
      <c r="N521" t="s">
        <v>11049</v>
      </c>
      <c r="O521" t="s">
        <v>13594</v>
      </c>
      <c r="P521" t="s">
        <v>11048</v>
      </c>
      <c r="Q521">
        <v>9841</v>
      </c>
      <c r="R521" t="s">
        <v>11049</v>
      </c>
      <c r="S521">
        <v>32986</v>
      </c>
      <c r="T521" t="s">
        <v>11049</v>
      </c>
      <c r="V521" t="s">
        <v>12763</v>
      </c>
      <c r="W521">
        <v>60094</v>
      </c>
      <c r="X521">
        <v>9841</v>
      </c>
      <c r="Y521" t="s">
        <v>14585</v>
      </c>
      <c r="Z521" t="s">
        <v>11052</v>
      </c>
      <c r="AA521" t="s">
        <v>656</v>
      </c>
      <c r="AB521" t="s">
        <v>656</v>
      </c>
      <c r="AC521" t="s">
        <v>11049</v>
      </c>
      <c r="AD521" t="s">
        <v>11052</v>
      </c>
      <c r="AE521">
        <v>13624</v>
      </c>
      <c r="AF521" t="s">
        <v>11049</v>
      </c>
      <c r="AG521">
        <v>39003</v>
      </c>
      <c r="AH521" t="s">
        <v>11049</v>
      </c>
      <c r="AI521">
        <v>9889</v>
      </c>
      <c r="AJ521">
        <v>4766</v>
      </c>
      <c r="AN521" t="s">
        <v>11049</v>
      </c>
      <c r="AO521" t="s">
        <v>1371</v>
      </c>
    </row>
    <row r="522" spans="1:41" x14ac:dyDescent="0.3">
      <c r="A522" t="s">
        <v>1879</v>
      </c>
      <c r="B522" t="s">
        <v>15</v>
      </c>
      <c r="C522" s="62">
        <v>27079</v>
      </c>
      <c r="D522" t="s">
        <v>6702</v>
      </c>
      <c r="E522" t="s">
        <v>7220</v>
      </c>
      <c r="F522" t="s">
        <v>3575</v>
      </c>
      <c r="G522" t="s">
        <v>3575</v>
      </c>
      <c r="H522" t="s">
        <v>1429</v>
      </c>
      <c r="I522" t="s">
        <v>10665</v>
      </c>
      <c r="J522" t="s">
        <v>15</v>
      </c>
      <c r="K522">
        <v>501726</v>
      </c>
      <c r="L522" t="s">
        <v>15</v>
      </c>
      <c r="M522">
        <v>1207704</v>
      </c>
      <c r="N522" t="s">
        <v>15</v>
      </c>
      <c r="O522" t="s">
        <v>3885</v>
      </c>
      <c r="P522" t="s">
        <v>3886</v>
      </c>
      <c r="Q522">
        <v>9195</v>
      </c>
      <c r="R522" t="s">
        <v>15</v>
      </c>
      <c r="S522">
        <v>32008</v>
      </c>
      <c r="T522" t="s">
        <v>15</v>
      </c>
      <c r="V522" t="s">
        <v>12113</v>
      </c>
      <c r="W522">
        <v>31286</v>
      </c>
      <c r="X522">
        <v>9195</v>
      </c>
      <c r="Y522" t="s">
        <v>15</v>
      </c>
      <c r="Z522" t="s">
        <v>8498</v>
      </c>
      <c r="AA522" t="s">
        <v>656</v>
      </c>
      <c r="AB522" t="s">
        <v>656</v>
      </c>
      <c r="AC522" t="s">
        <v>15</v>
      </c>
      <c r="AD522" t="s">
        <v>8498</v>
      </c>
      <c r="AE522">
        <v>10006</v>
      </c>
      <c r="AI522">
        <v>4155</v>
      </c>
      <c r="AN522" t="s">
        <v>15</v>
      </c>
      <c r="AO522" t="s">
        <v>1429</v>
      </c>
    </row>
    <row r="523" spans="1:41" x14ac:dyDescent="0.3">
      <c r="A523" t="s">
        <v>12364</v>
      </c>
      <c r="B523" t="s">
        <v>11353</v>
      </c>
      <c r="C523" s="62">
        <v>30739</v>
      </c>
      <c r="D523" t="s">
        <v>12365</v>
      </c>
      <c r="E523" t="s">
        <v>7220</v>
      </c>
      <c r="F523" t="s">
        <v>3575</v>
      </c>
      <c r="G523" t="s">
        <v>3575</v>
      </c>
      <c r="H523" t="s">
        <v>1371</v>
      </c>
      <c r="I523" t="s">
        <v>11354</v>
      </c>
      <c r="J523" t="s">
        <v>11353</v>
      </c>
      <c r="K523">
        <v>471822</v>
      </c>
      <c r="L523" t="s">
        <v>11353</v>
      </c>
      <c r="M523">
        <v>288902</v>
      </c>
      <c r="N523" t="s">
        <v>11353</v>
      </c>
      <c r="O523" t="s">
        <v>12366</v>
      </c>
      <c r="P523" t="s">
        <v>12364</v>
      </c>
      <c r="Q523">
        <v>9739</v>
      </c>
      <c r="R523" t="s">
        <v>11353</v>
      </c>
      <c r="S523">
        <v>29839</v>
      </c>
      <c r="T523" t="s">
        <v>11353</v>
      </c>
      <c r="V523" t="s">
        <v>12367</v>
      </c>
      <c r="W523">
        <v>34744</v>
      </c>
      <c r="X523">
        <v>9739</v>
      </c>
      <c r="Y523" t="s">
        <v>11353</v>
      </c>
      <c r="Z523" t="s">
        <v>12368</v>
      </c>
      <c r="AA523" t="s">
        <v>656</v>
      </c>
      <c r="AB523" t="s">
        <v>656</v>
      </c>
      <c r="AC523" t="s">
        <v>11353</v>
      </c>
      <c r="AD523" t="s">
        <v>12368</v>
      </c>
      <c r="AE523">
        <v>8924</v>
      </c>
      <c r="AF523" t="s">
        <v>11353</v>
      </c>
      <c r="AG523">
        <v>17011</v>
      </c>
      <c r="AH523" t="s">
        <v>11353</v>
      </c>
      <c r="AI523">
        <v>6847</v>
      </c>
      <c r="AL523" t="s">
        <v>14586</v>
      </c>
      <c r="AM523" t="s">
        <v>12368</v>
      </c>
      <c r="AN523" t="s">
        <v>11353</v>
      </c>
      <c r="AO523" t="s">
        <v>1371</v>
      </c>
    </row>
    <row r="524" spans="1:41" x14ac:dyDescent="0.3">
      <c r="A524" t="s">
        <v>1880</v>
      </c>
      <c r="B524" t="s">
        <v>243</v>
      </c>
      <c r="C524" s="62">
        <v>28552</v>
      </c>
      <c r="D524" t="s">
        <v>6610</v>
      </c>
      <c r="E524" t="s">
        <v>7220</v>
      </c>
      <c r="F524" t="s">
        <v>3575</v>
      </c>
      <c r="G524" t="s">
        <v>3575</v>
      </c>
      <c r="H524" t="s">
        <v>1378</v>
      </c>
      <c r="I524" t="s">
        <v>10488</v>
      </c>
      <c r="J524" t="s">
        <v>243</v>
      </c>
      <c r="K524">
        <v>429841</v>
      </c>
      <c r="L524" t="s">
        <v>243</v>
      </c>
      <c r="M524">
        <v>293119</v>
      </c>
      <c r="N524" t="s">
        <v>243</v>
      </c>
      <c r="O524" t="s">
        <v>1881</v>
      </c>
      <c r="P524" t="s">
        <v>1880</v>
      </c>
      <c r="Q524">
        <v>7184</v>
      </c>
      <c r="R524" t="s">
        <v>243</v>
      </c>
      <c r="S524">
        <v>5595</v>
      </c>
      <c r="T524" t="s">
        <v>243</v>
      </c>
      <c r="V524" t="s">
        <v>3887</v>
      </c>
      <c r="W524">
        <v>34729</v>
      </c>
      <c r="X524">
        <v>7184</v>
      </c>
      <c r="Y524" t="s">
        <v>243</v>
      </c>
      <c r="Z524" t="s">
        <v>8499</v>
      </c>
      <c r="AA524" t="s">
        <v>656</v>
      </c>
      <c r="AB524" t="s">
        <v>656</v>
      </c>
      <c r="AC524" t="s">
        <v>243</v>
      </c>
      <c r="AD524" t="s">
        <v>8499</v>
      </c>
      <c r="AI524">
        <v>8460</v>
      </c>
      <c r="AO524" t="s">
        <v>1378</v>
      </c>
    </row>
    <row r="525" spans="1:41" x14ac:dyDescent="0.3">
      <c r="A525" t="s">
        <v>13574</v>
      </c>
      <c r="B525" t="s">
        <v>13051</v>
      </c>
      <c r="C525" s="62">
        <v>33458</v>
      </c>
      <c r="D525" t="s">
        <v>13575</v>
      </c>
      <c r="E525" t="s">
        <v>7220</v>
      </c>
      <c r="F525" t="s">
        <v>1437</v>
      </c>
      <c r="G525" t="s">
        <v>6107</v>
      </c>
      <c r="H525" t="s">
        <v>658</v>
      </c>
      <c r="I525" t="s">
        <v>13052</v>
      </c>
      <c r="J525" t="s">
        <v>13051</v>
      </c>
      <c r="K525">
        <v>650490</v>
      </c>
      <c r="L525" t="s">
        <v>13051</v>
      </c>
      <c r="M525">
        <v>2121030</v>
      </c>
      <c r="N525" t="s">
        <v>13051</v>
      </c>
      <c r="O525" t="s">
        <v>14587</v>
      </c>
      <c r="P525" t="s">
        <v>13574</v>
      </c>
      <c r="Q525">
        <v>10465</v>
      </c>
      <c r="R525" t="s">
        <v>13051</v>
      </c>
      <c r="S525">
        <v>33481</v>
      </c>
      <c r="W525">
        <v>103726</v>
      </c>
      <c r="X525">
        <v>10465</v>
      </c>
      <c r="Y525" t="s">
        <v>14588</v>
      </c>
      <c r="Z525" t="s">
        <v>13576</v>
      </c>
      <c r="AA525" t="s">
        <v>656</v>
      </c>
      <c r="AB525" t="s">
        <v>656</v>
      </c>
      <c r="AD525" t="s">
        <v>13576</v>
      </c>
      <c r="AE525">
        <v>14205</v>
      </c>
      <c r="AF525" t="s">
        <v>13051</v>
      </c>
      <c r="AG525">
        <v>79120</v>
      </c>
      <c r="AH525" t="s">
        <v>13051</v>
      </c>
      <c r="AI525">
        <v>18517</v>
      </c>
      <c r="AJ525">
        <v>5430</v>
      </c>
      <c r="AL525" t="s">
        <v>14589</v>
      </c>
      <c r="AM525" t="s">
        <v>13576</v>
      </c>
      <c r="AN525" t="s">
        <v>13576</v>
      </c>
      <c r="AO525" t="s">
        <v>2145</v>
      </c>
    </row>
    <row r="526" spans="1:41" x14ac:dyDescent="0.3">
      <c r="A526" t="s">
        <v>13167</v>
      </c>
      <c r="B526" t="s">
        <v>11682</v>
      </c>
      <c r="C526" s="62">
        <v>35345</v>
      </c>
      <c r="D526" t="s">
        <v>13168</v>
      </c>
      <c r="E526" t="s">
        <v>7220</v>
      </c>
      <c r="F526" t="s">
        <v>1447</v>
      </c>
      <c r="G526" t="s">
        <v>6107</v>
      </c>
      <c r="H526" t="s">
        <v>1378</v>
      </c>
      <c r="I526" t="s">
        <v>13030</v>
      </c>
      <c r="J526" t="s">
        <v>11682</v>
      </c>
      <c r="K526">
        <v>666783</v>
      </c>
      <c r="L526" t="s">
        <v>11682</v>
      </c>
      <c r="P526" t="s">
        <v>13167</v>
      </c>
      <c r="S526">
        <v>29701</v>
      </c>
      <c r="W526">
        <v>107192</v>
      </c>
      <c r="Z526" t="s">
        <v>13169</v>
      </c>
      <c r="AA526" t="s">
        <v>656</v>
      </c>
      <c r="AB526" t="s">
        <v>656</v>
      </c>
      <c r="AD526" t="s">
        <v>13169</v>
      </c>
      <c r="AE526">
        <v>13768</v>
      </c>
      <c r="AJ526">
        <v>5814</v>
      </c>
      <c r="AN526" t="s">
        <v>11682</v>
      </c>
      <c r="AO526" t="s">
        <v>1378</v>
      </c>
    </row>
    <row r="527" spans="1:41" x14ac:dyDescent="0.3">
      <c r="A527" t="s">
        <v>12638</v>
      </c>
      <c r="B527" t="s">
        <v>11638</v>
      </c>
      <c r="C527" s="62">
        <v>33019</v>
      </c>
      <c r="D527" t="s">
        <v>6528</v>
      </c>
      <c r="E527" t="s">
        <v>6801</v>
      </c>
      <c r="F527" t="s">
        <v>1407</v>
      </c>
      <c r="G527" t="s">
        <v>9083</v>
      </c>
      <c r="H527" t="s">
        <v>1378</v>
      </c>
      <c r="I527" t="s">
        <v>11639</v>
      </c>
      <c r="J527" t="s">
        <v>11638</v>
      </c>
      <c r="K527">
        <v>543105</v>
      </c>
      <c r="L527" t="s">
        <v>11638</v>
      </c>
      <c r="M527">
        <v>2050338</v>
      </c>
      <c r="N527" t="s">
        <v>11638</v>
      </c>
      <c r="O527" t="s">
        <v>13170</v>
      </c>
      <c r="P527" t="s">
        <v>12638</v>
      </c>
      <c r="Q527">
        <v>9617</v>
      </c>
      <c r="R527" t="s">
        <v>11638</v>
      </c>
      <c r="S527">
        <v>32956</v>
      </c>
      <c r="T527" t="s">
        <v>11638</v>
      </c>
      <c r="V527" t="s">
        <v>12639</v>
      </c>
      <c r="W527">
        <v>65961</v>
      </c>
      <c r="X527">
        <v>9617</v>
      </c>
      <c r="Y527" t="s">
        <v>11638</v>
      </c>
      <c r="Z527" t="s">
        <v>12640</v>
      </c>
      <c r="AA527" t="s">
        <v>664</v>
      </c>
      <c r="AB527" t="s">
        <v>664</v>
      </c>
      <c r="AC527" t="s">
        <v>11638</v>
      </c>
      <c r="AD527" t="s">
        <v>12640</v>
      </c>
      <c r="AE527">
        <v>12154</v>
      </c>
      <c r="AF527" t="s">
        <v>11638</v>
      </c>
      <c r="AG527">
        <v>38952</v>
      </c>
      <c r="AH527" t="s">
        <v>11638</v>
      </c>
      <c r="AI527">
        <v>23617</v>
      </c>
      <c r="AJ527">
        <v>4998</v>
      </c>
      <c r="AL527" t="s">
        <v>14590</v>
      </c>
      <c r="AM527" t="s">
        <v>12640</v>
      </c>
      <c r="AN527" t="s">
        <v>12640</v>
      </c>
      <c r="AO527" t="s">
        <v>1378</v>
      </c>
    </row>
    <row r="528" spans="1:41" x14ac:dyDescent="0.3">
      <c r="A528" t="s">
        <v>1882</v>
      </c>
      <c r="B528" t="s">
        <v>231</v>
      </c>
      <c r="C528" s="62">
        <v>30051</v>
      </c>
      <c r="D528" t="s">
        <v>6642</v>
      </c>
      <c r="E528" t="s">
        <v>6801</v>
      </c>
      <c r="F528" t="s">
        <v>3575</v>
      </c>
      <c r="G528" t="s">
        <v>3575</v>
      </c>
      <c r="H528" t="s">
        <v>1378</v>
      </c>
      <c r="I528" t="s">
        <v>10481</v>
      </c>
      <c r="J528" t="s">
        <v>231</v>
      </c>
      <c r="K528">
        <v>447736</v>
      </c>
      <c r="L528" t="s">
        <v>231</v>
      </c>
      <c r="M528">
        <v>1104949</v>
      </c>
      <c r="N528" t="s">
        <v>231</v>
      </c>
      <c r="O528" t="s">
        <v>13537</v>
      </c>
      <c r="P528" t="s">
        <v>1882</v>
      </c>
      <c r="Q528">
        <v>8323</v>
      </c>
      <c r="R528" t="s">
        <v>231</v>
      </c>
      <c r="S528">
        <v>29209</v>
      </c>
      <c r="T528" t="s">
        <v>231</v>
      </c>
      <c r="V528" t="s">
        <v>12776</v>
      </c>
      <c r="W528">
        <v>34746</v>
      </c>
      <c r="X528">
        <v>8323</v>
      </c>
      <c r="Y528" t="s">
        <v>231</v>
      </c>
      <c r="Z528" t="s">
        <v>5386</v>
      </c>
      <c r="AA528" t="s">
        <v>664</v>
      </c>
      <c r="AB528" t="s">
        <v>664</v>
      </c>
      <c r="AC528" t="s">
        <v>231</v>
      </c>
      <c r="AD528" t="s">
        <v>5386</v>
      </c>
      <c r="AE528">
        <v>9133</v>
      </c>
      <c r="AI528">
        <v>1314</v>
      </c>
      <c r="AJ528">
        <v>2857</v>
      </c>
      <c r="AN528" t="s">
        <v>231</v>
      </c>
      <c r="AO528" t="s">
        <v>1378</v>
      </c>
    </row>
    <row r="529" spans="1:41" x14ac:dyDescent="0.3">
      <c r="A529" t="s">
        <v>3795</v>
      </c>
      <c r="B529" t="s">
        <v>483</v>
      </c>
      <c r="C529" s="62">
        <v>32650</v>
      </c>
      <c r="D529" t="s">
        <v>6802</v>
      </c>
      <c r="E529" t="s">
        <v>6801</v>
      </c>
      <c r="F529" t="s">
        <v>1414</v>
      </c>
      <c r="G529" t="s">
        <v>9083</v>
      </c>
      <c r="H529" t="s">
        <v>1378</v>
      </c>
      <c r="I529" t="s">
        <v>10595</v>
      </c>
      <c r="J529" t="s">
        <v>483</v>
      </c>
      <c r="K529">
        <v>572816</v>
      </c>
      <c r="L529" t="s">
        <v>483</v>
      </c>
      <c r="M529">
        <v>2041486</v>
      </c>
      <c r="N529" t="s">
        <v>483</v>
      </c>
      <c r="O529" t="s">
        <v>3794</v>
      </c>
      <c r="P529" t="s">
        <v>3795</v>
      </c>
      <c r="Q529">
        <v>9438</v>
      </c>
      <c r="R529" t="s">
        <v>483</v>
      </c>
      <c r="S529">
        <v>31684</v>
      </c>
      <c r="T529" t="s">
        <v>483</v>
      </c>
      <c r="U529" t="s">
        <v>483</v>
      </c>
      <c r="V529" t="s">
        <v>3796</v>
      </c>
      <c r="W529">
        <v>66638</v>
      </c>
      <c r="X529">
        <v>9438</v>
      </c>
      <c r="Y529" t="s">
        <v>483</v>
      </c>
      <c r="Z529" t="s">
        <v>5290</v>
      </c>
      <c r="AA529" t="s">
        <v>664</v>
      </c>
      <c r="AB529" t="s">
        <v>656</v>
      </c>
      <c r="AC529" t="s">
        <v>483</v>
      </c>
      <c r="AD529" t="s">
        <v>5290</v>
      </c>
      <c r="AE529">
        <v>11980</v>
      </c>
      <c r="AF529" t="s">
        <v>483</v>
      </c>
      <c r="AG529">
        <v>38074</v>
      </c>
      <c r="AH529" t="s">
        <v>483</v>
      </c>
      <c r="AI529">
        <v>13999</v>
      </c>
      <c r="AJ529">
        <v>4396</v>
      </c>
      <c r="AK529" t="s">
        <v>483</v>
      </c>
      <c r="AL529" t="s">
        <v>14591</v>
      </c>
      <c r="AM529" t="s">
        <v>5290</v>
      </c>
      <c r="AN529" t="s">
        <v>5290</v>
      </c>
      <c r="AO529" t="s">
        <v>1378</v>
      </c>
    </row>
    <row r="530" spans="1:41" x14ac:dyDescent="0.3">
      <c r="A530" t="s">
        <v>1883</v>
      </c>
      <c r="B530" t="s">
        <v>742</v>
      </c>
      <c r="C530" s="62">
        <v>27331</v>
      </c>
      <c r="D530" t="s">
        <v>7487</v>
      </c>
      <c r="E530" t="s">
        <v>7486</v>
      </c>
      <c r="F530" t="s">
        <v>3575</v>
      </c>
      <c r="G530" t="s">
        <v>3575</v>
      </c>
      <c r="H530" t="s">
        <v>1371</v>
      </c>
      <c r="I530" t="s">
        <v>10955</v>
      </c>
      <c r="J530" t="s">
        <v>742</v>
      </c>
      <c r="K530">
        <v>285079</v>
      </c>
      <c r="L530" t="s">
        <v>742</v>
      </c>
      <c r="M530">
        <v>174972</v>
      </c>
      <c r="N530" t="s">
        <v>742</v>
      </c>
      <c r="O530" t="s">
        <v>1884</v>
      </c>
      <c r="P530" t="s">
        <v>1883</v>
      </c>
      <c r="Q530">
        <v>6708</v>
      </c>
      <c r="R530" t="s">
        <v>742</v>
      </c>
      <c r="S530">
        <v>4695</v>
      </c>
      <c r="T530" t="s">
        <v>742</v>
      </c>
      <c r="V530" t="s">
        <v>3888</v>
      </c>
      <c r="W530">
        <v>5034</v>
      </c>
      <c r="X530">
        <v>6708</v>
      </c>
      <c r="Y530" t="s">
        <v>742</v>
      </c>
      <c r="Z530" t="s">
        <v>5387</v>
      </c>
      <c r="AA530" t="s">
        <v>656</v>
      </c>
      <c r="AB530" t="s">
        <v>656</v>
      </c>
      <c r="AC530" t="s">
        <v>742</v>
      </c>
      <c r="AD530" t="s">
        <v>5387</v>
      </c>
      <c r="AE530">
        <v>6669</v>
      </c>
      <c r="AF530" t="s">
        <v>742</v>
      </c>
      <c r="AG530">
        <v>5914</v>
      </c>
      <c r="AH530" t="s">
        <v>742</v>
      </c>
      <c r="AI530">
        <v>732</v>
      </c>
      <c r="AJ530">
        <v>608</v>
      </c>
      <c r="AK530" t="s">
        <v>742</v>
      </c>
      <c r="AL530" t="s">
        <v>14592</v>
      </c>
      <c r="AM530" t="s">
        <v>5387</v>
      </c>
      <c r="AN530" t="s">
        <v>5387</v>
      </c>
      <c r="AO530" t="s">
        <v>1371</v>
      </c>
    </row>
    <row r="531" spans="1:41" x14ac:dyDescent="0.3">
      <c r="A531" t="s">
        <v>1885</v>
      </c>
      <c r="B531" t="s">
        <v>1058</v>
      </c>
      <c r="C531" s="62">
        <v>30989</v>
      </c>
      <c r="D531" t="s">
        <v>6664</v>
      </c>
      <c r="E531" t="s">
        <v>7833</v>
      </c>
      <c r="F531" t="s">
        <v>3575</v>
      </c>
      <c r="G531" t="s">
        <v>3575</v>
      </c>
      <c r="H531" t="s">
        <v>1371</v>
      </c>
      <c r="I531" t="s">
        <v>10837</v>
      </c>
      <c r="J531" t="s">
        <v>1058</v>
      </c>
      <c r="K531">
        <v>505447</v>
      </c>
      <c r="L531" t="s">
        <v>1058</v>
      </c>
      <c r="M531">
        <v>1794766</v>
      </c>
      <c r="N531" t="s">
        <v>1058</v>
      </c>
      <c r="O531" t="s">
        <v>1886</v>
      </c>
      <c r="P531" t="s">
        <v>1885</v>
      </c>
      <c r="Q531">
        <v>8979</v>
      </c>
      <c r="R531" t="s">
        <v>1058</v>
      </c>
      <c r="V531" t="s">
        <v>5388</v>
      </c>
      <c r="W531">
        <v>51169</v>
      </c>
      <c r="Z531" t="s">
        <v>8500</v>
      </c>
      <c r="AA531" t="s">
        <v>656</v>
      </c>
      <c r="AB531" t="s">
        <v>656</v>
      </c>
      <c r="AC531" t="s">
        <v>1058</v>
      </c>
      <c r="AD531" t="s">
        <v>8500</v>
      </c>
      <c r="AI531">
        <v>2868</v>
      </c>
      <c r="AO531" t="s">
        <v>1371</v>
      </c>
    </row>
    <row r="532" spans="1:41" x14ac:dyDescent="0.3">
      <c r="A532" t="s">
        <v>8251</v>
      </c>
      <c r="B532" t="s">
        <v>8501</v>
      </c>
      <c r="C532" s="62">
        <v>31798</v>
      </c>
      <c r="D532" t="s">
        <v>6751</v>
      </c>
      <c r="E532" t="s">
        <v>8252</v>
      </c>
      <c r="F532" t="s">
        <v>3575</v>
      </c>
      <c r="G532" t="s">
        <v>3575</v>
      </c>
      <c r="H532" t="s">
        <v>1371</v>
      </c>
      <c r="I532" t="s">
        <v>9862</v>
      </c>
      <c r="J532" t="s">
        <v>8501</v>
      </c>
      <c r="K532">
        <v>518617</v>
      </c>
      <c r="L532" t="s">
        <v>8501</v>
      </c>
      <c r="M532">
        <v>1915025</v>
      </c>
      <c r="N532" t="s">
        <v>8501</v>
      </c>
      <c r="O532" t="s">
        <v>8502</v>
      </c>
      <c r="P532" t="s">
        <v>8251</v>
      </c>
      <c r="Q532">
        <v>9179</v>
      </c>
      <c r="R532" t="s">
        <v>8501</v>
      </c>
      <c r="S532">
        <v>32178</v>
      </c>
      <c r="T532" t="s">
        <v>8501</v>
      </c>
      <c r="V532" t="s">
        <v>8503</v>
      </c>
      <c r="W532">
        <v>55842</v>
      </c>
      <c r="X532">
        <v>9179</v>
      </c>
      <c r="Y532" t="s">
        <v>8501</v>
      </c>
      <c r="Z532" t="s">
        <v>8504</v>
      </c>
      <c r="AA532" t="s">
        <v>664</v>
      </c>
      <c r="AB532" t="s">
        <v>664</v>
      </c>
      <c r="AC532" t="s">
        <v>8501</v>
      </c>
      <c r="AD532" t="s">
        <v>8504</v>
      </c>
      <c r="AE532">
        <v>12330</v>
      </c>
      <c r="AF532" t="s">
        <v>8501</v>
      </c>
      <c r="AG532">
        <v>17094</v>
      </c>
      <c r="AH532" t="s">
        <v>8501</v>
      </c>
      <c r="AI532">
        <v>5863</v>
      </c>
      <c r="AJ532">
        <v>4097</v>
      </c>
      <c r="AL532" t="s">
        <v>14593</v>
      </c>
      <c r="AM532" t="s">
        <v>8504</v>
      </c>
      <c r="AN532" t="s">
        <v>8504</v>
      </c>
      <c r="AO532" t="s">
        <v>15883</v>
      </c>
    </row>
    <row r="533" spans="1:41" x14ac:dyDescent="0.3">
      <c r="A533" t="s">
        <v>3464</v>
      </c>
      <c r="B533" t="s">
        <v>303</v>
      </c>
      <c r="C533" s="62">
        <v>32707</v>
      </c>
      <c r="D533" t="s">
        <v>6909</v>
      </c>
      <c r="E533" t="s">
        <v>7114</v>
      </c>
      <c r="F533" t="s">
        <v>3575</v>
      </c>
      <c r="G533" t="s">
        <v>3575</v>
      </c>
      <c r="H533" t="s">
        <v>658</v>
      </c>
      <c r="I533" t="s">
        <v>10920</v>
      </c>
      <c r="J533" t="s">
        <v>303</v>
      </c>
      <c r="K533">
        <v>518618</v>
      </c>
      <c r="L533" t="s">
        <v>303</v>
      </c>
      <c r="M533">
        <v>2042435</v>
      </c>
      <c r="N533" t="s">
        <v>303</v>
      </c>
      <c r="O533" t="s">
        <v>3889</v>
      </c>
      <c r="P533" t="s">
        <v>3464</v>
      </c>
      <c r="Q533">
        <v>9391</v>
      </c>
      <c r="R533" t="s">
        <v>303</v>
      </c>
      <c r="S533">
        <v>31784</v>
      </c>
      <c r="T533" t="s">
        <v>303</v>
      </c>
      <c r="V533" t="s">
        <v>3890</v>
      </c>
      <c r="W533">
        <v>65867</v>
      </c>
      <c r="X533">
        <v>9391</v>
      </c>
      <c r="Y533" t="s">
        <v>303</v>
      </c>
      <c r="Z533" t="s">
        <v>5389</v>
      </c>
      <c r="AA533" t="s">
        <v>664</v>
      </c>
      <c r="AB533" t="s">
        <v>656</v>
      </c>
      <c r="AC533" t="s">
        <v>303</v>
      </c>
      <c r="AD533" t="s">
        <v>5389</v>
      </c>
      <c r="AE533">
        <v>9894</v>
      </c>
      <c r="AF533" t="s">
        <v>303</v>
      </c>
      <c r="AG533">
        <v>21876</v>
      </c>
      <c r="AH533" t="s">
        <v>303</v>
      </c>
      <c r="AI533">
        <v>13598</v>
      </c>
      <c r="AJ533">
        <v>4269</v>
      </c>
      <c r="AK533" t="s">
        <v>303</v>
      </c>
      <c r="AL533" t="s">
        <v>14594</v>
      </c>
      <c r="AM533" t="s">
        <v>5389</v>
      </c>
      <c r="AN533" t="s">
        <v>5389</v>
      </c>
      <c r="AO533" t="s">
        <v>15891</v>
      </c>
    </row>
    <row r="534" spans="1:41" x14ac:dyDescent="0.3">
      <c r="A534" t="s">
        <v>12387</v>
      </c>
      <c r="B534" t="s">
        <v>11718</v>
      </c>
      <c r="C534" s="62">
        <v>33696</v>
      </c>
      <c r="D534" t="s">
        <v>6804</v>
      </c>
      <c r="E534" t="s">
        <v>12388</v>
      </c>
      <c r="F534" t="s">
        <v>1432</v>
      </c>
      <c r="G534" t="s">
        <v>9083</v>
      </c>
      <c r="H534" t="s">
        <v>1429</v>
      </c>
      <c r="I534" t="s">
        <v>11719</v>
      </c>
      <c r="J534" t="s">
        <v>11718</v>
      </c>
      <c r="K534">
        <v>594694</v>
      </c>
      <c r="L534" t="s">
        <v>11718</v>
      </c>
      <c r="M534">
        <v>2159737</v>
      </c>
      <c r="N534" t="s">
        <v>11718</v>
      </c>
      <c r="O534" t="s">
        <v>13383</v>
      </c>
      <c r="P534" t="s">
        <v>12387</v>
      </c>
      <c r="Q534">
        <v>9969</v>
      </c>
      <c r="R534" t="s">
        <v>11718</v>
      </c>
      <c r="S534">
        <v>33659</v>
      </c>
      <c r="T534" t="s">
        <v>11718</v>
      </c>
      <c r="V534" t="s">
        <v>12389</v>
      </c>
      <c r="W534">
        <v>67700</v>
      </c>
      <c r="X534">
        <v>9969</v>
      </c>
      <c r="Y534" t="s">
        <v>11718</v>
      </c>
      <c r="Z534" t="s">
        <v>12390</v>
      </c>
      <c r="AA534" t="s">
        <v>5053</v>
      </c>
      <c r="AB534" t="s">
        <v>656</v>
      </c>
      <c r="AC534" t="s">
        <v>11718</v>
      </c>
      <c r="AD534" t="s">
        <v>12390</v>
      </c>
      <c r="AE534">
        <v>13582</v>
      </c>
      <c r="AF534" t="s">
        <v>11718</v>
      </c>
      <c r="AG534">
        <v>62780</v>
      </c>
      <c r="AH534" t="s">
        <v>11718</v>
      </c>
      <c r="AI534">
        <v>13457</v>
      </c>
      <c r="AJ534">
        <v>4929</v>
      </c>
      <c r="AK534" t="s">
        <v>11718</v>
      </c>
      <c r="AL534" t="s">
        <v>14595</v>
      </c>
      <c r="AM534" t="s">
        <v>12390</v>
      </c>
      <c r="AN534" t="s">
        <v>12390</v>
      </c>
      <c r="AO534" t="s">
        <v>15903</v>
      </c>
    </row>
    <row r="535" spans="1:41" x14ac:dyDescent="0.3">
      <c r="A535" t="s">
        <v>1887</v>
      </c>
      <c r="B535" t="s">
        <v>1051</v>
      </c>
      <c r="C535" s="62">
        <v>30516</v>
      </c>
      <c r="D535" t="s">
        <v>7031</v>
      </c>
      <c r="E535" t="s">
        <v>7834</v>
      </c>
      <c r="F535" t="s">
        <v>1428</v>
      </c>
      <c r="G535" t="s">
        <v>6107</v>
      </c>
      <c r="H535" t="s">
        <v>1371</v>
      </c>
      <c r="I535" t="s">
        <v>9524</v>
      </c>
      <c r="J535" t="s">
        <v>1051</v>
      </c>
      <c r="K535">
        <v>457422</v>
      </c>
      <c r="L535" t="s">
        <v>1051</v>
      </c>
      <c r="M535">
        <v>1098916</v>
      </c>
      <c r="N535" t="s">
        <v>1051</v>
      </c>
      <c r="O535" t="s">
        <v>1888</v>
      </c>
      <c r="P535" t="s">
        <v>1887</v>
      </c>
      <c r="Q535">
        <v>8255</v>
      </c>
      <c r="R535" t="s">
        <v>1051</v>
      </c>
      <c r="S535">
        <v>29140</v>
      </c>
      <c r="T535" t="s">
        <v>1051</v>
      </c>
      <c r="V535" t="s">
        <v>5390</v>
      </c>
      <c r="W535">
        <v>47352</v>
      </c>
      <c r="X535">
        <v>8255</v>
      </c>
      <c r="Y535" t="s">
        <v>1051</v>
      </c>
      <c r="Z535" t="s">
        <v>8505</v>
      </c>
      <c r="AA535" t="s">
        <v>656</v>
      </c>
      <c r="AB535" t="s">
        <v>656</v>
      </c>
      <c r="AC535" t="s">
        <v>1051</v>
      </c>
      <c r="AD535" t="s">
        <v>8505</v>
      </c>
      <c r="AE535">
        <v>9250</v>
      </c>
      <c r="AI535">
        <v>733</v>
      </c>
      <c r="AN535" t="s">
        <v>1051</v>
      </c>
      <c r="AO535" t="s">
        <v>1371</v>
      </c>
    </row>
    <row r="536" spans="1:41" x14ac:dyDescent="0.3">
      <c r="A536" t="s">
        <v>1889</v>
      </c>
      <c r="B536" t="s">
        <v>484</v>
      </c>
      <c r="C536" s="62">
        <v>31436</v>
      </c>
      <c r="D536" t="s">
        <v>7222</v>
      </c>
      <c r="E536" t="s">
        <v>7221</v>
      </c>
      <c r="F536" t="s">
        <v>3575</v>
      </c>
      <c r="G536" t="s">
        <v>3575</v>
      </c>
      <c r="H536" t="s">
        <v>1378</v>
      </c>
      <c r="I536" t="s">
        <v>10674</v>
      </c>
      <c r="J536" t="s">
        <v>484</v>
      </c>
      <c r="K536">
        <v>543108</v>
      </c>
      <c r="L536" t="s">
        <v>484</v>
      </c>
      <c r="M536">
        <v>1669882</v>
      </c>
      <c r="N536" t="s">
        <v>484</v>
      </c>
      <c r="O536" t="s">
        <v>1890</v>
      </c>
      <c r="P536" t="s">
        <v>1889</v>
      </c>
      <c r="Q536">
        <v>8927</v>
      </c>
      <c r="R536" t="s">
        <v>484</v>
      </c>
      <c r="S536">
        <v>31006</v>
      </c>
      <c r="T536" t="s">
        <v>484</v>
      </c>
      <c r="U536" t="s">
        <v>484</v>
      </c>
      <c r="V536" t="s">
        <v>3891</v>
      </c>
      <c r="W536">
        <v>57797</v>
      </c>
      <c r="X536">
        <v>8927</v>
      </c>
      <c r="Y536" t="s">
        <v>484</v>
      </c>
      <c r="Z536" t="s">
        <v>5391</v>
      </c>
      <c r="AA536" t="s">
        <v>664</v>
      </c>
      <c r="AB536" t="s">
        <v>664</v>
      </c>
      <c r="AC536" t="s">
        <v>484</v>
      </c>
      <c r="AD536" t="s">
        <v>5391</v>
      </c>
      <c r="AE536">
        <v>10774</v>
      </c>
      <c r="AI536">
        <v>5252</v>
      </c>
      <c r="AN536" t="s">
        <v>484</v>
      </c>
      <c r="AO536" t="s">
        <v>1378</v>
      </c>
    </row>
    <row r="537" spans="1:41" x14ac:dyDescent="0.3">
      <c r="A537" t="s">
        <v>1891</v>
      </c>
      <c r="B537" t="s">
        <v>112</v>
      </c>
      <c r="C537" s="62">
        <v>28673</v>
      </c>
      <c r="D537" t="s">
        <v>7224</v>
      </c>
      <c r="E537" t="s">
        <v>7223</v>
      </c>
      <c r="F537" t="s">
        <v>3575</v>
      </c>
      <c r="G537" t="s">
        <v>3575</v>
      </c>
      <c r="H537" t="s">
        <v>1394</v>
      </c>
      <c r="I537" t="s">
        <v>9985</v>
      </c>
      <c r="J537" t="s">
        <v>112</v>
      </c>
      <c r="K537">
        <v>425785</v>
      </c>
      <c r="L537" t="s">
        <v>112</v>
      </c>
      <c r="M537">
        <v>292185</v>
      </c>
      <c r="N537" t="s">
        <v>112</v>
      </c>
      <c r="O537" t="s">
        <v>1892</v>
      </c>
      <c r="P537" t="s">
        <v>1891</v>
      </c>
      <c r="Q537">
        <v>7439</v>
      </c>
      <c r="R537" t="s">
        <v>112</v>
      </c>
      <c r="S537">
        <v>6099</v>
      </c>
      <c r="T537" t="s">
        <v>112</v>
      </c>
      <c r="U537" t="s">
        <v>112</v>
      </c>
      <c r="V537" t="s">
        <v>3892</v>
      </c>
      <c r="W537">
        <v>31674</v>
      </c>
      <c r="X537">
        <v>7439</v>
      </c>
      <c r="Y537" t="s">
        <v>112</v>
      </c>
      <c r="Z537" t="s">
        <v>5392</v>
      </c>
      <c r="AA537" t="s">
        <v>664</v>
      </c>
      <c r="AB537" t="s">
        <v>656</v>
      </c>
      <c r="AC537" t="s">
        <v>112</v>
      </c>
      <c r="AD537" t="s">
        <v>5392</v>
      </c>
      <c r="AE537">
        <v>7529</v>
      </c>
      <c r="AI537">
        <v>12598</v>
      </c>
      <c r="AN537" t="s">
        <v>112</v>
      </c>
      <c r="AO537" t="s">
        <v>1394</v>
      </c>
    </row>
    <row r="538" spans="1:41" x14ac:dyDescent="0.3">
      <c r="A538" t="s">
        <v>1893</v>
      </c>
      <c r="B538" t="s">
        <v>254</v>
      </c>
      <c r="C538" s="62">
        <v>32748</v>
      </c>
      <c r="D538" t="s">
        <v>6610</v>
      </c>
      <c r="E538" t="s">
        <v>6958</v>
      </c>
      <c r="F538" t="s">
        <v>3575</v>
      </c>
      <c r="G538" t="s">
        <v>3575</v>
      </c>
      <c r="H538" t="s">
        <v>658</v>
      </c>
      <c r="I538" t="s">
        <v>9987</v>
      </c>
      <c r="J538" t="s">
        <v>254</v>
      </c>
      <c r="K538">
        <v>518625</v>
      </c>
      <c r="L538" t="s">
        <v>254</v>
      </c>
      <c r="M538">
        <v>1623767</v>
      </c>
      <c r="N538" t="s">
        <v>254</v>
      </c>
      <c r="O538" t="s">
        <v>1894</v>
      </c>
      <c r="P538" t="s">
        <v>1893</v>
      </c>
      <c r="Q538">
        <v>8683</v>
      </c>
      <c r="R538" t="s">
        <v>254</v>
      </c>
      <c r="S538">
        <v>29963</v>
      </c>
      <c r="T538" t="s">
        <v>254</v>
      </c>
      <c r="U538" t="s">
        <v>254</v>
      </c>
      <c r="V538" t="s">
        <v>3893</v>
      </c>
      <c r="W538">
        <v>57705</v>
      </c>
      <c r="X538">
        <v>8683</v>
      </c>
      <c r="Y538" t="s">
        <v>254</v>
      </c>
      <c r="Z538" t="s">
        <v>5393</v>
      </c>
      <c r="AA538" t="s">
        <v>656</v>
      </c>
      <c r="AB538" t="s">
        <v>656</v>
      </c>
      <c r="AC538" t="s">
        <v>254</v>
      </c>
      <c r="AD538" t="s">
        <v>5393</v>
      </c>
      <c r="AE538">
        <v>9768</v>
      </c>
      <c r="AF538" t="s">
        <v>254</v>
      </c>
      <c r="AG538">
        <v>11342</v>
      </c>
      <c r="AH538" t="s">
        <v>254</v>
      </c>
      <c r="AI538">
        <v>5200</v>
      </c>
      <c r="AJ538">
        <v>3665</v>
      </c>
      <c r="AN538" t="s">
        <v>254</v>
      </c>
      <c r="AO538" t="s">
        <v>658</v>
      </c>
    </row>
    <row r="539" spans="1:41" x14ac:dyDescent="0.3">
      <c r="A539" t="s">
        <v>15732</v>
      </c>
      <c r="B539" t="s">
        <v>15696</v>
      </c>
      <c r="C539" s="62">
        <v>34663</v>
      </c>
      <c r="D539" t="s">
        <v>15733</v>
      </c>
      <c r="E539" t="s">
        <v>6958</v>
      </c>
      <c r="F539" t="s">
        <v>1396</v>
      </c>
      <c r="G539" t="s">
        <v>9083</v>
      </c>
      <c r="H539" t="s">
        <v>1371</v>
      </c>
      <c r="I539" t="s">
        <v>15734</v>
      </c>
      <c r="J539" t="s">
        <v>15696</v>
      </c>
      <c r="K539">
        <v>622554</v>
      </c>
      <c r="L539" t="s">
        <v>15696</v>
      </c>
      <c r="P539" t="s">
        <v>15732</v>
      </c>
      <c r="Q539">
        <v>11011</v>
      </c>
      <c r="R539" t="s">
        <v>15696</v>
      </c>
      <c r="S539">
        <v>37793</v>
      </c>
      <c r="T539" t="s">
        <v>15696</v>
      </c>
      <c r="W539">
        <v>101008</v>
      </c>
      <c r="Z539" t="s">
        <v>15985</v>
      </c>
      <c r="AA539" t="s">
        <v>656</v>
      </c>
      <c r="AB539" t="s">
        <v>656</v>
      </c>
      <c r="AD539" t="s">
        <v>15985</v>
      </c>
      <c r="AE539">
        <v>14702</v>
      </c>
      <c r="AI539">
        <v>30196</v>
      </c>
      <c r="AJ539">
        <v>5877</v>
      </c>
      <c r="AN539" t="s">
        <v>15696</v>
      </c>
      <c r="AO539" t="s">
        <v>15883</v>
      </c>
    </row>
    <row r="540" spans="1:41" x14ac:dyDescent="0.3">
      <c r="A540" t="s">
        <v>1895</v>
      </c>
      <c r="B540" t="s">
        <v>215</v>
      </c>
      <c r="C540" s="62">
        <v>30929</v>
      </c>
      <c r="D540" t="s">
        <v>6614</v>
      </c>
      <c r="E540" t="s">
        <v>7396</v>
      </c>
      <c r="F540" t="s">
        <v>3575</v>
      </c>
      <c r="G540" t="s">
        <v>3575</v>
      </c>
      <c r="H540" t="s">
        <v>1429</v>
      </c>
      <c r="I540" t="s">
        <v>10758</v>
      </c>
      <c r="J540" t="s">
        <v>215</v>
      </c>
      <c r="K540">
        <v>453228</v>
      </c>
      <c r="L540" t="s">
        <v>215</v>
      </c>
      <c r="M540">
        <v>1208652</v>
      </c>
      <c r="N540" t="s">
        <v>215</v>
      </c>
      <c r="O540" t="s">
        <v>1896</v>
      </c>
      <c r="P540" t="s">
        <v>1895</v>
      </c>
      <c r="Q540">
        <v>8404</v>
      </c>
      <c r="R540" t="s">
        <v>215</v>
      </c>
      <c r="S540">
        <v>29671</v>
      </c>
      <c r="T540" t="s">
        <v>215</v>
      </c>
      <c r="V540" t="s">
        <v>5394</v>
      </c>
      <c r="W540">
        <v>51943</v>
      </c>
      <c r="X540">
        <v>8404</v>
      </c>
      <c r="Y540" t="s">
        <v>215</v>
      </c>
      <c r="Z540" t="s">
        <v>8506</v>
      </c>
      <c r="AA540" t="s">
        <v>656</v>
      </c>
      <c r="AB540" t="s">
        <v>656</v>
      </c>
      <c r="AC540" t="s">
        <v>215</v>
      </c>
      <c r="AD540" t="s">
        <v>8506</v>
      </c>
      <c r="AE540">
        <v>9381</v>
      </c>
      <c r="AI540">
        <v>2610</v>
      </c>
      <c r="AN540" t="s">
        <v>215</v>
      </c>
      <c r="AO540" t="s">
        <v>1429</v>
      </c>
    </row>
    <row r="541" spans="1:41" x14ac:dyDescent="0.3">
      <c r="A541" t="s">
        <v>1897</v>
      </c>
      <c r="B541" t="s">
        <v>267</v>
      </c>
      <c r="C541" s="62">
        <v>31389</v>
      </c>
      <c r="D541" t="s">
        <v>6607</v>
      </c>
      <c r="E541" t="s">
        <v>6606</v>
      </c>
      <c r="F541" t="s">
        <v>1458</v>
      </c>
      <c r="G541" t="s">
        <v>9083</v>
      </c>
      <c r="H541" t="s">
        <v>658</v>
      </c>
      <c r="I541" t="s">
        <v>10855</v>
      </c>
      <c r="J541" t="s">
        <v>267</v>
      </c>
      <c r="K541">
        <v>518626</v>
      </c>
      <c r="L541" t="s">
        <v>267</v>
      </c>
      <c r="M541">
        <v>1493883</v>
      </c>
      <c r="N541" t="s">
        <v>267</v>
      </c>
      <c r="O541" t="s">
        <v>1898</v>
      </c>
      <c r="P541" t="s">
        <v>1897</v>
      </c>
      <c r="Q541">
        <v>8723</v>
      </c>
      <c r="R541" t="s">
        <v>267</v>
      </c>
      <c r="S541">
        <v>29563</v>
      </c>
      <c r="T541" t="s">
        <v>267</v>
      </c>
      <c r="U541" t="s">
        <v>267</v>
      </c>
      <c r="V541" t="s">
        <v>3894</v>
      </c>
      <c r="W541">
        <v>56185</v>
      </c>
      <c r="X541">
        <v>8723</v>
      </c>
      <c r="Y541" t="s">
        <v>267</v>
      </c>
      <c r="Z541" t="s">
        <v>5395</v>
      </c>
      <c r="AA541" t="s">
        <v>656</v>
      </c>
      <c r="AB541" t="s">
        <v>656</v>
      </c>
      <c r="AC541" t="s">
        <v>267</v>
      </c>
      <c r="AD541" t="s">
        <v>5395</v>
      </c>
      <c r="AE541">
        <v>9862</v>
      </c>
      <c r="AF541" t="s">
        <v>267</v>
      </c>
      <c r="AG541">
        <v>12113</v>
      </c>
      <c r="AH541" t="s">
        <v>267</v>
      </c>
      <c r="AI541">
        <v>5418</v>
      </c>
      <c r="AJ541">
        <v>3396</v>
      </c>
      <c r="AK541" t="s">
        <v>267</v>
      </c>
      <c r="AL541" t="s">
        <v>14596</v>
      </c>
      <c r="AM541" t="s">
        <v>5395</v>
      </c>
      <c r="AN541" t="s">
        <v>5395</v>
      </c>
      <c r="AO541" t="s">
        <v>658</v>
      </c>
    </row>
    <row r="542" spans="1:41" x14ac:dyDescent="0.3">
      <c r="A542" t="s">
        <v>1899</v>
      </c>
      <c r="B542" t="s">
        <v>1270</v>
      </c>
      <c r="C542" s="62">
        <v>31681</v>
      </c>
      <c r="D542" t="s">
        <v>7064</v>
      </c>
      <c r="E542" t="s">
        <v>7677</v>
      </c>
      <c r="F542" t="s">
        <v>1432</v>
      </c>
      <c r="G542" t="s">
        <v>9083</v>
      </c>
      <c r="H542" t="s">
        <v>1371</v>
      </c>
      <c r="I542" t="s">
        <v>9237</v>
      </c>
      <c r="J542" t="s">
        <v>1270</v>
      </c>
      <c r="K542">
        <v>448281</v>
      </c>
      <c r="L542" t="s">
        <v>1270</v>
      </c>
      <c r="M542">
        <v>1601130</v>
      </c>
      <c r="N542" t="s">
        <v>1270</v>
      </c>
      <c r="O542" t="s">
        <v>3895</v>
      </c>
      <c r="P542" t="s">
        <v>1899</v>
      </c>
      <c r="Q542">
        <v>8641</v>
      </c>
      <c r="R542" t="s">
        <v>1270</v>
      </c>
      <c r="S542">
        <v>30283</v>
      </c>
      <c r="T542" t="s">
        <v>1270</v>
      </c>
      <c r="V542" t="s">
        <v>3896</v>
      </c>
      <c r="W542">
        <v>53253</v>
      </c>
      <c r="X542">
        <v>8641</v>
      </c>
      <c r="Y542" t="s">
        <v>1270</v>
      </c>
      <c r="Z542" t="s">
        <v>5396</v>
      </c>
      <c r="AA542" t="s">
        <v>664</v>
      </c>
      <c r="AB542" t="s">
        <v>664</v>
      </c>
      <c r="AC542" t="s">
        <v>1270</v>
      </c>
      <c r="AD542" t="s">
        <v>5396</v>
      </c>
      <c r="AE542">
        <v>9879</v>
      </c>
      <c r="AF542" t="s">
        <v>1270</v>
      </c>
      <c r="AG542">
        <v>11325</v>
      </c>
      <c r="AH542" t="s">
        <v>1270</v>
      </c>
      <c r="AI542">
        <v>6718</v>
      </c>
      <c r="AJ542">
        <v>3395</v>
      </c>
      <c r="AL542" t="s">
        <v>14597</v>
      </c>
      <c r="AM542" t="s">
        <v>5396</v>
      </c>
      <c r="AN542" t="s">
        <v>5396</v>
      </c>
      <c r="AO542" t="s">
        <v>15883</v>
      </c>
    </row>
    <row r="543" spans="1:41" x14ac:dyDescent="0.3">
      <c r="A543" t="s">
        <v>1900</v>
      </c>
      <c r="B543" t="s">
        <v>715</v>
      </c>
      <c r="C543" s="62">
        <v>26993</v>
      </c>
      <c r="D543" t="s">
        <v>7836</v>
      </c>
      <c r="E543" t="s">
        <v>7835</v>
      </c>
      <c r="F543" t="s">
        <v>3575</v>
      </c>
      <c r="G543" t="s">
        <v>3575</v>
      </c>
      <c r="H543" t="s">
        <v>1371</v>
      </c>
      <c r="I543" t="s">
        <v>9313</v>
      </c>
      <c r="J543" t="s">
        <v>715</v>
      </c>
      <c r="K543">
        <v>136734</v>
      </c>
      <c r="L543" t="s">
        <v>715</v>
      </c>
      <c r="M543">
        <v>18740</v>
      </c>
      <c r="N543" t="s">
        <v>715</v>
      </c>
      <c r="O543" t="s">
        <v>1901</v>
      </c>
      <c r="P543" t="s">
        <v>1900</v>
      </c>
      <c r="Q543">
        <v>6111</v>
      </c>
      <c r="R543" t="s">
        <v>715</v>
      </c>
      <c r="S543">
        <v>3950</v>
      </c>
      <c r="T543" t="s">
        <v>715</v>
      </c>
      <c r="V543" t="s">
        <v>3897</v>
      </c>
      <c r="W543">
        <v>14</v>
      </c>
      <c r="X543">
        <v>6111</v>
      </c>
      <c r="Y543" t="s">
        <v>715</v>
      </c>
      <c r="Z543" t="s">
        <v>8507</v>
      </c>
      <c r="AA543" t="s">
        <v>656</v>
      </c>
      <c r="AB543" t="s">
        <v>656</v>
      </c>
      <c r="AC543" t="s">
        <v>715</v>
      </c>
      <c r="AD543" t="s">
        <v>8507</v>
      </c>
      <c r="AI543">
        <v>4122</v>
      </c>
      <c r="AO543" t="s">
        <v>1371</v>
      </c>
    </row>
    <row r="544" spans="1:41" x14ac:dyDescent="0.3">
      <c r="A544" t="s">
        <v>1902</v>
      </c>
      <c r="B544" t="s">
        <v>857</v>
      </c>
      <c r="C544" s="62">
        <v>32073</v>
      </c>
      <c r="D544" t="s">
        <v>7314</v>
      </c>
      <c r="E544" t="s">
        <v>7837</v>
      </c>
      <c r="F544" t="s">
        <v>3575</v>
      </c>
      <c r="G544" t="s">
        <v>3575</v>
      </c>
      <c r="H544" t="s">
        <v>1371</v>
      </c>
      <c r="I544" t="s">
        <v>10386</v>
      </c>
      <c r="J544" t="s">
        <v>857</v>
      </c>
      <c r="K544">
        <v>467094</v>
      </c>
      <c r="L544" t="s">
        <v>857</v>
      </c>
      <c r="M544">
        <v>1654333</v>
      </c>
      <c r="N544" t="s">
        <v>857</v>
      </c>
      <c r="O544" t="s">
        <v>1903</v>
      </c>
      <c r="P544" t="s">
        <v>1902</v>
      </c>
      <c r="Q544">
        <v>8746</v>
      </c>
      <c r="R544" t="s">
        <v>857</v>
      </c>
      <c r="S544">
        <v>30066</v>
      </c>
      <c r="T544" t="s">
        <v>857</v>
      </c>
      <c r="V544" t="s">
        <v>3898</v>
      </c>
      <c r="W544">
        <v>46026</v>
      </c>
      <c r="X544">
        <v>8746</v>
      </c>
      <c r="Y544" t="s">
        <v>857</v>
      </c>
      <c r="Z544" t="s">
        <v>5397</v>
      </c>
      <c r="AA544" t="s">
        <v>664</v>
      </c>
      <c r="AB544" t="s">
        <v>664</v>
      </c>
      <c r="AC544" t="s">
        <v>857</v>
      </c>
      <c r="AD544" t="s">
        <v>5397</v>
      </c>
      <c r="AE544">
        <v>10406</v>
      </c>
      <c r="AF544" t="s">
        <v>857</v>
      </c>
      <c r="AG544">
        <v>12319</v>
      </c>
      <c r="AH544" t="s">
        <v>857</v>
      </c>
      <c r="AI544">
        <v>4237</v>
      </c>
      <c r="AJ544">
        <v>3535</v>
      </c>
      <c r="AN544" t="s">
        <v>857</v>
      </c>
      <c r="AO544" t="s">
        <v>1371</v>
      </c>
    </row>
    <row r="545" spans="1:41" x14ac:dyDescent="0.3">
      <c r="A545" t="s">
        <v>1904</v>
      </c>
      <c r="B545" t="s">
        <v>413</v>
      </c>
      <c r="C545" s="62">
        <v>29679</v>
      </c>
      <c r="D545" t="s">
        <v>6637</v>
      </c>
      <c r="E545" t="s">
        <v>6954</v>
      </c>
      <c r="F545" t="s">
        <v>3575</v>
      </c>
      <c r="G545" t="s">
        <v>3575</v>
      </c>
      <c r="H545" t="s">
        <v>1378</v>
      </c>
      <c r="I545" t="s">
        <v>10946</v>
      </c>
      <c r="J545" t="s">
        <v>413</v>
      </c>
      <c r="K545">
        <v>425491</v>
      </c>
      <c r="L545" t="s">
        <v>413</v>
      </c>
      <c r="M545">
        <v>225347</v>
      </c>
      <c r="N545" t="s">
        <v>413</v>
      </c>
      <c r="O545" t="s">
        <v>1905</v>
      </c>
      <c r="P545" t="s">
        <v>1904</v>
      </c>
      <c r="Q545">
        <v>7564</v>
      </c>
      <c r="R545" t="s">
        <v>413</v>
      </c>
      <c r="S545">
        <v>6304</v>
      </c>
      <c r="T545" t="s">
        <v>413</v>
      </c>
      <c r="U545" t="s">
        <v>413</v>
      </c>
      <c r="V545" t="s">
        <v>3899</v>
      </c>
      <c r="W545">
        <v>31547</v>
      </c>
      <c r="X545">
        <v>7564</v>
      </c>
      <c r="Y545" t="s">
        <v>413</v>
      </c>
      <c r="Z545" t="s">
        <v>5398</v>
      </c>
      <c r="AA545" t="s">
        <v>5053</v>
      </c>
      <c r="AB545" t="s">
        <v>656</v>
      </c>
      <c r="AC545" t="s">
        <v>413</v>
      </c>
      <c r="AD545" t="s">
        <v>5398</v>
      </c>
      <c r="AE545">
        <v>7155</v>
      </c>
      <c r="AI545">
        <v>3354</v>
      </c>
      <c r="AN545" t="s">
        <v>413</v>
      </c>
      <c r="AO545" t="s">
        <v>1378</v>
      </c>
    </row>
    <row r="546" spans="1:41" x14ac:dyDescent="0.3">
      <c r="A546" t="s">
        <v>1906</v>
      </c>
      <c r="B546" t="s">
        <v>1164</v>
      </c>
      <c r="C546" s="62">
        <v>31042</v>
      </c>
      <c r="D546" t="s">
        <v>6913</v>
      </c>
      <c r="E546" t="s">
        <v>7397</v>
      </c>
      <c r="F546" t="s">
        <v>3575</v>
      </c>
      <c r="G546" t="s">
        <v>3575</v>
      </c>
      <c r="H546" t="s">
        <v>1371</v>
      </c>
      <c r="I546" t="s">
        <v>10152</v>
      </c>
      <c r="J546" t="s">
        <v>1164</v>
      </c>
      <c r="K546">
        <v>445153</v>
      </c>
      <c r="L546" t="s">
        <v>1164</v>
      </c>
      <c r="M546">
        <v>1795803</v>
      </c>
      <c r="N546" t="s">
        <v>1164</v>
      </c>
      <c r="O546" t="s">
        <v>3900</v>
      </c>
      <c r="P546" t="s">
        <v>1906</v>
      </c>
      <c r="Q546">
        <v>9229</v>
      </c>
      <c r="R546" t="s">
        <v>1164</v>
      </c>
      <c r="S546">
        <v>31076</v>
      </c>
      <c r="T546" t="s">
        <v>1164</v>
      </c>
      <c r="V546" t="s">
        <v>3901</v>
      </c>
      <c r="W546">
        <v>47419</v>
      </c>
      <c r="X546">
        <v>9229</v>
      </c>
      <c r="Y546" t="s">
        <v>1164</v>
      </c>
      <c r="Z546" t="s">
        <v>5399</v>
      </c>
      <c r="AA546" t="s">
        <v>656</v>
      </c>
      <c r="AB546" t="s">
        <v>664</v>
      </c>
      <c r="AC546" t="s">
        <v>1164</v>
      </c>
      <c r="AD546" t="s">
        <v>5399</v>
      </c>
      <c r="AE546">
        <v>7966</v>
      </c>
      <c r="AH546" t="s">
        <v>1164</v>
      </c>
      <c r="AI546">
        <v>4028</v>
      </c>
      <c r="AN546" t="s">
        <v>1164</v>
      </c>
      <c r="AO546" t="s">
        <v>1371</v>
      </c>
    </row>
    <row r="547" spans="1:41" x14ac:dyDescent="0.3">
      <c r="A547" t="s">
        <v>1907</v>
      </c>
      <c r="B547" t="s">
        <v>366</v>
      </c>
      <c r="C547" s="62">
        <v>30760</v>
      </c>
      <c r="D547" t="s">
        <v>6610</v>
      </c>
      <c r="E547" t="s">
        <v>7397</v>
      </c>
      <c r="F547" t="s">
        <v>3575</v>
      </c>
      <c r="G547" t="s">
        <v>3575</v>
      </c>
      <c r="H547" t="s">
        <v>659</v>
      </c>
      <c r="I547" t="s">
        <v>9198</v>
      </c>
      <c r="J547" t="s">
        <v>366</v>
      </c>
      <c r="K547">
        <v>453303</v>
      </c>
      <c r="L547" t="s">
        <v>366</v>
      </c>
      <c r="M547">
        <v>1660160</v>
      </c>
      <c r="N547" t="s">
        <v>366</v>
      </c>
      <c r="O547" t="s">
        <v>1908</v>
      </c>
      <c r="P547" t="s">
        <v>1907</v>
      </c>
      <c r="Q547">
        <v>8511</v>
      </c>
      <c r="R547" t="s">
        <v>366</v>
      </c>
      <c r="V547" t="s">
        <v>5400</v>
      </c>
      <c r="W547">
        <v>51965</v>
      </c>
      <c r="X547">
        <v>8511</v>
      </c>
      <c r="Y547" t="s">
        <v>366</v>
      </c>
      <c r="Z547" t="s">
        <v>8508</v>
      </c>
      <c r="AA547" t="s">
        <v>656</v>
      </c>
      <c r="AB547" t="s">
        <v>656</v>
      </c>
      <c r="AC547" t="s">
        <v>366</v>
      </c>
      <c r="AD547" t="s">
        <v>8508</v>
      </c>
      <c r="AI547">
        <v>17925</v>
      </c>
      <c r="AO547" t="s">
        <v>659</v>
      </c>
    </row>
    <row r="548" spans="1:41" x14ac:dyDescent="0.3">
      <c r="A548" t="s">
        <v>1909</v>
      </c>
      <c r="B548" t="s">
        <v>1222</v>
      </c>
      <c r="C548" s="62">
        <v>27836</v>
      </c>
      <c r="D548" t="s">
        <v>6977</v>
      </c>
      <c r="E548" t="s">
        <v>7397</v>
      </c>
      <c r="F548" t="s">
        <v>3575</v>
      </c>
      <c r="G548" t="s">
        <v>3575</v>
      </c>
      <c r="H548" t="s">
        <v>1371</v>
      </c>
      <c r="I548" t="s">
        <v>10618</v>
      </c>
      <c r="J548" t="s">
        <v>1222</v>
      </c>
      <c r="K548">
        <v>275933</v>
      </c>
      <c r="L548" t="s">
        <v>1222</v>
      </c>
      <c r="M548">
        <v>174677</v>
      </c>
      <c r="N548" t="s">
        <v>1222</v>
      </c>
      <c r="O548" t="s">
        <v>1910</v>
      </c>
      <c r="P548" t="s">
        <v>1909</v>
      </c>
      <c r="Q548">
        <v>6447</v>
      </c>
      <c r="R548" t="s">
        <v>1222</v>
      </c>
      <c r="S548">
        <v>4286</v>
      </c>
      <c r="T548" t="s">
        <v>1222</v>
      </c>
      <c r="V548" t="s">
        <v>3902</v>
      </c>
      <c r="W548">
        <v>398</v>
      </c>
      <c r="X548">
        <v>6447</v>
      </c>
      <c r="Y548" t="s">
        <v>1222</v>
      </c>
      <c r="Z548" t="s">
        <v>5401</v>
      </c>
      <c r="AA548" t="s">
        <v>664</v>
      </c>
      <c r="AB548" t="s">
        <v>664</v>
      </c>
      <c r="AC548" t="s">
        <v>1222</v>
      </c>
      <c r="AD548" t="s">
        <v>5401</v>
      </c>
      <c r="AI548">
        <v>12558</v>
      </c>
      <c r="AO548" t="s">
        <v>1371</v>
      </c>
    </row>
    <row r="549" spans="1:41" x14ac:dyDescent="0.3">
      <c r="A549" t="s">
        <v>1911</v>
      </c>
      <c r="B549" t="s">
        <v>149</v>
      </c>
      <c r="C549" s="62">
        <v>31912</v>
      </c>
      <c r="D549" t="s">
        <v>6574</v>
      </c>
      <c r="E549" t="s">
        <v>6573</v>
      </c>
      <c r="F549" t="s">
        <v>3575</v>
      </c>
      <c r="G549" t="s">
        <v>3575</v>
      </c>
      <c r="H549" t="s">
        <v>659</v>
      </c>
      <c r="I549" t="s">
        <v>9322</v>
      </c>
      <c r="J549" t="s">
        <v>149</v>
      </c>
      <c r="K549">
        <v>572821</v>
      </c>
      <c r="L549" t="s">
        <v>149</v>
      </c>
      <c r="M549">
        <v>1794323</v>
      </c>
      <c r="N549" t="s">
        <v>149</v>
      </c>
      <c r="O549" t="s">
        <v>3903</v>
      </c>
      <c r="P549" t="s">
        <v>1911</v>
      </c>
      <c r="Q549">
        <v>9174</v>
      </c>
      <c r="R549" t="s">
        <v>149</v>
      </c>
      <c r="S549">
        <v>31009</v>
      </c>
      <c r="T549" t="s">
        <v>149</v>
      </c>
      <c r="U549" t="s">
        <v>149</v>
      </c>
      <c r="V549" t="s">
        <v>3904</v>
      </c>
      <c r="W549">
        <v>60219</v>
      </c>
      <c r="X549">
        <v>9174</v>
      </c>
      <c r="Y549" t="s">
        <v>149</v>
      </c>
      <c r="Z549" t="s">
        <v>5402</v>
      </c>
      <c r="AA549" t="s">
        <v>656</v>
      </c>
      <c r="AB549" t="s">
        <v>656</v>
      </c>
      <c r="AC549" t="s">
        <v>149</v>
      </c>
      <c r="AD549" t="s">
        <v>5402</v>
      </c>
      <c r="AE549">
        <v>11669</v>
      </c>
      <c r="AF549" t="s">
        <v>149</v>
      </c>
      <c r="AG549">
        <v>13096</v>
      </c>
      <c r="AH549" t="s">
        <v>149</v>
      </c>
      <c r="AI549">
        <v>5782</v>
      </c>
      <c r="AJ549">
        <v>3960</v>
      </c>
      <c r="AK549" t="s">
        <v>149</v>
      </c>
      <c r="AL549" t="s">
        <v>14598</v>
      </c>
      <c r="AM549" t="s">
        <v>5402</v>
      </c>
      <c r="AN549" t="s">
        <v>5402</v>
      </c>
      <c r="AO549" t="s">
        <v>659</v>
      </c>
    </row>
    <row r="550" spans="1:41" x14ac:dyDescent="0.3">
      <c r="A550" t="s">
        <v>12802</v>
      </c>
      <c r="B550" t="s">
        <v>11724</v>
      </c>
      <c r="C550" s="62">
        <v>33472</v>
      </c>
      <c r="D550" t="s">
        <v>6576</v>
      </c>
      <c r="E550" t="s">
        <v>6573</v>
      </c>
      <c r="F550" t="s">
        <v>1551</v>
      </c>
      <c r="G550" t="s">
        <v>6107</v>
      </c>
      <c r="H550" t="s">
        <v>1378</v>
      </c>
      <c r="I550" t="s">
        <v>11725</v>
      </c>
      <c r="J550" t="s">
        <v>11724</v>
      </c>
      <c r="K550">
        <v>641531</v>
      </c>
      <c r="L550" t="s">
        <v>11724</v>
      </c>
      <c r="M550">
        <v>2066295</v>
      </c>
      <c r="N550" t="s">
        <v>11724</v>
      </c>
      <c r="O550" t="s">
        <v>13222</v>
      </c>
      <c r="P550" t="s">
        <v>12802</v>
      </c>
      <c r="Q550">
        <v>9579</v>
      </c>
      <c r="R550" t="s">
        <v>11724</v>
      </c>
      <c r="S550">
        <v>33233</v>
      </c>
      <c r="T550" t="s">
        <v>11724</v>
      </c>
      <c r="W550">
        <v>102574</v>
      </c>
      <c r="X550">
        <v>9579</v>
      </c>
      <c r="Y550" t="s">
        <v>11724</v>
      </c>
      <c r="Z550" t="s">
        <v>12803</v>
      </c>
      <c r="AA550" t="s">
        <v>656</v>
      </c>
      <c r="AB550" t="s">
        <v>656</v>
      </c>
      <c r="AC550" t="s">
        <v>11724</v>
      </c>
      <c r="AD550" t="s">
        <v>12803</v>
      </c>
      <c r="AE550">
        <v>12981</v>
      </c>
      <c r="AI550">
        <v>18277</v>
      </c>
      <c r="AJ550">
        <v>5377</v>
      </c>
      <c r="AL550" t="s">
        <v>14599</v>
      </c>
      <c r="AM550" t="s">
        <v>12803</v>
      </c>
      <c r="AN550" t="s">
        <v>11724</v>
      </c>
      <c r="AO550" t="s">
        <v>15895</v>
      </c>
    </row>
    <row r="551" spans="1:41" x14ac:dyDescent="0.3">
      <c r="A551" t="s">
        <v>1912</v>
      </c>
      <c r="B551" t="s">
        <v>884</v>
      </c>
      <c r="C551" s="62">
        <v>32119</v>
      </c>
      <c r="D551" t="s">
        <v>6572</v>
      </c>
      <c r="E551" t="s">
        <v>7838</v>
      </c>
      <c r="F551" t="s">
        <v>1529</v>
      </c>
      <c r="G551" t="s">
        <v>9083</v>
      </c>
      <c r="H551" t="s">
        <v>1371</v>
      </c>
      <c r="I551" t="s">
        <v>9085</v>
      </c>
      <c r="J551" t="s">
        <v>884</v>
      </c>
      <c r="K551">
        <v>475138</v>
      </c>
      <c r="L551" t="s">
        <v>884</v>
      </c>
      <c r="M551">
        <v>1184316</v>
      </c>
      <c r="N551" t="s">
        <v>884</v>
      </c>
      <c r="O551" t="s">
        <v>1913</v>
      </c>
      <c r="P551" t="s">
        <v>1912</v>
      </c>
      <c r="Q551">
        <v>8656</v>
      </c>
      <c r="R551" t="s">
        <v>884</v>
      </c>
      <c r="S551">
        <v>29965</v>
      </c>
      <c r="T551" t="s">
        <v>884</v>
      </c>
      <c r="V551" t="s">
        <v>3905</v>
      </c>
      <c r="W551">
        <v>49765</v>
      </c>
      <c r="X551">
        <v>8656</v>
      </c>
      <c r="Y551" t="s">
        <v>884</v>
      </c>
      <c r="Z551" t="s">
        <v>5403</v>
      </c>
      <c r="AA551" t="s">
        <v>656</v>
      </c>
      <c r="AB551" t="s">
        <v>656</v>
      </c>
      <c r="AC551" t="s">
        <v>884</v>
      </c>
      <c r="AD551" t="s">
        <v>5403</v>
      </c>
      <c r="AE551">
        <v>9281</v>
      </c>
      <c r="AF551" t="s">
        <v>884</v>
      </c>
      <c r="AG551">
        <v>12591</v>
      </c>
      <c r="AI551">
        <v>2597</v>
      </c>
      <c r="AN551" t="s">
        <v>884</v>
      </c>
      <c r="AO551" t="s">
        <v>1371</v>
      </c>
    </row>
    <row r="552" spans="1:41" x14ac:dyDescent="0.3">
      <c r="A552" t="s">
        <v>14100</v>
      </c>
      <c r="B552" t="s">
        <v>11327</v>
      </c>
      <c r="C552" s="62">
        <v>31790</v>
      </c>
      <c r="D552" t="s">
        <v>8010</v>
      </c>
      <c r="E552" t="s">
        <v>14101</v>
      </c>
      <c r="F552" t="s">
        <v>1437</v>
      </c>
      <c r="G552" t="s">
        <v>6107</v>
      </c>
      <c r="H552" t="s">
        <v>1371</v>
      </c>
      <c r="I552" t="s">
        <v>11328</v>
      </c>
      <c r="J552" t="s">
        <v>11327</v>
      </c>
      <c r="K552">
        <v>543118</v>
      </c>
      <c r="L552" t="s">
        <v>11327</v>
      </c>
      <c r="M552">
        <v>1915128</v>
      </c>
      <c r="N552" t="s">
        <v>11327</v>
      </c>
      <c r="O552" t="s">
        <v>14600</v>
      </c>
      <c r="P552" t="s">
        <v>14100</v>
      </c>
      <c r="Q552">
        <v>9311</v>
      </c>
      <c r="R552" t="s">
        <v>11327</v>
      </c>
      <c r="S552">
        <v>31615</v>
      </c>
      <c r="T552" t="s">
        <v>11327</v>
      </c>
      <c r="W552">
        <v>57806</v>
      </c>
      <c r="X552">
        <v>9311</v>
      </c>
      <c r="Y552" t="s">
        <v>11327</v>
      </c>
      <c r="Z552" t="s">
        <v>14102</v>
      </c>
      <c r="AA552" t="s">
        <v>656</v>
      </c>
      <c r="AB552" t="s">
        <v>656</v>
      </c>
      <c r="AD552" t="s">
        <v>14102</v>
      </c>
      <c r="AE552">
        <v>11769</v>
      </c>
      <c r="AI552">
        <v>4697</v>
      </c>
      <c r="AJ552">
        <v>3992</v>
      </c>
      <c r="AL552" t="s">
        <v>14601</v>
      </c>
      <c r="AM552" t="s">
        <v>14102</v>
      </c>
      <c r="AN552" t="s">
        <v>11327</v>
      </c>
      <c r="AO552" t="s">
        <v>15883</v>
      </c>
    </row>
    <row r="553" spans="1:41" x14ac:dyDescent="0.3">
      <c r="A553" t="s">
        <v>5404</v>
      </c>
      <c r="B553" t="s">
        <v>3906</v>
      </c>
      <c r="C553" s="62">
        <v>27718</v>
      </c>
      <c r="D553" t="s">
        <v>6682</v>
      </c>
      <c r="E553" t="s">
        <v>6859</v>
      </c>
      <c r="F553" t="s">
        <v>3575</v>
      </c>
      <c r="G553" t="s">
        <v>3575</v>
      </c>
      <c r="H553" t="s">
        <v>1378</v>
      </c>
      <c r="I553" t="s">
        <v>10123</v>
      </c>
      <c r="J553" t="s">
        <v>3906</v>
      </c>
      <c r="K553">
        <v>136770</v>
      </c>
      <c r="L553" t="s">
        <v>3906</v>
      </c>
      <c r="M553">
        <v>18741</v>
      </c>
      <c r="N553" t="s">
        <v>3906</v>
      </c>
      <c r="O553" t="s">
        <v>5405</v>
      </c>
      <c r="P553" t="s">
        <v>5404</v>
      </c>
      <c r="R553" t="s">
        <v>3906</v>
      </c>
      <c r="V553" t="s">
        <v>5406</v>
      </c>
      <c r="W553">
        <v>174</v>
      </c>
      <c r="Z553" t="s">
        <v>8509</v>
      </c>
      <c r="AA553" t="s">
        <v>664</v>
      </c>
      <c r="AB553" t="s">
        <v>656</v>
      </c>
      <c r="AC553" t="s">
        <v>3906</v>
      </c>
      <c r="AD553" t="s">
        <v>8509</v>
      </c>
      <c r="AI553">
        <v>15170</v>
      </c>
      <c r="AO553" t="s">
        <v>1378</v>
      </c>
    </row>
    <row r="554" spans="1:41" x14ac:dyDescent="0.3">
      <c r="A554" t="s">
        <v>1914</v>
      </c>
      <c r="B554" t="s">
        <v>445</v>
      </c>
      <c r="C554" s="62">
        <v>30391</v>
      </c>
      <c r="D554" t="s">
        <v>6873</v>
      </c>
      <c r="E554" t="s">
        <v>6859</v>
      </c>
      <c r="F554" t="s">
        <v>3575</v>
      </c>
      <c r="G554" t="s">
        <v>3575</v>
      </c>
      <c r="H554" t="s">
        <v>1429</v>
      </c>
      <c r="I554" t="s">
        <v>10384</v>
      </c>
      <c r="J554" t="s">
        <v>445</v>
      </c>
      <c r="K554">
        <v>452220</v>
      </c>
      <c r="L554" t="s">
        <v>445</v>
      </c>
      <c r="M554">
        <v>580789</v>
      </c>
      <c r="N554" t="s">
        <v>445</v>
      </c>
      <c r="O554" t="s">
        <v>1915</v>
      </c>
      <c r="P554" t="s">
        <v>1914</v>
      </c>
      <c r="Q554">
        <v>7560</v>
      </c>
      <c r="R554" t="s">
        <v>445</v>
      </c>
      <c r="S554">
        <v>6298</v>
      </c>
      <c r="T554" t="s">
        <v>445</v>
      </c>
      <c r="V554" t="s">
        <v>3907</v>
      </c>
      <c r="W554">
        <v>45606</v>
      </c>
      <c r="X554">
        <v>7560</v>
      </c>
      <c r="Y554" t="s">
        <v>445</v>
      </c>
      <c r="Z554" t="s">
        <v>5407</v>
      </c>
      <c r="AA554" t="s">
        <v>664</v>
      </c>
      <c r="AB554" t="s">
        <v>656</v>
      </c>
      <c r="AC554" t="s">
        <v>445</v>
      </c>
      <c r="AD554" t="s">
        <v>5407</v>
      </c>
      <c r="AE554">
        <v>8262</v>
      </c>
      <c r="AF554" t="s">
        <v>445</v>
      </c>
      <c r="AG554">
        <v>5471</v>
      </c>
      <c r="AH554" t="s">
        <v>445</v>
      </c>
      <c r="AI554">
        <v>9468</v>
      </c>
      <c r="AJ554">
        <v>2362</v>
      </c>
      <c r="AK554" t="s">
        <v>445</v>
      </c>
      <c r="AL554" t="s">
        <v>14602</v>
      </c>
      <c r="AM554" t="s">
        <v>5407</v>
      </c>
      <c r="AN554" t="s">
        <v>445</v>
      </c>
      <c r="AO554" t="s">
        <v>1429</v>
      </c>
    </row>
    <row r="555" spans="1:41" x14ac:dyDescent="0.3">
      <c r="A555" t="s">
        <v>12138</v>
      </c>
      <c r="B555" t="s">
        <v>11672</v>
      </c>
      <c r="C555" s="62">
        <v>33837</v>
      </c>
      <c r="D555" t="s">
        <v>6664</v>
      </c>
      <c r="E555" t="s">
        <v>12139</v>
      </c>
      <c r="F555" t="s">
        <v>1424</v>
      </c>
      <c r="G555" t="s">
        <v>6107</v>
      </c>
      <c r="H555" t="s">
        <v>659</v>
      </c>
      <c r="I555" t="s">
        <v>11673</v>
      </c>
      <c r="J555" t="s">
        <v>11672</v>
      </c>
      <c r="K555">
        <v>592273</v>
      </c>
      <c r="L555" t="s">
        <v>11672</v>
      </c>
      <c r="M555">
        <v>1957192</v>
      </c>
      <c r="N555" t="s">
        <v>11672</v>
      </c>
      <c r="O555" t="s">
        <v>13321</v>
      </c>
      <c r="P555" t="s">
        <v>12138</v>
      </c>
      <c r="Q555">
        <v>9853</v>
      </c>
      <c r="R555" t="s">
        <v>11672</v>
      </c>
      <c r="S555">
        <v>32269</v>
      </c>
      <c r="T555" t="s">
        <v>11672</v>
      </c>
      <c r="V555" t="s">
        <v>12140</v>
      </c>
      <c r="W555">
        <v>66982</v>
      </c>
      <c r="X555">
        <v>9853</v>
      </c>
      <c r="Y555" t="s">
        <v>11672</v>
      </c>
      <c r="Z555" t="s">
        <v>12141</v>
      </c>
      <c r="AA555" t="s">
        <v>656</v>
      </c>
      <c r="AB555" t="s">
        <v>656</v>
      </c>
      <c r="AC555" t="s">
        <v>11672</v>
      </c>
      <c r="AD555" t="s">
        <v>12141</v>
      </c>
      <c r="AE555">
        <v>12382</v>
      </c>
      <c r="AF555" t="s">
        <v>11672</v>
      </c>
      <c r="AG555">
        <v>21172</v>
      </c>
      <c r="AH555" t="s">
        <v>11672</v>
      </c>
      <c r="AI555">
        <v>14120</v>
      </c>
      <c r="AJ555">
        <v>4867</v>
      </c>
      <c r="AK555" t="s">
        <v>11672</v>
      </c>
      <c r="AL555" t="s">
        <v>14603</v>
      </c>
      <c r="AM555" t="s">
        <v>12141</v>
      </c>
      <c r="AN555" t="s">
        <v>12141</v>
      </c>
      <c r="AO555" t="s">
        <v>658</v>
      </c>
    </row>
    <row r="556" spans="1:41" x14ac:dyDescent="0.3">
      <c r="A556" t="s">
        <v>14103</v>
      </c>
      <c r="B556" t="s">
        <v>14047</v>
      </c>
      <c r="C556" s="62">
        <v>34534</v>
      </c>
      <c r="D556" t="s">
        <v>12319</v>
      </c>
      <c r="E556" t="s">
        <v>14104</v>
      </c>
      <c r="F556" t="s">
        <v>1435</v>
      </c>
      <c r="G556" t="s">
        <v>9083</v>
      </c>
      <c r="H556" t="s">
        <v>1429</v>
      </c>
      <c r="I556" t="s">
        <v>14048</v>
      </c>
      <c r="J556" t="s">
        <v>14047</v>
      </c>
      <c r="K556">
        <v>643289</v>
      </c>
      <c r="L556" t="s">
        <v>14047</v>
      </c>
      <c r="P556" t="s">
        <v>14103</v>
      </c>
      <c r="Q556">
        <v>10524</v>
      </c>
      <c r="S556">
        <v>35304</v>
      </c>
      <c r="W556">
        <v>103355</v>
      </c>
      <c r="Z556" t="s">
        <v>14105</v>
      </c>
      <c r="AA556" t="s">
        <v>656</v>
      </c>
      <c r="AB556" t="s">
        <v>656</v>
      </c>
      <c r="AD556" t="s">
        <v>14105</v>
      </c>
      <c r="AE556">
        <v>13519</v>
      </c>
      <c r="AJ556">
        <v>5475</v>
      </c>
      <c r="AL556" t="s">
        <v>14604</v>
      </c>
      <c r="AM556" t="s">
        <v>14105</v>
      </c>
      <c r="AN556" t="s">
        <v>14047</v>
      </c>
      <c r="AO556" t="s">
        <v>1429</v>
      </c>
    </row>
    <row r="557" spans="1:41" x14ac:dyDescent="0.3">
      <c r="A557" t="s">
        <v>3908</v>
      </c>
      <c r="B557" t="s">
        <v>3909</v>
      </c>
      <c r="C557" s="62">
        <v>28448</v>
      </c>
      <c r="D557" t="s">
        <v>6635</v>
      </c>
      <c r="E557" t="s">
        <v>7839</v>
      </c>
      <c r="F557" t="s">
        <v>3575</v>
      </c>
      <c r="G557" t="s">
        <v>3575</v>
      </c>
      <c r="H557" t="s">
        <v>1371</v>
      </c>
      <c r="I557" t="s">
        <v>9688</v>
      </c>
      <c r="J557" t="s">
        <v>3909</v>
      </c>
      <c r="K557">
        <v>407113</v>
      </c>
      <c r="L557" t="s">
        <v>3909</v>
      </c>
      <c r="M557">
        <v>242527</v>
      </c>
      <c r="N557" t="s">
        <v>3909</v>
      </c>
      <c r="O557" t="s">
        <v>5408</v>
      </c>
      <c r="P557" t="s">
        <v>3908</v>
      </c>
      <c r="R557" t="s">
        <v>3909</v>
      </c>
      <c r="V557" t="s">
        <v>5409</v>
      </c>
      <c r="W557">
        <v>16979</v>
      </c>
      <c r="Z557" t="s">
        <v>8510</v>
      </c>
      <c r="AA557" t="s">
        <v>656</v>
      </c>
      <c r="AB557" t="s">
        <v>656</v>
      </c>
      <c r="AC557" t="s">
        <v>3909</v>
      </c>
      <c r="AD557" t="s">
        <v>8510</v>
      </c>
      <c r="AI557">
        <v>4300</v>
      </c>
      <c r="AO557" t="s">
        <v>1371</v>
      </c>
    </row>
    <row r="558" spans="1:41" x14ac:dyDescent="0.3">
      <c r="A558" t="s">
        <v>1916</v>
      </c>
      <c r="B558" t="s">
        <v>522</v>
      </c>
      <c r="C558" s="62">
        <v>31446</v>
      </c>
      <c r="D558" t="s">
        <v>6620</v>
      </c>
      <c r="E558" t="s">
        <v>6619</v>
      </c>
      <c r="F558" t="s">
        <v>3575</v>
      </c>
      <c r="G558" t="s">
        <v>3575</v>
      </c>
      <c r="H558" t="s">
        <v>1394</v>
      </c>
      <c r="I558" t="s">
        <v>9138</v>
      </c>
      <c r="J558" t="s">
        <v>522</v>
      </c>
      <c r="K558">
        <v>446263</v>
      </c>
      <c r="L558" t="s">
        <v>522</v>
      </c>
      <c r="M558">
        <v>1601528</v>
      </c>
      <c r="N558" t="s">
        <v>522</v>
      </c>
      <c r="O558" t="s">
        <v>1917</v>
      </c>
      <c r="P558" t="s">
        <v>1916</v>
      </c>
      <c r="Q558">
        <v>8796</v>
      </c>
      <c r="R558" t="s">
        <v>522</v>
      </c>
      <c r="S558">
        <v>30953</v>
      </c>
      <c r="T558" t="s">
        <v>522</v>
      </c>
      <c r="U558" t="s">
        <v>522</v>
      </c>
      <c r="V558" t="s">
        <v>3910</v>
      </c>
      <c r="W558">
        <v>56196</v>
      </c>
      <c r="X558">
        <v>8796</v>
      </c>
      <c r="Y558" t="s">
        <v>522</v>
      </c>
      <c r="Z558" t="s">
        <v>5410</v>
      </c>
      <c r="AA558" t="s">
        <v>664</v>
      </c>
      <c r="AB558" t="s">
        <v>656</v>
      </c>
      <c r="AC558" t="s">
        <v>522</v>
      </c>
      <c r="AD558" t="s">
        <v>5410</v>
      </c>
      <c r="AE558">
        <v>10189</v>
      </c>
      <c r="AF558" t="s">
        <v>522</v>
      </c>
      <c r="AG558">
        <v>12516</v>
      </c>
      <c r="AH558" t="s">
        <v>522</v>
      </c>
      <c r="AI558">
        <v>5229</v>
      </c>
      <c r="AJ558">
        <v>3588</v>
      </c>
      <c r="AK558" t="s">
        <v>522</v>
      </c>
      <c r="AL558" t="s">
        <v>14605</v>
      </c>
      <c r="AM558" t="s">
        <v>5410</v>
      </c>
      <c r="AN558" t="s">
        <v>5410</v>
      </c>
      <c r="AO558" t="s">
        <v>15889</v>
      </c>
    </row>
    <row r="559" spans="1:41" x14ac:dyDescent="0.3">
      <c r="A559" t="s">
        <v>1918</v>
      </c>
      <c r="B559" t="s">
        <v>1125</v>
      </c>
      <c r="C559" s="62">
        <v>30369</v>
      </c>
      <c r="D559" t="s">
        <v>6574</v>
      </c>
      <c r="E559" t="s">
        <v>7840</v>
      </c>
      <c r="F559" t="s">
        <v>1479</v>
      </c>
      <c r="G559" t="s">
        <v>9083</v>
      </c>
      <c r="H559" t="s">
        <v>1371</v>
      </c>
      <c r="I559" t="s">
        <v>9098</v>
      </c>
      <c r="J559" t="s">
        <v>1125</v>
      </c>
      <c r="K559">
        <v>488846</v>
      </c>
      <c r="L559" t="s">
        <v>1125</v>
      </c>
      <c r="M559">
        <v>1486149</v>
      </c>
      <c r="N559" t="s">
        <v>1125</v>
      </c>
      <c r="O559" t="s">
        <v>1919</v>
      </c>
      <c r="P559" t="s">
        <v>1918</v>
      </c>
      <c r="Q559">
        <v>8177</v>
      </c>
      <c r="R559" t="s">
        <v>1125</v>
      </c>
      <c r="S559">
        <v>28960</v>
      </c>
      <c r="T559" t="s">
        <v>1125</v>
      </c>
      <c r="V559" t="s">
        <v>3911</v>
      </c>
      <c r="W559">
        <v>45951</v>
      </c>
      <c r="X559">
        <v>8177</v>
      </c>
      <c r="Y559" t="s">
        <v>1125</v>
      </c>
      <c r="Z559" t="s">
        <v>5411</v>
      </c>
      <c r="AA559" t="s">
        <v>664</v>
      </c>
      <c r="AB559" t="s">
        <v>664</v>
      </c>
      <c r="AC559" t="s">
        <v>1125</v>
      </c>
      <c r="AD559" t="s">
        <v>5411</v>
      </c>
      <c r="AE559">
        <v>9716</v>
      </c>
      <c r="AF559" t="s">
        <v>1125</v>
      </c>
      <c r="AG559">
        <v>5215</v>
      </c>
      <c r="AH559" t="s">
        <v>1125</v>
      </c>
      <c r="AI559">
        <v>3230</v>
      </c>
      <c r="AJ559">
        <v>3130</v>
      </c>
      <c r="AL559" t="s">
        <v>14606</v>
      </c>
      <c r="AM559" t="s">
        <v>5411</v>
      </c>
      <c r="AN559" t="s">
        <v>1125</v>
      </c>
      <c r="AO559" t="s">
        <v>15883</v>
      </c>
    </row>
    <row r="560" spans="1:41" x14ac:dyDescent="0.3">
      <c r="A560" t="s">
        <v>11035</v>
      </c>
      <c r="B560" t="s">
        <v>11036</v>
      </c>
      <c r="C560" s="62">
        <v>33234</v>
      </c>
      <c r="D560" t="s">
        <v>6974</v>
      </c>
      <c r="E560" t="s">
        <v>11037</v>
      </c>
      <c r="F560" t="s">
        <v>1563</v>
      </c>
      <c r="G560" t="s">
        <v>6107</v>
      </c>
      <c r="H560" t="s">
        <v>1371</v>
      </c>
      <c r="I560" t="s">
        <v>11038</v>
      </c>
      <c r="J560" t="s">
        <v>11036</v>
      </c>
      <c r="K560">
        <v>608648</v>
      </c>
      <c r="L560" t="s">
        <v>11036</v>
      </c>
      <c r="M560">
        <v>2164747</v>
      </c>
      <c r="N560" t="s">
        <v>11036</v>
      </c>
      <c r="O560" t="s">
        <v>13512</v>
      </c>
      <c r="P560" t="s">
        <v>11035</v>
      </c>
      <c r="Q560">
        <v>10039</v>
      </c>
      <c r="R560" t="s">
        <v>11036</v>
      </c>
      <c r="S560">
        <v>33668</v>
      </c>
      <c r="T560" t="s">
        <v>11036</v>
      </c>
      <c r="V560" t="s">
        <v>12354</v>
      </c>
      <c r="W560">
        <v>100292</v>
      </c>
      <c r="X560">
        <v>10039</v>
      </c>
      <c r="Y560" t="s">
        <v>11036</v>
      </c>
      <c r="Z560" t="s">
        <v>11039</v>
      </c>
      <c r="AA560" t="s">
        <v>656</v>
      </c>
      <c r="AB560" t="s">
        <v>656</v>
      </c>
      <c r="AC560" t="s">
        <v>11036</v>
      </c>
      <c r="AD560" t="s">
        <v>11039</v>
      </c>
      <c r="AE560">
        <v>13101</v>
      </c>
      <c r="AF560" t="s">
        <v>11036</v>
      </c>
      <c r="AG560">
        <v>64044</v>
      </c>
      <c r="AH560" t="s">
        <v>11036</v>
      </c>
      <c r="AI560">
        <v>18530</v>
      </c>
      <c r="AJ560">
        <v>4992</v>
      </c>
      <c r="AL560" t="s">
        <v>14607</v>
      </c>
      <c r="AM560" t="s">
        <v>11039</v>
      </c>
      <c r="AN560" t="s">
        <v>11036</v>
      </c>
      <c r="AO560" t="s">
        <v>1371</v>
      </c>
    </row>
    <row r="561" spans="1:41" x14ac:dyDescent="0.3">
      <c r="A561" t="s">
        <v>3465</v>
      </c>
      <c r="B561" t="s">
        <v>1029</v>
      </c>
      <c r="C561" s="62">
        <v>32498</v>
      </c>
      <c r="D561" t="s">
        <v>6846</v>
      </c>
      <c r="E561" t="s">
        <v>7599</v>
      </c>
      <c r="F561" t="s">
        <v>1551</v>
      </c>
      <c r="G561" t="s">
        <v>6107</v>
      </c>
      <c r="H561" t="s">
        <v>1371</v>
      </c>
      <c r="I561" t="s">
        <v>10425</v>
      </c>
      <c r="J561" t="s">
        <v>1029</v>
      </c>
      <c r="K561">
        <v>518633</v>
      </c>
      <c r="L561" t="s">
        <v>1029</v>
      </c>
      <c r="M561">
        <v>1708185</v>
      </c>
      <c r="N561" t="s">
        <v>1029</v>
      </c>
      <c r="O561" t="s">
        <v>3912</v>
      </c>
      <c r="P561" t="s">
        <v>3465</v>
      </c>
      <c r="Q561">
        <v>8932</v>
      </c>
      <c r="R561" t="s">
        <v>1029</v>
      </c>
      <c r="S561">
        <v>31114</v>
      </c>
      <c r="T561" t="s">
        <v>1029</v>
      </c>
      <c r="V561" t="s">
        <v>3913</v>
      </c>
      <c r="W561">
        <v>56197</v>
      </c>
      <c r="X561">
        <v>8932</v>
      </c>
      <c r="Y561" t="s">
        <v>1029</v>
      </c>
      <c r="Z561" t="s">
        <v>5412</v>
      </c>
      <c r="AA561" t="s">
        <v>664</v>
      </c>
      <c r="AB561" t="s">
        <v>664</v>
      </c>
      <c r="AC561" t="s">
        <v>1029</v>
      </c>
      <c r="AD561" t="s">
        <v>5412</v>
      </c>
      <c r="AE561">
        <v>9860</v>
      </c>
      <c r="AF561" t="s">
        <v>1029</v>
      </c>
      <c r="AG561">
        <v>13268</v>
      </c>
      <c r="AH561" t="s">
        <v>1029</v>
      </c>
      <c r="AI561">
        <v>7962</v>
      </c>
      <c r="AJ561">
        <v>3656</v>
      </c>
      <c r="AL561" t="s">
        <v>14608</v>
      </c>
      <c r="AM561" t="s">
        <v>5412</v>
      </c>
      <c r="AN561" t="s">
        <v>5412</v>
      </c>
      <c r="AO561" t="s">
        <v>15887</v>
      </c>
    </row>
    <row r="562" spans="1:41" x14ac:dyDescent="0.3">
      <c r="A562" t="s">
        <v>8155</v>
      </c>
      <c r="B562" t="s">
        <v>8511</v>
      </c>
      <c r="C562" s="62">
        <v>33253</v>
      </c>
      <c r="D562" t="s">
        <v>6610</v>
      </c>
      <c r="E562" t="s">
        <v>7599</v>
      </c>
      <c r="F562" t="s">
        <v>1437</v>
      </c>
      <c r="G562" t="s">
        <v>6107</v>
      </c>
      <c r="H562" t="s">
        <v>658</v>
      </c>
      <c r="I562" t="s">
        <v>10621</v>
      </c>
      <c r="J562" t="s">
        <v>8511</v>
      </c>
      <c r="K562">
        <v>622110</v>
      </c>
      <c r="L562" t="s">
        <v>8511</v>
      </c>
      <c r="M562">
        <v>2120665</v>
      </c>
      <c r="N562" t="s">
        <v>8511</v>
      </c>
      <c r="O562" t="s">
        <v>8512</v>
      </c>
      <c r="P562" t="s">
        <v>8155</v>
      </c>
      <c r="Q562">
        <v>9775</v>
      </c>
      <c r="R562" t="s">
        <v>8511</v>
      </c>
      <c r="S562">
        <v>33453</v>
      </c>
      <c r="T562" t="s">
        <v>8511</v>
      </c>
      <c r="V562" t="s">
        <v>8513</v>
      </c>
      <c r="W562">
        <v>100736</v>
      </c>
      <c r="X562">
        <v>9775</v>
      </c>
      <c r="Y562" t="s">
        <v>8511</v>
      </c>
      <c r="Z562" t="s">
        <v>8514</v>
      </c>
      <c r="AA562" t="s">
        <v>656</v>
      </c>
      <c r="AB562" t="s">
        <v>656</v>
      </c>
      <c r="AC562" t="s">
        <v>8511</v>
      </c>
      <c r="AD562" t="s">
        <v>8514</v>
      </c>
      <c r="AE562">
        <v>13596</v>
      </c>
      <c r="AF562" t="s">
        <v>8511</v>
      </c>
      <c r="AG562">
        <v>53844</v>
      </c>
      <c r="AH562" t="s">
        <v>8511</v>
      </c>
      <c r="AI562">
        <v>18443</v>
      </c>
      <c r="AJ562">
        <v>4706</v>
      </c>
      <c r="AL562" t="s">
        <v>14609</v>
      </c>
      <c r="AM562" t="s">
        <v>8514</v>
      </c>
      <c r="AN562" t="s">
        <v>8514</v>
      </c>
      <c r="AO562" t="s">
        <v>658</v>
      </c>
    </row>
    <row r="563" spans="1:41" x14ac:dyDescent="0.3">
      <c r="A563" t="s">
        <v>14106</v>
      </c>
      <c r="B563" t="s">
        <v>14046</v>
      </c>
      <c r="C563" s="62">
        <v>34277</v>
      </c>
      <c r="D563" t="s">
        <v>6815</v>
      </c>
      <c r="E563" t="s">
        <v>14107</v>
      </c>
      <c r="F563" t="s">
        <v>1381</v>
      </c>
      <c r="G563" t="s">
        <v>9083</v>
      </c>
      <c r="H563" t="s">
        <v>1378</v>
      </c>
      <c r="I563" t="s">
        <v>15860</v>
      </c>
      <c r="J563" t="s">
        <v>14046</v>
      </c>
      <c r="K563">
        <v>621453</v>
      </c>
      <c r="L563" t="s">
        <v>14046</v>
      </c>
      <c r="P563" t="s">
        <v>14106</v>
      </c>
      <c r="Q563">
        <v>10583</v>
      </c>
      <c r="S563">
        <v>35568</v>
      </c>
      <c r="W563">
        <v>105891</v>
      </c>
      <c r="Z563" t="s">
        <v>14108</v>
      </c>
      <c r="AA563" t="s">
        <v>664</v>
      </c>
      <c r="AB563" t="s">
        <v>656</v>
      </c>
      <c r="AD563" t="s">
        <v>14108</v>
      </c>
      <c r="AE563">
        <v>13942</v>
      </c>
      <c r="AI563">
        <v>20339</v>
      </c>
      <c r="AJ563">
        <v>5804</v>
      </c>
      <c r="AL563" t="s">
        <v>14610</v>
      </c>
      <c r="AM563" t="s">
        <v>14108</v>
      </c>
      <c r="AN563" t="s">
        <v>14046</v>
      </c>
      <c r="AO563" t="s">
        <v>1378</v>
      </c>
    </row>
    <row r="564" spans="1:41" x14ac:dyDescent="0.3">
      <c r="A564" t="s">
        <v>1920</v>
      </c>
      <c r="B564" t="s">
        <v>968</v>
      </c>
      <c r="C564" s="62">
        <v>30425</v>
      </c>
      <c r="D564" t="s">
        <v>7098</v>
      </c>
      <c r="E564" t="s">
        <v>7841</v>
      </c>
      <c r="F564" t="s">
        <v>3575</v>
      </c>
      <c r="G564" t="s">
        <v>3575</v>
      </c>
      <c r="H564" t="s">
        <v>1371</v>
      </c>
      <c r="I564" t="s">
        <v>9975</v>
      </c>
      <c r="J564" t="s">
        <v>968</v>
      </c>
      <c r="K564">
        <v>435043</v>
      </c>
      <c r="L564" t="s">
        <v>968</v>
      </c>
      <c r="M564">
        <v>545785</v>
      </c>
      <c r="N564" t="s">
        <v>968</v>
      </c>
      <c r="O564" t="s">
        <v>1921</v>
      </c>
      <c r="P564" t="s">
        <v>1920</v>
      </c>
      <c r="Q564">
        <v>7512</v>
      </c>
      <c r="R564" t="s">
        <v>968</v>
      </c>
      <c r="S564">
        <v>6219</v>
      </c>
      <c r="T564" t="s">
        <v>968</v>
      </c>
      <c r="V564" t="s">
        <v>3914</v>
      </c>
      <c r="W564">
        <v>45522</v>
      </c>
      <c r="X564">
        <v>7512</v>
      </c>
      <c r="Y564" t="s">
        <v>968</v>
      </c>
      <c r="Z564" t="s">
        <v>5413</v>
      </c>
      <c r="AA564" t="s">
        <v>664</v>
      </c>
      <c r="AB564" t="s">
        <v>664</v>
      </c>
      <c r="AC564" t="s">
        <v>968</v>
      </c>
      <c r="AD564" t="s">
        <v>5413</v>
      </c>
      <c r="AE564">
        <v>7887</v>
      </c>
      <c r="AF564" t="s">
        <v>968</v>
      </c>
      <c r="AG564">
        <v>5672</v>
      </c>
      <c r="AH564" t="s">
        <v>968</v>
      </c>
      <c r="AI564">
        <v>7359</v>
      </c>
      <c r="AJ564">
        <v>2215</v>
      </c>
      <c r="AL564" t="s">
        <v>14611</v>
      </c>
      <c r="AM564" t="s">
        <v>5413</v>
      </c>
      <c r="AN564" t="s">
        <v>5413</v>
      </c>
      <c r="AO564" t="s">
        <v>15883</v>
      </c>
    </row>
    <row r="565" spans="1:41" x14ac:dyDescent="0.3">
      <c r="A565" t="s">
        <v>12671</v>
      </c>
      <c r="B565" t="s">
        <v>11316</v>
      </c>
      <c r="C565" s="62">
        <v>32783</v>
      </c>
      <c r="D565" t="s">
        <v>6637</v>
      </c>
      <c r="E565" t="s">
        <v>12672</v>
      </c>
      <c r="F565" t="s">
        <v>1384</v>
      </c>
      <c r="G565" t="s">
        <v>6107</v>
      </c>
      <c r="H565" t="s">
        <v>1371</v>
      </c>
      <c r="I565" t="s">
        <v>11317</v>
      </c>
      <c r="J565" t="s">
        <v>11316</v>
      </c>
      <c r="K565">
        <v>623430</v>
      </c>
      <c r="L565" t="s">
        <v>11316</v>
      </c>
      <c r="M565">
        <v>2118864</v>
      </c>
      <c r="N565" t="s">
        <v>11316</v>
      </c>
      <c r="O565" t="s">
        <v>13356</v>
      </c>
      <c r="P565" t="s">
        <v>12671</v>
      </c>
      <c r="Q565">
        <v>10074</v>
      </c>
      <c r="R565" t="s">
        <v>11316</v>
      </c>
      <c r="S565">
        <v>33319</v>
      </c>
      <c r="T565" t="s">
        <v>11316</v>
      </c>
      <c r="V565" t="s">
        <v>12673</v>
      </c>
      <c r="W565">
        <v>101433</v>
      </c>
      <c r="X565">
        <v>10074</v>
      </c>
      <c r="Y565" t="s">
        <v>11316</v>
      </c>
      <c r="Z565" t="s">
        <v>12674</v>
      </c>
      <c r="AA565" t="s">
        <v>656</v>
      </c>
      <c r="AB565" t="s">
        <v>656</v>
      </c>
      <c r="AC565" t="s">
        <v>11316</v>
      </c>
      <c r="AD565" t="s">
        <v>12674</v>
      </c>
      <c r="AE565">
        <v>14041</v>
      </c>
      <c r="AF565" t="s">
        <v>11316</v>
      </c>
      <c r="AG565">
        <v>52879</v>
      </c>
      <c r="AH565" t="s">
        <v>11316</v>
      </c>
      <c r="AI565">
        <v>18555</v>
      </c>
      <c r="AJ565">
        <v>4805</v>
      </c>
      <c r="AL565" t="s">
        <v>14612</v>
      </c>
      <c r="AM565" t="s">
        <v>12674</v>
      </c>
      <c r="AN565" t="s">
        <v>11316</v>
      </c>
      <c r="AO565" t="s">
        <v>15883</v>
      </c>
    </row>
    <row r="566" spans="1:41" x14ac:dyDescent="0.3">
      <c r="A566" t="s">
        <v>1922</v>
      </c>
      <c r="B566" t="s">
        <v>325</v>
      </c>
      <c r="C566" s="62">
        <v>29127</v>
      </c>
      <c r="D566" t="s">
        <v>7226</v>
      </c>
      <c r="E566" t="s">
        <v>7225</v>
      </c>
      <c r="F566" t="s">
        <v>3575</v>
      </c>
      <c r="G566" t="s">
        <v>3575</v>
      </c>
      <c r="H566" t="s">
        <v>1378</v>
      </c>
      <c r="I566" t="s">
        <v>10347</v>
      </c>
      <c r="J566" t="s">
        <v>325</v>
      </c>
      <c r="K566">
        <v>455167</v>
      </c>
      <c r="L566" t="s">
        <v>325</v>
      </c>
      <c r="M566">
        <v>1098919</v>
      </c>
      <c r="N566" t="s">
        <v>325</v>
      </c>
      <c r="O566" t="s">
        <v>1923</v>
      </c>
      <c r="P566" t="s">
        <v>1922</v>
      </c>
      <c r="Q566">
        <v>8072</v>
      </c>
      <c r="R566" t="s">
        <v>325</v>
      </c>
      <c r="V566" t="s">
        <v>3915</v>
      </c>
      <c r="W566">
        <v>34942</v>
      </c>
      <c r="X566">
        <v>8072</v>
      </c>
      <c r="Y566" t="s">
        <v>325</v>
      </c>
      <c r="Z566" t="s">
        <v>8515</v>
      </c>
      <c r="AA566" t="s">
        <v>656</v>
      </c>
      <c r="AB566" t="s">
        <v>656</v>
      </c>
      <c r="AC566" t="s">
        <v>325</v>
      </c>
      <c r="AD566" t="s">
        <v>8515</v>
      </c>
      <c r="AI566">
        <v>3750</v>
      </c>
      <c r="AO566" t="s">
        <v>1378</v>
      </c>
    </row>
    <row r="567" spans="1:41" x14ac:dyDescent="0.3">
      <c r="A567" t="s">
        <v>1924</v>
      </c>
      <c r="B567" t="s">
        <v>562</v>
      </c>
      <c r="C567" s="62">
        <v>29168</v>
      </c>
      <c r="D567" t="s">
        <v>6553</v>
      </c>
      <c r="E567" t="s">
        <v>7227</v>
      </c>
      <c r="F567" t="s">
        <v>3575</v>
      </c>
      <c r="G567" t="s">
        <v>3575</v>
      </c>
      <c r="H567" t="s">
        <v>1394</v>
      </c>
      <c r="I567" t="s">
        <v>10077</v>
      </c>
      <c r="J567" t="s">
        <v>562</v>
      </c>
      <c r="K567">
        <v>276055</v>
      </c>
      <c r="L567" t="s">
        <v>562</v>
      </c>
      <c r="M567">
        <v>174678</v>
      </c>
      <c r="N567" t="s">
        <v>562</v>
      </c>
      <c r="O567" t="s">
        <v>1925</v>
      </c>
      <c r="P567" t="s">
        <v>1924</v>
      </c>
      <c r="Q567">
        <v>6763</v>
      </c>
      <c r="R567" t="s">
        <v>562</v>
      </c>
      <c r="S567">
        <v>4808</v>
      </c>
      <c r="T567" t="s">
        <v>562</v>
      </c>
      <c r="U567" t="s">
        <v>562</v>
      </c>
      <c r="V567" t="s">
        <v>3916</v>
      </c>
      <c r="W567">
        <v>769</v>
      </c>
      <c r="X567">
        <v>6763</v>
      </c>
      <c r="Y567" t="s">
        <v>562</v>
      </c>
      <c r="Z567" t="s">
        <v>8516</v>
      </c>
      <c r="AA567" t="s">
        <v>664</v>
      </c>
      <c r="AB567" t="s">
        <v>656</v>
      </c>
      <c r="AC567" t="s">
        <v>562</v>
      </c>
      <c r="AD567" t="s">
        <v>8516</v>
      </c>
      <c r="AI567">
        <v>15268</v>
      </c>
      <c r="AO567" t="s">
        <v>1394</v>
      </c>
    </row>
    <row r="568" spans="1:41" x14ac:dyDescent="0.3">
      <c r="A568" t="s">
        <v>1926</v>
      </c>
      <c r="B568" t="s">
        <v>1207</v>
      </c>
      <c r="C568" s="62">
        <v>31190</v>
      </c>
      <c r="D568" t="s">
        <v>6526</v>
      </c>
      <c r="E568" t="s">
        <v>7227</v>
      </c>
      <c r="F568" t="s">
        <v>1524</v>
      </c>
      <c r="G568" t="s">
        <v>9083</v>
      </c>
      <c r="H568" t="s">
        <v>1371</v>
      </c>
      <c r="I568" t="s">
        <v>9534</v>
      </c>
      <c r="J568" t="s">
        <v>1207</v>
      </c>
      <c r="K568">
        <v>445197</v>
      </c>
      <c r="L568" t="s">
        <v>1207</v>
      </c>
      <c r="M568">
        <v>1654379</v>
      </c>
      <c r="N568" t="s">
        <v>1207</v>
      </c>
      <c r="O568" t="s">
        <v>1927</v>
      </c>
      <c r="P568" t="s">
        <v>1926</v>
      </c>
      <c r="Q568">
        <v>8576</v>
      </c>
      <c r="R568" t="s">
        <v>1207</v>
      </c>
      <c r="S568">
        <v>30081</v>
      </c>
      <c r="T568" t="s">
        <v>1207</v>
      </c>
      <c r="V568" t="s">
        <v>3917</v>
      </c>
      <c r="W568">
        <v>47296</v>
      </c>
      <c r="X568">
        <v>8576</v>
      </c>
      <c r="Y568" t="s">
        <v>1207</v>
      </c>
      <c r="Z568" t="s">
        <v>5414</v>
      </c>
      <c r="AA568" t="s">
        <v>664</v>
      </c>
      <c r="AB568" t="s">
        <v>664</v>
      </c>
      <c r="AC568" t="s">
        <v>1207</v>
      </c>
      <c r="AD568" t="s">
        <v>5414</v>
      </c>
      <c r="AE568">
        <v>10327</v>
      </c>
      <c r="AF568" t="s">
        <v>1207</v>
      </c>
      <c r="AG568">
        <v>6296</v>
      </c>
      <c r="AH568" t="s">
        <v>1207</v>
      </c>
      <c r="AI568">
        <v>2487</v>
      </c>
      <c r="AJ568">
        <v>3343</v>
      </c>
      <c r="AL568" t="s">
        <v>14613</v>
      </c>
      <c r="AM568" t="s">
        <v>5414</v>
      </c>
      <c r="AN568" t="s">
        <v>5414</v>
      </c>
      <c r="AO568" t="s">
        <v>15883</v>
      </c>
    </row>
    <row r="569" spans="1:41" x14ac:dyDescent="0.3">
      <c r="A569" t="s">
        <v>16122</v>
      </c>
      <c r="B569" t="s">
        <v>16123</v>
      </c>
      <c r="C569" s="62">
        <v>34526</v>
      </c>
      <c r="D569" t="s">
        <v>6886</v>
      </c>
      <c r="E569" t="s">
        <v>16124</v>
      </c>
      <c r="F569" t="s">
        <v>1529</v>
      </c>
      <c r="G569" t="s">
        <v>9083</v>
      </c>
      <c r="H569" t="s">
        <v>1371</v>
      </c>
      <c r="I569" t="s">
        <v>16125</v>
      </c>
      <c r="J569" t="s">
        <v>16123</v>
      </c>
      <c r="K569">
        <v>641541</v>
      </c>
      <c r="L569" t="s">
        <v>16123</v>
      </c>
      <c r="M569">
        <v>2826814</v>
      </c>
      <c r="N569" t="s">
        <v>16123</v>
      </c>
      <c r="P569" t="s">
        <v>16122</v>
      </c>
      <c r="T569" t="s">
        <v>16123</v>
      </c>
      <c r="W569">
        <v>107738</v>
      </c>
      <c r="AA569" t="s">
        <v>664</v>
      </c>
      <c r="AB569" t="s">
        <v>656</v>
      </c>
      <c r="AD569" t="s">
        <v>16126</v>
      </c>
      <c r="AE569">
        <v>14270</v>
      </c>
      <c r="AN569" t="s">
        <v>16123</v>
      </c>
      <c r="AO569" t="s">
        <v>1371</v>
      </c>
    </row>
    <row r="570" spans="1:41" x14ac:dyDescent="0.3">
      <c r="A570" t="s">
        <v>1928</v>
      </c>
      <c r="B570" t="s">
        <v>1059</v>
      </c>
      <c r="C570" s="62">
        <v>28462</v>
      </c>
      <c r="D570" t="s">
        <v>7351</v>
      </c>
      <c r="E570" t="s">
        <v>7842</v>
      </c>
      <c r="F570" t="s">
        <v>3575</v>
      </c>
      <c r="G570" t="s">
        <v>3575</v>
      </c>
      <c r="H570" t="s">
        <v>1371</v>
      </c>
      <c r="I570" t="s">
        <v>9644</v>
      </c>
      <c r="J570" t="s">
        <v>1059</v>
      </c>
      <c r="K570">
        <v>239795</v>
      </c>
      <c r="L570" t="s">
        <v>1059</v>
      </c>
      <c r="M570">
        <v>154181</v>
      </c>
      <c r="N570" t="s">
        <v>1059</v>
      </c>
      <c r="O570" t="s">
        <v>1929</v>
      </c>
      <c r="P570" t="s">
        <v>1928</v>
      </c>
      <c r="Q570">
        <v>6371</v>
      </c>
      <c r="R570" t="s">
        <v>1059</v>
      </c>
      <c r="S570">
        <v>4210</v>
      </c>
      <c r="T570" t="s">
        <v>1059</v>
      </c>
      <c r="V570" t="s">
        <v>3918</v>
      </c>
      <c r="W570">
        <v>16986</v>
      </c>
      <c r="X570">
        <v>6371</v>
      </c>
      <c r="Y570" t="s">
        <v>1059</v>
      </c>
      <c r="Z570" t="s">
        <v>8517</v>
      </c>
      <c r="AA570" t="s">
        <v>656</v>
      </c>
      <c r="AB570" t="s">
        <v>656</v>
      </c>
      <c r="AC570" t="s">
        <v>1059</v>
      </c>
      <c r="AD570" t="s">
        <v>8517</v>
      </c>
      <c r="AI570">
        <v>12504</v>
      </c>
      <c r="AO570" t="s">
        <v>1371</v>
      </c>
    </row>
    <row r="571" spans="1:41" x14ac:dyDescent="0.3">
      <c r="A571" t="s">
        <v>10494</v>
      </c>
      <c r="B571" t="s">
        <v>10495</v>
      </c>
      <c r="C571" s="62">
        <v>32390</v>
      </c>
      <c r="D571" t="s">
        <v>6553</v>
      </c>
      <c r="E571" t="s">
        <v>10496</v>
      </c>
      <c r="F571" t="s">
        <v>1458</v>
      </c>
      <c r="G571" t="s">
        <v>9083</v>
      </c>
      <c r="H571" t="s">
        <v>1378</v>
      </c>
      <c r="I571" t="s">
        <v>10497</v>
      </c>
      <c r="J571" t="s">
        <v>10495</v>
      </c>
      <c r="K571">
        <v>594807</v>
      </c>
      <c r="L571" t="s">
        <v>10495</v>
      </c>
      <c r="M571">
        <v>2042091</v>
      </c>
      <c r="N571" t="s">
        <v>10495</v>
      </c>
      <c r="O571" t="s">
        <v>12070</v>
      </c>
      <c r="P571" t="s">
        <v>10494</v>
      </c>
      <c r="Q571">
        <v>9747</v>
      </c>
      <c r="R571" t="s">
        <v>10495</v>
      </c>
      <c r="S571">
        <v>32664</v>
      </c>
      <c r="T571" t="s">
        <v>10495</v>
      </c>
      <c r="V571" t="s">
        <v>12071</v>
      </c>
      <c r="W571">
        <v>67744</v>
      </c>
      <c r="X571">
        <v>9747</v>
      </c>
      <c r="Y571" t="s">
        <v>10495</v>
      </c>
      <c r="Z571" t="s">
        <v>10498</v>
      </c>
      <c r="AA571" t="s">
        <v>656</v>
      </c>
      <c r="AB571" t="s">
        <v>656</v>
      </c>
      <c r="AC571" t="s">
        <v>10495</v>
      </c>
      <c r="AD571" t="s">
        <v>10498</v>
      </c>
      <c r="AE571">
        <v>12842</v>
      </c>
      <c r="AF571" t="s">
        <v>10495</v>
      </c>
      <c r="AG571">
        <v>38117</v>
      </c>
      <c r="AH571" t="s">
        <v>10495</v>
      </c>
      <c r="AI571">
        <v>13750</v>
      </c>
      <c r="AJ571">
        <v>4671</v>
      </c>
      <c r="AK571" t="s">
        <v>10495</v>
      </c>
      <c r="AL571" t="s">
        <v>14614</v>
      </c>
      <c r="AM571" t="s">
        <v>10498</v>
      </c>
      <c r="AN571" t="s">
        <v>10498</v>
      </c>
      <c r="AO571" t="s">
        <v>1378</v>
      </c>
    </row>
    <row r="572" spans="1:41" x14ac:dyDescent="0.3">
      <c r="A572" t="s">
        <v>1930</v>
      </c>
      <c r="B572" t="s">
        <v>61</v>
      </c>
      <c r="C572" s="62">
        <v>30909</v>
      </c>
      <c r="D572" t="s">
        <v>6882</v>
      </c>
      <c r="E572" t="s">
        <v>6970</v>
      </c>
      <c r="F572" t="s">
        <v>1529</v>
      </c>
      <c r="G572" t="s">
        <v>9083</v>
      </c>
      <c r="H572" t="s">
        <v>1378</v>
      </c>
      <c r="I572" t="s">
        <v>9600</v>
      </c>
      <c r="J572" t="s">
        <v>61</v>
      </c>
      <c r="K572">
        <v>502481</v>
      </c>
      <c r="L572" t="s">
        <v>61</v>
      </c>
      <c r="M572">
        <v>1725411</v>
      </c>
      <c r="N572" t="s">
        <v>61</v>
      </c>
      <c r="O572" t="s">
        <v>1931</v>
      </c>
      <c r="P572" t="s">
        <v>1930</v>
      </c>
      <c r="Q572">
        <v>8817</v>
      </c>
      <c r="R572" t="s">
        <v>61</v>
      </c>
      <c r="S572">
        <v>30461</v>
      </c>
      <c r="T572" t="s">
        <v>61</v>
      </c>
      <c r="V572" t="s">
        <v>3919</v>
      </c>
      <c r="W572">
        <v>50297</v>
      </c>
      <c r="X572">
        <v>8817</v>
      </c>
      <c r="Y572" t="s">
        <v>61</v>
      </c>
      <c r="Z572" t="s">
        <v>5415</v>
      </c>
      <c r="AA572" t="s">
        <v>664</v>
      </c>
      <c r="AB572" t="s">
        <v>656</v>
      </c>
      <c r="AC572" t="s">
        <v>61</v>
      </c>
      <c r="AD572" t="s">
        <v>5415</v>
      </c>
      <c r="AE572">
        <v>11311</v>
      </c>
      <c r="AF572" t="s">
        <v>61</v>
      </c>
      <c r="AG572">
        <v>12577</v>
      </c>
      <c r="AH572" t="s">
        <v>61</v>
      </c>
      <c r="AI572">
        <v>2759</v>
      </c>
      <c r="AJ572">
        <v>3610</v>
      </c>
      <c r="AK572" t="s">
        <v>61</v>
      </c>
      <c r="AL572" t="s">
        <v>14615</v>
      </c>
      <c r="AM572" t="s">
        <v>5415</v>
      </c>
      <c r="AN572" t="s">
        <v>5415</v>
      </c>
      <c r="AO572" t="s">
        <v>1378</v>
      </c>
    </row>
    <row r="573" spans="1:41" x14ac:dyDescent="0.3">
      <c r="A573" t="s">
        <v>1932</v>
      </c>
      <c r="B573" t="s">
        <v>1097</v>
      </c>
      <c r="C573" s="62">
        <v>32270</v>
      </c>
      <c r="D573" t="s">
        <v>6842</v>
      </c>
      <c r="E573" t="s">
        <v>6970</v>
      </c>
      <c r="F573" t="s">
        <v>1381</v>
      </c>
      <c r="G573" t="s">
        <v>9083</v>
      </c>
      <c r="H573" t="s">
        <v>1371</v>
      </c>
      <c r="I573" t="s">
        <v>9137</v>
      </c>
      <c r="J573" t="s">
        <v>1097</v>
      </c>
      <c r="K573">
        <v>473879</v>
      </c>
      <c r="L573" t="s">
        <v>1097</v>
      </c>
      <c r="M573">
        <v>1993841</v>
      </c>
      <c r="N573" t="s">
        <v>1097</v>
      </c>
      <c r="O573" t="s">
        <v>3920</v>
      </c>
      <c r="P573" t="s">
        <v>1932</v>
      </c>
      <c r="Q573">
        <v>9231</v>
      </c>
      <c r="R573" t="s">
        <v>1097</v>
      </c>
      <c r="S573">
        <v>31745</v>
      </c>
      <c r="T573" t="s">
        <v>1097</v>
      </c>
      <c r="V573" t="s">
        <v>3921</v>
      </c>
      <c r="W573">
        <v>68372</v>
      </c>
      <c r="X573">
        <v>9231</v>
      </c>
      <c r="Y573" t="s">
        <v>1097</v>
      </c>
      <c r="Z573" t="s">
        <v>5416</v>
      </c>
      <c r="AA573" t="s">
        <v>656</v>
      </c>
      <c r="AB573" t="s">
        <v>656</v>
      </c>
      <c r="AC573" t="s">
        <v>1097</v>
      </c>
      <c r="AD573" t="s">
        <v>5416</v>
      </c>
      <c r="AE573">
        <v>10982</v>
      </c>
      <c r="AF573" t="s">
        <v>1097</v>
      </c>
      <c r="AG573">
        <v>23151</v>
      </c>
      <c r="AH573" t="s">
        <v>1097</v>
      </c>
      <c r="AI573">
        <v>18461</v>
      </c>
      <c r="AJ573">
        <v>4138</v>
      </c>
      <c r="AL573" t="s">
        <v>14616</v>
      </c>
      <c r="AM573" t="s">
        <v>5416</v>
      </c>
      <c r="AN573" t="s">
        <v>5416</v>
      </c>
      <c r="AO573" t="s">
        <v>15883</v>
      </c>
    </row>
    <row r="574" spans="1:41" x14ac:dyDescent="0.3">
      <c r="A574" t="s">
        <v>1933</v>
      </c>
      <c r="B574" t="s">
        <v>548</v>
      </c>
      <c r="C574" s="62">
        <v>32483</v>
      </c>
      <c r="D574" t="s">
        <v>6553</v>
      </c>
      <c r="E574" t="s">
        <v>6688</v>
      </c>
      <c r="F574" t="s">
        <v>1432</v>
      </c>
      <c r="G574" t="s">
        <v>9083</v>
      </c>
      <c r="H574" t="s">
        <v>1378</v>
      </c>
      <c r="I574" t="s">
        <v>10789</v>
      </c>
      <c r="J574" t="s">
        <v>548</v>
      </c>
      <c r="K574">
        <v>594809</v>
      </c>
      <c r="L574" t="s">
        <v>548</v>
      </c>
      <c r="M574">
        <v>1808563</v>
      </c>
      <c r="N574" t="s">
        <v>548</v>
      </c>
      <c r="O574" t="s">
        <v>3922</v>
      </c>
      <c r="P574" t="s">
        <v>1933</v>
      </c>
      <c r="Q574">
        <v>9302</v>
      </c>
      <c r="R574" t="s">
        <v>548</v>
      </c>
      <c r="S574">
        <v>32068</v>
      </c>
      <c r="T574" t="s">
        <v>548</v>
      </c>
      <c r="U574" t="s">
        <v>548</v>
      </c>
      <c r="V574" t="s">
        <v>12829</v>
      </c>
      <c r="W574">
        <v>67746</v>
      </c>
      <c r="X574">
        <v>9302</v>
      </c>
      <c r="Y574" t="s">
        <v>548</v>
      </c>
      <c r="Z574" t="s">
        <v>5417</v>
      </c>
      <c r="AA574" t="s">
        <v>664</v>
      </c>
      <c r="AB574" t="s">
        <v>664</v>
      </c>
      <c r="AC574" t="s">
        <v>548</v>
      </c>
      <c r="AD574" t="s">
        <v>5417</v>
      </c>
      <c r="AE574">
        <v>12279</v>
      </c>
      <c r="AF574" t="s">
        <v>548</v>
      </c>
      <c r="AG574">
        <v>13706</v>
      </c>
      <c r="AH574" t="s">
        <v>548</v>
      </c>
      <c r="AI574">
        <v>13936</v>
      </c>
      <c r="AJ574">
        <v>4151</v>
      </c>
      <c r="AL574" t="s">
        <v>14617</v>
      </c>
      <c r="AM574" t="s">
        <v>5417</v>
      </c>
      <c r="AN574" t="s">
        <v>5417</v>
      </c>
      <c r="AO574" t="s">
        <v>1378</v>
      </c>
    </row>
    <row r="575" spans="1:41" x14ac:dyDescent="0.3">
      <c r="A575" t="s">
        <v>3923</v>
      </c>
      <c r="B575" t="s">
        <v>3924</v>
      </c>
      <c r="C575" s="62">
        <v>27414</v>
      </c>
      <c r="D575" t="s">
        <v>6670</v>
      </c>
      <c r="E575" t="s">
        <v>7398</v>
      </c>
      <c r="F575" t="s">
        <v>3575</v>
      </c>
      <c r="G575" t="s">
        <v>3575</v>
      </c>
      <c r="H575" t="s">
        <v>1429</v>
      </c>
      <c r="I575" t="s">
        <v>10091</v>
      </c>
      <c r="J575" t="s">
        <v>3924</v>
      </c>
      <c r="K575">
        <v>275930</v>
      </c>
      <c r="L575" t="s">
        <v>3924</v>
      </c>
      <c r="M575">
        <v>174780</v>
      </c>
      <c r="N575" t="s">
        <v>3924</v>
      </c>
      <c r="O575" t="s">
        <v>5418</v>
      </c>
      <c r="P575" t="s">
        <v>3923</v>
      </c>
      <c r="R575" t="s">
        <v>3924</v>
      </c>
      <c r="V575" t="s">
        <v>5419</v>
      </c>
      <c r="W575">
        <v>874</v>
      </c>
      <c r="Z575" t="s">
        <v>8518</v>
      </c>
      <c r="AA575" t="s">
        <v>656</v>
      </c>
      <c r="AB575" t="s">
        <v>656</v>
      </c>
      <c r="AC575" t="s">
        <v>3924</v>
      </c>
      <c r="AD575" t="s">
        <v>8518</v>
      </c>
      <c r="AI575">
        <v>7952</v>
      </c>
      <c r="AO575" t="s">
        <v>1429</v>
      </c>
    </row>
    <row r="576" spans="1:41" x14ac:dyDescent="0.3">
      <c r="A576" t="s">
        <v>1934</v>
      </c>
      <c r="B576" t="s">
        <v>985</v>
      </c>
      <c r="C576" s="62">
        <v>31763</v>
      </c>
      <c r="D576" t="s">
        <v>6607</v>
      </c>
      <c r="E576" t="s">
        <v>7843</v>
      </c>
      <c r="F576" t="s">
        <v>1432</v>
      </c>
      <c r="G576" t="s">
        <v>9083</v>
      </c>
      <c r="H576" t="s">
        <v>1371</v>
      </c>
      <c r="I576" t="s">
        <v>9986</v>
      </c>
      <c r="J576" t="s">
        <v>985</v>
      </c>
      <c r="K576">
        <v>572831</v>
      </c>
      <c r="L576" t="s">
        <v>985</v>
      </c>
      <c r="M576">
        <v>1953528</v>
      </c>
      <c r="N576" t="s">
        <v>985</v>
      </c>
      <c r="O576" t="s">
        <v>3925</v>
      </c>
      <c r="P576" t="s">
        <v>1934</v>
      </c>
      <c r="Q576">
        <v>9235</v>
      </c>
      <c r="R576" t="s">
        <v>985</v>
      </c>
      <c r="S576">
        <v>32198</v>
      </c>
      <c r="T576" t="s">
        <v>985</v>
      </c>
      <c r="V576" t="s">
        <v>3926</v>
      </c>
      <c r="W576">
        <v>66639</v>
      </c>
      <c r="X576">
        <v>9235</v>
      </c>
      <c r="Y576" t="s">
        <v>985</v>
      </c>
      <c r="Z576" t="s">
        <v>5420</v>
      </c>
      <c r="AA576" t="s">
        <v>664</v>
      </c>
      <c r="AB576" t="s">
        <v>664</v>
      </c>
      <c r="AC576" t="s">
        <v>985</v>
      </c>
      <c r="AD576" t="s">
        <v>5420</v>
      </c>
      <c r="AE576">
        <v>12262</v>
      </c>
      <c r="AF576" t="s">
        <v>985</v>
      </c>
      <c r="AG576">
        <v>17101</v>
      </c>
      <c r="AH576" t="s">
        <v>985</v>
      </c>
      <c r="AI576">
        <v>17919</v>
      </c>
      <c r="AJ576">
        <v>4140</v>
      </c>
      <c r="AL576" t="s">
        <v>14618</v>
      </c>
      <c r="AM576" t="s">
        <v>5420</v>
      </c>
      <c r="AN576" t="s">
        <v>985</v>
      </c>
      <c r="AO576" t="s">
        <v>1371</v>
      </c>
    </row>
    <row r="577" spans="1:41" x14ac:dyDescent="0.3">
      <c r="A577" t="s">
        <v>3927</v>
      </c>
      <c r="B577" t="s">
        <v>3928</v>
      </c>
      <c r="C577" s="62">
        <v>25746</v>
      </c>
      <c r="D577" t="s">
        <v>7400</v>
      </c>
      <c r="E577" t="s">
        <v>7399</v>
      </c>
      <c r="F577" t="s">
        <v>3575</v>
      </c>
      <c r="G577" t="s">
        <v>3575</v>
      </c>
      <c r="H577" t="s">
        <v>1378</v>
      </c>
      <c r="I577" t="s">
        <v>10825</v>
      </c>
      <c r="J577" t="s">
        <v>3928</v>
      </c>
      <c r="K577">
        <v>113744</v>
      </c>
      <c r="L577" t="s">
        <v>3928</v>
      </c>
      <c r="M577">
        <v>7578</v>
      </c>
      <c r="N577" t="s">
        <v>3928</v>
      </c>
      <c r="O577" t="s">
        <v>5421</v>
      </c>
      <c r="P577" t="s">
        <v>3927</v>
      </c>
      <c r="R577" t="s">
        <v>3928</v>
      </c>
      <c r="S577">
        <v>2993</v>
      </c>
      <c r="T577" t="s">
        <v>3928</v>
      </c>
      <c r="V577" t="s">
        <v>5422</v>
      </c>
      <c r="W577">
        <v>177</v>
      </c>
      <c r="Z577" t="s">
        <v>8519</v>
      </c>
      <c r="AA577" t="s">
        <v>664</v>
      </c>
      <c r="AB577" t="s">
        <v>664</v>
      </c>
      <c r="AC577" t="s">
        <v>3928</v>
      </c>
      <c r="AD577" t="s">
        <v>8519</v>
      </c>
      <c r="AE577">
        <v>12910</v>
      </c>
      <c r="AI577">
        <v>7527</v>
      </c>
      <c r="AN577" t="s">
        <v>10803</v>
      </c>
      <c r="AO577" t="s">
        <v>1378</v>
      </c>
    </row>
    <row r="578" spans="1:41" x14ac:dyDescent="0.3">
      <c r="A578" t="s">
        <v>10798</v>
      </c>
      <c r="B578" t="s">
        <v>10799</v>
      </c>
      <c r="C578" s="62">
        <v>33484</v>
      </c>
      <c r="D578" t="s">
        <v>6806</v>
      </c>
      <c r="E578" t="s">
        <v>10800</v>
      </c>
      <c r="F578" t="s">
        <v>1479</v>
      </c>
      <c r="G578" t="s">
        <v>9083</v>
      </c>
      <c r="H578" t="s">
        <v>1371</v>
      </c>
      <c r="I578" t="s">
        <v>10801</v>
      </c>
      <c r="J578" t="s">
        <v>10799</v>
      </c>
      <c r="K578">
        <v>605218</v>
      </c>
      <c r="L578" t="s">
        <v>10802</v>
      </c>
      <c r="M578">
        <v>2073701</v>
      </c>
      <c r="N578" t="s">
        <v>10799</v>
      </c>
      <c r="O578" t="s">
        <v>13256</v>
      </c>
      <c r="P578" t="s">
        <v>10798</v>
      </c>
      <c r="Q578">
        <v>9555</v>
      </c>
      <c r="R578" t="s">
        <v>10802</v>
      </c>
      <c r="S578">
        <v>605218</v>
      </c>
      <c r="T578" t="s">
        <v>10799</v>
      </c>
      <c r="V578" t="s">
        <v>11892</v>
      </c>
      <c r="W578">
        <v>71343</v>
      </c>
      <c r="X578">
        <v>9555</v>
      </c>
      <c r="Y578" t="s">
        <v>10802</v>
      </c>
      <c r="Z578" t="s">
        <v>10803</v>
      </c>
      <c r="AA578" t="s">
        <v>656</v>
      </c>
      <c r="AB578" t="s">
        <v>656</v>
      </c>
      <c r="AC578" t="s">
        <v>10799</v>
      </c>
      <c r="AD578" t="s">
        <v>12813</v>
      </c>
      <c r="AE578">
        <v>12910</v>
      </c>
      <c r="AF578" t="s">
        <v>10802</v>
      </c>
      <c r="AG578">
        <v>52146</v>
      </c>
      <c r="AI578">
        <v>18275</v>
      </c>
      <c r="AJ578">
        <v>5032</v>
      </c>
      <c r="AN578" t="s">
        <v>10802</v>
      </c>
      <c r="AO578" t="s">
        <v>15883</v>
      </c>
    </row>
    <row r="579" spans="1:41" x14ac:dyDescent="0.3">
      <c r="A579" t="s">
        <v>11992</v>
      </c>
      <c r="B579" t="s">
        <v>11256</v>
      </c>
      <c r="C579" s="62">
        <v>34432</v>
      </c>
      <c r="D579" t="s">
        <v>7098</v>
      </c>
      <c r="E579" t="s">
        <v>11993</v>
      </c>
      <c r="F579" t="s">
        <v>1396</v>
      </c>
      <c r="G579" t="s">
        <v>9083</v>
      </c>
      <c r="H579" t="s">
        <v>1371</v>
      </c>
      <c r="I579" t="s">
        <v>11843</v>
      </c>
      <c r="J579" t="s">
        <v>11256</v>
      </c>
      <c r="K579">
        <v>621107</v>
      </c>
      <c r="L579" t="s">
        <v>11256</v>
      </c>
      <c r="M579">
        <v>2044513</v>
      </c>
      <c r="N579" t="s">
        <v>11256</v>
      </c>
      <c r="O579" t="s">
        <v>13250</v>
      </c>
      <c r="P579" t="s">
        <v>11992</v>
      </c>
      <c r="Q579">
        <v>10141</v>
      </c>
      <c r="R579" t="s">
        <v>11256</v>
      </c>
      <c r="S579">
        <v>32804</v>
      </c>
      <c r="T579" t="s">
        <v>11256</v>
      </c>
      <c r="V579" t="s">
        <v>11994</v>
      </c>
      <c r="W579">
        <v>100518</v>
      </c>
      <c r="X579">
        <v>10141</v>
      </c>
      <c r="Y579" t="s">
        <v>11256</v>
      </c>
      <c r="Z579" t="s">
        <v>11995</v>
      </c>
      <c r="AA579" t="s">
        <v>656</v>
      </c>
      <c r="AB579" t="s">
        <v>656</v>
      </c>
      <c r="AC579" t="s">
        <v>11256</v>
      </c>
      <c r="AD579" t="s">
        <v>11995</v>
      </c>
      <c r="AE579">
        <v>12471</v>
      </c>
      <c r="AF579" t="s">
        <v>11256</v>
      </c>
      <c r="AG579">
        <v>68482</v>
      </c>
      <c r="AH579" t="s">
        <v>11256</v>
      </c>
      <c r="AI579">
        <v>23612</v>
      </c>
      <c r="AJ579">
        <v>5286</v>
      </c>
      <c r="AL579" t="s">
        <v>14619</v>
      </c>
      <c r="AM579" t="s">
        <v>11995</v>
      </c>
      <c r="AN579" t="s">
        <v>11256</v>
      </c>
      <c r="AO579" t="s">
        <v>15887</v>
      </c>
    </row>
    <row r="580" spans="1:41" x14ac:dyDescent="0.3">
      <c r="A580" t="s">
        <v>12038</v>
      </c>
      <c r="B580" t="s">
        <v>11489</v>
      </c>
      <c r="C580" s="62">
        <v>32479</v>
      </c>
      <c r="D580" t="s">
        <v>6538</v>
      </c>
      <c r="E580" t="s">
        <v>12039</v>
      </c>
      <c r="F580" t="s">
        <v>1428</v>
      </c>
      <c r="G580" t="s">
        <v>6107</v>
      </c>
      <c r="H580" t="s">
        <v>1378</v>
      </c>
      <c r="I580" t="s">
        <v>11490</v>
      </c>
      <c r="J580" t="s">
        <v>11489</v>
      </c>
      <c r="K580">
        <v>518649</v>
      </c>
      <c r="L580" t="s">
        <v>11489</v>
      </c>
      <c r="M580">
        <v>1806274</v>
      </c>
      <c r="N580" t="s">
        <v>11489</v>
      </c>
      <c r="O580" t="s">
        <v>13179</v>
      </c>
      <c r="P580" t="s">
        <v>12038</v>
      </c>
      <c r="Q580">
        <v>10310</v>
      </c>
      <c r="R580" t="s">
        <v>11489</v>
      </c>
      <c r="S580">
        <v>31276</v>
      </c>
      <c r="T580" t="s">
        <v>11489</v>
      </c>
      <c r="V580" t="s">
        <v>12040</v>
      </c>
      <c r="W580">
        <v>68387</v>
      </c>
      <c r="X580">
        <v>10310</v>
      </c>
      <c r="Y580" t="s">
        <v>11489</v>
      </c>
      <c r="Z580" t="s">
        <v>12041</v>
      </c>
      <c r="AA580" t="s">
        <v>656</v>
      </c>
      <c r="AB580" t="s">
        <v>656</v>
      </c>
      <c r="AC580" t="s">
        <v>11489</v>
      </c>
      <c r="AD580" t="s">
        <v>12041</v>
      </c>
      <c r="AE580">
        <v>9965</v>
      </c>
      <c r="AF580" t="s">
        <v>11489</v>
      </c>
      <c r="AG580">
        <v>70586</v>
      </c>
      <c r="AH580" t="s">
        <v>11489</v>
      </c>
      <c r="AI580">
        <v>14944</v>
      </c>
      <c r="AJ580">
        <v>5229</v>
      </c>
      <c r="AK580" t="s">
        <v>11489</v>
      </c>
      <c r="AN580" t="s">
        <v>11489</v>
      </c>
      <c r="AO580" t="s">
        <v>1378</v>
      </c>
    </row>
    <row r="581" spans="1:41" x14ac:dyDescent="0.3">
      <c r="A581" t="s">
        <v>11004</v>
      </c>
      <c r="B581" t="s">
        <v>11005</v>
      </c>
      <c r="C581" s="62">
        <v>33056</v>
      </c>
      <c r="D581" t="s">
        <v>11006</v>
      </c>
      <c r="E581" t="s">
        <v>11007</v>
      </c>
      <c r="F581" t="s">
        <v>1396</v>
      </c>
      <c r="G581" t="s">
        <v>9083</v>
      </c>
      <c r="H581" t="s">
        <v>1371</v>
      </c>
      <c r="I581" t="s">
        <v>11008</v>
      </c>
      <c r="J581" t="s">
        <v>11005</v>
      </c>
      <c r="K581">
        <v>595191</v>
      </c>
      <c r="L581" t="s">
        <v>11005</v>
      </c>
      <c r="M581">
        <v>2159843</v>
      </c>
      <c r="N581" t="s">
        <v>11005</v>
      </c>
      <c r="O581" t="s">
        <v>13286</v>
      </c>
      <c r="P581" t="s">
        <v>11004</v>
      </c>
      <c r="Q581">
        <v>10049</v>
      </c>
      <c r="R581" t="s">
        <v>11005</v>
      </c>
      <c r="S581">
        <v>33057</v>
      </c>
      <c r="T581" t="s">
        <v>11005</v>
      </c>
      <c r="V581" t="s">
        <v>11889</v>
      </c>
      <c r="W581">
        <v>68855</v>
      </c>
      <c r="X581">
        <v>10049</v>
      </c>
      <c r="Y581" t="s">
        <v>11005</v>
      </c>
      <c r="Z581" t="s">
        <v>11009</v>
      </c>
      <c r="AA581" t="s">
        <v>656</v>
      </c>
      <c r="AB581" t="s">
        <v>656</v>
      </c>
      <c r="AC581" t="s">
        <v>11005</v>
      </c>
      <c r="AD581" t="s">
        <v>11009</v>
      </c>
      <c r="AE581">
        <v>13674</v>
      </c>
      <c r="AF581" t="s">
        <v>11005</v>
      </c>
      <c r="AG581">
        <v>39127</v>
      </c>
      <c r="AH581" t="s">
        <v>11005</v>
      </c>
      <c r="AI581">
        <v>18542</v>
      </c>
      <c r="AJ581">
        <v>5004</v>
      </c>
      <c r="AK581" t="s">
        <v>11005</v>
      </c>
      <c r="AL581" t="s">
        <v>14620</v>
      </c>
      <c r="AM581" t="s">
        <v>11009</v>
      </c>
      <c r="AN581" t="s">
        <v>11009</v>
      </c>
      <c r="AO581" t="s">
        <v>1371</v>
      </c>
    </row>
    <row r="582" spans="1:41" x14ac:dyDescent="0.3">
      <c r="A582" t="s">
        <v>1935</v>
      </c>
      <c r="B582" t="s">
        <v>1236</v>
      </c>
      <c r="C582" s="62">
        <v>31272</v>
      </c>
      <c r="D582" t="s">
        <v>6977</v>
      </c>
      <c r="E582" t="s">
        <v>7844</v>
      </c>
      <c r="F582" t="s">
        <v>3575</v>
      </c>
      <c r="G582" t="s">
        <v>3575</v>
      </c>
      <c r="H582" t="s">
        <v>1371</v>
      </c>
      <c r="I582" t="s">
        <v>9817</v>
      </c>
      <c r="J582" t="s">
        <v>1236</v>
      </c>
      <c r="K582">
        <v>455092</v>
      </c>
      <c r="L582" t="s">
        <v>1236</v>
      </c>
      <c r="M582">
        <v>1179741</v>
      </c>
      <c r="N582" t="s">
        <v>1236</v>
      </c>
      <c r="O582" t="s">
        <v>1936</v>
      </c>
      <c r="P582" t="s">
        <v>1935</v>
      </c>
      <c r="Q582">
        <v>7965</v>
      </c>
      <c r="R582" t="s">
        <v>1236</v>
      </c>
      <c r="S582">
        <v>28689</v>
      </c>
      <c r="T582" t="s">
        <v>1236</v>
      </c>
      <c r="V582" t="s">
        <v>3929</v>
      </c>
      <c r="W582">
        <v>45523</v>
      </c>
      <c r="X582">
        <v>7965</v>
      </c>
      <c r="Y582" t="s">
        <v>1236</v>
      </c>
      <c r="Z582" t="s">
        <v>5423</v>
      </c>
      <c r="AA582" t="s">
        <v>664</v>
      </c>
      <c r="AB582" t="s">
        <v>664</v>
      </c>
      <c r="AC582" t="s">
        <v>1236</v>
      </c>
      <c r="AD582" t="s">
        <v>5423</v>
      </c>
      <c r="AE582">
        <v>8313</v>
      </c>
      <c r="AI582">
        <v>1541</v>
      </c>
      <c r="AN582" t="s">
        <v>1236</v>
      </c>
      <c r="AO582" t="s">
        <v>1371</v>
      </c>
    </row>
    <row r="583" spans="1:41" x14ac:dyDescent="0.3">
      <c r="A583" t="s">
        <v>3930</v>
      </c>
      <c r="B583" t="s">
        <v>1334</v>
      </c>
      <c r="C583" s="62">
        <v>32356</v>
      </c>
      <c r="D583" t="s">
        <v>7625</v>
      </c>
      <c r="E583" t="s">
        <v>7624</v>
      </c>
      <c r="F583" t="s">
        <v>1390</v>
      </c>
      <c r="G583" t="s">
        <v>6107</v>
      </c>
      <c r="H583" t="s">
        <v>1371</v>
      </c>
      <c r="I583" t="s">
        <v>9555</v>
      </c>
      <c r="J583" t="s">
        <v>1334</v>
      </c>
      <c r="K583">
        <v>606273</v>
      </c>
      <c r="L583" t="s">
        <v>1334</v>
      </c>
      <c r="M583">
        <v>2117135</v>
      </c>
      <c r="N583" t="s">
        <v>1334</v>
      </c>
      <c r="O583" t="s">
        <v>8520</v>
      </c>
      <c r="P583" t="s">
        <v>3930</v>
      </c>
      <c r="Q583">
        <v>9652</v>
      </c>
      <c r="R583" t="s">
        <v>1334</v>
      </c>
      <c r="S583">
        <v>33152</v>
      </c>
      <c r="T583" t="s">
        <v>1334</v>
      </c>
      <c r="V583" t="s">
        <v>12863</v>
      </c>
      <c r="W583">
        <v>70509</v>
      </c>
      <c r="X583">
        <v>9652</v>
      </c>
      <c r="Y583" t="s">
        <v>1334</v>
      </c>
      <c r="Z583" t="s">
        <v>5424</v>
      </c>
      <c r="AA583" t="s">
        <v>664</v>
      </c>
      <c r="AB583" t="s">
        <v>664</v>
      </c>
      <c r="AC583" t="s">
        <v>1334</v>
      </c>
      <c r="AD583" t="s">
        <v>5424</v>
      </c>
      <c r="AE583">
        <v>13281</v>
      </c>
      <c r="AF583" t="s">
        <v>1334</v>
      </c>
      <c r="AG583">
        <v>53001</v>
      </c>
      <c r="AH583" t="s">
        <v>1334</v>
      </c>
      <c r="AI583">
        <v>18326</v>
      </c>
      <c r="AJ583">
        <v>4501</v>
      </c>
      <c r="AL583" t="s">
        <v>14621</v>
      </c>
      <c r="AM583" t="s">
        <v>5424</v>
      </c>
      <c r="AN583" t="s">
        <v>1334</v>
      </c>
      <c r="AO583" t="s">
        <v>1371</v>
      </c>
    </row>
    <row r="584" spans="1:41" x14ac:dyDescent="0.3">
      <c r="A584" t="s">
        <v>1937</v>
      </c>
      <c r="B584" t="s">
        <v>428</v>
      </c>
      <c r="C584" s="62">
        <v>29685</v>
      </c>
      <c r="D584" t="s">
        <v>6763</v>
      </c>
      <c r="E584" t="s">
        <v>7007</v>
      </c>
      <c r="F584" t="s">
        <v>3575</v>
      </c>
      <c r="G584" t="s">
        <v>3575</v>
      </c>
      <c r="H584" t="s">
        <v>1422</v>
      </c>
      <c r="I584" t="s">
        <v>9608</v>
      </c>
      <c r="J584" t="s">
        <v>428</v>
      </c>
      <c r="K584">
        <v>454560</v>
      </c>
      <c r="L584" t="s">
        <v>428</v>
      </c>
      <c r="M584">
        <v>1104367</v>
      </c>
      <c r="N584" t="s">
        <v>428</v>
      </c>
      <c r="O584" t="s">
        <v>1938</v>
      </c>
      <c r="P584" t="s">
        <v>1937</v>
      </c>
      <c r="Q584">
        <v>8373</v>
      </c>
      <c r="R584" t="s">
        <v>428</v>
      </c>
      <c r="S584">
        <v>29258</v>
      </c>
      <c r="T584" t="s">
        <v>428</v>
      </c>
      <c r="U584" t="s">
        <v>428</v>
      </c>
      <c r="V584" t="s">
        <v>3931</v>
      </c>
      <c r="W584">
        <v>47564</v>
      </c>
      <c r="X584">
        <v>8373</v>
      </c>
      <c r="Y584" t="s">
        <v>428</v>
      </c>
      <c r="Z584" t="s">
        <v>5425</v>
      </c>
      <c r="AA584" t="s">
        <v>656</v>
      </c>
      <c r="AB584" t="s">
        <v>656</v>
      </c>
      <c r="AC584" t="s">
        <v>428</v>
      </c>
      <c r="AD584" t="s">
        <v>5425</v>
      </c>
      <c r="AE584">
        <v>9242</v>
      </c>
      <c r="AF584" t="s">
        <v>428</v>
      </c>
      <c r="AG584">
        <v>5927</v>
      </c>
      <c r="AH584" t="s">
        <v>428</v>
      </c>
      <c r="AI584">
        <v>1543</v>
      </c>
      <c r="AJ584">
        <v>3082</v>
      </c>
      <c r="AK584" t="s">
        <v>428</v>
      </c>
      <c r="AL584" t="s">
        <v>14622</v>
      </c>
      <c r="AM584" t="s">
        <v>5425</v>
      </c>
      <c r="AN584" t="s">
        <v>428</v>
      </c>
      <c r="AO584" t="s">
        <v>1422</v>
      </c>
    </row>
    <row r="585" spans="1:41" x14ac:dyDescent="0.3">
      <c r="A585" t="s">
        <v>1939</v>
      </c>
      <c r="B585" t="s">
        <v>191</v>
      </c>
      <c r="C585" s="62">
        <v>28282</v>
      </c>
      <c r="D585" t="s">
        <v>6707</v>
      </c>
      <c r="E585" t="s">
        <v>7007</v>
      </c>
      <c r="F585" t="s">
        <v>3575</v>
      </c>
      <c r="G585" t="s">
        <v>3575</v>
      </c>
      <c r="H585" t="s">
        <v>659</v>
      </c>
      <c r="I585" t="s">
        <v>10541</v>
      </c>
      <c r="J585" t="s">
        <v>191</v>
      </c>
      <c r="K585">
        <v>407885</v>
      </c>
      <c r="L585" t="s">
        <v>191</v>
      </c>
      <c r="M585">
        <v>182068</v>
      </c>
      <c r="N585" t="s">
        <v>191</v>
      </c>
      <c r="O585" t="s">
        <v>1940</v>
      </c>
      <c r="P585" t="s">
        <v>1939</v>
      </c>
      <c r="Q585">
        <v>6899</v>
      </c>
      <c r="R585" t="s">
        <v>191</v>
      </c>
      <c r="S585">
        <v>5086</v>
      </c>
      <c r="T585" t="s">
        <v>191</v>
      </c>
      <c r="U585" t="s">
        <v>191</v>
      </c>
      <c r="V585" t="s">
        <v>3932</v>
      </c>
      <c r="W585">
        <v>927</v>
      </c>
      <c r="X585">
        <v>6899</v>
      </c>
      <c r="Y585" t="s">
        <v>191</v>
      </c>
      <c r="Z585" t="s">
        <v>5426</v>
      </c>
      <c r="AA585" t="s">
        <v>656</v>
      </c>
      <c r="AB585" t="s">
        <v>656</v>
      </c>
      <c r="AC585" t="s">
        <v>191</v>
      </c>
      <c r="AD585" t="s">
        <v>5426</v>
      </c>
      <c r="AI585">
        <v>10993</v>
      </c>
      <c r="AO585" t="s">
        <v>659</v>
      </c>
    </row>
    <row r="586" spans="1:41" x14ac:dyDescent="0.3">
      <c r="A586" t="s">
        <v>1941</v>
      </c>
      <c r="B586" t="s">
        <v>577</v>
      </c>
      <c r="C586" s="62">
        <v>30570</v>
      </c>
      <c r="D586" t="s">
        <v>6566</v>
      </c>
      <c r="E586" t="s">
        <v>6565</v>
      </c>
      <c r="F586" t="s">
        <v>1370</v>
      </c>
      <c r="G586" t="s">
        <v>6107</v>
      </c>
      <c r="H586" t="s">
        <v>1378</v>
      </c>
      <c r="I586" t="s">
        <v>9270</v>
      </c>
      <c r="J586" t="s">
        <v>577</v>
      </c>
      <c r="K586">
        <v>453056</v>
      </c>
      <c r="L586" t="s">
        <v>577</v>
      </c>
      <c r="M586">
        <v>1184595</v>
      </c>
      <c r="N586" t="s">
        <v>577</v>
      </c>
      <c r="O586" t="s">
        <v>1942</v>
      </c>
      <c r="P586" t="s">
        <v>1941</v>
      </c>
      <c r="Q586">
        <v>7912</v>
      </c>
      <c r="R586" t="s">
        <v>577</v>
      </c>
      <c r="S586">
        <v>28637</v>
      </c>
      <c r="T586" t="s">
        <v>577</v>
      </c>
      <c r="U586" t="s">
        <v>577</v>
      </c>
      <c r="V586" t="s">
        <v>3933</v>
      </c>
      <c r="W586">
        <v>46027</v>
      </c>
      <c r="X586">
        <v>7912</v>
      </c>
      <c r="Y586" t="s">
        <v>577</v>
      </c>
      <c r="Z586" t="s">
        <v>5427</v>
      </c>
      <c r="AA586" t="s">
        <v>664</v>
      </c>
      <c r="AB586" t="s">
        <v>664</v>
      </c>
      <c r="AC586" t="s">
        <v>577</v>
      </c>
      <c r="AD586" t="s">
        <v>5427</v>
      </c>
      <c r="AE586">
        <v>8635</v>
      </c>
      <c r="AF586" t="s">
        <v>577</v>
      </c>
      <c r="AG586">
        <v>5188</v>
      </c>
      <c r="AH586" t="s">
        <v>577</v>
      </c>
      <c r="AI586">
        <v>3536</v>
      </c>
      <c r="AJ586">
        <v>2687</v>
      </c>
      <c r="AL586" t="s">
        <v>14623</v>
      </c>
      <c r="AM586" t="s">
        <v>5427</v>
      </c>
      <c r="AN586" t="s">
        <v>5427</v>
      </c>
      <c r="AO586" t="s">
        <v>1378</v>
      </c>
    </row>
    <row r="587" spans="1:41" x14ac:dyDescent="0.3">
      <c r="A587" t="s">
        <v>11145</v>
      </c>
      <c r="B587" t="s">
        <v>11146</v>
      </c>
      <c r="C587" s="62">
        <v>31943</v>
      </c>
      <c r="D587" t="s">
        <v>6751</v>
      </c>
      <c r="E587" t="s">
        <v>11147</v>
      </c>
      <c r="F587" t="s">
        <v>3575</v>
      </c>
      <c r="G587" t="s">
        <v>3575</v>
      </c>
      <c r="H587" t="s">
        <v>1378</v>
      </c>
      <c r="I587" t="s">
        <v>11148</v>
      </c>
      <c r="J587" t="s">
        <v>11146</v>
      </c>
      <c r="K587">
        <v>518653</v>
      </c>
      <c r="L587" t="s">
        <v>11146</v>
      </c>
      <c r="M587">
        <v>1951311</v>
      </c>
      <c r="N587" t="s">
        <v>11146</v>
      </c>
      <c r="O587" t="s">
        <v>12322</v>
      </c>
      <c r="P587" t="s">
        <v>11145</v>
      </c>
      <c r="Q587">
        <v>9268</v>
      </c>
      <c r="R587" t="s">
        <v>11146</v>
      </c>
      <c r="S587">
        <v>32179</v>
      </c>
      <c r="T587" t="s">
        <v>11146</v>
      </c>
      <c r="V587" t="s">
        <v>12323</v>
      </c>
      <c r="W587">
        <v>57819</v>
      </c>
      <c r="X587">
        <v>9268</v>
      </c>
      <c r="Y587" t="s">
        <v>11146</v>
      </c>
      <c r="Z587" t="s">
        <v>11149</v>
      </c>
      <c r="AA587" t="s">
        <v>656</v>
      </c>
      <c r="AB587" t="s">
        <v>656</v>
      </c>
      <c r="AC587" t="s">
        <v>11146</v>
      </c>
      <c r="AD587" t="s">
        <v>11149</v>
      </c>
      <c r="AE587">
        <v>12584</v>
      </c>
      <c r="AI587">
        <v>5300</v>
      </c>
      <c r="AJ587">
        <v>4175</v>
      </c>
      <c r="AN587" t="s">
        <v>11146</v>
      </c>
      <c r="AO587" t="s">
        <v>1378</v>
      </c>
    </row>
    <row r="588" spans="1:41" x14ac:dyDescent="0.3">
      <c r="A588" t="s">
        <v>1943</v>
      </c>
      <c r="B588" t="s">
        <v>1048</v>
      </c>
      <c r="C588" s="62">
        <v>31545</v>
      </c>
      <c r="D588" t="s">
        <v>6907</v>
      </c>
      <c r="E588" t="s">
        <v>7845</v>
      </c>
      <c r="F588" t="s">
        <v>3575</v>
      </c>
      <c r="G588" t="s">
        <v>3575</v>
      </c>
      <c r="H588" t="s">
        <v>1371</v>
      </c>
      <c r="I588" t="s">
        <v>10285</v>
      </c>
      <c r="J588" t="s">
        <v>1048</v>
      </c>
      <c r="K588">
        <v>518655</v>
      </c>
      <c r="L588" t="s">
        <v>1048</v>
      </c>
      <c r="M588">
        <v>1669642</v>
      </c>
      <c r="N588" t="s">
        <v>1048</v>
      </c>
      <c r="O588" t="s">
        <v>1944</v>
      </c>
      <c r="P588" t="s">
        <v>1943</v>
      </c>
      <c r="Q588">
        <v>8720</v>
      </c>
      <c r="R588" t="s">
        <v>1048</v>
      </c>
      <c r="S588">
        <v>30940</v>
      </c>
      <c r="T588" t="s">
        <v>1048</v>
      </c>
      <c r="V588" t="s">
        <v>5428</v>
      </c>
      <c r="W588">
        <v>56222</v>
      </c>
      <c r="Z588" t="s">
        <v>5429</v>
      </c>
      <c r="AA588" t="s">
        <v>656</v>
      </c>
      <c r="AB588" t="s">
        <v>656</v>
      </c>
      <c r="AC588" t="s">
        <v>1048</v>
      </c>
      <c r="AD588" t="s">
        <v>5429</v>
      </c>
      <c r="AE588">
        <v>9864</v>
      </c>
      <c r="AI588">
        <v>5520</v>
      </c>
      <c r="AN588" t="s">
        <v>1048</v>
      </c>
      <c r="AO588" t="s">
        <v>1371</v>
      </c>
    </row>
    <row r="589" spans="1:41" x14ac:dyDescent="0.3">
      <c r="A589" t="s">
        <v>1945</v>
      </c>
      <c r="B589" t="s">
        <v>638</v>
      </c>
      <c r="C589" s="62">
        <v>30323</v>
      </c>
      <c r="D589" t="s">
        <v>6579</v>
      </c>
      <c r="E589" t="s">
        <v>6578</v>
      </c>
      <c r="F589" t="s">
        <v>1390</v>
      </c>
      <c r="G589" t="s">
        <v>6107</v>
      </c>
      <c r="H589" t="s">
        <v>1394</v>
      </c>
      <c r="I589" t="s">
        <v>10232</v>
      </c>
      <c r="J589" t="s">
        <v>638</v>
      </c>
      <c r="K589">
        <v>429665</v>
      </c>
      <c r="L589" t="s">
        <v>638</v>
      </c>
      <c r="M589">
        <v>392294</v>
      </c>
      <c r="N589" t="s">
        <v>638</v>
      </c>
      <c r="O589" t="s">
        <v>1946</v>
      </c>
      <c r="P589" t="s">
        <v>1945</v>
      </c>
      <c r="Q589">
        <v>7278</v>
      </c>
      <c r="R589" t="s">
        <v>638</v>
      </c>
      <c r="S589">
        <v>5904</v>
      </c>
      <c r="T589" t="s">
        <v>638</v>
      </c>
      <c r="U589" t="s">
        <v>638</v>
      </c>
      <c r="V589" t="s">
        <v>3934</v>
      </c>
      <c r="W589">
        <v>31564</v>
      </c>
      <c r="X589">
        <v>7278</v>
      </c>
      <c r="Y589" t="s">
        <v>638</v>
      </c>
      <c r="Z589" t="s">
        <v>5430</v>
      </c>
      <c r="AA589" t="s">
        <v>656</v>
      </c>
      <c r="AB589" t="s">
        <v>656</v>
      </c>
      <c r="AC589" t="s">
        <v>638</v>
      </c>
      <c r="AD589" t="s">
        <v>5430</v>
      </c>
      <c r="AE589">
        <v>7183</v>
      </c>
      <c r="AF589" t="s">
        <v>638</v>
      </c>
      <c r="AG589">
        <v>5562</v>
      </c>
      <c r="AH589" t="s">
        <v>638</v>
      </c>
      <c r="AI589">
        <v>4069</v>
      </c>
      <c r="AJ589">
        <v>983</v>
      </c>
      <c r="AK589" t="s">
        <v>638</v>
      </c>
      <c r="AL589" t="s">
        <v>14210</v>
      </c>
      <c r="AM589" t="s">
        <v>5430</v>
      </c>
      <c r="AN589" t="s">
        <v>5430</v>
      </c>
      <c r="AO589" t="s">
        <v>15889</v>
      </c>
    </row>
    <row r="590" spans="1:41" x14ac:dyDescent="0.3">
      <c r="A590" t="s">
        <v>13459</v>
      </c>
      <c r="B590" t="s">
        <v>11720</v>
      </c>
      <c r="C590" s="62">
        <v>33581</v>
      </c>
      <c r="D590" t="s">
        <v>6553</v>
      </c>
      <c r="E590" t="s">
        <v>13460</v>
      </c>
      <c r="F590" t="s">
        <v>1462</v>
      </c>
      <c r="G590" t="s">
        <v>6107</v>
      </c>
      <c r="H590" t="s">
        <v>1378</v>
      </c>
      <c r="I590" t="s">
        <v>12984</v>
      </c>
      <c r="J590" t="s">
        <v>11720</v>
      </c>
      <c r="K590">
        <v>641553</v>
      </c>
      <c r="L590" t="s">
        <v>11720</v>
      </c>
      <c r="M590">
        <v>2169649</v>
      </c>
      <c r="N590" t="s">
        <v>11720</v>
      </c>
      <c r="O590" t="s">
        <v>14624</v>
      </c>
      <c r="P590" t="s">
        <v>13459</v>
      </c>
      <c r="Q590">
        <v>10708</v>
      </c>
      <c r="R590" t="s">
        <v>11720</v>
      </c>
      <c r="S590">
        <v>34064</v>
      </c>
      <c r="T590" t="s">
        <v>11720</v>
      </c>
      <c r="W590">
        <v>102578</v>
      </c>
      <c r="X590">
        <v>10708</v>
      </c>
      <c r="Y590" t="s">
        <v>11720</v>
      </c>
      <c r="Z590" t="s">
        <v>13461</v>
      </c>
      <c r="AA590" t="s">
        <v>656</v>
      </c>
      <c r="AB590" t="s">
        <v>656</v>
      </c>
      <c r="AD590" t="s">
        <v>13461</v>
      </c>
      <c r="AE590">
        <v>13595</v>
      </c>
      <c r="AI590">
        <v>18636</v>
      </c>
      <c r="AJ590">
        <v>5434</v>
      </c>
      <c r="AK590" t="s">
        <v>11720</v>
      </c>
      <c r="AL590" t="s">
        <v>14625</v>
      </c>
      <c r="AM590" t="s">
        <v>13461</v>
      </c>
      <c r="AN590" t="s">
        <v>13461</v>
      </c>
      <c r="AO590" t="s">
        <v>1378</v>
      </c>
    </row>
    <row r="591" spans="1:41" x14ac:dyDescent="0.3">
      <c r="A591" t="s">
        <v>1947</v>
      </c>
      <c r="B591" t="s">
        <v>909</v>
      </c>
      <c r="C591" s="62">
        <v>31501</v>
      </c>
      <c r="D591" t="s">
        <v>7847</v>
      </c>
      <c r="E591" t="s">
        <v>7846</v>
      </c>
      <c r="F591" t="s">
        <v>1529</v>
      </c>
      <c r="G591" t="s">
        <v>9083</v>
      </c>
      <c r="H591" t="s">
        <v>1371</v>
      </c>
      <c r="I591" t="s">
        <v>10769</v>
      </c>
      <c r="J591" t="s">
        <v>909</v>
      </c>
      <c r="K591">
        <v>446264</v>
      </c>
      <c r="L591" t="s">
        <v>909</v>
      </c>
      <c r="M591">
        <v>1531178</v>
      </c>
      <c r="N591" t="s">
        <v>909</v>
      </c>
      <c r="O591" t="s">
        <v>1948</v>
      </c>
      <c r="P591" t="s">
        <v>1947</v>
      </c>
      <c r="Q591">
        <v>8755</v>
      </c>
      <c r="R591" t="s">
        <v>909</v>
      </c>
      <c r="S591">
        <v>29791</v>
      </c>
      <c r="T591" t="s">
        <v>909</v>
      </c>
      <c r="V591" t="s">
        <v>3935</v>
      </c>
      <c r="W591">
        <v>57338</v>
      </c>
      <c r="X591">
        <v>8755</v>
      </c>
      <c r="Y591" t="s">
        <v>909</v>
      </c>
      <c r="Z591" t="s">
        <v>8521</v>
      </c>
      <c r="AA591" t="s">
        <v>656</v>
      </c>
      <c r="AB591" t="s">
        <v>656</v>
      </c>
      <c r="AC591" t="s">
        <v>909</v>
      </c>
      <c r="AD591" t="s">
        <v>8521</v>
      </c>
      <c r="AE591">
        <v>9866</v>
      </c>
      <c r="AI591">
        <v>5299</v>
      </c>
      <c r="AJ591">
        <v>3544</v>
      </c>
      <c r="AN591" t="s">
        <v>909</v>
      </c>
      <c r="AO591" t="s">
        <v>1371</v>
      </c>
    </row>
    <row r="592" spans="1:41" x14ac:dyDescent="0.3">
      <c r="A592" t="s">
        <v>1949</v>
      </c>
      <c r="B592" t="s">
        <v>825</v>
      </c>
      <c r="C592" s="62">
        <v>32917</v>
      </c>
      <c r="D592" t="s">
        <v>7515</v>
      </c>
      <c r="E592" t="s">
        <v>7514</v>
      </c>
      <c r="F592" t="s">
        <v>1387</v>
      </c>
      <c r="G592" t="s">
        <v>6107</v>
      </c>
      <c r="H592" t="s">
        <v>1371</v>
      </c>
      <c r="I592" t="s">
        <v>9863</v>
      </c>
      <c r="J592" t="s">
        <v>825</v>
      </c>
      <c r="K592">
        <v>543135</v>
      </c>
      <c r="L592" t="s">
        <v>825</v>
      </c>
      <c r="M592">
        <v>1803864</v>
      </c>
      <c r="N592" t="s">
        <v>825</v>
      </c>
      <c r="O592" t="s">
        <v>1951</v>
      </c>
      <c r="P592" t="s">
        <v>1949</v>
      </c>
      <c r="Q592">
        <v>9007</v>
      </c>
      <c r="R592" t="s">
        <v>825</v>
      </c>
      <c r="S592">
        <v>31174</v>
      </c>
      <c r="T592" t="s">
        <v>1950</v>
      </c>
      <c r="V592" t="s">
        <v>3936</v>
      </c>
      <c r="W592">
        <v>57820</v>
      </c>
      <c r="X592">
        <v>9007</v>
      </c>
      <c r="Y592" t="s">
        <v>825</v>
      </c>
      <c r="Z592" t="s">
        <v>5431</v>
      </c>
      <c r="AA592" t="s">
        <v>656</v>
      </c>
      <c r="AB592" t="s">
        <v>656</v>
      </c>
      <c r="AC592" t="s">
        <v>825</v>
      </c>
      <c r="AD592" t="s">
        <v>5431</v>
      </c>
      <c r="AE592">
        <v>10901</v>
      </c>
      <c r="AF592" t="s">
        <v>825</v>
      </c>
      <c r="AG592">
        <v>13233</v>
      </c>
      <c r="AH592" t="s">
        <v>825</v>
      </c>
      <c r="AI592">
        <v>9335</v>
      </c>
      <c r="AJ592">
        <v>3880</v>
      </c>
      <c r="AL592" t="s">
        <v>14626</v>
      </c>
      <c r="AM592" t="s">
        <v>5431</v>
      </c>
      <c r="AN592" t="s">
        <v>5431</v>
      </c>
      <c r="AO592" t="s">
        <v>15887</v>
      </c>
    </row>
    <row r="593" spans="1:41" x14ac:dyDescent="0.3">
      <c r="A593" t="s">
        <v>1952</v>
      </c>
      <c r="B593" t="s">
        <v>1214</v>
      </c>
      <c r="C593" s="62">
        <v>31328</v>
      </c>
      <c r="D593" t="s">
        <v>6851</v>
      </c>
      <c r="E593" t="s">
        <v>7848</v>
      </c>
      <c r="F593" t="s">
        <v>3575</v>
      </c>
      <c r="G593" t="s">
        <v>3575</v>
      </c>
      <c r="H593" t="s">
        <v>1371</v>
      </c>
      <c r="I593" t="s">
        <v>10818</v>
      </c>
      <c r="J593" t="s">
        <v>1214</v>
      </c>
      <c r="K593">
        <v>543136</v>
      </c>
      <c r="L593" t="s">
        <v>1214</v>
      </c>
      <c r="M593">
        <v>1798563</v>
      </c>
      <c r="N593" t="s">
        <v>1214</v>
      </c>
      <c r="O593" t="s">
        <v>1953</v>
      </c>
      <c r="P593" t="s">
        <v>1952</v>
      </c>
      <c r="Q593">
        <v>8911</v>
      </c>
      <c r="R593" t="s">
        <v>1214</v>
      </c>
      <c r="S593">
        <v>31078</v>
      </c>
      <c r="T593" t="s">
        <v>1214</v>
      </c>
      <c r="V593" t="s">
        <v>3937</v>
      </c>
      <c r="W593">
        <v>57821</v>
      </c>
      <c r="X593">
        <v>8911</v>
      </c>
      <c r="Y593" t="s">
        <v>1214</v>
      </c>
      <c r="Z593" t="s">
        <v>8522</v>
      </c>
      <c r="AA593" t="s">
        <v>656</v>
      </c>
      <c r="AB593" t="s">
        <v>656</v>
      </c>
      <c r="AC593" t="s">
        <v>1214</v>
      </c>
      <c r="AD593" t="s">
        <v>8522</v>
      </c>
      <c r="AE593">
        <v>12066</v>
      </c>
      <c r="AI593">
        <v>4442</v>
      </c>
      <c r="AN593" t="s">
        <v>1214</v>
      </c>
      <c r="AO593" t="s">
        <v>1371</v>
      </c>
    </row>
    <row r="594" spans="1:41" x14ac:dyDescent="0.3">
      <c r="A594" t="s">
        <v>3466</v>
      </c>
      <c r="B594" t="s">
        <v>1149</v>
      </c>
      <c r="C594" s="62">
        <v>33154</v>
      </c>
      <c r="D594" t="s">
        <v>7089</v>
      </c>
      <c r="E594" t="s">
        <v>7646</v>
      </c>
      <c r="F594" t="s">
        <v>1407</v>
      </c>
      <c r="G594" t="s">
        <v>9083</v>
      </c>
      <c r="H594" t="s">
        <v>1371</v>
      </c>
      <c r="I594" t="s">
        <v>9563</v>
      </c>
      <c r="J594" t="s">
        <v>1149</v>
      </c>
      <c r="K594">
        <v>572362</v>
      </c>
      <c r="L594" t="s">
        <v>1149</v>
      </c>
      <c r="M594">
        <v>1833103</v>
      </c>
      <c r="N594" t="s">
        <v>1149</v>
      </c>
      <c r="O594" t="s">
        <v>3938</v>
      </c>
      <c r="P594" t="s">
        <v>3466</v>
      </c>
      <c r="Q594">
        <v>9379</v>
      </c>
      <c r="R594" t="s">
        <v>1149</v>
      </c>
      <c r="S594">
        <v>31791</v>
      </c>
      <c r="T594" t="s">
        <v>1149</v>
      </c>
      <c r="V594" t="s">
        <v>3939</v>
      </c>
      <c r="W594">
        <v>60740</v>
      </c>
      <c r="X594">
        <v>9379</v>
      </c>
      <c r="Y594" t="s">
        <v>1149</v>
      </c>
      <c r="Z594" t="s">
        <v>5432</v>
      </c>
      <c r="AA594" t="s">
        <v>656</v>
      </c>
      <c r="AB594" t="s">
        <v>664</v>
      </c>
      <c r="AC594" t="s">
        <v>1149</v>
      </c>
      <c r="AD594" t="s">
        <v>5432</v>
      </c>
      <c r="AE594">
        <v>11048</v>
      </c>
      <c r="AF594" t="s">
        <v>1149</v>
      </c>
      <c r="AG594">
        <v>17118</v>
      </c>
      <c r="AH594" t="s">
        <v>1149</v>
      </c>
      <c r="AI594">
        <v>6066</v>
      </c>
      <c r="AJ594">
        <v>4013</v>
      </c>
      <c r="AL594" t="s">
        <v>14627</v>
      </c>
      <c r="AM594" t="s">
        <v>5432</v>
      </c>
      <c r="AN594" t="s">
        <v>1149</v>
      </c>
      <c r="AO594" t="s">
        <v>15893</v>
      </c>
    </row>
    <row r="595" spans="1:41" x14ac:dyDescent="0.3">
      <c r="A595" t="s">
        <v>14628</v>
      </c>
      <c r="B595" t="s">
        <v>14629</v>
      </c>
      <c r="C595" s="62">
        <v>33800</v>
      </c>
      <c r="D595" t="s">
        <v>7076</v>
      </c>
      <c r="E595" t="s">
        <v>7523</v>
      </c>
      <c r="F595" t="s">
        <v>1444</v>
      </c>
      <c r="G595" t="s">
        <v>9083</v>
      </c>
      <c r="H595" t="s">
        <v>1378</v>
      </c>
      <c r="I595" t="s">
        <v>15490</v>
      </c>
      <c r="J595" t="s">
        <v>14290</v>
      </c>
      <c r="K595">
        <v>640447</v>
      </c>
      <c r="L595" t="s">
        <v>14629</v>
      </c>
      <c r="M595">
        <v>2117199</v>
      </c>
      <c r="N595" t="s">
        <v>14290</v>
      </c>
      <c r="O595" t="s">
        <v>14630</v>
      </c>
      <c r="P595" t="s">
        <v>14628</v>
      </c>
      <c r="Q595">
        <v>9562</v>
      </c>
      <c r="R595" t="s">
        <v>14290</v>
      </c>
      <c r="S595">
        <v>33234</v>
      </c>
      <c r="T595" t="s">
        <v>14290</v>
      </c>
      <c r="W595">
        <v>102427</v>
      </c>
      <c r="X595">
        <v>9562</v>
      </c>
      <c r="Y595" t="s">
        <v>14290</v>
      </c>
      <c r="Z595" t="s">
        <v>15986</v>
      </c>
      <c r="AA595" t="s">
        <v>656</v>
      </c>
      <c r="AB595" t="s">
        <v>656</v>
      </c>
      <c r="AD595" t="s">
        <v>15986</v>
      </c>
      <c r="AE595">
        <v>12956</v>
      </c>
      <c r="AI595">
        <v>18270</v>
      </c>
      <c r="AJ595">
        <v>5217</v>
      </c>
      <c r="AN595" t="s">
        <v>14631</v>
      </c>
      <c r="AO595" t="s">
        <v>1378</v>
      </c>
    </row>
    <row r="596" spans="1:41" x14ac:dyDescent="0.3">
      <c r="A596" t="s">
        <v>1954</v>
      </c>
      <c r="B596" t="s">
        <v>257</v>
      </c>
      <c r="C596" s="62">
        <v>31762</v>
      </c>
      <c r="D596" t="s">
        <v>6646</v>
      </c>
      <c r="E596" t="s">
        <v>6645</v>
      </c>
      <c r="F596" t="s">
        <v>3575</v>
      </c>
      <c r="G596" t="s">
        <v>3575</v>
      </c>
      <c r="H596" t="s">
        <v>1429</v>
      </c>
      <c r="I596" t="s">
        <v>10116</v>
      </c>
      <c r="J596" t="s">
        <v>257</v>
      </c>
      <c r="K596">
        <v>444876</v>
      </c>
      <c r="L596" t="s">
        <v>257</v>
      </c>
      <c r="M596">
        <v>547241</v>
      </c>
      <c r="N596" t="s">
        <v>257</v>
      </c>
      <c r="O596" t="s">
        <v>1955</v>
      </c>
      <c r="P596" t="s">
        <v>1954</v>
      </c>
      <c r="Q596">
        <v>8344</v>
      </c>
      <c r="R596" t="s">
        <v>257</v>
      </c>
      <c r="S596">
        <v>29229</v>
      </c>
      <c r="T596" t="s">
        <v>257</v>
      </c>
      <c r="U596" t="s">
        <v>257</v>
      </c>
      <c r="V596" t="s">
        <v>3940</v>
      </c>
      <c r="W596">
        <v>47625</v>
      </c>
      <c r="X596">
        <v>8344</v>
      </c>
      <c r="Y596" t="s">
        <v>257</v>
      </c>
      <c r="Z596" t="s">
        <v>5433</v>
      </c>
      <c r="AA596" t="s">
        <v>656</v>
      </c>
      <c r="AB596" t="s">
        <v>656</v>
      </c>
      <c r="AC596" t="s">
        <v>257</v>
      </c>
      <c r="AD596" t="s">
        <v>5433</v>
      </c>
      <c r="AE596">
        <v>8576</v>
      </c>
      <c r="AF596" t="s">
        <v>257</v>
      </c>
      <c r="AG596">
        <v>5445</v>
      </c>
      <c r="AH596" t="s">
        <v>257</v>
      </c>
      <c r="AI596">
        <v>1678</v>
      </c>
      <c r="AJ596">
        <v>3066</v>
      </c>
      <c r="AK596" t="s">
        <v>257</v>
      </c>
      <c r="AL596" t="s">
        <v>14632</v>
      </c>
      <c r="AM596" t="s">
        <v>5433</v>
      </c>
      <c r="AN596" t="s">
        <v>5433</v>
      </c>
      <c r="AO596" t="s">
        <v>15882</v>
      </c>
    </row>
    <row r="597" spans="1:41" x14ac:dyDescent="0.3">
      <c r="A597" t="s">
        <v>1956</v>
      </c>
      <c r="B597" t="s">
        <v>26</v>
      </c>
      <c r="C597" s="62">
        <v>32513</v>
      </c>
      <c r="D597" t="s">
        <v>7022</v>
      </c>
      <c r="E597" t="s">
        <v>6645</v>
      </c>
      <c r="F597" t="s">
        <v>1529</v>
      </c>
      <c r="G597" t="s">
        <v>9083</v>
      </c>
      <c r="H597" t="s">
        <v>658</v>
      </c>
      <c r="I597" t="s">
        <v>10601</v>
      </c>
      <c r="J597" t="s">
        <v>26</v>
      </c>
      <c r="K597">
        <v>500871</v>
      </c>
      <c r="L597" t="s">
        <v>26</v>
      </c>
      <c r="M597">
        <v>1670491</v>
      </c>
      <c r="N597" t="s">
        <v>26</v>
      </c>
      <c r="O597" t="s">
        <v>1957</v>
      </c>
      <c r="P597" t="s">
        <v>1956</v>
      </c>
      <c r="Q597">
        <v>9054</v>
      </c>
      <c r="R597" t="s">
        <v>26</v>
      </c>
      <c r="S597">
        <v>30272</v>
      </c>
      <c r="T597" t="s">
        <v>26</v>
      </c>
      <c r="U597" t="s">
        <v>26</v>
      </c>
      <c r="V597" t="s">
        <v>3941</v>
      </c>
      <c r="W597">
        <v>51653</v>
      </c>
      <c r="X597">
        <v>9054</v>
      </c>
      <c r="Y597" t="s">
        <v>26</v>
      </c>
      <c r="Z597" t="s">
        <v>5434</v>
      </c>
      <c r="AA597" t="s">
        <v>5053</v>
      </c>
      <c r="AB597" t="s">
        <v>656</v>
      </c>
      <c r="AC597" t="s">
        <v>26</v>
      </c>
      <c r="AD597" t="s">
        <v>5434</v>
      </c>
      <c r="AE597">
        <v>11848</v>
      </c>
      <c r="AF597" t="s">
        <v>26</v>
      </c>
      <c r="AG597">
        <v>13239</v>
      </c>
      <c r="AH597" t="s">
        <v>26</v>
      </c>
      <c r="AI597">
        <v>4585</v>
      </c>
      <c r="AJ597">
        <v>3909</v>
      </c>
      <c r="AK597" t="s">
        <v>26</v>
      </c>
      <c r="AL597" t="s">
        <v>14633</v>
      </c>
      <c r="AM597" t="s">
        <v>5434</v>
      </c>
      <c r="AN597" t="s">
        <v>5434</v>
      </c>
      <c r="AO597" t="s">
        <v>15882</v>
      </c>
    </row>
    <row r="598" spans="1:41" x14ac:dyDescent="0.3">
      <c r="A598" t="s">
        <v>1958</v>
      </c>
      <c r="B598" t="s">
        <v>279</v>
      </c>
      <c r="C598" s="62">
        <v>30257</v>
      </c>
      <c r="D598" t="s">
        <v>6786</v>
      </c>
      <c r="E598" t="s">
        <v>6645</v>
      </c>
      <c r="F598" t="s">
        <v>3575</v>
      </c>
      <c r="G598" t="s">
        <v>3575</v>
      </c>
      <c r="H598" t="s">
        <v>658</v>
      </c>
      <c r="I598" t="s">
        <v>9187</v>
      </c>
      <c r="J598" t="s">
        <v>279</v>
      </c>
      <c r="K598">
        <v>488862</v>
      </c>
      <c r="L598" t="s">
        <v>279</v>
      </c>
      <c r="M598">
        <v>1098922</v>
      </c>
      <c r="N598" t="s">
        <v>279</v>
      </c>
      <c r="O598" t="s">
        <v>1959</v>
      </c>
      <c r="P598" t="s">
        <v>1958</v>
      </c>
      <c r="Q598">
        <v>7938</v>
      </c>
      <c r="R598" t="s">
        <v>279</v>
      </c>
      <c r="S598">
        <v>28662</v>
      </c>
      <c r="T598" t="s">
        <v>279</v>
      </c>
      <c r="U598" t="s">
        <v>279</v>
      </c>
      <c r="V598" t="s">
        <v>3942</v>
      </c>
      <c r="W598">
        <v>49341</v>
      </c>
      <c r="X598">
        <v>7938</v>
      </c>
      <c r="Y598" t="s">
        <v>279</v>
      </c>
      <c r="Z598" t="s">
        <v>5435</v>
      </c>
      <c r="AA598" t="s">
        <v>656</v>
      </c>
      <c r="AB598" t="s">
        <v>656</v>
      </c>
      <c r="AC598" t="s">
        <v>279</v>
      </c>
      <c r="AD598" t="s">
        <v>5435</v>
      </c>
      <c r="AE598">
        <v>8640</v>
      </c>
      <c r="AF598" t="s">
        <v>279</v>
      </c>
      <c r="AG598">
        <v>5246</v>
      </c>
      <c r="AH598" t="s">
        <v>279</v>
      </c>
      <c r="AI598">
        <v>3406</v>
      </c>
      <c r="AJ598">
        <v>2656</v>
      </c>
      <c r="AK598" t="s">
        <v>279</v>
      </c>
      <c r="AL598" t="s">
        <v>14634</v>
      </c>
      <c r="AM598" t="s">
        <v>5435</v>
      </c>
      <c r="AN598" t="s">
        <v>5435</v>
      </c>
      <c r="AO598" t="s">
        <v>658</v>
      </c>
    </row>
    <row r="599" spans="1:41" x14ac:dyDescent="0.3">
      <c r="A599" t="s">
        <v>12716</v>
      </c>
      <c r="B599" t="s">
        <v>11788</v>
      </c>
      <c r="C599" s="62">
        <v>35863</v>
      </c>
      <c r="D599" t="s">
        <v>7168</v>
      </c>
      <c r="E599" t="s">
        <v>12717</v>
      </c>
      <c r="F599" t="s">
        <v>1407</v>
      </c>
      <c r="G599" t="s">
        <v>9083</v>
      </c>
      <c r="H599" t="s">
        <v>1371</v>
      </c>
      <c r="I599" t="s">
        <v>11789</v>
      </c>
      <c r="J599" t="s">
        <v>11788</v>
      </c>
      <c r="K599">
        <v>659262</v>
      </c>
      <c r="L599" t="s">
        <v>11788</v>
      </c>
      <c r="N599" t="s">
        <v>11788</v>
      </c>
      <c r="P599" t="s">
        <v>12716</v>
      </c>
      <c r="Q599">
        <v>10243</v>
      </c>
      <c r="R599" t="s">
        <v>11788</v>
      </c>
      <c r="S599">
        <v>34987</v>
      </c>
      <c r="T599" t="s">
        <v>11788</v>
      </c>
      <c r="V599" t="s">
        <v>12718</v>
      </c>
      <c r="W599">
        <v>105921</v>
      </c>
      <c r="Z599" t="s">
        <v>12719</v>
      </c>
      <c r="AA599" t="s">
        <v>656</v>
      </c>
      <c r="AB599" t="s">
        <v>656</v>
      </c>
      <c r="AC599" t="s">
        <v>11788</v>
      </c>
      <c r="AD599" t="s">
        <v>12719</v>
      </c>
      <c r="AE599">
        <v>13537</v>
      </c>
      <c r="AI599">
        <v>18543</v>
      </c>
      <c r="AJ599">
        <v>5606</v>
      </c>
      <c r="AN599" t="s">
        <v>11788</v>
      </c>
      <c r="AO599" t="s">
        <v>1371</v>
      </c>
    </row>
    <row r="600" spans="1:41" x14ac:dyDescent="0.3">
      <c r="A600" t="s">
        <v>1960</v>
      </c>
      <c r="B600" t="s">
        <v>400</v>
      </c>
      <c r="C600" s="62">
        <v>31892</v>
      </c>
      <c r="D600" t="s">
        <v>6846</v>
      </c>
      <c r="E600" t="s">
        <v>7043</v>
      </c>
      <c r="F600" t="s">
        <v>1437</v>
      </c>
      <c r="G600" t="s">
        <v>6107</v>
      </c>
      <c r="H600" t="s">
        <v>659</v>
      </c>
      <c r="I600" t="s">
        <v>9750</v>
      </c>
      <c r="J600" t="s">
        <v>400</v>
      </c>
      <c r="K600">
        <v>457787</v>
      </c>
      <c r="L600" t="s">
        <v>400</v>
      </c>
      <c r="M600">
        <v>1667721</v>
      </c>
      <c r="N600" t="s">
        <v>400</v>
      </c>
      <c r="O600" t="s">
        <v>1961</v>
      </c>
      <c r="P600" t="s">
        <v>1960</v>
      </c>
      <c r="Q600">
        <v>8805</v>
      </c>
      <c r="R600" t="s">
        <v>400</v>
      </c>
      <c r="S600">
        <v>30621</v>
      </c>
      <c r="T600" t="s">
        <v>400</v>
      </c>
      <c r="U600" t="s">
        <v>400</v>
      </c>
      <c r="V600" t="s">
        <v>3943</v>
      </c>
      <c r="W600">
        <v>58917</v>
      </c>
      <c r="X600">
        <v>8805</v>
      </c>
      <c r="Y600" t="s">
        <v>400</v>
      </c>
      <c r="Z600" t="s">
        <v>5436</v>
      </c>
      <c r="AA600" t="s">
        <v>5053</v>
      </c>
      <c r="AB600" t="s">
        <v>656</v>
      </c>
      <c r="AC600" t="s">
        <v>400</v>
      </c>
      <c r="AD600" t="s">
        <v>5436</v>
      </c>
      <c r="AE600">
        <v>10570</v>
      </c>
      <c r="AF600" t="s">
        <v>400</v>
      </c>
      <c r="AG600">
        <v>12562</v>
      </c>
      <c r="AH600" t="s">
        <v>400</v>
      </c>
      <c r="AI600">
        <v>8683</v>
      </c>
      <c r="AJ600">
        <v>3570</v>
      </c>
      <c r="AK600" t="s">
        <v>400</v>
      </c>
      <c r="AN600" t="s">
        <v>400</v>
      </c>
      <c r="AO600" t="s">
        <v>659</v>
      </c>
    </row>
    <row r="601" spans="1:41" x14ac:dyDescent="0.3">
      <c r="A601" t="s">
        <v>12331</v>
      </c>
      <c r="B601" t="s">
        <v>11341</v>
      </c>
      <c r="C601" s="62">
        <v>33966</v>
      </c>
      <c r="D601" t="s">
        <v>6626</v>
      </c>
      <c r="E601" t="s">
        <v>12332</v>
      </c>
      <c r="F601" t="s">
        <v>1524</v>
      </c>
      <c r="G601" t="s">
        <v>9083</v>
      </c>
      <c r="H601" t="s">
        <v>1371</v>
      </c>
      <c r="I601" t="s">
        <v>11754</v>
      </c>
      <c r="J601" t="s">
        <v>11341</v>
      </c>
      <c r="K601">
        <v>608032</v>
      </c>
      <c r="L601" t="s">
        <v>11341</v>
      </c>
      <c r="M601">
        <v>2210225</v>
      </c>
      <c r="N601" t="s">
        <v>11341</v>
      </c>
      <c r="O601" t="s">
        <v>13417</v>
      </c>
      <c r="P601" t="s">
        <v>12331</v>
      </c>
      <c r="Q601">
        <v>10274</v>
      </c>
      <c r="R601" t="s">
        <v>11341</v>
      </c>
      <c r="S601">
        <v>34861</v>
      </c>
      <c r="T601" t="s">
        <v>11341</v>
      </c>
      <c r="V601" t="s">
        <v>12876</v>
      </c>
      <c r="W601">
        <v>70188</v>
      </c>
      <c r="X601">
        <v>10274</v>
      </c>
      <c r="Y601" t="s">
        <v>14635</v>
      </c>
      <c r="Z601" t="s">
        <v>12333</v>
      </c>
      <c r="AA601" t="s">
        <v>656</v>
      </c>
      <c r="AB601" t="s">
        <v>656</v>
      </c>
      <c r="AC601" t="s">
        <v>11341</v>
      </c>
      <c r="AD601" t="s">
        <v>12333</v>
      </c>
      <c r="AE601">
        <v>13774</v>
      </c>
      <c r="AF601" t="s">
        <v>11341</v>
      </c>
      <c r="AG601">
        <v>70271</v>
      </c>
      <c r="AH601" t="s">
        <v>11341</v>
      </c>
      <c r="AI601">
        <v>23613</v>
      </c>
      <c r="AJ601">
        <v>5234</v>
      </c>
      <c r="AL601" t="s">
        <v>14636</v>
      </c>
      <c r="AM601" t="s">
        <v>12333</v>
      </c>
      <c r="AN601" t="s">
        <v>11341</v>
      </c>
      <c r="AO601" t="s">
        <v>1371</v>
      </c>
    </row>
    <row r="602" spans="1:41" x14ac:dyDescent="0.3">
      <c r="A602" t="s">
        <v>1962</v>
      </c>
      <c r="B602" t="s">
        <v>774</v>
      </c>
      <c r="C602" s="62">
        <v>30502</v>
      </c>
      <c r="D602" t="s">
        <v>7332</v>
      </c>
      <c r="E602" t="s">
        <v>7647</v>
      </c>
      <c r="F602" t="s">
        <v>3575</v>
      </c>
      <c r="G602" t="s">
        <v>3575</v>
      </c>
      <c r="H602" t="s">
        <v>1371</v>
      </c>
      <c r="I602" t="s">
        <v>9630</v>
      </c>
      <c r="J602" t="s">
        <v>774</v>
      </c>
      <c r="K602">
        <v>462136</v>
      </c>
      <c r="L602" t="s">
        <v>774</v>
      </c>
      <c r="M602">
        <v>1630042</v>
      </c>
      <c r="N602" t="s">
        <v>774</v>
      </c>
      <c r="O602" t="s">
        <v>13437</v>
      </c>
      <c r="P602" t="s">
        <v>1962</v>
      </c>
      <c r="Q602">
        <v>8329</v>
      </c>
      <c r="R602" t="s">
        <v>774</v>
      </c>
      <c r="S602">
        <v>29215</v>
      </c>
      <c r="T602" t="s">
        <v>774</v>
      </c>
      <c r="V602" t="s">
        <v>12955</v>
      </c>
      <c r="W602">
        <v>47658</v>
      </c>
      <c r="X602">
        <v>8329</v>
      </c>
      <c r="Y602" t="s">
        <v>774</v>
      </c>
      <c r="Z602" t="s">
        <v>5437</v>
      </c>
      <c r="AA602" t="s">
        <v>656</v>
      </c>
      <c r="AB602" t="s">
        <v>656</v>
      </c>
      <c r="AC602" t="s">
        <v>774</v>
      </c>
      <c r="AD602" t="s">
        <v>5437</v>
      </c>
      <c r="AE602">
        <v>8872</v>
      </c>
      <c r="AF602" t="s">
        <v>774</v>
      </c>
      <c r="AG602">
        <v>6320</v>
      </c>
      <c r="AH602" t="s">
        <v>774</v>
      </c>
      <c r="AI602">
        <v>2658</v>
      </c>
      <c r="AJ602">
        <v>3035</v>
      </c>
      <c r="AK602" t="s">
        <v>774</v>
      </c>
      <c r="AL602" t="s">
        <v>14637</v>
      </c>
      <c r="AM602" t="s">
        <v>5437</v>
      </c>
      <c r="AN602" t="s">
        <v>5437</v>
      </c>
      <c r="AO602" t="s">
        <v>15887</v>
      </c>
    </row>
    <row r="603" spans="1:41" x14ac:dyDescent="0.3">
      <c r="A603" t="s">
        <v>1963</v>
      </c>
      <c r="B603" t="s">
        <v>553</v>
      </c>
      <c r="C603" s="62">
        <v>30051</v>
      </c>
      <c r="D603" t="s">
        <v>7045</v>
      </c>
      <c r="E603" t="s">
        <v>7044</v>
      </c>
      <c r="F603" t="s">
        <v>3575</v>
      </c>
      <c r="G603" t="s">
        <v>3575</v>
      </c>
      <c r="H603" t="s">
        <v>1378</v>
      </c>
      <c r="I603" t="s">
        <v>9226</v>
      </c>
      <c r="J603" t="s">
        <v>553</v>
      </c>
      <c r="K603">
        <v>444843</v>
      </c>
      <c r="L603" t="s">
        <v>553</v>
      </c>
      <c r="M603">
        <v>490390</v>
      </c>
      <c r="N603" t="s">
        <v>553</v>
      </c>
      <c r="O603" t="s">
        <v>1964</v>
      </c>
      <c r="P603" t="s">
        <v>1963</v>
      </c>
      <c r="Q603">
        <v>7710</v>
      </c>
      <c r="R603" t="s">
        <v>553</v>
      </c>
      <c r="S603">
        <v>6481</v>
      </c>
      <c r="T603" t="s">
        <v>553</v>
      </c>
      <c r="U603" t="s">
        <v>553</v>
      </c>
      <c r="V603" t="s">
        <v>3944</v>
      </c>
      <c r="W603">
        <v>45962</v>
      </c>
      <c r="X603">
        <v>7710</v>
      </c>
      <c r="Y603" t="s">
        <v>553</v>
      </c>
      <c r="Z603" t="s">
        <v>5438</v>
      </c>
      <c r="AA603" t="s">
        <v>664</v>
      </c>
      <c r="AB603" t="s">
        <v>664</v>
      </c>
      <c r="AC603" t="s">
        <v>553</v>
      </c>
      <c r="AD603" t="s">
        <v>5438</v>
      </c>
      <c r="AE603">
        <v>7908</v>
      </c>
      <c r="AF603" t="s">
        <v>553</v>
      </c>
      <c r="AG603">
        <v>5289</v>
      </c>
      <c r="AH603" t="s">
        <v>553</v>
      </c>
      <c r="AI603">
        <v>12851</v>
      </c>
      <c r="AJ603">
        <v>2255</v>
      </c>
      <c r="AL603" t="s">
        <v>14638</v>
      </c>
      <c r="AM603" t="s">
        <v>5438</v>
      </c>
      <c r="AN603" t="s">
        <v>553</v>
      </c>
      <c r="AO603" t="s">
        <v>1378</v>
      </c>
    </row>
    <row r="604" spans="1:41" x14ac:dyDescent="0.3">
      <c r="A604" t="s">
        <v>1965</v>
      </c>
      <c r="B604" t="s">
        <v>133</v>
      </c>
      <c r="C604" s="62">
        <v>31797</v>
      </c>
      <c r="D604" t="s">
        <v>6926</v>
      </c>
      <c r="E604" t="s">
        <v>7401</v>
      </c>
      <c r="F604" t="s">
        <v>3575</v>
      </c>
      <c r="G604" t="s">
        <v>3575</v>
      </c>
      <c r="H604" t="s">
        <v>1422</v>
      </c>
      <c r="I604" t="s">
        <v>9175</v>
      </c>
      <c r="J604" t="s">
        <v>133</v>
      </c>
      <c r="K604">
        <v>458701</v>
      </c>
      <c r="L604" t="s">
        <v>133</v>
      </c>
      <c r="M604">
        <v>1669643</v>
      </c>
      <c r="N604" t="s">
        <v>133</v>
      </c>
      <c r="O604" t="s">
        <v>3945</v>
      </c>
      <c r="P604" t="s">
        <v>1965</v>
      </c>
      <c r="Q604">
        <v>8960</v>
      </c>
      <c r="R604" t="s">
        <v>133</v>
      </c>
      <c r="S604">
        <v>30540</v>
      </c>
      <c r="T604" t="s">
        <v>133</v>
      </c>
      <c r="V604" t="s">
        <v>5439</v>
      </c>
      <c r="W604">
        <v>52029</v>
      </c>
      <c r="X604">
        <v>8960</v>
      </c>
      <c r="Y604" t="s">
        <v>133</v>
      </c>
      <c r="Z604" t="s">
        <v>8523</v>
      </c>
      <c r="AA604" t="s">
        <v>656</v>
      </c>
      <c r="AB604" t="s">
        <v>656</v>
      </c>
      <c r="AC604" t="s">
        <v>133</v>
      </c>
      <c r="AD604" t="s">
        <v>8523</v>
      </c>
      <c r="AE604">
        <v>10902</v>
      </c>
      <c r="AI604">
        <v>4206</v>
      </c>
      <c r="AN604" t="s">
        <v>133</v>
      </c>
      <c r="AO604" t="s">
        <v>1422</v>
      </c>
    </row>
    <row r="605" spans="1:41" x14ac:dyDescent="0.3">
      <c r="A605" t="s">
        <v>1966</v>
      </c>
      <c r="B605" t="s">
        <v>94</v>
      </c>
      <c r="C605" s="62">
        <v>30473</v>
      </c>
      <c r="D605" t="s">
        <v>7229</v>
      </c>
      <c r="E605" t="s">
        <v>7228</v>
      </c>
      <c r="F605" t="s">
        <v>3575</v>
      </c>
      <c r="G605" t="s">
        <v>3575</v>
      </c>
      <c r="H605" t="s">
        <v>659</v>
      </c>
      <c r="I605" t="s">
        <v>10490</v>
      </c>
      <c r="J605" t="s">
        <v>94</v>
      </c>
      <c r="K605">
        <v>458252</v>
      </c>
      <c r="L605" t="s">
        <v>94</v>
      </c>
      <c r="M605">
        <v>1208708</v>
      </c>
      <c r="N605" t="s">
        <v>94</v>
      </c>
      <c r="O605" t="s">
        <v>3946</v>
      </c>
      <c r="P605" t="s">
        <v>1966</v>
      </c>
      <c r="Q605">
        <v>9172</v>
      </c>
      <c r="R605" t="s">
        <v>94</v>
      </c>
      <c r="S605">
        <v>30390</v>
      </c>
      <c r="T605" t="s">
        <v>94</v>
      </c>
      <c r="V605" t="s">
        <v>3947</v>
      </c>
      <c r="W605">
        <v>47508</v>
      </c>
      <c r="X605">
        <v>9172</v>
      </c>
      <c r="Y605" t="s">
        <v>94</v>
      </c>
      <c r="Z605" t="s">
        <v>5440</v>
      </c>
      <c r="AA605" t="s">
        <v>5053</v>
      </c>
      <c r="AB605" t="s">
        <v>656</v>
      </c>
      <c r="AC605" t="s">
        <v>94</v>
      </c>
      <c r="AD605" t="s">
        <v>5440</v>
      </c>
      <c r="AE605">
        <v>12427</v>
      </c>
      <c r="AI605">
        <v>3202</v>
      </c>
      <c r="AJ605">
        <v>4090</v>
      </c>
      <c r="AN605" t="s">
        <v>94</v>
      </c>
      <c r="AO605" t="s">
        <v>659</v>
      </c>
    </row>
    <row r="606" spans="1:41" x14ac:dyDescent="0.3">
      <c r="A606" t="s">
        <v>1967</v>
      </c>
      <c r="B606" t="s">
        <v>970</v>
      </c>
      <c r="C606" s="62">
        <v>32791</v>
      </c>
      <c r="D606" t="s">
        <v>7666</v>
      </c>
      <c r="E606" t="s">
        <v>7665</v>
      </c>
      <c r="F606" t="s">
        <v>1507</v>
      </c>
      <c r="G606" t="s">
        <v>9083</v>
      </c>
      <c r="H606" t="s">
        <v>1371</v>
      </c>
      <c r="I606" t="s">
        <v>10949</v>
      </c>
      <c r="J606" t="s">
        <v>970</v>
      </c>
      <c r="K606">
        <v>544727</v>
      </c>
      <c r="L606" t="s">
        <v>970</v>
      </c>
      <c r="M606">
        <v>1756628</v>
      </c>
      <c r="N606" t="s">
        <v>970</v>
      </c>
      <c r="O606" t="s">
        <v>3948</v>
      </c>
      <c r="P606" t="s">
        <v>1967</v>
      </c>
      <c r="Q606">
        <v>9299</v>
      </c>
      <c r="R606" t="s">
        <v>970</v>
      </c>
      <c r="S606">
        <v>31687</v>
      </c>
      <c r="T606" t="s">
        <v>970</v>
      </c>
      <c r="V606" t="s">
        <v>3949</v>
      </c>
      <c r="W606">
        <v>58905</v>
      </c>
      <c r="X606">
        <v>9299</v>
      </c>
      <c r="Y606" t="s">
        <v>970</v>
      </c>
      <c r="Z606" t="s">
        <v>5441</v>
      </c>
      <c r="AA606" t="s">
        <v>656</v>
      </c>
      <c r="AB606" t="s">
        <v>656</v>
      </c>
      <c r="AC606" t="s">
        <v>970</v>
      </c>
      <c r="AD606" t="s">
        <v>5441</v>
      </c>
      <c r="AE606">
        <v>11193</v>
      </c>
      <c r="AF606" t="s">
        <v>970</v>
      </c>
      <c r="AG606">
        <v>17100</v>
      </c>
      <c r="AH606" t="s">
        <v>970</v>
      </c>
      <c r="AI606">
        <v>4637</v>
      </c>
      <c r="AJ606">
        <v>4198</v>
      </c>
      <c r="AL606" t="s">
        <v>14639</v>
      </c>
      <c r="AM606" t="s">
        <v>5441</v>
      </c>
      <c r="AN606" t="s">
        <v>5441</v>
      </c>
      <c r="AO606" t="s">
        <v>15883</v>
      </c>
    </row>
    <row r="607" spans="1:41" x14ac:dyDescent="0.3">
      <c r="A607" t="s">
        <v>12860</v>
      </c>
      <c r="B607" t="s">
        <v>11293</v>
      </c>
      <c r="C607" s="62">
        <v>34180</v>
      </c>
      <c r="D607" t="s">
        <v>7513</v>
      </c>
      <c r="E607" t="s">
        <v>12861</v>
      </c>
      <c r="F607" t="s">
        <v>1437</v>
      </c>
      <c r="G607" t="s">
        <v>6107</v>
      </c>
      <c r="H607" t="s">
        <v>1371</v>
      </c>
      <c r="I607" t="s">
        <v>13738</v>
      </c>
      <c r="J607" t="s">
        <v>11293</v>
      </c>
      <c r="K607">
        <v>607188</v>
      </c>
      <c r="L607" t="s">
        <v>11293</v>
      </c>
      <c r="M607">
        <v>2210236</v>
      </c>
      <c r="N607" t="s">
        <v>11293</v>
      </c>
      <c r="O607" t="s">
        <v>14640</v>
      </c>
      <c r="P607" t="s">
        <v>12860</v>
      </c>
      <c r="Q607">
        <v>10602</v>
      </c>
      <c r="R607" t="s">
        <v>11293</v>
      </c>
      <c r="S607">
        <v>34871</v>
      </c>
      <c r="T607" t="s">
        <v>11293</v>
      </c>
      <c r="W607">
        <v>70547</v>
      </c>
      <c r="X607">
        <v>10602</v>
      </c>
      <c r="Y607" t="s">
        <v>14266</v>
      </c>
      <c r="Z607" t="s">
        <v>12862</v>
      </c>
      <c r="AA607" t="s">
        <v>656</v>
      </c>
      <c r="AB607" t="s">
        <v>656</v>
      </c>
      <c r="AC607" t="s">
        <v>11293</v>
      </c>
      <c r="AD607" t="s">
        <v>12862</v>
      </c>
      <c r="AE607">
        <v>13796</v>
      </c>
      <c r="AI607">
        <v>18492</v>
      </c>
      <c r="AJ607">
        <v>5117</v>
      </c>
      <c r="AN607" t="s">
        <v>12862</v>
      </c>
      <c r="AO607" t="s">
        <v>15887</v>
      </c>
    </row>
    <row r="608" spans="1:41" x14ac:dyDescent="0.3">
      <c r="A608" t="s">
        <v>8270</v>
      </c>
      <c r="B608" t="s">
        <v>8524</v>
      </c>
      <c r="C608" s="62">
        <v>33289</v>
      </c>
      <c r="D608" t="s">
        <v>7198</v>
      </c>
      <c r="E608" t="s">
        <v>8271</v>
      </c>
      <c r="F608" t="s">
        <v>1403</v>
      </c>
      <c r="G608" t="s">
        <v>6107</v>
      </c>
      <c r="H608" t="s">
        <v>1371</v>
      </c>
      <c r="I608" t="s">
        <v>10591</v>
      </c>
      <c r="J608" t="s">
        <v>8524</v>
      </c>
      <c r="K608">
        <v>571656</v>
      </c>
      <c r="L608" t="s">
        <v>8524</v>
      </c>
      <c r="M608">
        <v>2141540</v>
      </c>
      <c r="N608" t="s">
        <v>8524</v>
      </c>
      <c r="O608" t="s">
        <v>8525</v>
      </c>
      <c r="P608" t="s">
        <v>8270</v>
      </c>
      <c r="Q608">
        <v>9786</v>
      </c>
      <c r="R608" t="s">
        <v>8524</v>
      </c>
      <c r="S608">
        <v>33627</v>
      </c>
      <c r="T608" t="s">
        <v>8524</v>
      </c>
      <c r="V608" t="s">
        <v>12468</v>
      </c>
      <c r="W608">
        <v>100067</v>
      </c>
      <c r="X608">
        <v>9786</v>
      </c>
      <c r="Y608" t="s">
        <v>8524</v>
      </c>
      <c r="Z608" t="s">
        <v>8526</v>
      </c>
      <c r="AA608" t="s">
        <v>664</v>
      </c>
      <c r="AB608" t="s">
        <v>656</v>
      </c>
      <c r="AC608" t="s">
        <v>8524</v>
      </c>
      <c r="AD608" t="s">
        <v>8526</v>
      </c>
      <c r="AE608">
        <v>13035</v>
      </c>
      <c r="AF608" t="s">
        <v>8524</v>
      </c>
      <c r="AG608">
        <v>57717</v>
      </c>
      <c r="AH608" t="s">
        <v>8524</v>
      </c>
      <c r="AI608">
        <v>18402</v>
      </c>
      <c r="AJ608">
        <v>4716</v>
      </c>
      <c r="AK608" t="s">
        <v>8524</v>
      </c>
      <c r="AL608" t="s">
        <v>14641</v>
      </c>
      <c r="AM608" t="s">
        <v>8526</v>
      </c>
      <c r="AN608" t="s">
        <v>8526</v>
      </c>
      <c r="AO608" t="s">
        <v>15883</v>
      </c>
    </row>
    <row r="609" spans="1:41" x14ac:dyDescent="0.3">
      <c r="A609" t="s">
        <v>1968</v>
      </c>
      <c r="B609" t="s">
        <v>1245</v>
      </c>
      <c r="C609" s="62">
        <v>27864</v>
      </c>
      <c r="D609" t="s">
        <v>6572</v>
      </c>
      <c r="E609" t="s">
        <v>7849</v>
      </c>
      <c r="F609" t="s">
        <v>3575</v>
      </c>
      <c r="G609" t="s">
        <v>3575</v>
      </c>
      <c r="H609" t="s">
        <v>1371</v>
      </c>
      <c r="I609" t="s">
        <v>9575</v>
      </c>
      <c r="J609" t="s">
        <v>1245</v>
      </c>
      <c r="K609">
        <v>150035</v>
      </c>
      <c r="L609" t="s">
        <v>1245</v>
      </c>
      <c r="M609">
        <v>21546</v>
      </c>
      <c r="N609" t="s">
        <v>1245</v>
      </c>
      <c r="O609" t="s">
        <v>1969</v>
      </c>
      <c r="P609" t="s">
        <v>1968</v>
      </c>
      <c r="Q609">
        <v>6210</v>
      </c>
      <c r="R609" t="s">
        <v>1245</v>
      </c>
      <c r="S609">
        <v>4049</v>
      </c>
      <c r="T609" t="s">
        <v>1245</v>
      </c>
      <c r="V609" t="s">
        <v>3950</v>
      </c>
      <c r="W609">
        <v>241</v>
      </c>
      <c r="X609">
        <v>6210</v>
      </c>
      <c r="Y609" t="s">
        <v>1245</v>
      </c>
      <c r="Z609" t="s">
        <v>5442</v>
      </c>
      <c r="AA609" t="s">
        <v>656</v>
      </c>
      <c r="AB609" t="s">
        <v>656</v>
      </c>
      <c r="AC609" t="s">
        <v>1245</v>
      </c>
      <c r="AD609" t="s">
        <v>5442</v>
      </c>
      <c r="AI609">
        <v>12474</v>
      </c>
      <c r="AO609" t="s">
        <v>1371</v>
      </c>
    </row>
    <row r="610" spans="1:41" x14ac:dyDescent="0.3">
      <c r="A610" t="s">
        <v>3467</v>
      </c>
      <c r="B610" t="s">
        <v>1104</v>
      </c>
      <c r="C610" s="62">
        <v>31825</v>
      </c>
      <c r="D610" t="s">
        <v>6846</v>
      </c>
      <c r="E610" t="s">
        <v>7850</v>
      </c>
      <c r="F610" t="s">
        <v>1462</v>
      </c>
      <c r="G610" t="s">
        <v>6107</v>
      </c>
      <c r="H610" t="s">
        <v>1371</v>
      </c>
      <c r="I610" t="s">
        <v>9779</v>
      </c>
      <c r="J610" t="s">
        <v>1104</v>
      </c>
      <c r="K610">
        <v>543144</v>
      </c>
      <c r="L610" t="s">
        <v>1104</v>
      </c>
      <c r="M610">
        <v>1733856</v>
      </c>
      <c r="N610" t="s">
        <v>1104</v>
      </c>
      <c r="O610" t="s">
        <v>3951</v>
      </c>
      <c r="P610" t="s">
        <v>3467</v>
      </c>
      <c r="Q610">
        <v>9072</v>
      </c>
      <c r="R610" t="s">
        <v>1104</v>
      </c>
      <c r="S610">
        <v>30611</v>
      </c>
      <c r="T610" t="s">
        <v>1104</v>
      </c>
      <c r="V610" t="s">
        <v>3952</v>
      </c>
      <c r="W610">
        <v>57827</v>
      </c>
      <c r="X610">
        <v>9072</v>
      </c>
      <c r="Y610" t="s">
        <v>1104</v>
      </c>
      <c r="Z610" t="s">
        <v>5443</v>
      </c>
      <c r="AA610" t="s">
        <v>656</v>
      </c>
      <c r="AB610" t="s">
        <v>656</v>
      </c>
      <c r="AC610" t="s">
        <v>1104</v>
      </c>
      <c r="AD610" t="s">
        <v>5443</v>
      </c>
      <c r="AE610">
        <v>11935</v>
      </c>
      <c r="AF610" t="s">
        <v>1104</v>
      </c>
      <c r="AG610">
        <v>13068</v>
      </c>
      <c r="AH610" t="s">
        <v>1104</v>
      </c>
      <c r="AI610">
        <v>17906</v>
      </c>
      <c r="AJ610">
        <v>3937</v>
      </c>
      <c r="AL610" t="s">
        <v>14642</v>
      </c>
      <c r="AM610" t="s">
        <v>5443</v>
      </c>
      <c r="AN610" t="s">
        <v>1104</v>
      </c>
      <c r="AO610" t="s">
        <v>1371</v>
      </c>
    </row>
    <row r="611" spans="1:41" x14ac:dyDescent="0.3">
      <c r="A611" t="s">
        <v>1970</v>
      </c>
      <c r="B611" t="s">
        <v>19</v>
      </c>
      <c r="C611" s="62">
        <v>31474</v>
      </c>
      <c r="D611" t="s">
        <v>6589</v>
      </c>
      <c r="E611" t="s">
        <v>7402</v>
      </c>
      <c r="F611" t="s">
        <v>3575</v>
      </c>
      <c r="G611" t="s">
        <v>3575</v>
      </c>
      <c r="H611" t="s">
        <v>659</v>
      </c>
      <c r="I611" t="s">
        <v>9446</v>
      </c>
      <c r="J611" t="s">
        <v>19</v>
      </c>
      <c r="K611">
        <v>456544</v>
      </c>
      <c r="L611" t="s">
        <v>19</v>
      </c>
      <c r="M611">
        <v>1740926</v>
      </c>
      <c r="N611" t="s">
        <v>19</v>
      </c>
      <c r="O611" t="s">
        <v>1971</v>
      </c>
      <c r="P611" t="s">
        <v>1970</v>
      </c>
      <c r="Q611">
        <v>9000</v>
      </c>
      <c r="R611" t="s">
        <v>19</v>
      </c>
      <c r="S611">
        <v>30659</v>
      </c>
      <c r="T611" t="s">
        <v>19</v>
      </c>
      <c r="V611" t="s">
        <v>5444</v>
      </c>
      <c r="W611">
        <v>53339</v>
      </c>
      <c r="X611">
        <v>9000</v>
      </c>
      <c r="Y611" t="s">
        <v>19</v>
      </c>
      <c r="Z611" t="s">
        <v>8527</v>
      </c>
      <c r="AA611" t="s">
        <v>656</v>
      </c>
      <c r="AB611" t="s">
        <v>656</v>
      </c>
      <c r="AC611" t="s">
        <v>19</v>
      </c>
      <c r="AD611" t="s">
        <v>8527</v>
      </c>
      <c r="AE611">
        <v>9956</v>
      </c>
      <c r="AI611">
        <v>5535</v>
      </c>
      <c r="AN611" t="s">
        <v>19</v>
      </c>
      <c r="AO611" t="s">
        <v>659</v>
      </c>
    </row>
    <row r="612" spans="1:41" x14ac:dyDescent="0.3">
      <c r="A612" t="s">
        <v>11020</v>
      </c>
      <c r="B612" t="s">
        <v>11021</v>
      </c>
      <c r="C612" s="62">
        <v>32789</v>
      </c>
      <c r="D612" t="s">
        <v>6957</v>
      </c>
      <c r="E612" t="s">
        <v>11022</v>
      </c>
      <c r="F612" t="s">
        <v>3575</v>
      </c>
      <c r="G612" t="s">
        <v>3575</v>
      </c>
      <c r="H612" t="s">
        <v>659</v>
      </c>
      <c r="I612" t="s">
        <v>11023</v>
      </c>
      <c r="J612" t="s">
        <v>11021</v>
      </c>
      <c r="K612">
        <v>605227</v>
      </c>
      <c r="L612" t="s">
        <v>11021</v>
      </c>
      <c r="M612">
        <v>2120251</v>
      </c>
      <c r="N612" t="s">
        <v>11021</v>
      </c>
      <c r="O612" t="s">
        <v>13248</v>
      </c>
      <c r="P612" t="s">
        <v>11020</v>
      </c>
      <c r="Q612">
        <v>9917</v>
      </c>
      <c r="R612" t="s">
        <v>11021</v>
      </c>
      <c r="S612">
        <v>33407</v>
      </c>
      <c r="T612" t="s">
        <v>11021</v>
      </c>
      <c r="V612" t="s">
        <v>12705</v>
      </c>
      <c r="W612">
        <v>70443</v>
      </c>
      <c r="X612">
        <v>9917</v>
      </c>
      <c r="Y612" t="s">
        <v>11021</v>
      </c>
      <c r="Z612" t="s">
        <v>11024</v>
      </c>
      <c r="AA612" t="s">
        <v>656</v>
      </c>
      <c r="AB612" t="s">
        <v>656</v>
      </c>
      <c r="AC612" t="s">
        <v>11021</v>
      </c>
      <c r="AD612" t="s">
        <v>11024</v>
      </c>
      <c r="AE612">
        <v>13328</v>
      </c>
      <c r="AI612">
        <v>28045</v>
      </c>
      <c r="AJ612">
        <v>4847</v>
      </c>
      <c r="AN612" t="s">
        <v>11021</v>
      </c>
      <c r="AO612" t="s">
        <v>659</v>
      </c>
    </row>
    <row r="613" spans="1:41" x14ac:dyDescent="0.3">
      <c r="A613" t="s">
        <v>12943</v>
      </c>
      <c r="B613" t="s">
        <v>11329</v>
      </c>
      <c r="C613" s="62">
        <v>34025</v>
      </c>
      <c r="D613" t="s">
        <v>6600</v>
      </c>
      <c r="E613" t="s">
        <v>12944</v>
      </c>
      <c r="F613" t="s">
        <v>1432</v>
      </c>
      <c r="G613" t="s">
        <v>9083</v>
      </c>
      <c r="H613" t="s">
        <v>1371</v>
      </c>
      <c r="I613" t="s">
        <v>13988</v>
      </c>
      <c r="J613" t="s">
        <v>11329</v>
      </c>
      <c r="K613">
        <v>607200</v>
      </c>
      <c r="L613" t="s">
        <v>11329</v>
      </c>
      <c r="M613">
        <v>2167502</v>
      </c>
      <c r="N613" t="s">
        <v>11329</v>
      </c>
      <c r="O613" t="s">
        <v>15987</v>
      </c>
      <c r="P613" t="s">
        <v>12943</v>
      </c>
      <c r="Q613">
        <v>10229</v>
      </c>
      <c r="R613" t="s">
        <v>11329</v>
      </c>
      <c r="S613">
        <v>33793</v>
      </c>
      <c r="T613" t="s">
        <v>11329</v>
      </c>
      <c r="W613">
        <v>70964</v>
      </c>
      <c r="Z613" t="s">
        <v>12945</v>
      </c>
      <c r="AA613" t="s">
        <v>656</v>
      </c>
      <c r="AB613" t="s">
        <v>656</v>
      </c>
      <c r="AC613" t="s">
        <v>11329</v>
      </c>
      <c r="AD613" t="s">
        <v>12945</v>
      </c>
      <c r="AE613">
        <v>13346</v>
      </c>
      <c r="AI613">
        <v>18534</v>
      </c>
      <c r="AJ613">
        <v>5170</v>
      </c>
      <c r="AL613" t="s">
        <v>14643</v>
      </c>
      <c r="AM613" t="s">
        <v>12945</v>
      </c>
      <c r="AN613" t="s">
        <v>11329</v>
      </c>
      <c r="AO613" t="s">
        <v>15887</v>
      </c>
    </row>
    <row r="614" spans="1:41" x14ac:dyDescent="0.3">
      <c r="A614" t="s">
        <v>1972</v>
      </c>
      <c r="B614" t="s">
        <v>108</v>
      </c>
      <c r="C614" s="62">
        <v>31994</v>
      </c>
      <c r="D614" t="s">
        <v>7031</v>
      </c>
      <c r="E614" t="s">
        <v>7030</v>
      </c>
      <c r="F614" t="s">
        <v>3575</v>
      </c>
      <c r="G614" t="s">
        <v>3575</v>
      </c>
      <c r="H614" t="s">
        <v>1422</v>
      </c>
      <c r="I614" t="s">
        <v>9134</v>
      </c>
      <c r="J614" t="s">
        <v>108</v>
      </c>
      <c r="K614">
        <v>543148</v>
      </c>
      <c r="L614" t="s">
        <v>108</v>
      </c>
      <c r="M614">
        <v>1669884</v>
      </c>
      <c r="N614" t="s">
        <v>108</v>
      </c>
      <c r="O614" t="s">
        <v>1973</v>
      </c>
      <c r="P614" t="s">
        <v>1972</v>
      </c>
      <c r="Q614">
        <v>9075</v>
      </c>
      <c r="R614" t="s">
        <v>108</v>
      </c>
      <c r="S614">
        <v>31038</v>
      </c>
      <c r="T614" t="s">
        <v>108</v>
      </c>
      <c r="U614" t="s">
        <v>108</v>
      </c>
      <c r="V614" t="s">
        <v>3953</v>
      </c>
      <c r="W614">
        <v>58217</v>
      </c>
      <c r="X614">
        <v>9075</v>
      </c>
      <c r="Y614" t="s">
        <v>108</v>
      </c>
      <c r="Z614" t="s">
        <v>5445</v>
      </c>
      <c r="AA614" t="s">
        <v>656</v>
      </c>
      <c r="AB614" t="s">
        <v>656</v>
      </c>
      <c r="AC614" t="s">
        <v>108</v>
      </c>
      <c r="AD614" t="s">
        <v>5445</v>
      </c>
      <c r="AE614">
        <v>11277</v>
      </c>
      <c r="AF614" t="s">
        <v>108</v>
      </c>
      <c r="AG614">
        <v>13416</v>
      </c>
      <c r="AH614" t="s">
        <v>108</v>
      </c>
      <c r="AI614">
        <v>4574</v>
      </c>
      <c r="AJ614">
        <v>3876</v>
      </c>
      <c r="AL614" t="s">
        <v>14644</v>
      </c>
      <c r="AM614" t="s">
        <v>5445</v>
      </c>
      <c r="AN614" t="s">
        <v>108</v>
      </c>
      <c r="AO614" t="s">
        <v>1422</v>
      </c>
    </row>
    <row r="615" spans="1:41" x14ac:dyDescent="0.3">
      <c r="A615" t="s">
        <v>1974</v>
      </c>
      <c r="B615" t="s">
        <v>811</v>
      </c>
      <c r="C615" s="62">
        <v>30354</v>
      </c>
      <c r="D615" t="s">
        <v>6977</v>
      </c>
      <c r="E615" t="s">
        <v>7563</v>
      </c>
      <c r="F615" t="s">
        <v>3575</v>
      </c>
      <c r="G615" t="s">
        <v>3575</v>
      </c>
      <c r="H615" t="s">
        <v>1371</v>
      </c>
      <c r="I615" t="s">
        <v>10417</v>
      </c>
      <c r="J615" t="s">
        <v>811</v>
      </c>
      <c r="K615">
        <v>444857</v>
      </c>
      <c r="L615" t="s">
        <v>811</v>
      </c>
      <c r="M615">
        <v>549996</v>
      </c>
      <c r="N615" t="s">
        <v>811</v>
      </c>
      <c r="O615" t="s">
        <v>1975</v>
      </c>
      <c r="P615" t="s">
        <v>1974</v>
      </c>
      <c r="Q615">
        <v>7622</v>
      </c>
      <c r="R615" t="s">
        <v>811</v>
      </c>
      <c r="S615">
        <v>6384</v>
      </c>
      <c r="T615" t="s">
        <v>811</v>
      </c>
      <c r="V615" t="s">
        <v>3954</v>
      </c>
      <c r="W615">
        <v>45622</v>
      </c>
      <c r="X615">
        <v>7622</v>
      </c>
      <c r="Y615" t="s">
        <v>811</v>
      </c>
      <c r="Z615" t="s">
        <v>5446</v>
      </c>
      <c r="AA615" t="s">
        <v>664</v>
      </c>
      <c r="AB615" t="s">
        <v>656</v>
      </c>
      <c r="AC615" t="s">
        <v>811</v>
      </c>
      <c r="AD615" t="s">
        <v>5446</v>
      </c>
      <c r="AE615">
        <v>8807</v>
      </c>
      <c r="AF615" t="s">
        <v>811</v>
      </c>
      <c r="AG615">
        <v>5505</v>
      </c>
      <c r="AH615" t="s">
        <v>811</v>
      </c>
      <c r="AI615">
        <v>3951</v>
      </c>
      <c r="AJ615">
        <v>1194</v>
      </c>
      <c r="AK615" t="s">
        <v>811</v>
      </c>
      <c r="AL615" t="s">
        <v>14645</v>
      </c>
      <c r="AM615" t="s">
        <v>5446</v>
      </c>
      <c r="AN615" t="s">
        <v>5446</v>
      </c>
      <c r="AO615" t="s">
        <v>1371</v>
      </c>
    </row>
    <row r="616" spans="1:41" x14ac:dyDescent="0.3">
      <c r="A616" t="s">
        <v>1976</v>
      </c>
      <c r="B616" t="s">
        <v>1129</v>
      </c>
      <c r="C616" s="62">
        <v>27997</v>
      </c>
      <c r="D616" t="s">
        <v>6779</v>
      </c>
      <c r="E616" t="s">
        <v>7851</v>
      </c>
      <c r="F616" t="s">
        <v>3575</v>
      </c>
      <c r="G616" t="s">
        <v>3575</v>
      </c>
      <c r="H616" t="s">
        <v>1371</v>
      </c>
      <c r="I616" t="s">
        <v>10644</v>
      </c>
      <c r="J616" t="s">
        <v>1129</v>
      </c>
      <c r="K616">
        <v>408230</v>
      </c>
      <c r="L616" t="s">
        <v>1129</v>
      </c>
      <c r="M616">
        <v>225355</v>
      </c>
      <c r="N616" t="s">
        <v>1129</v>
      </c>
      <c r="O616" t="s">
        <v>1977</v>
      </c>
      <c r="P616" t="s">
        <v>1976</v>
      </c>
      <c r="Q616">
        <v>6995</v>
      </c>
      <c r="R616" t="s">
        <v>1129</v>
      </c>
      <c r="S616">
        <v>5314</v>
      </c>
      <c r="T616" t="s">
        <v>1129</v>
      </c>
      <c r="V616" t="s">
        <v>3955</v>
      </c>
      <c r="W616">
        <v>31290</v>
      </c>
      <c r="X616">
        <v>6995</v>
      </c>
      <c r="Y616" t="s">
        <v>1129</v>
      </c>
      <c r="Z616" t="s">
        <v>8528</v>
      </c>
      <c r="AA616" t="s">
        <v>664</v>
      </c>
      <c r="AB616" t="s">
        <v>664</v>
      </c>
      <c r="AC616" t="s">
        <v>1129</v>
      </c>
      <c r="AD616" t="s">
        <v>8528</v>
      </c>
      <c r="AE616">
        <v>7182</v>
      </c>
      <c r="AI616">
        <v>9165</v>
      </c>
      <c r="AN616" t="s">
        <v>1129</v>
      </c>
      <c r="AO616" t="s">
        <v>1371</v>
      </c>
    </row>
    <row r="617" spans="1:41" x14ac:dyDescent="0.3">
      <c r="A617" t="s">
        <v>12114</v>
      </c>
      <c r="B617" t="s">
        <v>11278</v>
      </c>
      <c r="C617" s="62">
        <v>34148</v>
      </c>
      <c r="D617" t="s">
        <v>6583</v>
      </c>
      <c r="E617" t="s">
        <v>7700</v>
      </c>
      <c r="F617" t="s">
        <v>1414</v>
      </c>
      <c r="G617" t="s">
        <v>9083</v>
      </c>
      <c r="H617" t="s">
        <v>1371</v>
      </c>
      <c r="I617" t="s">
        <v>11279</v>
      </c>
      <c r="J617" t="s">
        <v>11278</v>
      </c>
      <c r="K617">
        <v>593140</v>
      </c>
      <c r="L617" t="s">
        <v>11278</v>
      </c>
      <c r="M617">
        <v>2117128</v>
      </c>
      <c r="N617" t="s">
        <v>11278</v>
      </c>
      <c r="O617" t="s">
        <v>13096</v>
      </c>
      <c r="P617" t="s">
        <v>12114</v>
      </c>
      <c r="Q617">
        <v>9978</v>
      </c>
      <c r="R617" t="s">
        <v>11278</v>
      </c>
      <c r="S617">
        <v>33235</v>
      </c>
      <c r="T617" t="s">
        <v>11278</v>
      </c>
      <c r="V617" t="s">
        <v>12115</v>
      </c>
      <c r="W617">
        <v>67169</v>
      </c>
      <c r="X617">
        <v>9978</v>
      </c>
      <c r="Y617" t="s">
        <v>11278</v>
      </c>
      <c r="Z617" t="s">
        <v>12116</v>
      </c>
      <c r="AA617" t="s">
        <v>656</v>
      </c>
      <c r="AB617" t="s">
        <v>656</v>
      </c>
      <c r="AC617" t="s">
        <v>11278</v>
      </c>
      <c r="AD617" t="s">
        <v>12116</v>
      </c>
      <c r="AE617">
        <v>13264</v>
      </c>
      <c r="AF617" t="s">
        <v>11278</v>
      </c>
      <c r="AG617">
        <v>62827</v>
      </c>
      <c r="AH617" t="s">
        <v>11278</v>
      </c>
      <c r="AI617">
        <v>13105</v>
      </c>
      <c r="AJ617">
        <v>4934</v>
      </c>
      <c r="AL617" t="s">
        <v>14646</v>
      </c>
      <c r="AM617" t="s">
        <v>12116</v>
      </c>
      <c r="AN617" t="s">
        <v>11278</v>
      </c>
      <c r="AO617" t="s">
        <v>15883</v>
      </c>
    </row>
    <row r="618" spans="1:41" x14ac:dyDescent="0.3">
      <c r="A618" t="s">
        <v>1978</v>
      </c>
      <c r="B618" t="s">
        <v>1195</v>
      </c>
      <c r="C618" s="62">
        <v>32265</v>
      </c>
      <c r="D618" t="s">
        <v>7701</v>
      </c>
      <c r="E618" t="s">
        <v>7700</v>
      </c>
      <c r="F618" t="s">
        <v>3575</v>
      </c>
      <c r="G618" t="s">
        <v>3575</v>
      </c>
      <c r="H618" t="s">
        <v>1371</v>
      </c>
      <c r="I618" t="s">
        <v>10234</v>
      </c>
      <c r="J618" t="s">
        <v>1195</v>
      </c>
      <c r="K618">
        <v>491703</v>
      </c>
      <c r="L618" t="s">
        <v>1195</v>
      </c>
      <c r="M618">
        <v>1623768</v>
      </c>
      <c r="N618" t="s">
        <v>1195</v>
      </c>
      <c r="O618" t="s">
        <v>1979</v>
      </c>
      <c r="P618" t="s">
        <v>1978</v>
      </c>
      <c r="Q618">
        <v>8405</v>
      </c>
      <c r="R618" t="s">
        <v>1195</v>
      </c>
      <c r="S618">
        <v>30149</v>
      </c>
      <c r="T618" t="s">
        <v>1195</v>
      </c>
      <c r="V618" t="s">
        <v>3956</v>
      </c>
      <c r="W618">
        <v>51190</v>
      </c>
      <c r="X618">
        <v>8405</v>
      </c>
      <c r="Y618" t="s">
        <v>1195</v>
      </c>
      <c r="Z618" t="s">
        <v>5447</v>
      </c>
      <c r="AA618" t="s">
        <v>656</v>
      </c>
      <c r="AB618" t="s">
        <v>656</v>
      </c>
      <c r="AC618" t="s">
        <v>1195</v>
      </c>
      <c r="AD618" t="s">
        <v>5447</v>
      </c>
      <c r="AE618">
        <v>10138</v>
      </c>
      <c r="AF618" t="s">
        <v>1195</v>
      </c>
      <c r="AG618">
        <v>5680</v>
      </c>
      <c r="AH618" t="s">
        <v>1195</v>
      </c>
      <c r="AI618">
        <v>7157</v>
      </c>
      <c r="AJ618">
        <v>3113</v>
      </c>
      <c r="AN618" t="s">
        <v>1195</v>
      </c>
      <c r="AO618" t="s">
        <v>1371</v>
      </c>
    </row>
    <row r="619" spans="1:41" x14ac:dyDescent="0.3">
      <c r="A619" t="s">
        <v>3468</v>
      </c>
      <c r="B619" t="s">
        <v>1277</v>
      </c>
      <c r="C619" s="62">
        <v>33816</v>
      </c>
      <c r="D619" t="s">
        <v>6530</v>
      </c>
      <c r="E619" t="s">
        <v>7657</v>
      </c>
      <c r="F619" t="s">
        <v>3575</v>
      </c>
      <c r="G619" t="s">
        <v>3575</v>
      </c>
      <c r="H619" t="s">
        <v>1371</v>
      </c>
      <c r="I619" t="s">
        <v>10332</v>
      </c>
      <c r="J619" t="s">
        <v>1277</v>
      </c>
      <c r="K619">
        <v>605228</v>
      </c>
      <c r="L619" t="s">
        <v>1277</v>
      </c>
      <c r="M619">
        <v>1894631</v>
      </c>
      <c r="N619" t="s">
        <v>1277</v>
      </c>
      <c r="O619" t="s">
        <v>12011</v>
      </c>
      <c r="P619" t="s">
        <v>3957</v>
      </c>
      <c r="Q619">
        <v>9323</v>
      </c>
      <c r="R619" t="s">
        <v>1277</v>
      </c>
      <c r="S619">
        <v>32567</v>
      </c>
      <c r="T619" t="s">
        <v>1277</v>
      </c>
      <c r="V619" t="s">
        <v>12012</v>
      </c>
      <c r="W619">
        <v>17019</v>
      </c>
      <c r="X619">
        <v>9323</v>
      </c>
      <c r="Y619" t="s">
        <v>1277</v>
      </c>
      <c r="Z619" t="s">
        <v>5448</v>
      </c>
      <c r="AA619" t="s">
        <v>656</v>
      </c>
      <c r="AB619" t="s">
        <v>656</v>
      </c>
      <c r="AC619" t="s">
        <v>1277</v>
      </c>
      <c r="AD619" t="s">
        <v>5448</v>
      </c>
      <c r="AE619">
        <v>12136</v>
      </c>
      <c r="AF619" t="s">
        <v>1277</v>
      </c>
      <c r="AG619">
        <v>37984</v>
      </c>
      <c r="AH619" t="s">
        <v>1277</v>
      </c>
      <c r="AI619">
        <v>18127</v>
      </c>
      <c r="AJ619">
        <v>4089</v>
      </c>
      <c r="AN619" t="s">
        <v>1277</v>
      </c>
      <c r="AO619" t="s">
        <v>1371</v>
      </c>
    </row>
    <row r="620" spans="1:41" x14ac:dyDescent="0.3">
      <c r="A620" t="s">
        <v>12743</v>
      </c>
      <c r="B620" t="s">
        <v>12744</v>
      </c>
      <c r="C620" s="62">
        <v>32260</v>
      </c>
      <c r="D620" t="s">
        <v>12745</v>
      </c>
      <c r="E620" t="s">
        <v>7657</v>
      </c>
      <c r="F620" t="s">
        <v>3575</v>
      </c>
      <c r="G620" t="s">
        <v>3575</v>
      </c>
      <c r="H620" t="s">
        <v>659</v>
      </c>
      <c r="I620" t="s">
        <v>13050</v>
      </c>
      <c r="J620" t="s">
        <v>12744</v>
      </c>
      <c r="K620">
        <v>628336</v>
      </c>
      <c r="L620" t="s">
        <v>12744</v>
      </c>
      <c r="M620">
        <v>2734571</v>
      </c>
      <c r="N620" t="s">
        <v>12744</v>
      </c>
      <c r="P620" t="s">
        <v>12743</v>
      </c>
      <c r="R620" t="s">
        <v>12744</v>
      </c>
      <c r="W620">
        <v>102265</v>
      </c>
      <c r="Z620" t="s">
        <v>12746</v>
      </c>
      <c r="AA620" t="s">
        <v>664</v>
      </c>
      <c r="AB620" t="s">
        <v>656</v>
      </c>
      <c r="AC620" t="s">
        <v>12744</v>
      </c>
      <c r="AD620" t="s">
        <v>12746</v>
      </c>
      <c r="AE620">
        <v>12825</v>
      </c>
      <c r="AI620">
        <v>31390</v>
      </c>
      <c r="AJ620">
        <v>5832</v>
      </c>
      <c r="AN620" t="s">
        <v>12744</v>
      </c>
      <c r="AO620" t="s">
        <v>1394</v>
      </c>
    </row>
    <row r="621" spans="1:41" x14ac:dyDescent="0.3">
      <c r="A621" t="s">
        <v>1980</v>
      </c>
      <c r="B621" t="s">
        <v>1321</v>
      </c>
      <c r="C621" s="62">
        <v>31371</v>
      </c>
      <c r="D621" t="s">
        <v>7853</v>
      </c>
      <c r="E621" t="s">
        <v>7852</v>
      </c>
      <c r="F621" t="s">
        <v>3575</v>
      </c>
      <c r="G621" t="s">
        <v>3575</v>
      </c>
      <c r="H621" t="s">
        <v>1371</v>
      </c>
      <c r="I621" t="s">
        <v>10075</v>
      </c>
      <c r="J621" t="s">
        <v>1321</v>
      </c>
      <c r="K621">
        <v>518674</v>
      </c>
      <c r="L621" t="s">
        <v>1321</v>
      </c>
      <c r="M621">
        <v>1915105</v>
      </c>
      <c r="N621" t="s">
        <v>1321</v>
      </c>
      <c r="O621" t="s">
        <v>8529</v>
      </c>
      <c r="P621" t="s">
        <v>1980</v>
      </c>
      <c r="Q621">
        <v>9196</v>
      </c>
      <c r="R621" t="s">
        <v>1321</v>
      </c>
      <c r="S621">
        <v>32041</v>
      </c>
      <c r="T621" t="s">
        <v>14647</v>
      </c>
      <c r="V621" t="s">
        <v>5449</v>
      </c>
      <c r="W621">
        <v>56259</v>
      </c>
      <c r="X621">
        <v>9196</v>
      </c>
      <c r="Y621" t="s">
        <v>1321</v>
      </c>
      <c r="Z621" t="s">
        <v>8530</v>
      </c>
      <c r="AA621" t="s">
        <v>656</v>
      </c>
      <c r="AB621" t="s">
        <v>656</v>
      </c>
      <c r="AC621" t="s">
        <v>1321</v>
      </c>
      <c r="AD621" t="s">
        <v>8530</v>
      </c>
      <c r="AI621">
        <v>7128</v>
      </c>
      <c r="AO621" t="s">
        <v>1371</v>
      </c>
    </row>
    <row r="622" spans="1:41" x14ac:dyDescent="0.3">
      <c r="A622" t="s">
        <v>3958</v>
      </c>
      <c r="B622" t="s">
        <v>260</v>
      </c>
      <c r="C622" s="62">
        <v>31278</v>
      </c>
      <c r="D622" t="s">
        <v>6607</v>
      </c>
      <c r="E622" t="s">
        <v>7854</v>
      </c>
      <c r="F622" t="s">
        <v>1377</v>
      </c>
      <c r="G622" t="s">
        <v>9083</v>
      </c>
      <c r="H622" t="s">
        <v>1371</v>
      </c>
      <c r="I622" t="s">
        <v>10371</v>
      </c>
      <c r="J622" t="s">
        <v>260</v>
      </c>
      <c r="K622">
        <v>451661</v>
      </c>
      <c r="L622" t="s">
        <v>260</v>
      </c>
      <c r="M622">
        <v>1663430</v>
      </c>
      <c r="N622" t="s">
        <v>260</v>
      </c>
      <c r="O622" t="s">
        <v>12517</v>
      </c>
      <c r="P622" t="s">
        <v>3958</v>
      </c>
      <c r="Q622">
        <v>9357</v>
      </c>
      <c r="R622" t="s">
        <v>260</v>
      </c>
      <c r="S622">
        <v>30213</v>
      </c>
      <c r="T622" t="s">
        <v>260</v>
      </c>
      <c r="V622" t="s">
        <v>12974</v>
      </c>
      <c r="W622">
        <v>59166</v>
      </c>
      <c r="X622">
        <v>9357</v>
      </c>
      <c r="Y622" t="s">
        <v>260</v>
      </c>
      <c r="Z622" t="s">
        <v>5450</v>
      </c>
      <c r="AA622" t="s">
        <v>656</v>
      </c>
      <c r="AB622" t="s">
        <v>656</v>
      </c>
      <c r="AC622" t="s">
        <v>260</v>
      </c>
      <c r="AD622" t="s">
        <v>5450</v>
      </c>
      <c r="AE622">
        <v>9845</v>
      </c>
      <c r="AF622" t="s">
        <v>260</v>
      </c>
      <c r="AG622">
        <v>38188</v>
      </c>
      <c r="AH622" t="s">
        <v>260</v>
      </c>
      <c r="AI622">
        <v>17901</v>
      </c>
      <c r="AJ622">
        <v>3263</v>
      </c>
      <c r="AL622" t="s">
        <v>14648</v>
      </c>
      <c r="AM622" t="s">
        <v>5450</v>
      </c>
      <c r="AN622" t="s">
        <v>260</v>
      </c>
      <c r="AO622" t="s">
        <v>15883</v>
      </c>
    </row>
    <row r="623" spans="1:41" x14ac:dyDescent="0.3">
      <c r="A623" t="s">
        <v>1981</v>
      </c>
      <c r="B623" t="s">
        <v>643</v>
      </c>
      <c r="C623" s="62">
        <v>30811</v>
      </c>
      <c r="D623" t="s">
        <v>6662</v>
      </c>
      <c r="E623" t="s">
        <v>6661</v>
      </c>
      <c r="F623" t="s">
        <v>3575</v>
      </c>
      <c r="G623" t="s">
        <v>3575</v>
      </c>
      <c r="H623" t="s">
        <v>2145</v>
      </c>
      <c r="I623" t="s">
        <v>10355</v>
      </c>
      <c r="J623" t="s">
        <v>643</v>
      </c>
      <c r="K623">
        <v>425902</v>
      </c>
      <c r="L623" t="s">
        <v>643</v>
      </c>
      <c r="M623">
        <v>390862</v>
      </c>
      <c r="N623" t="s">
        <v>643</v>
      </c>
      <c r="O623" t="s">
        <v>1982</v>
      </c>
      <c r="P623" t="s">
        <v>1981</v>
      </c>
      <c r="Q623">
        <v>7290</v>
      </c>
      <c r="R623" t="s">
        <v>643</v>
      </c>
      <c r="S623">
        <v>5915</v>
      </c>
      <c r="T623" t="s">
        <v>643</v>
      </c>
      <c r="U623" t="s">
        <v>643</v>
      </c>
      <c r="V623" t="s">
        <v>3959</v>
      </c>
      <c r="W623">
        <v>31366</v>
      </c>
      <c r="X623">
        <v>7290</v>
      </c>
      <c r="Y623" t="s">
        <v>643</v>
      </c>
      <c r="Z623" t="s">
        <v>5451</v>
      </c>
      <c r="AA623" t="s">
        <v>664</v>
      </c>
      <c r="AB623" t="s">
        <v>656</v>
      </c>
      <c r="AC623" t="s">
        <v>643</v>
      </c>
      <c r="AD623" t="s">
        <v>5451</v>
      </c>
      <c r="AE623">
        <v>7164</v>
      </c>
      <c r="AF623" t="s">
        <v>643</v>
      </c>
      <c r="AG623">
        <v>5435</v>
      </c>
      <c r="AH623" t="s">
        <v>643</v>
      </c>
      <c r="AI623">
        <v>15248</v>
      </c>
      <c r="AJ623">
        <v>1151</v>
      </c>
      <c r="AN623" t="s">
        <v>643</v>
      </c>
      <c r="AO623" t="s">
        <v>2145</v>
      </c>
    </row>
    <row r="624" spans="1:41" x14ac:dyDescent="0.3">
      <c r="A624" t="s">
        <v>1983</v>
      </c>
      <c r="B624" t="s">
        <v>971</v>
      </c>
      <c r="C624" s="62">
        <v>30610</v>
      </c>
      <c r="D624" t="s">
        <v>6754</v>
      </c>
      <c r="E624" t="s">
        <v>7855</v>
      </c>
      <c r="F624" t="s">
        <v>3575</v>
      </c>
      <c r="G624" t="s">
        <v>3575</v>
      </c>
      <c r="H624" t="s">
        <v>1371</v>
      </c>
      <c r="I624" t="s">
        <v>10216</v>
      </c>
      <c r="J624" t="s">
        <v>971</v>
      </c>
      <c r="K624">
        <v>502272</v>
      </c>
      <c r="L624" t="s">
        <v>971</v>
      </c>
      <c r="M624">
        <v>1604110</v>
      </c>
      <c r="N624" t="s">
        <v>971</v>
      </c>
      <c r="O624" t="s">
        <v>1984</v>
      </c>
      <c r="P624" t="s">
        <v>1983</v>
      </c>
      <c r="Q624">
        <v>8535</v>
      </c>
      <c r="R624" t="s">
        <v>971</v>
      </c>
      <c r="S624">
        <v>29376</v>
      </c>
      <c r="T624" t="s">
        <v>971</v>
      </c>
      <c r="V624" t="s">
        <v>3960</v>
      </c>
      <c r="W624">
        <v>50215</v>
      </c>
      <c r="X624">
        <v>8535</v>
      </c>
      <c r="Y624" t="s">
        <v>971</v>
      </c>
      <c r="Z624" t="s">
        <v>5452</v>
      </c>
      <c r="AA624" t="s">
        <v>656</v>
      </c>
      <c r="AB624" t="s">
        <v>656</v>
      </c>
      <c r="AC624" t="s">
        <v>971</v>
      </c>
      <c r="AD624" t="s">
        <v>5452</v>
      </c>
      <c r="AE624">
        <v>10777</v>
      </c>
      <c r="AF624" t="s">
        <v>971</v>
      </c>
      <c r="AG624">
        <v>5935</v>
      </c>
      <c r="AH624" t="s">
        <v>971</v>
      </c>
      <c r="AI624">
        <v>2973</v>
      </c>
      <c r="AN624" t="s">
        <v>971</v>
      </c>
      <c r="AO624" t="s">
        <v>1371</v>
      </c>
    </row>
    <row r="625" spans="1:41" x14ac:dyDescent="0.3">
      <c r="A625" t="s">
        <v>1985</v>
      </c>
      <c r="B625" t="s">
        <v>759</v>
      </c>
      <c r="C625" s="62">
        <v>31213</v>
      </c>
      <c r="D625" t="s">
        <v>6526</v>
      </c>
      <c r="E625" t="s">
        <v>7564</v>
      </c>
      <c r="F625" t="s">
        <v>1384</v>
      </c>
      <c r="G625" t="s">
        <v>6107</v>
      </c>
      <c r="H625" t="s">
        <v>1371</v>
      </c>
      <c r="I625" t="s">
        <v>10403</v>
      </c>
      <c r="J625" t="s">
        <v>759</v>
      </c>
      <c r="K625">
        <v>571666</v>
      </c>
      <c r="L625" t="s">
        <v>759</v>
      </c>
      <c r="M625">
        <v>1740929</v>
      </c>
      <c r="N625" t="s">
        <v>759</v>
      </c>
      <c r="O625" t="s">
        <v>1986</v>
      </c>
      <c r="P625" t="s">
        <v>1985</v>
      </c>
      <c r="Q625">
        <v>9078</v>
      </c>
      <c r="R625" t="s">
        <v>759</v>
      </c>
      <c r="S625">
        <v>30773</v>
      </c>
      <c r="T625" t="s">
        <v>759</v>
      </c>
      <c r="V625" t="s">
        <v>3961</v>
      </c>
      <c r="W625">
        <v>59639</v>
      </c>
      <c r="X625">
        <v>9078</v>
      </c>
      <c r="Y625" t="s">
        <v>759</v>
      </c>
      <c r="Z625" t="s">
        <v>5453</v>
      </c>
      <c r="AA625" t="s">
        <v>656</v>
      </c>
      <c r="AB625" t="s">
        <v>656</v>
      </c>
      <c r="AC625" t="s">
        <v>759</v>
      </c>
      <c r="AD625" t="s">
        <v>5453</v>
      </c>
      <c r="AE625">
        <v>11191</v>
      </c>
      <c r="AF625" t="s">
        <v>759</v>
      </c>
      <c r="AG625">
        <v>13444</v>
      </c>
      <c r="AH625" t="s">
        <v>759</v>
      </c>
      <c r="AI625">
        <v>4834</v>
      </c>
      <c r="AJ625">
        <v>3935</v>
      </c>
      <c r="AK625" t="s">
        <v>759</v>
      </c>
      <c r="AL625" t="s">
        <v>14649</v>
      </c>
      <c r="AM625" t="s">
        <v>5453</v>
      </c>
      <c r="AN625" t="s">
        <v>5453</v>
      </c>
      <c r="AO625" t="s">
        <v>15887</v>
      </c>
    </row>
    <row r="626" spans="1:41" x14ac:dyDescent="0.3">
      <c r="A626" t="s">
        <v>1987</v>
      </c>
      <c r="B626" t="s">
        <v>980</v>
      </c>
      <c r="C626" s="62">
        <v>31689</v>
      </c>
      <c r="D626" t="s">
        <v>6873</v>
      </c>
      <c r="E626" t="s">
        <v>7856</v>
      </c>
      <c r="F626" t="s">
        <v>3575</v>
      </c>
      <c r="G626" t="s">
        <v>3575</v>
      </c>
      <c r="H626" t="s">
        <v>1371</v>
      </c>
      <c r="I626" t="s">
        <v>9777</v>
      </c>
      <c r="J626" t="s">
        <v>980</v>
      </c>
      <c r="K626">
        <v>543155</v>
      </c>
      <c r="L626" t="s">
        <v>980</v>
      </c>
      <c r="M626">
        <v>1910548</v>
      </c>
      <c r="N626" t="s">
        <v>980</v>
      </c>
      <c r="O626" t="s">
        <v>3962</v>
      </c>
      <c r="P626" t="s">
        <v>1987</v>
      </c>
      <c r="Q626">
        <v>9241</v>
      </c>
      <c r="R626" t="s">
        <v>980</v>
      </c>
      <c r="S626">
        <v>32038</v>
      </c>
      <c r="T626" t="s">
        <v>980</v>
      </c>
      <c r="V626" t="s">
        <v>3963</v>
      </c>
      <c r="W626">
        <v>57836</v>
      </c>
      <c r="X626">
        <v>9241</v>
      </c>
      <c r="Y626" t="s">
        <v>980</v>
      </c>
      <c r="Z626" t="s">
        <v>5454</v>
      </c>
      <c r="AA626" t="s">
        <v>656</v>
      </c>
      <c r="AB626" t="s">
        <v>656</v>
      </c>
      <c r="AC626" t="s">
        <v>980</v>
      </c>
      <c r="AD626" t="s">
        <v>5454</v>
      </c>
      <c r="AE626">
        <v>10561</v>
      </c>
      <c r="AI626">
        <v>5100</v>
      </c>
      <c r="AJ626">
        <v>4148</v>
      </c>
      <c r="AN626" t="s">
        <v>980</v>
      </c>
      <c r="AO626" t="s">
        <v>1371</v>
      </c>
    </row>
    <row r="627" spans="1:41" x14ac:dyDescent="0.3">
      <c r="A627" t="s">
        <v>1988</v>
      </c>
      <c r="B627" t="s">
        <v>155</v>
      </c>
      <c r="C627" s="62">
        <v>28512</v>
      </c>
      <c r="D627" t="s">
        <v>7231</v>
      </c>
      <c r="E627" t="s">
        <v>7230</v>
      </c>
      <c r="F627" t="s">
        <v>3575</v>
      </c>
      <c r="G627" t="s">
        <v>3575</v>
      </c>
      <c r="H627" t="s">
        <v>658</v>
      </c>
      <c r="I627" t="s">
        <v>9746</v>
      </c>
      <c r="J627" t="s">
        <v>155</v>
      </c>
      <c r="K627">
        <v>408210</v>
      </c>
      <c r="L627" t="s">
        <v>155</v>
      </c>
      <c r="M627">
        <v>225356</v>
      </c>
      <c r="N627" t="s">
        <v>155</v>
      </c>
      <c r="O627" t="s">
        <v>1989</v>
      </c>
      <c r="P627" t="s">
        <v>1988</v>
      </c>
      <c r="Q627">
        <v>6986</v>
      </c>
      <c r="R627" t="s">
        <v>155</v>
      </c>
      <c r="S627">
        <v>5302</v>
      </c>
      <c r="T627" t="s">
        <v>155</v>
      </c>
      <c r="V627" t="s">
        <v>3964</v>
      </c>
      <c r="W627">
        <v>876</v>
      </c>
      <c r="X627">
        <v>6986</v>
      </c>
      <c r="Y627" t="s">
        <v>155</v>
      </c>
      <c r="Z627" t="s">
        <v>5455</v>
      </c>
      <c r="AA627" t="s">
        <v>5053</v>
      </c>
      <c r="AB627" t="s">
        <v>656</v>
      </c>
      <c r="AC627" t="s">
        <v>155</v>
      </c>
      <c r="AD627" t="s">
        <v>5455</v>
      </c>
      <c r="AI627">
        <v>3880</v>
      </c>
      <c r="AO627" t="s">
        <v>658</v>
      </c>
    </row>
    <row r="628" spans="1:41" x14ac:dyDescent="0.3">
      <c r="A628" t="s">
        <v>1990</v>
      </c>
      <c r="B628" t="s">
        <v>952</v>
      </c>
      <c r="C628" s="62">
        <v>31374</v>
      </c>
      <c r="D628" t="s">
        <v>6779</v>
      </c>
      <c r="E628" t="s">
        <v>7857</v>
      </c>
      <c r="F628" t="s">
        <v>3575</v>
      </c>
      <c r="G628" t="s">
        <v>3575</v>
      </c>
      <c r="H628" t="s">
        <v>1371</v>
      </c>
      <c r="I628" t="s">
        <v>10106</v>
      </c>
      <c r="J628" t="s">
        <v>952</v>
      </c>
      <c r="K628">
        <v>471896</v>
      </c>
      <c r="L628" t="s">
        <v>952</v>
      </c>
      <c r="M628">
        <v>1725469</v>
      </c>
      <c r="N628" t="s">
        <v>952</v>
      </c>
      <c r="O628" t="s">
        <v>3965</v>
      </c>
      <c r="P628" t="s">
        <v>1990</v>
      </c>
      <c r="Q628">
        <v>9159</v>
      </c>
      <c r="R628" t="s">
        <v>952</v>
      </c>
      <c r="S628">
        <v>30558</v>
      </c>
      <c r="T628" t="s">
        <v>952</v>
      </c>
      <c r="V628" t="s">
        <v>3966</v>
      </c>
      <c r="W628">
        <v>49686</v>
      </c>
      <c r="X628">
        <v>9159</v>
      </c>
      <c r="Y628" t="s">
        <v>952</v>
      </c>
      <c r="Z628" t="s">
        <v>5456</v>
      </c>
      <c r="AA628" t="s">
        <v>664</v>
      </c>
      <c r="AB628" t="s">
        <v>664</v>
      </c>
      <c r="AC628" t="s">
        <v>952</v>
      </c>
      <c r="AD628" t="s">
        <v>5456</v>
      </c>
      <c r="AE628">
        <v>11275</v>
      </c>
      <c r="AI628">
        <v>6738</v>
      </c>
      <c r="AN628" t="s">
        <v>952</v>
      </c>
      <c r="AO628" t="s">
        <v>1371</v>
      </c>
    </row>
    <row r="629" spans="1:41" x14ac:dyDescent="0.3">
      <c r="A629" t="s">
        <v>15735</v>
      </c>
      <c r="B629" t="s">
        <v>14236</v>
      </c>
      <c r="C629" s="62">
        <v>34470</v>
      </c>
      <c r="D629" t="s">
        <v>7763</v>
      </c>
      <c r="E629" t="s">
        <v>15736</v>
      </c>
      <c r="F629" t="s">
        <v>1551</v>
      </c>
      <c r="G629" t="s">
        <v>6107</v>
      </c>
      <c r="H629" t="s">
        <v>1371</v>
      </c>
      <c r="I629" t="s">
        <v>15737</v>
      </c>
      <c r="J629" t="s">
        <v>14236</v>
      </c>
      <c r="K629">
        <v>641571</v>
      </c>
      <c r="L629" t="s">
        <v>14236</v>
      </c>
      <c r="P629" t="s">
        <v>15735</v>
      </c>
      <c r="Q629">
        <v>11049</v>
      </c>
      <c r="R629" t="s">
        <v>14236</v>
      </c>
      <c r="S629">
        <v>36077</v>
      </c>
      <c r="T629" t="s">
        <v>14236</v>
      </c>
      <c r="W629">
        <v>103886</v>
      </c>
      <c r="Z629" t="s">
        <v>15988</v>
      </c>
      <c r="AA629" t="s">
        <v>656</v>
      </c>
      <c r="AB629" t="s">
        <v>656</v>
      </c>
      <c r="AD629" t="s">
        <v>15988</v>
      </c>
      <c r="AE629">
        <v>14514</v>
      </c>
      <c r="AI629">
        <v>19664</v>
      </c>
      <c r="AJ629">
        <v>5818</v>
      </c>
      <c r="AN629" t="s">
        <v>14236</v>
      </c>
      <c r="AO629" t="s">
        <v>15887</v>
      </c>
    </row>
    <row r="630" spans="1:41" x14ac:dyDescent="0.3">
      <c r="A630" t="s">
        <v>5045</v>
      </c>
      <c r="B630" t="s">
        <v>5043</v>
      </c>
      <c r="C630" s="62">
        <v>34073</v>
      </c>
      <c r="D630" t="s">
        <v>6664</v>
      </c>
      <c r="E630" t="s">
        <v>7858</v>
      </c>
      <c r="F630" t="s">
        <v>1444</v>
      </c>
      <c r="G630" t="s">
        <v>9083</v>
      </c>
      <c r="H630" t="s">
        <v>1371</v>
      </c>
      <c r="I630" t="s">
        <v>10410</v>
      </c>
      <c r="J630" t="s">
        <v>5043</v>
      </c>
      <c r="K630">
        <v>605232</v>
      </c>
      <c r="L630" t="s">
        <v>5043</v>
      </c>
      <c r="M630">
        <v>2136391</v>
      </c>
      <c r="N630" t="s">
        <v>5043</v>
      </c>
      <c r="O630" t="s">
        <v>8531</v>
      </c>
      <c r="P630" t="s">
        <v>5045</v>
      </c>
      <c r="Q630">
        <v>9805</v>
      </c>
      <c r="R630" t="s">
        <v>5043</v>
      </c>
      <c r="S630">
        <v>33633</v>
      </c>
      <c r="T630" t="s">
        <v>5043</v>
      </c>
      <c r="V630" t="s">
        <v>5457</v>
      </c>
      <c r="W630">
        <v>71272</v>
      </c>
      <c r="X630">
        <v>9805</v>
      </c>
      <c r="Y630" t="s">
        <v>5043</v>
      </c>
      <c r="Z630" t="s">
        <v>5458</v>
      </c>
      <c r="AA630" t="s">
        <v>664</v>
      </c>
      <c r="AB630" t="s">
        <v>664</v>
      </c>
      <c r="AC630" t="s">
        <v>5043</v>
      </c>
      <c r="AD630" t="s">
        <v>5458</v>
      </c>
      <c r="AE630">
        <v>13386</v>
      </c>
      <c r="AF630" t="s">
        <v>5043</v>
      </c>
      <c r="AG630">
        <v>58432</v>
      </c>
      <c r="AH630" t="s">
        <v>5043</v>
      </c>
      <c r="AI630">
        <v>18371</v>
      </c>
      <c r="AJ630">
        <v>4730</v>
      </c>
      <c r="AL630" t="s">
        <v>14650</v>
      </c>
      <c r="AM630" t="s">
        <v>5458</v>
      </c>
      <c r="AN630" t="s">
        <v>5458</v>
      </c>
      <c r="AO630" t="s">
        <v>1371</v>
      </c>
    </row>
    <row r="631" spans="1:41" x14ac:dyDescent="0.3">
      <c r="A631" t="s">
        <v>9375</v>
      </c>
      <c r="B631" t="s">
        <v>9376</v>
      </c>
      <c r="C631" s="62">
        <v>35796</v>
      </c>
      <c r="D631" t="s">
        <v>6909</v>
      </c>
      <c r="E631" t="s">
        <v>9377</v>
      </c>
      <c r="F631" t="s">
        <v>1374</v>
      </c>
      <c r="G631" t="s">
        <v>6107</v>
      </c>
      <c r="H631" t="s">
        <v>1378</v>
      </c>
      <c r="I631" t="s">
        <v>12988</v>
      </c>
      <c r="J631" t="s">
        <v>9376</v>
      </c>
      <c r="K631">
        <v>605233</v>
      </c>
      <c r="L631" t="s">
        <v>9376</v>
      </c>
      <c r="M631">
        <v>2136393</v>
      </c>
      <c r="N631" t="s">
        <v>9376</v>
      </c>
      <c r="O631" t="s">
        <v>14651</v>
      </c>
      <c r="P631" t="s">
        <v>9375</v>
      </c>
      <c r="Q631">
        <v>10477</v>
      </c>
      <c r="R631" t="s">
        <v>9376</v>
      </c>
      <c r="S631">
        <v>33794</v>
      </c>
      <c r="T631" t="s">
        <v>9376</v>
      </c>
      <c r="V631" t="s">
        <v>12382</v>
      </c>
      <c r="W631">
        <v>70804</v>
      </c>
      <c r="X631">
        <v>10477</v>
      </c>
      <c r="Y631" t="s">
        <v>9376</v>
      </c>
      <c r="Z631" t="s">
        <v>9378</v>
      </c>
      <c r="AA631" t="s">
        <v>664</v>
      </c>
      <c r="AB631" t="s">
        <v>656</v>
      </c>
      <c r="AC631" t="s">
        <v>9376</v>
      </c>
      <c r="AD631" t="s">
        <v>9378</v>
      </c>
      <c r="AE631">
        <v>12157</v>
      </c>
      <c r="AH631" t="s">
        <v>9376</v>
      </c>
      <c r="AI631">
        <v>18468</v>
      </c>
      <c r="AJ631">
        <v>5130</v>
      </c>
      <c r="AL631" t="s">
        <v>14652</v>
      </c>
      <c r="AM631" t="s">
        <v>9378</v>
      </c>
      <c r="AN631" t="s">
        <v>9378</v>
      </c>
      <c r="AO631" t="s">
        <v>1378</v>
      </c>
    </row>
    <row r="632" spans="1:41" x14ac:dyDescent="0.3">
      <c r="A632" t="s">
        <v>1991</v>
      </c>
      <c r="B632" t="s">
        <v>732</v>
      </c>
      <c r="C632" s="62">
        <v>30716</v>
      </c>
      <c r="D632" t="s">
        <v>7573</v>
      </c>
      <c r="E632" t="s">
        <v>7572</v>
      </c>
      <c r="F632" t="s">
        <v>3575</v>
      </c>
      <c r="G632" t="s">
        <v>3575</v>
      </c>
      <c r="H632" t="s">
        <v>1371</v>
      </c>
      <c r="I632" t="s">
        <v>10904</v>
      </c>
      <c r="J632" t="s">
        <v>732</v>
      </c>
      <c r="K632">
        <v>450729</v>
      </c>
      <c r="L632" t="s">
        <v>732</v>
      </c>
      <c r="M632">
        <v>1699360</v>
      </c>
      <c r="N632" t="s">
        <v>732</v>
      </c>
      <c r="O632" t="s">
        <v>1992</v>
      </c>
      <c r="P632" t="s">
        <v>1991</v>
      </c>
      <c r="Q632">
        <v>8554</v>
      </c>
      <c r="R632" t="s">
        <v>732</v>
      </c>
      <c r="S632">
        <v>30370</v>
      </c>
      <c r="T632" t="s">
        <v>732</v>
      </c>
      <c r="V632" t="s">
        <v>3967</v>
      </c>
      <c r="W632">
        <v>52353</v>
      </c>
      <c r="X632">
        <v>8554</v>
      </c>
      <c r="Y632" t="s">
        <v>732</v>
      </c>
      <c r="Z632" t="s">
        <v>5459</v>
      </c>
      <c r="AA632" t="s">
        <v>664</v>
      </c>
      <c r="AB632" t="s">
        <v>656</v>
      </c>
      <c r="AC632" t="s">
        <v>732</v>
      </c>
      <c r="AD632" t="s">
        <v>5459</v>
      </c>
      <c r="AE632">
        <v>11185</v>
      </c>
      <c r="AF632" t="s">
        <v>732</v>
      </c>
      <c r="AG632">
        <v>5596</v>
      </c>
      <c r="AH632" t="s">
        <v>732</v>
      </c>
      <c r="AI632">
        <v>1554</v>
      </c>
      <c r="AJ632">
        <v>3319</v>
      </c>
      <c r="AL632" t="s">
        <v>14653</v>
      </c>
      <c r="AM632" t="s">
        <v>5459</v>
      </c>
      <c r="AN632" t="s">
        <v>5459</v>
      </c>
      <c r="AO632" t="s">
        <v>15887</v>
      </c>
    </row>
    <row r="633" spans="1:41" x14ac:dyDescent="0.3">
      <c r="A633" t="s">
        <v>14109</v>
      </c>
      <c r="B633" t="s">
        <v>13963</v>
      </c>
      <c r="C633" s="62">
        <v>34987</v>
      </c>
      <c r="D633" t="s">
        <v>7241</v>
      </c>
      <c r="E633" t="s">
        <v>7037</v>
      </c>
      <c r="F633" t="s">
        <v>1393</v>
      </c>
      <c r="G633" t="s">
        <v>9083</v>
      </c>
      <c r="H633" t="s">
        <v>1371</v>
      </c>
      <c r="I633" t="s">
        <v>13987</v>
      </c>
      <c r="J633" t="s">
        <v>13963</v>
      </c>
      <c r="K633">
        <v>656427</v>
      </c>
      <c r="L633" t="s">
        <v>13963</v>
      </c>
      <c r="M633">
        <v>2135266</v>
      </c>
      <c r="N633" t="s">
        <v>13963</v>
      </c>
      <c r="O633" t="s">
        <v>14654</v>
      </c>
      <c r="P633" t="s">
        <v>14109</v>
      </c>
      <c r="Q633">
        <v>10592</v>
      </c>
      <c r="R633" t="s">
        <v>13963</v>
      </c>
      <c r="S633">
        <v>33837</v>
      </c>
      <c r="T633" t="s">
        <v>13963</v>
      </c>
      <c r="W633">
        <v>104779</v>
      </c>
      <c r="Z633" t="s">
        <v>14110</v>
      </c>
      <c r="AA633" t="s">
        <v>656</v>
      </c>
      <c r="AB633" t="s">
        <v>656</v>
      </c>
      <c r="AD633" t="s">
        <v>14110</v>
      </c>
      <c r="AE633">
        <v>13411</v>
      </c>
      <c r="AI633">
        <v>20920</v>
      </c>
      <c r="AJ633">
        <v>5696</v>
      </c>
      <c r="AL633" t="s">
        <v>14655</v>
      </c>
      <c r="AM633" t="s">
        <v>14110</v>
      </c>
      <c r="AN633" t="s">
        <v>14110</v>
      </c>
      <c r="AO633" t="s">
        <v>15887</v>
      </c>
    </row>
    <row r="634" spans="1:41" x14ac:dyDescent="0.3">
      <c r="A634" t="s">
        <v>1993</v>
      </c>
      <c r="B634" t="s">
        <v>160</v>
      </c>
      <c r="C634" s="62">
        <v>31620</v>
      </c>
      <c r="D634" t="s">
        <v>6637</v>
      </c>
      <c r="E634" t="s">
        <v>7037</v>
      </c>
      <c r="F634" t="s">
        <v>3575</v>
      </c>
      <c r="G634" t="s">
        <v>3575</v>
      </c>
      <c r="H634" t="s">
        <v>659</v>
      </c>
      <c r="I634" t="s">
        <v>10535</v>
      </c>
      <c r="J634" t="s">
        <v>160</v>
      </c>
      <c r="K634">
        <v>475247</v>
      </c>
      <c r="L634" t="s">
        <v>160</v>
      </c>
      <c r="M634">
        <v>1717082</v>
      </c>
      <c r="N634" t="s">
        <v>160</v>
      </c>
      <c r="O634" t="s">
        <v>3968</v>
      </c>
      <c r="P634" t="s">
        <v>1993</v>
      </c>
      <c r="Q634">
        <v>9144</v>
      </c>
      <c r="R634" t="s">
        <v>160</v>
      </c>
      <c r="S634">
        <v>30728</v>
      </c>
      <c r="T634" t="s">
        <v>160</v>
      </c>
      <c r="U634" t="s">
        <v>160</v>
      </c>
      <c r="V634" t="s">
        <v>3969</v>
      </c>
      <c r="W634">
        <v>57843</v>
      </c>
      <c r="X634">
        <v>9144</v>
      </c>
      <c r="Y634" t="s">
        <v>160</v>
      </c>
      <c r="Z634" t="s">
        <v>5460</v>
      </c>
      <c r="AA634" t="s">
        <v>664</v>
      </c>
      <c r="AB634" t="s">
        <v>656</v>
      </c>
      <c r="AC634" t="s">
        <v>160</v>
      </c>
      <c r="AD634" t="s">
        <v>5460</v>
      </c>
      <c r="AE634">
        <v>10529</v>
      </c>
      <c r="AF634" t="s">
        <v>160</v>
      </c>
      <c r="AG634">
        <v>13731</v>
      </c>
      <c r="AH634" t="s">
        <v>160</v>
      </c>
      <c r="AI634">
        <v>5264</v>
      </c>
      <c r="AJ634">
        <v>4006</v>
      </c>
      <c r="AL634" t="s">
        <v>14656</v>
      </c>
      <c r="AM634" t="s">
        <v>5460</v>
      </c>
      <c r="AN634" t="s">
        <v>160</v>
      </c>
      <c r="AO634" t="s">
        <v>658</v>
      </c>
    </row>
    <row r="635" spans="1:41" x14ac:dyDescent="0.3">
      <c r="A635" t="s">
        <v>15738</v>
      </c>
      <c r="B635" t="s">
        <v>15672</v>
      </c>
      <c r="C635" s="62">
        <v>34485</v>
      </c>
      <c r="D635" t="s">
        <v>6670</v>
      </c>
      <c r="E635" t="s">
        <v>15739</v>
      </c>
      <c r="F635" t="s">
        <v>1468</v>
      </c>
      <c r="G635" t="s">
        <v>6107</v>
      </c>
      <c r="H635" t="s">
        <v>659</v>
      </c>
      <c r="I635" t="s">
        <v>15740</v>
      </c>
      <c r="J635" t="s">
        <v>15672</v>
      </c>
      <c r="K635">
        <v>664058</v>
      </c>
      <c r="L635" t="s">
        <v>15672</v>
      </c>
      <c r="P635" t="s">
        <v>15738</v>
      </c>
      <c r="Q635">
        <v>10502</v>
      </c>
      <c r="R635" t="s">
        <v>15672</v>
      </c>
      <c r="W635">
        <v>105978</v>
      </c>
      <c r="Z635" t="s">
        <v>15989</v>
      </c>
      <c r="AA635" t="s">
        <v>656</v>
      </c>
      <c r="AB635" t="s">
        <v>656</v>
      </c>
      <c r="AD635" t="s">
        <v>15989</v>
      </c>
      <c r="AE635">
        <v>14668</v>
      </c>
      <c r="AI635">
        <v>22045</v>
      </c>
      <c r="AJ635">
        <v>5604</v>
      </c>
      <c r="AN635" t="s">
        <v>15672</v>
      </c>
      <c r="AO635" t="s">
        <v>15903</v>
      </c>
    </row>
    <row r="636" spans="1:41" x14ac:dyDescent="0.3">
      <c r="A636" t="s">
        <v>1994</v>
      </c>
      <c r="B636" t="s">
        <v>29</v>
      </c>
      <c r="C636" s="62">
        <v>30981</v>
      </c>
      <c r="D636" t="s">
        <v>7142</v>
      </c>
      <c r="E636" t="s">
        <v>6803</v>
      </c>
      <c r="F636" t="s">
        <v>3575</v>
      </c>
      <c r="G636" t="s">
        <v>3575</v>
      </c>
      <c r="H636" t="s">
        <v>1422</v>
      </c>
      <c r="I636" t="s">
        <v>9997</v>
      </c>
      <c r="J636" t="s">
        <v>29</v>
      </c>
      <c r="K636">
        <v>435520</v>
      </c>
      <c r="L636" t="s">
        <v>29</v>
      </c>
      <c r="M636">
        <v>546229</v>
      </c>
      <c r="N636" t="s">
        <v>29</v>
      </c>
      <c r="O636" t="s">
        <v>1995</v>
      </c>
      <c r="P636" t="s">
        <v>1994</v>
      </c>
      <c r="Q636">
        <v>7990</v>
      </c>
      <c r="R636" t="s">
        <v>29</v>
      </c>
      <c r="S636">
        <v>28714</v>
      </c>
      <c r="T636" t="s">
        <v>29</v>
      </c>
      <c r="V636" t="s">
        <v>5461</v>
      </c>
      <c r="W636">
        <v>47634</v>
      </c>
      <c r="X636">
        <v>7990</v>
      </c>
      <c r="Y636" t="s">
        <v>29</v>
      </c>
      <c r="Z636" t="s">
        <v>8532</v>
      </c>
      <c r="AA636" t="s">
        <v>656</v>
      </c>
      <c r="AB636" t="s">
        <v>656</v>
      </c>
      <c r="AC636" t="s">
        <v>29</v>
      </c>
      <c r="AD636" t="s">
        <v>8532</v>
      </c>
      <c r="AE636">
        <v>8547</v>
      </c>
      <c r="AI636">
        <v>7772</v>
      </c>
      <c r="AN636" t="s">
        <v>29</v>
      </c>
      <c r="AO636" t="s">
        <v>1422</v>
      </c>
    </row>
    <row r="637" spans="1:41" x14ac:dyDescent="0.3">
      <c r="A637" t="s">
        <v>8156</v>
      </c>
      <c r="B637" t="s">
        <v>8533</v>
      </c>
      <c r="C637" s="62">
        <v>33689</v>
      </c>
      <c r="D637" t="s">
        <v>7157</v>
      </c>
      <c r="E637" t="s">
        <v>6803</v>
      </c>
      <c r="F637" t="s">
        <v>3575</v>
      </c>
      <c r="G637" t="s">
        <v>3575</v>
      </c>
      <c r="H637" t="s">
        <v>1378</v>
      </c>
      <c r="I637" t="s">
        <v>9755</v>
      </c>
      <c r="J637" t="s">
        <v>8533</v>
      </c>
      <c r="K637">
        <v>570717</v>
      </c>
      <c r="L637" t="s">
        <v>8533</v>
      </c>
      <c r="M637">
        <v>2027422</v>
      </c>
      <c r="N637" t="s">
        <v>8533</v>
      </c>
      <c r="O637" t="s">
        <v>13251</v>
      </c>
      <c r="P637" t="s">
        <v>8534</v>
      </c>
      <c r="Q637">
        <v>9979</v>
      </c>
      <c r="R637" t="s">
        <v>8533</v>
      </c>
      <c r="S637">
        <v>31617</v>
      </c>
      <c r="T637" t="s">
        <v>8533</v>
      </c>
      <c r="V637" t="s">
        <v>8535</v>
      </c>
      <c r="W637">
        <v>60794</v>
      </c>
      <c r="X637">
        <v>9979</v>
      </c>
      <c r="Y637" t="s">
        <v>14657</v>
      </c>
      <c r="Z637" t="s">
        <v>8536</v>
      </c>
      <c r="AA637" t="s">
        <v>664</v>
      </c>
      <c r="AB637" t="s">
        <v>664</v>
      </c>
      <c r="AC637" t="s">
        <v>8533</v>
      </c>
      <c r="AD637" t="s">
        <v>8536</v>
      </c>
      <c r="AE637">
        <v>11801</v>
      </c>
      <c r="AF637" t="s">
        <v>8533</v>
      </c>
      <c r="AG637">
        <v>21904</v>
      </c>
      <c r="AH637" t="s">
        <v>8533</v>
      </c>
      <c r="AI637">
        <v>10613</v>
      </c>
      <c r="AJ637">
        <v>4935</v>
      </c>
      <c r="AN637" t="s">
        <v>8533</v>
      </c>
      <c r="AO637" t="s">
        <v>1378</v>
      </c>
    </row>
    <row r="638" spans="1:41" x14ac:dyDescent="0.3">
      <c r="A638" t="s">
        <v>1996</v>
      </c>
      <c r="B638" t="s">
        <v>221</v>
      </c>
      <c r="C638" s="62">
        <v>33456</v>
      </c>
      <c r="D638" t="s">
        <v>6804</v>
      </c>
      <c r="E638" t="s">
        <v>6803</v>
      </c>
      <c r="F638" t="s">
        <v>3575</v>
      </c>
      <c r="G638" t="s">
        <v>3575</v>
      </c>
      <c r="H638" t="s">
        <v>658</v>
      </c>
      <c r="I638" t="s">
        <v>9979</v>
      </c>
      <c r="J638" t="s">
        <v>221</v>
      </c>
      <c r="K638">
        <v>527038</v>
      </c>
      <c r="L638" t="s">
        <v>221</v>
      </c>
      <c r="M638">
        <v>1665897</v>
      </c>
      <c r="N638" t="s">
        <v>221</v>
      </c>
      <c r="O638" t="s">
        <v>3970</v>
      </c>
      <c r="P638" t="s">
        <v>1996</v>
      </c>
      <c r="Q638">
        <v>9483</v>
      </c>
      <c r="R638" t="s">
        <v>221</v>
      </c>
      <c r="S638">
        <v>30627</v>
      </c>
      <c r="T638" t="s">
        <v>221</v>
      </c>
      <c r="V638" t="s">
        <v>3971</v>
      </c>
      <c r="W638">
        <v>57850</v>
      </c>
      <c r="X638">
        <v>9483</v>
      </c>
      <c r="Y638" t="s">
        <v>221</v>
      </c>
      <c r="Z638" t="s">
        <v>5462</v>
      </c>
      <c r="AA638" t="s">
        <v>656</v>
      </c>
      <c r="AB638" t="s">
        <v>656</v>
      </c>
      <c r="AC638" t="s">
        <v>221</v>
      </c>
      <c r="AD638" t="s">
        <v>5462</v>
      </c>
      <c r="AE638">
        <v>10152</v>
      </c>
      <c r="AF638" t="s">
        <v>221</v>
      </c>
      <c r="AG638">
        <v>13638</v>
      </c>
      <c r="AH638" t="s">
        <v>221</v>
      </c>
      <c r="AI638">
        <v>8583</v>
      </c>
      <c r="AJ638">
        <v>4211</v>
      </c>
      <c r="AK638" t="s">
        <v>221</v>
      </c>
      <c r="AL638" t="s">
        <v>14658</v>
      </c>
      <c r="AM638" t="s">
        <v>5462</v>
      </c>
      <c r="AN638" t="s">
        <v>5462</v>
      </c>
      <c r="AO638" t="s">
        <v>1394</v>
      </c>
    </row>
    <row r="639" spans="1:41" x14ac:dyDescent="0.3">
      <c r="A639" t="s">
        <v>1997</v>
      </c>
      <c r="B639" t="s">
        <v>68</v>
      </c>
      <c r="C639" s="62">
        <v>31756</v>
      </c>
      <c r="D639" t="s">
        <v>6779</v>
      </c>
      <c r="E639" t="s">
        <v>7127</v>
      </c>
      <c r="F639" t="s">
        <v>1396</v>
      </c>
      <c r="G639" t="s">
        <v>9083</v>
      </c>
      <c r="H639" t="s">
        <v>1378</v>
      </c>
      <c r="I639" t="s">
        <v>9364</v>
      </c>
      <c r="J639" t="s">
        <v>68</v>
      </c>
      <c r="K639">
        <v>465753</v>
      </c>
      <c r="L639" t="s">
        <v>68</v>
      </c>
      <c r="M639">
        <v>1209012</v>
      </c>
      <c r="N639" t="s">
        <v>68</v>
      </c>
      <c r="O639" t="s">
        <v>1998</v>
      </c>
      <c r="P639" t="s">
        <v>1997</v>
      </c>
      <c r="Q639">
        <v>9069</v>
      </c>
      <c r="R639" t="s">
        <v>68</v>
      </c>
      <c r="S639">
        <v>30310</v>
      </c>
      <c r="T639" t="s">
        <v>68</v>
      </c>
      <c r="U639" t="s">
        <v>68</v>
      </c>
      <c r="V639" t="s">
        <v>3972</v>
      </c>
      <c r="W639">
        <v>49622</v>
      </c>
      <c r="X639">
        <v>9069</v>
      </c>
      <c r="Y639" t="s">
        <v>68</v>
      </c>
      <c r="Z639" t="s">
        <v>5463</v>
      </c>
      <c r="AA639" t="s">
        <v>5053</v>
      </c>
      <c r="AB639" t="s">
        <v>656</v>
      </c>
      <c r="AC639" t="s">
        <v>68</v>
      </c>
      <c r="AD639" t="s">
        <v>5463</v>
      </c>
      <c r="AE639">
        <v>11363</v>
      </c>
      <c r="AI639">
        <v>2532</v>
      </c>
      <c r="AJ639">
        <v>3933</v>
      </c>
      <c r="AL639" t="s">
        <v>14659</v>
      </c>
      <c r="AM639" t="s">
        <v>5463</v>
      </c>
      <c r="AN639" t="s">
        <v>68</v>
      </c>
      <c r="AO639" t="s">
        <v>1429</v>
      </c>
    </row>
    <row r="640" spans="1:41" x14ac:dyDescent="0.3">
      <c r="A640" t="s">
        <v>1999</v>
      </c>
      <c r="B640" t="s">
        <v>450</v>
      </c>
      <c r="C640" s="62">
        <v>31436</v>
      </c>
      <c r="D640" t="s">
        <v>6974</v>
      </c>
      <c r="E640" t="s">
        <v>6973</v>
      </c>
      <c r="F640" t="s">
        <v>1458</v>
      </c>
      <c r="G640" t="s">
        <v>9083</v>
      </c>
      <c r="H640" t="s">
        <v>1422</v>
      </c>
      <c r="I640" t="s">
        <v>9189</v>
      </c>
      <c r="J640" t="s">
        <v>450</v>
      </c>
      <c r="K640">
        <v>452095</v>
      </c>
      <c r="L640" t="s">
        <v>450</v>
      </c>
      <c r="M640">
        <v>1539223</v>
      </c>
      <c r="N640" t="s">
        <v>450</v>
      </c>
      <c r="O640" t="s">
        <v>2000</v>
      </c>
      <c r="P640" t="s">
        <v>1999</v>
      </c>
      <c r="Q640">
        <v>8572</v>
      </c>
      <c r="R640" t="s">
        <v>450</v>
      </c>
      <c r="S640">
        <v>30157</v>
      </c>
      <c r="T640" t="s">
        <v>450</v>
      </c>
      <c r="U640" t="s">
        <v>450</v>
      </c>
      <c r="V640" t="s">
        <v>3973</v>
      </c>
      <c r="W640">
        <v>52532</v>
      </c>
      <c r="X640">
        <v>8572</v>
      </c>
      <c r="Y640" t="s">
        <v>450</v>
      </c>
      <c r="Z640" t="s">
        <v>5464</v>
      </c>
      <c r="AA640" t="s">
        <v>656</v>
      </c>
      <c r="AB640" t="s">
        <v>656</v>
      </c>
      <c r="AC640" t="s">
        <v>450</v>
      </c>
      <c r="AD640" t="s">
        <v>5464</v>
      </c>
      <c r="AE640">
        <v>10303</v>
      </c>
      <c r="AF640" t="s">
        <v>450</v>
      </c>
      <c r="AG640">
        <v>6282</v>
      </c>
      <c r="AH640" t="s">
        <v>450</v>
      </c>
      <c r="AI640">
        <v>3997</v>
      </c>
      <c r="AJ640">
        <v>3333</v>
      </c>
      <c r="AK640" t="s">
        <v>450</v>
      </c>
      <c r="AL640" t="s">
        <v>14660</v>
      </c>
      <c r="AM640" t="s">
        <v>5464</v>
      </c>
      <c r="AN640" t="s">
        <v>5464</v>
      </c>
      <c r="AO640" t="s">
        <v>1422</v>
      </c>
    </row>
    <row r="641" spans="1:41" x14ac:dyDescent="0.3">
      <c r="A641" t="s">
        <v>2001</v>
      </c>
      <c r="B641" t="s">
        <v>824</v>
      </c>
      <c r="C641" s="62">
        <v>30343</v>
      </c>
      <c r="D641" t="s">
        <v>7653</v>
      </c>
      <c r="E641" t="s">
        <v>7652</v>
      </c>
      <c r="F641" t="s">
        <v>1424</v>
      </c>
      <c r="G641" t="s">
        <v>6107</v>
      </c>
      <c r="H641" t="s">
        <v>1371</v>
      </c>
      <c r="I641" t="s">
        <v>10472</v>
      </c>
      <c r="J641" t="s">
        <v>824</v>
      </c>
      <c r="K641">
        <v>425856</v>
      </c>
      <c r="L641" t="s">
        <v>824</v>
      </c>
      <c r="M641">
        <v>390847</v>
      </c>
      <c r="N641" t="s">
        <v>824</v>
      </c>
      <c r="O641" t="s">
        <v>2002</v>
      </c>
      <c r="P641" t="s">
        <v>2001</v>
      </c>
      <c r="Q641">
        <v>7297</v>
      </c>
      <c r="R641" t="s">
        <v>824</v>
      </c>
      <c r="S641">
        <v>5922</v>
      </c>
      <c r="T641" t="s">
        <v>824</v>
      </c>
      <c r="V641" t="s">
        <v>3974</v>
      </c>
      <c r="W641">
        <v>31534</v>
      </c>
      <c r="X641">
        <v>7297</v>
      </c>
      <c r="Y641" t="s">
        <v>824</v>
      </c>
      <c r="Z641" t="s">
        <v>5465</v>
      </c>
      <c r="AA641" t="s">
        <v>656</v>
      </c>
      <c r="AB641" t="s">
        <v>656</v>
      </c>
      <c r="AC641" t="s">
        <v>824</v>
      </c>
      <c r="AD641" t="s">
        <v>5465</v>
      </c>
      <c r="AE641">
        <v>6959</v>
      </c>
      <c r="AF641" t="s">
        <v>824</v>
      </c>
      <c r="AG641">
        <v>5336</v>
      </c>
      <c r="AH641" t="s">
        <v>824</v>
      </c>
      <c r="AI641">
        <v>876</v>
      </c>
      <c r="AN641" t="s">
        <v>824</v>
      </c>
      <c r="AO641" t="s">
        <v>1371</v>
      </c>
    </row>
    <row r="642" spans="1:41" x14ac:dyDescent="0.3">
      <c r="A642" t="s">
        <v>11119</v>
      </c>
      <c r="B642" t="s">
        <v>11120</v>
      </c>
      <c r="C642" s="62">
        <v>32982</v>
      </c>
      <c r="D642" t="s">
        <v>6574</v>
      </c>
      <c r="E642" t="s">
        <v>11121</v>
      </c>
      <c r="F642" t="s">
        <v>1551</v>
      </c>
      <c r="G642" t="s">
        <v>6107</v>
      </c>
      <c r="H642" t="s">
        <v>1371</v>
      </c>
      <c r="I642" t="s">
        <v>11122</v>
      </c>
      <c r="J642" t="s">
        <v>11120</v>
      </c>
      <c r="K642">
        <v>543169</v>
      </c>
      <c r="L642" t="s">
        <v>11120</v>
      </c>
      <c r="M642">
        <v>2042430</v>
      </c>
      <c r="N642" t="s">
        <v>11120</v>
      </c>
      <c r="O642" t="s">
        <v>13161</v>
      </c>
      <c r="P642" t="s">
        <v>11119</v>
      </c>
      <c r="Q642">
        <v>9513</v>
      </c>
      <c r="R642" t="s">
        <v>11120</v>
      </c>
      <c r="S642">
        <v>32671</v>
      </c>
      <c r="T642" t="s">
        <v>11120</v>
      </c>
      <c r="V642" t="s">
        <v>12975</v>
      </c>
      <c r="W642">
        <v>69169</v>
      </c>
      <c r="X642">
        <v>9513</v>
      </c>
      <c r="Y642" t="s">
        <v>11120</v>
      </c>
      <c r="Z642" t="s">
        <v>11123</v>
      </c>
      <c r="AA642" t="s">
        <v>664</v>
      </c>
      <c r="AB642" t="s">
        <v>664</v>
      </c>
      <c r="AC642" t="s">
        <v>11120</v>
      </c>
      <c r="AD642" t="s">
        <v>11123</v>
      </c>
      <c r="AE642">
        <v>12633</v>
      </c>
      <c r="AF642" t="s">
        <v>11120</v>
      </c>
      <c r="AG642">
        <v>42626</v>
      </c>
      <c r="AH642" t="s">
        <v>11120</v>
      </c>
      <c r="AI642">
        <v>23596</v>
      </c>
      <c r="AJ642">
        <v>4460</v>
      </c>
      <c r="AL642" t="s">
        <v>14661</v>
      </c>
      <c r="AM642" t="s">
        <v>11123</v>
      </c>
      <c r="AN642" t="s">
        <v>11120</v>
      </c>
      <c r="AO642" t="s">
        <v>15883</v>
      </c>
    </row>
    <row r="643" spans="1:41" x14ac:dyDescent="0.3">
      <c r="A643" t="s">
        <v>8239</v>
      </c>
      <c r="B643" t="s">
        <v>8537</v>
      </c>
      <c r="C643" s="62">
        <v>33518</v>
      </c>
      <c r="D643" t="s">
        <v>6526</v>
      </c>
      <c r="E643" t="s">
        <v>8240</v>
      </c>
      <c r="F643" t="s">
        <v>1458</v>
      </c>
      <c r="G643" t="s">
        <v>9083</v>
      </c>
      <c r="H643" t="s">
        <v>1371</v>
      </c>
      <c r="I643" t="s">
        <v>10008</v>
      </c>
      <c r="J643" t="s">
        <v>8537</v>
      </c>
      <c r="K643">
        <v>592314</v>
      </c>
      <c r="L643" t="s">
        <v>8537</v>
      </c>
      <c r="M643">
        <v>1757989</v>
      </c>
      <c r="N643" t="s">
        <v>8537</v>
      </c>
      <c r="O643" t="s">
        <v>8538</v>
      </c>
      <c r="P643" t="s">
        <v>8239</v>
      </c>
      <c r="Q643">
        <v>9577</v>
      </c>
      <c r="R643" t="s">
        <v>8537</v>
      </c>
      <c r="S643">
        <v>31819</v>
      </c>
      <c r="T643" t="s">
        <v>8537</v>
      </c>
      <c r="V643" t="s">
        <v>12632</v>
      </c>
      <c r="W643">
        <v>66991</v>
      </c>
      <c r="X643">
        <v>9577</v>
      </c>
      <c r="Y643" t="s">
        <v>8537</v>
      </c>
      <c r="Z643" t="s">
        <v>8539</v>
      </c>
      <c r="AA643" t="s">
        <v>656</v>
      </c>
      <c r="AB643" t="s">
        <v>656</v>
      </c>
      <c r="AC643" t="s">
        <v>12883</v>
      </c>
      <c r="AD643" t="s">
        <v>8539</v>
      </c>
      <c r="AE643">
        <v>11476</v>
      </c>
      <c r="AF643" t="s">
        <v>8537</v>
      </c>
      <c r="AG643">
        <v>38272</v>
      </c>
      <c r="AH643" t="s">
        <v>8537</v>
      </c>
      <c r="AI643">
        <v>14272</v>
      </c>
      <c r="AJ643">
        <v>4504</v>
      </c>
      <c r="AK643" t="s">
        <v>8537</v>
      </c>
      <c r="AL643" t="s">
        <v>14662</v>
      </c>
      <c r="AM643" t="s">
        <v>8539</v>
      </c>
      <c r="AN643" t="s">
        <v>8539</v>
      </c>
      <c r="AO643" t="s">
        <v>15887</v>
      </c>
    </row>
    <row r="644" spans="1:41" x14ac:dyDescent="0.3">
      <c r="A644" t="s">
        <v>2003</v>
      </c>
      <c r="B644" t="s">
        <v>898</v>
      </c>
      <c r="C644" s="62">
        <v>33017</v>
      </c>
      <c r="D644" t="s">
        <v>6804</v>
      </c>
      <c r="E644" t="s">
        <v>7859</v>
      </c>
      <c r="F644" t="s">
        <v>1437</v>
      </c>
      <c r="G644" t="s">
        <v>6107</v>
      </c>
      <c r="H644" t="s">
        <v>1371</v>
      </c>
      <c r="I644" t="s">
        <v>9401</v>
      </c>
      <c r="J644" t="s">
        <v>898</v>
      </c>
      <c r="K644">
        <v>521655</v>
      </c>
      <c r="L644" t="s">
        <v>898</v>
      </c>
      <c r="M644">
        <v>1784693</v>
      </c>
      <c r="N644" t="s">
        <v>898</v>
      </c>
      <c r="O644" t="s">
        <v>3975</v>
      </c>
      <c r="P644" t="s">
        <v>2003</v>
      </c>
      <c r="Q644">
        <v>9042</v>
      </c>
      <c r="R644" t="s">
        <v>898</v>
      </c>
      <c r="S644">
        <v>31075</v>
      </c>
      <c r="T644" t="s">
        <v>898</v>
      </c>
      <c r="V644" t="s">
        <v>3976</v>
      </c>
      <c r="W644">
        <v>56278</v>
      </c>
      <c r="X644">
        <v>9042</v>
      </c>
      <c r="Y644" t="s">
        <v>898</v>
      </c>
      <c r="Z644" t="s">
        <v>8540</v>
      </c>
      <c r="AA644" t="s">
        <v>656</v>
      </c>
      <c r="AB644" t="s">
        <v>656</v>
      </c>
      <c r="AC644" t="s">
        <v>898</v>
      </c>
      <c r="AD644" t="s">
        <v>8540</v>
      </c>
      <c r="AE644">
        <v>10319</v>
      </c>
      <c r="AI644">
        <v>6065</v>
      </c>
      <c r="AJ644">
        <v>4210</v>
      </c>
      <c r="AL644" t="s">
        <v>14663</v>
      </c>
      <c r="AM644" t="s">
        <v>8540</v>
      </c>
      <c r="AN644" t="s">
        <v>898</v>
      </c>
      <c r="AO644" t="s">
        <v>1371</v>
      </c>
    </row>
    <row r="645" spans="1:41" x14ac:dyDescent="0.3">
      <c r="A645" t="s">
        <v>2004</v>
      </c>
      <c r="B645" t="s">
        <v>385</v>
      </c>
      <c r="C645" s="62">
        <v>27984</v>
      </c>
      <c r="D645" t="s">
        <v>7404</v>
      </c>
      <c r="E645" t="s">
        <v>7403</v>
      </c>
      <c r="F645" t="s">
        <v>3575</v>
      </c>
      <c r="G645" t="s">
        <v>3575</v>
      </c>
      <c r="H645" t="s">
        <v>1378</v>
      </c>
      <c r="I645" t="s">
        <v>9367</v>
      </c>
      <c r="J645" t="s">
        <v>385</v>
      </c>
      <c r="K645">
        <v>217915</v>
      </c>
      <c r="L645" t="s">
        <v>385</v>
      </c>
      <c r="M645">
        <v>292471</v>
      </c>
      <c r="N645" t="s">
        <v>385</v>
      </c>
      <c r="O645" t="s">
        <v>3977</v>
      </c>
      <c r="P645" t="s">
        <v>2004</v>
      </c>
      <c r="Q645">
        <v>7061</v>
      </c>
      <c r="R645" t="s">
        <v>385</v>
      </c>
      <c r="S645">
        <v>5377</v>
      </c>
      <c r="T645" t="s">
        <v>385</v>
      </c>
      <c r="V645" t="s">
        <v>5466</v>
      </c>
      <c r="W645">
        <v>31752</v>
      </c>
      <c r="X645">
        <v>7061</v>
      </c>
      <c r="Y645" t="s">
        <v>385</v>
      </c>
      <c r="Z645" t="s">
        <v>8541</v>
      </c>
      <c r="AA645" t="s">
        <v>656</v>
      </c>
      <c r="AB645" t="s">
        <v>656</v>
      </c>
      <c r="AC645" t="s">
        <v>385</v>
      </c>
      <c r="AD645" t="s">
        <v>8541</v>
      </c>
      <c r="AE645">
        <v>7365</v>
      </c>
      <c r="AI645">
        <v>3930</v>
      </c>
      <c r="AN645" t="s">
        <v>385</v>
      </c>
      <c r="AO645" t="s">
        <v>1378</v>
      </c>
    </row>
    <row r="646" spans="1:41" x14ac:dyDescent="0.3">
      <c r="A646" t="s">
        <v>14111</v>
      </c>
      <c r="B646" t="s">
        <v>14037</v>
      </c>
      <c r="C646" s="62">
        <v>33789</v>
      </c>
      <c r="D646" t="s">
        <v>6526</v>
      </c>
      <c r="E646" t="s">
        <v>7403</v>
      </c>
      <c r="F646" t="s">
        <v>1370</v>
      </c>
      <c r="G646" t="s">
        <v>6107</v>
      </c>
      <c r="H646" t="s">
        <v>1394</v>
      </c>
      <c r="I646" t="s">
        <v>14038</v>
      </c>
      <c r="J646" t="s">
        <v>14037</v>
      </c>
      <c r="K646">
        <v>645801</v>
      </c>
      <c r="L646" t="s">
        <v>14037</v>
      </c>
      <c r="P646" t="s">
        <v>14111</v>
      </c>
      <c r="Q646">
        <v>10975</v>
      </c>
      <c r="S646">
        <v>38896</v>
      </c>
      <c r="W646">
        <v>103695</v>
      </c>
      <c r="Z646" t="s">
        <v>14112</v>
      </c>
      <c r="AA646" t="s">
        <v>664</v>
      </c>
      <c r="AB646" t="s">
        <v>656</v>
      </c>
      <c r="AD646" t="s">
        <v>14112</v>
      </c>
      <c r="AE646">
        <v>15035</v>
      </c>
      <c r="AJ646">
        <v>5783</v>
      </c>
      <c r="AN646" t="s">
        <v>14037</v>
      </c>
      <c r="AO646" t="s">
        <v>1394</v>
      </c>
    </row>
    <row r="647" spans="1:41" x14ac:dyDescent="0.3">
      <c r="A647" t="s">
        <v>2005</v>
      </c>
      <c r="B647" t="s">
        <v>297</v>
      </c>
      <c r="C647" s="62">
        <v>31791</v>
      </c>
      <c r="D647" t="s">
        <v>6732</v>
      </c>
      <c r="E647" t="s">
        <v>6989</v>
      </c>
      <c r="F647" t="s">
        <v>3575</v>
      </c>
      <c r="G647" t="s">
        <v>3575</v>
      </c>
      <c r="H647" t="s">
        <v>659</v>
      </c>
      <c r="I647" t="s">
        <v>9325</v>
      </c>
      <c r="J647" t="s">
        <v>297</v>
      </c>
      <c r="K647">
        <v>523253</v>
      </c>
      <c r="L647" t="s">
        <v>297</v>
      </c>
      <c r="M647">
        <v>1735788</v>
      </c>
      <c r="N647" t="s">
        <v>297</v>
      </c>
      <c r="O647" t="s">
        <v>2006</v>
      </c>
      <c r="P647" t="s">
        <v>2005</v>
      </c>
      <c r="Q647">
        <v>8921</v>
      </c>
      <c r="R647" t="s">
        <v>297</v>
      </c>
      <c r="S647">
        <v>30579</v>
      </c>
      <c r="T647" t="s">
        <v>297</v>
      </c>
      <c r="U647" t="s">
        <v>297</v>
      </c>
      <c r="V647" t="s">
        <v>3978</v>
      </c>
      <c r="W647">
        <v>58915</v>
      </c>
      <c r="X647">
        <v>8921</v>
      </c>
      <c r="Y647" t="s">
        <v>297</v>
      </c>
      <c r="Z647" t="s">
        <v>5467</v>
      </c>
      <c r="AA647" t="s">
        <v>656</v>
      </c>
      <c r="AB647" t="s">
        <v>656</v>
      </c>
      <c r="AC647" t="s">
        <v>297</v>
      </c>
      <c r="AD647" t="s">
        <v>5467</v>
      </c>
      <c r="AE647">
        <v>10532</v>
      </c>
      <c r="AF647" t="s">
        <v>297</v>
      </c>
      <c r="AG647">
        <v>13072</v>
      </c>
      <c r="AH647" t="s">
        <v>297</v>
      </c>
      <c r="AI647">
        <v>8112</v>
      </c>
      <c r="AJ647">
        <v>3796</v>
      </c>
      <c r="AK647" t="s">
        <v>297</v>
      </c>
      <c r="AL647" t="s">
        <v>14664</v>
      </c>
      <c r="AM647" t="s">
        <v>5467</v>
      </c>
      <c r="AN647" t="s">
        <v>5467</v>
      </c>
      <c r="AO647" t="s">
        <v>659</v>
      </c>
    </row>
    <row r="648" spans="1:41" x14ac:dyDescent="0.3">
      <c r="A648" t="s">
        <v>2007</v>
      </c>
      <c r="B648" t="s">
        <v>621</v>
      </c>
      <c r="C648" s="62">
        <v>31493</v>
      </c>
      <c r="D648" t="s">
        <v>6685</v>
      </c>
      <c r="E648" t="s">
        <v>6684</v>
      </c>
      <c r="F648" t="s">
        <v>1393</v>
      </c>
      <c r="G648" t="s">
        <v>9083</v>
      </c>
      <c r="H648" t="s">
        <v>1378</v>
      </c>
      <c r="I648" t="s">
        <v>10851</v>
      </c>
      <c r="J648" t="s">
        <v>621</v>
      </c>
      <c r="K648">
        <v>451594</v>
      </c>
      <c r="L648" t="s">
        <v>621</v>
      </c>
      <c r="M648">
        <v>1208709</v>
      </c>
      <c r="N648" t="s">
        <v>621</v>
      </c>
      <c r="O648" t="s">
        <v>2008</v>
      </c>
      <c r="P648" t="s">
        <v>2007</v>
      </c>
      <c r="Q648">
        <v>8370</v>
      </c>
      <c r="R648" t="s">
        <v>621</v>
      </c>
      <c r="S648">
        <v>29252</v>
      </c>
      <c r="T648" t="s">
        <v>621</v>
      </c>
      <c r="U648" t="s">
        <v>621</v>
      </c>
      <c r="V648" t="s">
        <v>3979</v>
      </c>
      <c r="W648">
        <v>47493</v>
      </c>
      <c r="X648">
        <v>8370</v>
      </c>
      <c r="Y648" t="s">
        <v>621</v>
      </c>
      <c r="Z648" t="s">
        <v>5468</v>
      </c>
      <c r="AA648" t="s">
        <v>5053</v>
      </c>
      <c r="AB648" t="s">
        <v>656</v>
      </c>
      <c r="AC648" t="s">
        <v>621</v>
      </c>
      <c r="AD648" t="s">
        <v>5468</v>
      </c>
      <c r="AE648">
        <v>8271</v>
      </c>
      <c r="AF648" t="s">
        <v>621</v>
      </c>
      <c r="AG648">
        <v>5077</v>
      </c>
      <c r="AH648" t="s">
        <v>621</v>
      </c>
      <c r="AI648">
        <v>2306</v>
      </c>
      <c r="AJ648">
        <v>3078</v>
      </c>
      <c r="AK648" t="s">
        <v>621</v>
      </c>
      <c r="AL648" t="s">
        <v>14665</v>
      </c>
      <c r="AM648" t="s">
        <v>5468</v>
      </c>
      <c r="AN648" t="s">
        <v>5468</v>
      </c>
      <c r="AO648" t="s">
        <v>1378</v>
      </c>
    </row>
    <row r="649" spans="1:41" x14ac:dyDescent="0.3">
      <c r="A649" t="s">
        <v>14005</v>
      </c>
      <c r="B649" t="s">
        <v>13009</v>
      </c>
      <c r="C649" s="62">
        <v>34697</v>
      </c>
      <c r="D649" t="s">
        <v>6543</v>
      </c>
      <c r="E649" t="s">
        <v>6684</v>
      </c>
      <c r="F649" t="s">
        <v>1384</v>
      </c>
      <c r="G649" t="s">
        <v>6107</v>
      </c>
      <c r="H649" t="s">
        <v>1378</v>
      </c>
      <c r="I649" t="s">
        <v>13992</v>
      </c>
      <c r="J649" t="s">
        <v>13009</v>
      </c>
      <c r="K649">
        <v>641583</v>
      </c>
      <c r="L649" t="s">
        <v>13009</v>
      </c>
      <c r="M649">
        <v>2218320</v>
      </c>
      <c r="N649" t="s">
        <v>13009</v>
      </c>
      <c r="O649" t="s">
        <v>14666</v>
      </c>
      <c r="P649" t="s">
        <v>14005</v>
      </c>
      <c r="Q649">
        <v>10753</v>
      </c>
      <c r="R649" t="s">
        <v>13009</v>
      </c>
      <c r="S649">
        <v>34693</v>
      </c>
      <c r="T649" t="s">
        <v>13009</v>
      </c>
      <c r="W649">
        <v>102586</v>
      </c>
      <c r="X649">
        <v>10753</v>
      </c>
      <c r="Y649" t="s">
        <v>13009</v>
      </c>
      <c r="Z649" t="s">
        <v>14667</v>
      </c>
      <c r="AA649" t="s">
        <v>664</v>
      </c>
      <c r="AB649" t="s">
        <v>664</v>
      </c>
      <c r="AD649" t="s">
        <v>14667</v>
      </c>
      <c r="AE649">
        <v>14076</v>
      </c>
      <c r="AI649">
        <v>19538</v>
      </c>
      <c r="AJ649">
        <v>5641</v>
      </c>
      <c r="AL649" t="s">
        <v>14668</v>
      </c>
      <c r="AM649" t="s">
        <v>14667</v>
      </c>
      <c r="AN649" t="s">
        <v>14667</v>
      </c>
      <c r="AO649" t="s">
        <v>1378</v>
      </c>
    </row>
    <row r="650" spans="1:41" x14ac:dyDescent="0.3">
      <c r="A650" t="s">
        <v>2009</v>
      </c>
      <c r="B650" t="s">
        <v>236</v>
      </c>
      <c r="C650" s="62">
        <v>29882</v>
      </c>
      <c r="D650" t="s">
        <v>6547</v>
      </c>
      <c r="E650" t="s">
        <v>6935</v>
      </c>
      <c r="F650" t="s">
        <v>3575</v>
      </c>
      <c r="G650" t="s">
        <v>3575</v>
      </c>
      <c r="H650" t="s">
        <v>1378</v>
      </c>
      <c r="I650" t="s">
        <v>10850</v>
      </c>
      <c r="J650" t="s">
        <v>236</v>
      </c>
      <c r="K650">
        <v>450204</v>
      </c>
      <c r="L650" t="s">
        <v>236</v>
      </c>
      <c r="M650">
        <v>486536</v>
      </c>
      <c r="N650" t="s">
        <v>236</v>
      </c>
      <c r="O650" t="s">
        <v>2010</v>
      </c>
      <c r="P650" t="s">
        <v>2009</v>
      </c>
      <c r="Q650">
        <v>7948</v>
      </c>
      <c r="R650" t="s">
        <v>236</v>
      </c>
      <c r="S650">
        <v>28672</v>
      </c>
      <c r="T650" t="s">
        <v>236</v>
      </c>
      <c r="V650" t="s">
        <v>3980</v>
      </c>
      <c r="W650">
        <v>35575</v>
      </c>
      <c r="X650">
        <v>7948</v>
      </c>
      <c r="Y650" t="s">
        <v>236</v>
      </c>
      <c r="Z650" t="s">
        <v>8542</v>
      </c>
      <c r="AA650" t="s">
        <v>656</v>
      </c>
      <c r="AB650" t="s">
        <v>656</v>
      </c>
      <c r="AC650" t="s">
        <v>236</v>
      </c>
      <c r="AD650" t="s">
        <v>8542</v>
      </c>
      <c r="AE650">
        <v>7998</v>
      </c>
      <c r="AI650">
        <v>3375</v>
      </c>
      <c r="AN650" t="s">
        <v>236</v>
      </c>
      <c r="AO650" t="s">
        <v>1378</v>
      </c>
    </row>
    <row r="651" spans="1:41" x14ac:dyDescent="0.3">
      <c r="A651" t="s">
        <v>2011</v>
      </c>
      <c r="B651" t="s">
        <v>807</v>
      </c>
      <c r="C651" s="62">
        <v>29109</v>
      </c>
      <c r="D651" t="s">
        <v>7860</v>
      </c>
      <c r="E651" t="s">
        <v>6935</v>
      </c>
      <c r="F651" t="s">
        <v>3575</v>
      </c>
      <c r="G651" t="s">
        <v>3575</v>
      </c>
      <c r="H651" t="s">
        <v>1371</v>
      </c>
      <c r="I651" t="s">
        <v>9316</v>
      </c>
      <c r="J651" t="s">
        <v>807</v>
      </c>
      <c r="K651">
        <v>407911</v>
      </c>
      <c r="L651" t="s">
        <v>807</v>
      </c>
      <c r="M651">
        <v>484950</v>
      </c>
      <c r="N651" t="s">
        <v>807</v>
      </c>
      <c r="O651" t="s">
        <v>2012</v>
      </c>
      <c r="P651" t="s">
        <v>2011</v>
      </c>
      <c r="Q651">
        <v>7327</v>
      </c>
      <c r="R651" t="s">
        <v>807</v>
      </c>
      <c r="S651">
        <v>5963</v>
      </c>
      <c r="T651" t="s">
        <v>807</v>
      </c>
      <c r="V651" t="s">
        <v>3981</v>
      </c>
      <c r="W651">
        <v>35574</v>
      </c>
      <c r="X651">
        <v>7327</v>
      </c>
      <c r="Y651" t="s">
        <v>807</v>
      </c>
      <c r="Z651" t="s">
        <v>5469</v>
      </c>
      <c r="AA651" t="s">
        <v>656</v>
      </c>
      <c r="AB651" t="s">
        <v>656</v>
      </c>
      <c r="AC651" t="s">
        <v>807</v>
      </c>
      <c r="AD651" t="s">
        <v>5469</v>
      </c>
      <c r="AE651">
        <v>7257</v>
      </c>
      <c r="AI651">
        <v>819</v>
      </c>
      <c r="AN651" t="s">
        <v>807</v>
      </c>
      <c r="AO651" t="s">
        <v>1371</v>
      </c>
    </row>
    <row r="652" spans="1:41" x14ac:dyDescent="0.3">
      <c r="A652" t="s">
        <v>2013</v>
      </c>
      <c r="B652" t="s">
        <v>1028</v>
      </c>
      <c r="C652" s="62">
        <v>29594</v>
      </c>
      <c r="D652" t="s">
        <v>7060</v>
      </c>
      <c r="E652" t="s">
        <v>7861</v>
      </c>
      <c r="F652" t="s">
        <v>3575</v>
      </c>
      <c r="G652" t="s">
        <v>3575</v>
      </c>
      <c r="H652" t="s">
        <v>1371</v>
      </c>
      <c r="I652" t="s">
        <v>9457</v>
      </c>
      <c r="J652" t="s">
        <v>1028</v>
      </c>
      <c r="K652">
        <v>433585</v>
      </c>
      <c r="L652" t="s">
        <v>1028</v>
      </c>
      <c r="M652">
        <v>517683</v>
      </c>
      <c r="N652" t="s">
        <v>1028</v>
      </c>
      <c r="O652" t="s">
        <v>2014</v>
      </c>
      <c r="P652" t="s">
        <v>2013</v>
      </c>
      <c r="Q652">
        <v>7383</v>
      </c>
      <c r="R652" t="s">
        <v>1028</v>
      </c>
      <c r="S652">
        <v>6038</v>
      </c>
      <c r="T652" t="s">
        <v>1028</v>
      </c>
      <c r="V652" t="s">
        <v>3982</v>
      </c>
      <c r="W652">
        <v>31585</v>
      </c>
      <c r="X652">
        <v>7383</v>
      </c>
      <c r="Y652" t="s">
        <v>1028</v>
      </c>
      <c r="Z652" t="s">
        <v>5470</v>
      </c>
      <c r="AA652" t="s">
        <v>664</v>
      </c>
      <c r="AB652" t="s">
        <v>664</v>
      </c>
      <c r="AC652" t="s">
        <v>1028</v>
      </c>
      <c r="AD652" t="s">
        <v>5470</v>
      </c>
      <c r="AF652" t="s">
        <v>1028</v>
      </c>
      <c r="AG652">
        <v>5942</v>
      </c>
      <c r="AI652">
        <v>8768</v>
      </c>
      <c r="AO652" t="s">
        <v>1371</v>
      </c>
    </row>
    <row r="653" spans="1:41" x14ac:dyDescent="0.3">
      <c r="A653" t="s">
        <v>2015</v>
      </c>
      <c r="B653" t="s">
        <v>375</v>
      </c>
      <c r="C653" s="62">
        <v>30689</v>
      </c>
      <c r="D653" t="s">
        <v>7060</v>
      </c>
      <c r="E653" t="s">
        <v>7106</v>
      </c>
      <c r="F653" t="s">
        <v>3575</v>
      </c>
      <c r="G653" t="s">
        <v>3575</v>
      </c>
      <c r="H653" t="s">
        <v>1378</v>
      </c>
      <c r="I653" t="s">
        <v>10058</v>
      </c>
      <c r="J653" t="s">
        <v>375</v>
      </c>
      <c r="K653">
        <v>425796</v>
      </c>
      <c r="L653" t="s">
        <v>375</v>
      </c>
      <c r="M653">
        <v>389741</v>
      </c>
      <c r="N653" t="s">
        <v>375</v>
      </c>
      <c r="O653" t="s">
        <v>2016</v>
      </c>
      <c r="P653" t="s">
        <v>2015</v>
      </c>
      <c r="Q653">
        <v>7594</v>
      </c>
      <c r="R653" t="s">
        <v>375</v>
      </c>
      <c r="S653">
        <v>6345</v>
      </c>
      <c r="T653" t="s">
        <v>375</v>
      </c>
      <c r="V653" t="s">
        <v>3983</v>
      </c>
      <c r="W653">
        <v>31345</v>
      </c>
      <c r="X653">
        <v>7594</v>
      </c>
      <c r="Y653" t="s">
        <v>375</v>
      </c>
      <c r="Z653" t="s">
        <v>5471</v>
      </c>
      <c r="AA653" t="s">
        <v>656</v>
      </c>
      <c r="AB653" t="s">
        <v>656</v>
      </c>
      <c r="AC653" t="s">
        <v>375</v>
      </c>
      <c r="AD653" t="s">
        <v>5471</v>
      </c>
      <c r="AF653" t="s">
        <v>375</v>
      </c>
      <c r="AG653">
        <v>5092</v>
      </c>
      <c r="AH653" t="s">
        <v>375</v>
      </c>
      <c r="AI653">
        <v>8459</v>
      </c>
      <c r="AO653" t="s">
        <v>1378</v>
      </c>
    </row>
    <row r="654" spans="1:41" x14ac:dyDescent="0.3">
      <c r="A654" t="s">
        <v>2017</v>
      </c>
      <c r="B654" t="s">
        <v>452</v>
      </c>
      <c r="C654" s="62">
        <v>31952</v>
      </c>
      <c r="D654" t="s">
        <v>6702</v>
      </c>
      <c r="E654" t="s">
        <v>6935</v>
      </c>
      <c r="F654" t="s">
        <v>3575</v>
      </c>
      <c r="G654" t="s">
        <v>3575</v>
      </c>
      <c r="H654" t="s">
        <v>658</v>
      </c>
      <c r="I654" t="s">
        <v>9553</v>
      </c>
      <c r="J654" t="s">
        <v>452</v>
      </c>
      <c r="K654">
        <v>464433</v>
      </c>
      <c r="L654" t="s">
        <v>452</v>
      </c>
      <c r="M654">
        <v>1600671</v>
      </c>
      <c r="N654" t="s">
        <v>452</v>
      </c>
      <c r="O654" t="s">
        <v>2018</v>
      </c>
      <c r="P654" t="s">
        <v>2017</v>
      </c>
      <c r="Q654">
        <v>8598</v>
      </c>
      <c r="R654" t="s">
        <v>452</v>
      </c>
      <c r="S654">
        <v>29601</v>
      </c>
      <c r="T654" t="s">
        <v>452</v>
      </c>
      <c r="U654" t="s">
        <v>452</v>
      </c>
      <c r="V654" t="s">
        <v>3984</v>
      </c>
      <c r="W654">
        <v>52175</v>
      </c>
      <c r="X654">
        <v>8598</v>
      </c>
      <c r="Y654" t="s">
        <v>452</v>
      </c>
      <c r="Z654" t="s">
        <v>5472</v>
      </c>
      <c r="AA654" t="s">
        <v>664</v>
      </c>
      <c r="AB654" t="s">
        <v>656</v>
      </c>
      <c r="AC654" t="s">
        <v>452</v>
      </c>
      <c r="AD654" t="s">
        <v>5472</v>
      </c>
      <c r="AE654">
        <v>9676</v>
      </c>
      <c r="AI654">
        <v>3004</v>
      </c>
      <c r="AN654" t="s">
        <v>452</v>
      </c>
      <c r="AO654" t="s">
        <v>658</v>
      </c>
    </row>
    <row r="655" spans="1:41" x14ac:dyDescent="0.3">
      <c r="A655" t="s">
        <v>5473</v>
      </c>
      <c r="B655" t="s">
        <v>1290</v>
      </c>
      <c r="C655" s="62">
        <v>33842</v>
      </c>
      <c r="D655" t="s">
        <v>7406</v>
      </c>
      <c r="E655" t="s">
        <v>7405</v>
      </c>
      <c r="F655" t="s">
        <v>1396</v>
      </c>
      <c r="G655" t="s">
        <v>9083</v>
      </c>
      <c r="H655" t="s">
        <v>658</v>
      </c>
      <c r="I655" t="s">
        <v>9504</v>
      </c>
      <c r="J655" t="s">
        <v>1290</v>
      </c>
      <c r="K655">
        <v>596748</v>
      </c>
      <c r="L655" t="s">
        <v>1290</v>
      </c>
      <c r="M655">
        <v>1947851</v>
      </c>
      <c r="N655" t="s">
        <v>1290</v>
      </c>
      <c r="O655" t="s">
        <v>8543</v>
      </c>
      <c r="P655" t="s">
        <v>5473</v>
      </c>
      <c r="Q655">
        <v>9609</v>
      </c>
      <c r="R655" t="s">
        <v>1290</v>
      </c>
      <c r="S655">
        <v>32163</v>
      </c>
      <c r="T655" t="s">
        <v>1290</v>
      </c>
      <c r="U655" t="s">
        <v>1290</v>
      </c>
      <c r="V655" t="s">
        <v>5474</v>
      </c>
      <c r="W655">
        <v>68156</v>
      </c>
      <c r="X655">
        <v>9609</v>
      </c>
      <c r="Y655" t="s">
        <v>1290</v>
      </c>
      <c r="Z655" t="s">
        <v>5475</v>
      </c>
      <c r="AA655" t="s">
        <v>664</v>
      </c>
      <c r="AB655" t="s">
        <v>656</v>
      </c>
      <c r="AC655" t="s">
        <v>1290</v>
      </c>
      <c r="AD655" t="s">
        <v>5475</v>
      </c>
      <c r="AE655">
        <v>12368</v>
      </c>
      <c r="AF655" t="s">
        <v>1290</v>
      </c>
      <c r="AG655">
        <v>52178</v>
      </c>
      <c r="AH655" t="s">
        <v>1290</v>
      </c>
      <c r="AI655">
        <v>13821</v>
      </c>
      <c r="AJ655">
        <v>4491</v>
      </c>
      <c r="AK655" t="s">
        <v>1290</v>
      </c>
      <c r="AL655" t="s">
        <v>14669</v>
      </c>
      <c r="AM655" t="s">
        <v>5475</v>
      </c>
      <c r="AN655" t="s">
        <v>5475</v>
      </c>
      <c r="AO655" t="s">
        <v>658</v>
      </c>
    </row>
    <row r="656" spans="1:41" x14ac:dyDescent="0.3">
      <c r="A656" t="s">
        <v>2019</v>
      </c>
      <c r="B656" t="s">
        <v>248</v>
      </c>
      <c r="C656" s="62">
        <v>30095</v>
      </c>
      <c r="D656" t="s">
        <v>6808</v>
      </c>
      <c r="E656" t="s">
        <v>7056</v>
      </c>
      <c r="F656" t="s">
        <v>3575</v>
      </c>
      <c r="G656" t="s">
        <v>3575</v>
      </c>
      <c r="H656" t="s">
        <v>1378</v>
      </c>
      <c r="I656" t="s">
        <v>10712</v>
      </c>
      <c r="J656" t="s">
        <v>248</v>
      </c>
      <c r="K656">
        <v>435623</v>
      </c>
      <c r="L656" t="s">
        <v>248</v>
      </c>
      <c r="M656">
        <v>546041</v>
      </c>
      <c r="N656" t="s">
        <v>248</v>
      </c>
      <c r="O656" t="s">
        <v>2020</v>
      </c>
      <c r="P656" t="s">
        <v>2019</v>
      </c>
      <c r="Q656">
        <v>7749</v>
      </c>
      <c r="R656" t="s">
        <v>248</v>
      </c>
      <c r="S656">
        <v>6528</v>
      </c>
      <c r="T656" t="s">
        <v>248</v>
      </c>
      <c r="U656" t="s">
        <v>248</v>
      </c>
      <c r="V656" t="s">
        <v>3985</v>
      </c>
      <c r="W656">
        <v>46014</v>
      </c>
      <c r="X656">
        <v>7749</v>
      </c>
      <c r="Y656" t="s">
        <v>248</v>
      </c>
      <c r="Z656" t="s">
        <v>5476</v>
      </c>
      <c r="AA656" t="s">
        <v>656</v>
      </c>
      <c r="AB656" t="s">
        <v>656</v>
      </c>
      <c r="AC656" t="s">
        <v>248</v>
      </c>
      <c r="AD656" t="s">
        <v>5476</v>
      </c>
      <c r="AE656">
        <v>8983</v>
      </c>
      <c r="AI656">
        <v>3674</v>
      </c>
      <c r="AN656" t="s">
        <v>248</v>
      </c>
      <c r="AO656" t="s">
        <v>1378</v>
      </c>
    </row>
    <row r="657" spans="1:41" x14ac:dyDescent="0.3">
      <c r="A657" t="s">
        <v>2021</v>
      </c>
      <c r="B657" t="s">
        <v>87</v>
      </c>
      <c r="C657" s="62">
        <v>33299</v>
      </c>
      <c r="D657" t="s">
        <v>6568</v>
      </c>
      <c r="E657" t="s">
        <v>6800</v>
      </c>
      <c r="F657" t="s">
        <v>3575</v>
      </c>
      <c r="G657" t="s">
        <v>3575</v>
      </c>
      <c r="H657" t="s">
        <v>1378</v>
      </c>
      <c r="I657" t="s">
        <v>9311</v>
      </c>
      <c r="J657" t="s">
        <v>87</v>
      </c>
      <c r="K657">
        <v>545338</v>
      </c>
      <c r="L657" t="s">
        <v>87</v>
      </c>
      <c r="M657">
        <v>1740931</v>
      </c>
      <c r="N657" t="s">
        <v>87</v>
      </c>
      <c r="O657" t="s">
        <v>3986</v>
      </c>
      <c r="P657" t="s">
        <v>2021</v>
      </c>
      <c r="Q657">
        <v>9115</v>
      </c>
      <c r="R657" t="s">
        <v>87</v>
      </c>
      <c r="S657">
        <v>30661</v>
      </c>
      <c r="T657" t="s">
        <v>87</v>
      </c>
      <c r="U657" t="s">
        <v>87</v>
      </c>
      <c r="V657" t="s">
        <v>3987</v>
      </c>
      <c r="W657">
        <v>59421</v>
      </c>
      <c r="X657">
        <v>9115</v>
      </c>
      <c r="Y657" t="s">
        <v>87</v>
      </c>
      <c r="Z657" t="s">
        <v>5477</v>
      </c>
      <c r="AA657" t="s">
        <v>5053</v>
      </c>
      <c r="AB657" t="s">
        <v>656</v>
      </c>
      <c r="AC657" t="s">
        <v>87</v>
      </c>
      <c r="AD657" t="s">
        <v>5477</v>
      </c>
      <c r="AE657">
        <v>11001</v>
      </c>
      <c r="AF657" t="s">
        <v>87</v>
      </c>
      <c r="AG657">
        <v>16953</v>
      </c>
      <c r="AH657" t="s">
        <v>87</v>
      </c>
      <c r="AI657">
        <v>6265</v>
      </c>
      <c r="AJ657">
        <v>4222</v>
      </c>
      <c r="AK657" t="s">
        <v>87</v>
      </c>
      <c r="AN657" t="s">
        <v>87</v>
      </c>
      <c r="AO657" t="s">
        <v>659</v>
      </c>
    </row>
    <row r="658" spans="1:41" x14ac:dyDescent="0.3">
      <c r="A658" t="s">
        <v>3988</v>
      </c>
      <c r="B658" t="s">
        <v>3989</v>
      </c>
      <c r="C658" s="62">
        <v>26728</v>
      </c>
      <c r="D658" t="s">
        <v>6637</v>
      </c>
      <c r="E658" t="s">
        <v>6800</v>
      </c>
      <c r="F658" t="s">
        <v>3575</v>
      </c>
      <c r="G658" t="s">
        <v>3575</v>
      </c>
      <c r="H658" t="s">
        <v>1371</v>
      </c>
      <c r="I658" t="s">
        <v>10943</v>
      </c>
      <c r="J658" t="s">
        <v>3989</v>
      </c>
      <c r="K658">
        <v>211041</v>
      </c>
      <c r="L658" t="s">
        <v>3989</v>
      </c>
      <c r="M658">
        <v>24554</v>
      </c>
      <c r="N658" t="s">
        <v>3989</v>
      </c>
      <c r="O658" t="s">
        <v>5478</v>
      </c>
      <c r="P658" t="s">
        <v>3988</v>
      </c>
      <c r="R658" t="s">
        <v>3989</v>
      </c>
      <c r="S658">
        <v>4064</v>
      </c>
      <c r="T658" t="s">
        <v>3989</v>
      </c>
      <c r="V658" t="s">
        <v>5479</v>
      </c>
      <c r="W658">
        <v>1151</v>
      </c>
      <c r="Z658" t="s">
        <v>8544</v>
      </c>
      <c r="AA658" t="s">
        <v>656</v>
      </c>
      <c r="AB658" t="s">
        <v>656</v>
      </c>
      <c r="AC658" t="s">
        <v>3989</v>
      </c>
      <c r="AD658" t="s">
        <v>8544</v>
      </c>
      <c r="AI658">
        <v>8746</v>
      </c>
      <c r="AO658" t="s">
        <v>1371</v>
      </c>
    </row>
    <row r="659" spans="1:41" x14ac:dyDescent="0.3">
      <c r="A659" t="s">
        <v>2022</v>
      </c>
      <c r="B659" t="s">
        <v>1140</v>
      </c>
      <c r="C659" s="62">
        <v>28346</v>
      </c>
      <c r="D659" t="s">
        <v>6614</v>
      </c>
      <c r="E659" t="s">
        <v>7862</v>
      </c>
      <c r="F659" t="s">
        <v>3575</v>
      </c>
      <c r="G659" t="s">
        <v>3575</v>
      </c>
      <c r="H659" t="s">
        <v>1371</v>
      </c>
      <c r="I659" t="s">
        <v>9822</v>
      </c>
      <c r="J659" t="s">
        <v>1140</v>
      </c>
      <c r="K659">
        <v>430630</v>
      </c>
      <c r="L659" t="s">
        <v>1140</v>
      </c>
      <c r="M659">
        <v>448928</v>
      </c>
      <c r="N659" t="s">
        <v>1140</v>
      </c>
      <c r="O659" t="s">
        <v>2023</v>
      </c>
      <c r="P659" t="s">
        <v>2022</v>
      </c>
      <c r="Q659">
        <v>7310</v>
      </c>
      <c r="R659" t="s">
        <v>1140</v>
      </c>
      <c r="S659">
        <v>5938</v>
      </c>
      <c r="T659" t="s">
        <v>1140</v>
      </c>
      <c r="V659" t="s">
        <v>3990</v>
      </c>
      <c r="W659">
        <v>35597</v>
      </c>
      <c r="X659">
        <v>7310</v>
      </c>
      <c r="Y659" t="s">
        <v>1140</v>
      </c>
      <c r="Z659" t="s">
        <v>5480</v>
      </c>
      <c r="AA659" t="s">
        <v>656</v>
      </c>
      <c r="AB659" t="s">
        <v>656</v>
      </c>
      <c r="AC659" t="s">
        <v>1140</v>
      </c>
      <c r="AD659" t="s">
        <v>5480</v>
      </c>
      <c r="AE659">
        <v>8013</v>
      </c>
      <c r="AF659" t="s">
        <v>1140</v>
      </c>
      <c r="AG659">
        <v>5621</v>
      </c>
      <c r="AH659" t="s">
        <v>1140</v>
      </c>
      <c r="AI659">
        <v>15285</v>
      </c>
      <c r="AN659" t="s">
        <v>1140</v>
      </c>
      <c r="AO659" t="s">
        <v>1371</v>
      </c>
    </row>
    <row r="660" spans="1:41" x14ac:dyDescent="0.3">
      <c r="A660" t="s">
        <v>12148</v>
      </c>
      <c r="B660" t="s">
        <v>11731</v>
      </c>
      <c r="C660" s="62">
        <v>33586</v>
      </c>
      <c r="D660" t="s">
        <v>6553</v>
      </c>
      <c r="E660" t="s">
        <v>6790</v>
      </c>
      <c r="F660" t="s">
        <v>1414</v>
      </c>
      <c r="G660" t="s">
        <v>9083</v>
      </c>
      <c r="H660" t="s">
        <v>659</v>
      </c>
      <c r="I660" t="s">
        <v>11732</v>
      </c>
      <c r="J660" t="s">
        <v>11731</v>
      </c>
      <c r="K660">
        <v>624428</v>
      </c>
      <c r="L660" t="s">
        <v>11731</v>
      </c>
      <c r="M660">
        <v>2121473</v>
      </c>
      <c r="N660" t="s">
        <v>11731</v>
      </c>
      <c r="O660" t="s">
        <v>13372</v>
      </c>
      <c r="P660" t="s">
        <v>12148</v>
      </c>
      <c r="Q660">
        <v>10322</v>
      </c>
      <c r="R660" t="s">
        <v>11731</v>
      </c>
      <c r="S660">
        <v>33546</v>
      </c>
      <c r="T660" t="s">
        <v>11731</v>
      </c>
      <c r="V660" t="s">
        <v>12149</v>
      </c>
      <c r="W660">
        <v>101618</v>
      </c>
      <c r="X660">
        <v>10322</v>
      </c>
      <c r="Y660" t="s">
        <v>11731</v>
      </c>
      <c r="Z660" t="s">
        <v>12150</v>
      </c>
      <c r="AA660" t="s">
        <v>664</v>
      </c>
      <c r="AB660" t="s">
        <v>656</v>
      </c>
      <c r="AC660" t="s">
        <v>11731</v>
      </c>
      <c r="AD660" t="s">
        <v>12150</v>
      </c>
      <c r="AE660">
        <v>14073</v>
      </c>
      <c r="AF660" t="s">
        <v>11731</v>
      </c>
      <c r="AG660">
        <v>70898</v>
      </c>
      <c r="AH660" t="s">
        <v>11731</v>
      </c>
      <c r="AI660">
        <v>19348</v>
      </c>
      <c r="AJ660">
        <v>5297</v>
      </c>
      <c r="AK660" t="s">
        <v>11731</v>
      </c>
      <c r="AL660" t="s">
        <v>14670</v>
      </c>
      <c r="AM660" t="s">
        <v>12150</v>
      </c>
      <c r="AN660" t="s">
        <v>12150</v>
      </c>
      <c r="AO660" t="s">
        <v>15904</v>
      </c>
    </row>
    <row r="661" spans="1:41" x14ac:dyDescent="0.3">
      <c r="A661" t="s">
        <v>10432</v>
      </c>
      <c r="B661" t="s">
        <v>10433</v>
      </c>
      <c r="C661" s="62">
        <v>34583</v>
      </c>
      <c r="D661" t="s">
        <v>6997</v>
      </c>
      <c r="E661" t="s">
        <v>6790</v>
      </c>
      <c r="F661" t="s">
        <v>1370</v>
      </c>
      <c r="G661" t="s">
        <v>6107</v>
      </c>
      <c r="H661" t="s">
        <v>1378</v>
      </c>
      <c r="I661" t="s">
        <v>13739</v>
      </c>
      <c r="J661" t="s">
        <v>10433</v>
      </c>
      <c r="K661">
        <v>640449</v>
      </c>
      <c r="L661" t="s">
        <v>10433</v>
      </c>
      <c r="M661">
        <v>2066293</v>
      </c>
      <c r="N661" t="s">
        <v>10433</v>
      </c>
      <c r="O661" t="s">
        <v>15990</v>
      </c>
      <c r="P661" t="s">
        <v>10432</v>
      </c>
      <c r="Q661">
        <v>9564</v>
      </c>
      <c r="R661" t="s">
        <v>10433</v>
      </c>
      <c r="S661">
        <v>33188</v>
      </c>
      <c r="T661" t="s">
        <v>10433</v>
      </c>
      <c r="V661" t="s">
        <v>12429</v>
      </c>
      <c r="W661">
        <v>102429</v>
      </c>
      <c r="X661">
        <v>9564</v>
      </c>
      <c r="Y661" t="s">
        <v>10433</v>
      </c>
      <c r="Z661" t="s">
        <v>10434</v>
      </c>
      <c r="AA661" t="s">
        <v>656</v>
      </c>
      <c r="AB661" t="s">
        <v>656</v>
      </c>
      <c r="AC661" t="s">
        <v>10433</v>
      </c>
      <c r="AD661" t="s">
        <v>10434</v>
      </c>
      <c r="AE661">
        <v>12939</v>
      </c>
      <c r="AI661">
        <v>18246</v>
      </c>
      <c r="AJ661">
        <v>5481</v>
      </c>
      <c r="AL661" t="s">
        <v>14671</v>
      </c>
      <c r="AM661" t="s">
        <v>10434</v>
      </c>
      <c r="AN661" t="s">
        <v>10434</v>
      </c>
      <c r="AO661" t="s">
        <v>1378</v>
      </c>
    </row>
    <row r="662" spans="1:41" x14ac:dyDescent="0.3">
      <c r="A662" t="s">
        <v>2024</v>
      </c>
      <c r="B662" t="s">
        <v>517</v>
      </c>
      <c r="C662" s="62">
        <v>31455</v>
      </c>
      <c r="D662" t="s">
        <v>6791</v>
      </c>
      <c r="E662" t="s">
        <v>6790</v>
      </c>
      <c r="F662" t="s">
        <v>1507</v>
      </c>
      <c r="G662" t="s">
        <v>9083</v>
      </c>
      <c r="H662" t="s">
        <v>658</v>
      </c>
      <c r="I662" t="s">
        <v>9411</v>
      </c>
      <c r="J662" t="s">
        <v>517</v>
      </c>
      <c r="K662">
        <v>453943</v>
      </c>
      <c r="L662" t="s">
        <v>517</v>
      </c>
      <c r="M662">
        <v>1630078</v>
      </c>
      <c r="N662" t="s">
        <v>517</v>
      </c>
      <c r="O662" t="s">
        <v>2025</v>
      </c>
      <c r="P662" t="s">
        <v>2024</v>
      </c>
      <c r="Q662">
        <v>8629</v>
      </c>
      <c r="R662" t="s">
        <v>517</v>
      </c>
      <c r="S662">
        <v>30004</v>
      </c>
      <c r="T662" t="s">
        <v>517</v>
      </c>
      <c r="U662" t="s">
        <v>517</v>
      </c>
      <c r="V662" t="s">
        <v>3991</v>
      </c>
      <c r="W662">
        <v>53395</v>
      </c>
      <c r="X662">
        <v>8629</v>
      </c>
      <c r="Y662" t="s">
        <v>517</v>
      </c>
      <c r="Z662" t="s">
        <v>5481</v>
      </c>
      <c r="AA662" t="s">
        <v>656</v>
      </c>
      <c r="AB662" t="s">
        <v>656</v>
      </c>
      <c r="AC662" t="s">
        <v>517</v>
      </c>
      <c r="AD662" t="s">
        <v>5481</v>
      </c>
      <c r="AE662">
        <v>9848</v>
      </c>
      <c r="AF662" t="s">
        <v>517</v>
      </c>
      <c r="AG662">
        <v>12863</v>
      </c>
      <c r="AH662" t="s">
        <v>517</v>
      </c>
      <c r="AI662">
        <v>5641</v>
      </c>
      <c r="AJ662">
        <v>3391</v>
      </c>
      <c r="AK662" t="s">
        <v>517</v>
      </c>
      <c r="AL662" t="s">
        <v>14672</v>
      </c>
      <c r="AM662" t="s">
        <v>5481</v>
      </c>
      <c r="AN662" t="s">
        <v>5481</v>
      </c>
      <c r="AO662" t="s">
        <v>658</v>
      </c>
    </row>
    <row r="663" spans="1:41" x14ac:dyDescent="0.3">
      <c r="A663" t="s">
        <v>13447</v>
      </c>
      <c r="B663" t="s">
        <v>11257</v>
      </c>
      <c r="C663" s="62">
        <v>34103</v>
      </c>
      <c r="D663" t="s">
        <v>6572</v>
      </c>
      <c r="E663" t="s">
        <v>13448</v>
      </c>
      <c r="F663" t="s">
        <v>1524</v>
      </c>
      <c r="G663" t="s">
        <v>9083</v>
      </c>
      <c r="H663" t="s">
        <v>1371</v>
      </c>
      <c r="I663" t="s">
        <v>13740</v>
      </c>
      <c r="J663" t="s">
        <v>11257</v>
      </c>
      <c r="K663">
        <v>607536</v>
      </c>
      <c r="L663" t="s">
        <v>11257</v>
      </c>
      <c r="M663">
        <v>2135246</v>
      </c>
      <c r="N663" t="s">
        <v>11257</v>
      </c>
      <c r="O663" t="s">
        <v>14673</v>
      </c>
      <c r="P663" t="s">
        <v>13447</v>
      </c>
      <c r="Q663">
        <v>9863</v>
      </c>
      <c r="R663" t="s">
        <v>11257</v>
      </c>
      <c r="S663">
        <v>33839</v>
      </c>
      <c r="T663" t="s">
        <v>11257</v>
      </c>
      <c r="W663">
        <v>71098</v>
      </c>
      <c r="X663">
        <v>9863</v>
      </c>
      <c r="Y663" t="s">
        <v>11257</v>
      </c>
      <c r="Z663" t="s">
        <v>13449</v>
      </c>
      <c r="AA663" t="s">
        <v>664</v>
      </c>
      <c r="AB663" t="s">
        <v>664</v>
      </c>
      <c r="AD663" t="s">
        <v>13449</v>
      </c>
      <c r="AE663">
        <v>13369</v>
      </c>
      <c r="AF663" t="s">
        <v>11257</v>
      </c>
      <c r="AG663">
        <v>60632</v>
      </c>
      <c r="AH663" t="s">
        <v>11257</v>
      </c>
      <c r="AI663">
        <v>18363</v>
      </c>
      <c r="AJ663">
        <v>5424</v>
      </c>
      <c r="AK663" t="s">
        <v>11257</v>
      </c>
      <c r="AL663" t="s">
        <v>14674</v>
      </c>
      <c r="AM663" t="s">
        <v>13449</v>
      </c>
      <c r="AN663" t="s">
        <v>13449</v>
      </c>
      <c r="AO663" t="s">
        <v>15887</v>
      </c>
    </row>
    <row r="664" spans="1:41" x14ac:dyDescent="0.3">
      <c r="A664" t="s">
        <v>2026</v>
      </c>
      <c r="B664" t="s">
        <v>619</v>
      </c>
      <c r="C664" s="62">
        <v>32763</v>
      </c>
      <c r="D664" t="s">
        <v>6559</v>
      </c>
      <c r="E664" t="s">
        <v>6558</v>
      </c>
      <c r="F664" t="s">
        <v>1458</v>
      </c>
      <c r="G664" t="s">
        <v>9083</v>
      </c>
      <c r="H664" t="s">
        <v>1394</v>
      </c>
      <c r="I664" t="s">
        <v>9908</v>
      </c>
      <c r="J664" t="s">
        <v>619</v>
      </c>
      <c r="K664">
        <v>518692</v>
      </c>
      <c r="L664" t="s">
        <v>619</v>
      </c>
      <c r="M664">
        <v>1630079</v>
      </c>
      <c r="N664" t="s">
        <v>619</v>
      </c>
      <c r="O664" t="s">
        <v>2027</v>
      </c>
      <c r="P664" t="s">
        <v>2026</v>
      </c>
      <c r="Q664">
        <v>8658</v>
      </c>
      <c r="R664" t="s">
        <v>619</v>
      </c>
      <c r="S664">
        <v>30193</v>
      </c>
      <c r="T664" t="s">
        <v>619</v>
      </c>
      <c r="U664" t="s">
        <v>619</v>
      </c>
      <c r="V664" t="s">
        <v>3992</v>
      </c>
      <c r="W664">
        <v>56289</v>
      </c>
      <c r="X664">
        <v>8658</v>
      </c>
      <c r="Y664" t="s">
        <v>619</v>
      </c>
      <c r="Z664" t="s">
        <v>5482</v>
      </c>
      <c r="AA664" t="s">
        <v>664</v>
      </c>
      <c r="AB664" t="s">
        <v>656</v>
      </c>
      <c r="AC664" t="s">
        <v>619</v>
      </c>
      <c r="AD664" t="s">
        <v>5482</v>
      </c>
      <c r="AE664">
        <v>9902</v>
      </c>
      <c r="AF664" t="s">
        <v>619</v>
      </c>
      <c r="AG664">
        <v>11334</v>
      </c>
      <c r="AH664" t="s">
        <v>619</v>
      </c>
      <c r="AI664">
        <v>5680</v>
      </c>
      <c r="AJ664">
        <v>3393</v>
      </c>
      <c r="AL664" t="s">
        <v>14675</v>
      </c>
      <c r="AM664" t="s">
        <v>5482</v>
      </c>
      <c r="AN664" t="s">
        <v>5482</v>
      </c>
      <c r="AO664" t="s">
        <v>1394</v>
      </c>
    </row>
    <row r="665" spans="1:41" x14ac:dyDescent="0.3">
      <c r="A665" t="s">
        <v>2028</v>
      </c>
      <c r="B665" t="s">
        <v>1030</v>
      </c>
      <c r="C665" s="62">
        <v>31952</v>
      </c>
      <c r="D665" t="s">
        <v>6842</v>
      </c>
      <c r="E665" t="s">
        <v>6558</v>
      </c>
      <c r="F665" t="s">
        <v>1458</v>
      </c>
      <c r="G665" t="s">
        <v>9083</v>
      </c>
      <c r="H665" t="s">
        <v>1371</v>
      </c>
      <c r="I665" t="s">
        <v>10486</v>
      </c>
      <c r="J665" t="s">
        <v>1030</v>
      </c>
      <c r="K665">
        <v>518693</v>
      </c>
      <c r="L665" t="s">
        <v>1030</v>
      </c>
      <c r="M665">
        <v>1915106</v>
      </c>
      <c r="N665" t="s">
        <v>1030</v>
      </c>
      <c r="O665" t="s">
        <v>3993</v>
      </c>
      <c r="P665" t="s">
        <v>2028</v>
      </c>
      <c r="Q665">
        <v>9204</v>
      </c>
      <c r="R665" t="s">
        <v>1030</v>
      </c>
      <c r="S665">
        <v>32075</v>
      </c>
      <c r="T665" t="s">
        <v>1030</v>
      </c>
      <c r="V665" t="s">
        <v>3994</v>
      </c>
      <c r="W665">
        <v>57860</v>
      </c>
      <c r="X665">
        <v>9204</v>
      </c>
      <c r="Y665" t="s">
        <v>1030</v>
      </c>
      <c r="Z665" t="s">
        <v>5483</v>
      </c>
      <c r="AA665" t="s">
        <v>656</v>
      </c>
      <c r="AB665" t="s">
        <v>664</v>
      </c>
      <c r="AC665" t="s">
        <v>1030</v>
      </c>
      <c r="AD665" t="s">
        <v>5483</v>
      </c>
      <c r="AE665">
        <v>11208</v>
      </c>
      <c r="AF665" t="s">
        <v>1030</v>
      </c>
      <c r="AG665">
        <v>17103</v>
      </c>
      <c r="AH665" t="s">
        <v>1030</v>
      </c>
      <c r="AI665">
        <v>8913</v>
      </c>
      <c r="AJ665">
        <v>4023</v>
      </c>
      <c r="AL665" t="s">
        <v>14676</v>
      </c>
      <c r="AM665" t="s">
        <v>5483</v>
      </c>
      <c r="AN665" t="s">
        <v>5483</v>
      </c>
      <c r="AO665" t="s">
        <v>15883</v>
      </c>
    </row>
    <row r="666" spans="1:41" x14ac:dyDescent="0.3">
      <c r="A666" t="s">
        <v>2029</v>
      </c>
      <c r="B666" t="s">
        <v>561</v>
      </c>
      <c r="C666" s="62">
        <v>30434</v>
      </c>
      <c r="D666" t="s">
        <v>6670</v>
      </c>
      <c r="E666" t="s">
        <v>6768</v>
      </c>
      <c r="F666" t="s">
        <v>1377</v>
      </c>
      <c r="G666" t="s">
        <v>9083</v>
      </c>
      <c r="H666" t="s">
        <v>658</v>
      </c>
      <c r="I666" t="s">
        <v>10092</v>
      </c>
      <c r="J666" t="s">
        <v>561</v>
      </c>
      <c r="K666">
        <v>501896</v>
      </c>
      <c r="L666" t="s">
        <v>561</v>
      </c>
      <c r="M666">
        <v>1225732</v>
      </c>
      <c r="N666" t="s">
        <v>561</v>
      </c>
      <c r="O666" t="s">
        <v>2030</v>
      </c>
      <c r="P666" t="s">
        <v>2029</v>
      </c>
      <c r="Q666">
        <v>8402</v>
      </c>
      <c r="R666" t="s">
        <v>561</v>
      </c>
      <c r="S666">
        <v>29694</v>
      </c>
      <c r="T666" t="s">
        <v>561</v>
      </c>
      <c r="U666" t="s">
        <v>561</v>
      </c>
      <c r="V666" t="s">
        <v>3995</v>
      </c>
      <c r="W666">
        <v>51110</v>
      </c>
      <c r="X666">
        <v>8402</v>
      </c>
      <c r="Y666" t="s">
        <v>561</v>
      </c>
      <c r="Z666" t="s">
        <v>5484</v>
      </c>
      <c r="AA666" t="s">
        <v>656</v>
      </c>
      <c r="AB666" t="s">
        <v>656</v>
      </c>
      <c r="AC666" t="s">
        <v>561</v>
      </c>
      <c r="AD666" t="s">
        <v>5484</v>
      </c>
      <c r="AE666">
        <v>9914</v>
      </c>
      <c r="AF666" t="s">
        <v>561</v>
      </c>
      <c r="AG666">
        <v>5945</v>
      </c>
      <c r="AH666" t="s">
        <v>561</v>
      </c>
      <c r="AI666">
        <v>1975</v>
      </c>
      <c r="AJ666">
        <v>3162</v>
      </c>
      <c r="AK666" t="s">
        <v>561</v>
      </c>
      <c r="AL666" t="s">
        <v>14677</v>
      </c>
      <c r="AM666" t="s">
        <v>5484</v>
      </c>
      <c r="AN666" t="s">
        <v>5484</v>
      </c>
      <c r="AO666" t="s">
        <v>15895</v>
      </c>
    </row>
    <row r="667" spans="1:41" x14ac:dyDescent="0.3">
      <c r="A667" t="s">
        <v>8249</v>
      </c>
      <c r="B667" t="s">
        <v>8545</v>
      </c>
      <c r="C667" s="62">
        <v>32825</v>
      </c>
      <c r="D667" t="s">
        <v>6626</v>
      </c>
      <c r="E667" t="s">
        <v>8250</v>
      </c>
      <c r="F667" t="s">
        <v>3575</v>
      </c>
      <c r="G667" t="s">
        <v>3575</v>
      </c>
      <c r="H667" t="s">
        <v>1371</v>
      </c>
      <c r="I667" t="s">
        <v>10296</v>
      </c>
      <c r="J667" t="s">
        <v>8545</v>
      </c>
      <c r="K667">
        <v>516910</v>
      </c>
      <c r="L667" t="s">
        <v>8545</v>
      </c>
      <c r="M667">
        <v>2117542</v>
      </c>
      <c r="N667" t="s">
        <v>8545</v>
      </c>
      <c r="O667" t="s">
        <v>8546</v>
      </c>
      <c r="P667" t="s">
        <v>8249</v>
      </c>
      <c r="Q667">
        <v>9780</v>
      </c>
      <c r="R667" t="s">
        <v>8545</v>
      </c>
      <c r="S667">
        <v>33272</v>
      </c>
      <c r="T667" t="s">
        <v>8545</v>
      </c>
      <c r="V667" t="s">
        <v>12474</v>
      </c>
      <c r="W667">
        <v>56292</v>
      </c>
      <c r="X667">
        <v>9780</v>
      </c>
      <c r="Y667" t="s">
        <v>10297</v>
      </c>
      <c r="Z667" t="s">
        <v>8547</v>
      </c>
      <c r="AA667" t="s">
        <v>656</v>
      </c>
      <c r="AB667" t="s">
        <v>656</v>
      </c>
      <c r="AC667" t="s">
        <v>8545</v>
      </c>
      <c r="AD667" t="s">
        <v>8547</v>
      </c>
      <c r="AE667">
        <v>13604</v>
      </c>
      <c r="AF667" t="s">
        <v>8545</v>
      </c>
      <c r="AG667">
        <v>52723</v>
      </c>
      <c r="AH667" t="s">
        <v>8545</v>
      </c>
      <c r="AI667">
        <v>11408</v>
      </c>
      <c r="AJ667">
        <v>4710</v>
      </c>
      <c r="AN667" t="s">
        <v>8545</v>
      </c>
      <c r="AO667" t="s">
        <v>1371</v>
      </c>
    </row>
    <row r="668" spans="1:41" x14ac:dyDescent="0.3">
      <c r="A668" t="s">
        <v>2031</v>
      </c>
      <c r="B668" t="s">
        <v>984</v>
      </c>
      <c r="C668" s="62">
        <v>31966</v>
      </c>
      <c r="D668" t="s">
        <v>6536</v>
      </c>
      <c r="E668" t="s">
        <v>7863</v>
      </c>
      <c r="F668" t="s">
        <v>1407</v>
      </c>
      <c r="G668" t="s">
        <v>9083</v>
      </c>
      <c r="H668" t="s">
        <v>1371</v>
      </c>
      <c r="I668" t="s">
        <v>9356</v>
      </c>
      <c r="J668" t="s">
        <v>984</v>
      </c>
      <c r="K668">
        <v>543184</v>
      </c>
      <c r="L668" t="s">
        <v>984</v>
      </c>
      <c r="M668">
        <v>1685072</v>
      </c>
      <c r="N668" t="s">
        <v>984</v>
      </c>
      <c r="O668" t="s">
        <v>3996</v>
      </c>
      <c r="P668" t="s">
        <v>2031</v>
      </c>
      <c r="Q668">
        <v>8661</v>
      </c>
      <c r="R668" t="s">
        <v>984</v>
      </c>
      <c r="S668">
        <v>30603</v>
      </c>
      <c r="T668" t="s">
        <v>984</v>
      </c>
      <c r="V668" t="s">
        <v>3997</v>
      </c>
      <c r="W668">
        <v>57866</v>
      </c>
      <c r="X668">
        <v>8661</v>
      </c>
      <c r="Y668" t="s">
        <v>984</v>
      </c>
      <c r="Z668" t="s">
        <v>5485</v>
      </c>
      <c r="AA668" t="s">
        <v>656</v>
      </c>
      <c r="AB668" t="s">
        <v>664</v>
      </c>
      <c r="AC668" t="s">
        <v>984</v>
      </c>
      <c r="AD668" t="s">
        <v>5485</v>
      </c>
      <c r="AE668">
        <v>10469</v>
      </c>
      <c r="AF668" t="s">
        <v>984</v>
      </c>
      <c r="AG668">
        <v>11340</v>
      </c>
      <c r="AH668" t="s">
        <v>984</v>
      </c>
      <c r="AI668">
        <v>8498</v>
      </c>
      <c r="AJ668">
        <v>3675</v>
      </c>
      <c r="AL668" t="s">
        <v>14678</v>
      </c>
      <c r="AM668" t="s">
        <v>5485</v>
      </c>
      <c r="AN668" t="s">
        <v>984</v>
      </c>
      <c r="AO668" t="s">
        <v>1371</v>
      </c>
    </row>
    <row r="669" spans="1:41" x14ac:dyDescent="0.3">
      <c r="A669" t="s">
        <v>14006</v>
      </c>
      <c r="B669" t="s">
        <v>11331</v>
      </c>
      <c r="C669" s="62">
        <v>34352</v>
      </c>
      <c r="D669" t="s">
        <v>7497</v>
      </c>
      <c r="E669" t="s">
        <v>14198</v>
      </c>
      <c r="F669" t="s">
        <v>1458</v>
      </c>
      <c r="G669" t="s">
        <v>9083</v>
      </c>
      <c r="H669" t="s">
        <v>1371</v>
      </c>
      <c r="I669" t="s">
        <v>13982</v>
      </c>
      <c r="J669" t="s">
        <v>11331</v>
      </c>
      <c r="K669">
        <v>608331</v>
      </c>
      <c r="L669" t="s">
        <v>11331</v>
      </c>
      <c r="M669">
        <v>2001078</v>
      </c>
      <c r="N669" t="s">
        <v>11331</v>
      </c>
      <c r="O669" t="s">
        <v>14679</v>
      </c>
      <c r="P669" t="s">
        <v>14006</v>
      </c>
      <c r="Q669">
        <v>9620</v>
      </c>
      <c r="R669" t="s">
        <v>11331</v>
      </c>
      <c r="S669">
        <v>32685</v>
      </c>
      <c r="T669" t="s">
        <v>11331</v>
      </c>
      <c r="W669">
        <v>70610</v>
      </c>
      <c r="X669">
        <v>9620</v>
      </c>
      <c r="Y669" t="s">
        <v>11331</v>
      </c>
      <c r="Z669" t="s">
        <v>14680</v>
      </c>
      <c r="AA669" t="s">
        <v>664</v>
      </c>
      <c r="AB669" t="s">
        <v>664</v>
      </c>
      <c r="AD669" t="s">
        <v>14680</v>
      </c>
      <c r="AE669">
        <v>12453</v>
      </c>
      <c r="AI669">
        <v>18164</v>
      </c>
      <c r="AJ669">
        <v>5590</v>
      </c>
      <c r="AL669" t="s">
        <v>14681</v>
      </c>
      <c r="AM669" t="s">
        <v>14680</v>
      </c>
      <c r="AN669" t="s">
        <v>11331</v>
      </c>
      <c r="AO669" t="s">
        <v>1371</v>
      </c>
    </row>
    <row r="670" spans="1:41" x14ac:dyDescent="0.3">
      <c r="A670" t="s">
        <v>2032</v>
      </c>
      <c r="B670" t="s">
        <v>753</v>
      </c>
      <c r="C670" s="62">
        <v>31247</v>
      </c>
      <c r="D670" t="s">
        <v>7286</v>
      </c>
      <c r="E670" t="s">
        <v>7864</v>
      </c>
      <c r="F670" t="s">
        <v>3575</v>
      </c>
      <c r="G670" t="s">
        <v>3575</v>
      </c>
      <c r="H670" t="s">
        <v>1371</v>
      </c>
      <c r="I670" t="s">
        <v>10041</v>
      </c>
      <c r="J670" t="s">
        <v>753</v>
      </c>
      <c r="K670">
        <v>457117</v>
      </c>
      <c r="L670" t="s">
        <v>753</v>
      </c>
      <c r="M670">
        <v>1390885</v>
      </c>
      <c r="N670" t="s">
        <v>753</v>
      </c>
      <c r="O670" t="s">
        <v>2033</v>
      </c>
      <c r="P670" t="s">
        <v>2032</v>
      </c>
      <c r="Q670">
        <v>8599</v>
      </c>
      <c r="R670" t="s">
        <v>753</v>
      </c>
      <c r="S670">
        <v>29984</v>
      </c>
      <c r="T670" t="s">
        <v>753</v>
      </c>
      <c r="V670" t="s">
        <v>3998</v>
      </c>
      <c r="W670">
        <v>45918</v>
      </c>
      <c r="X670">
        <v>8599</v>
      </c>
      <c r="Y670" t="s">
        <v>753</v>
      </c>
      <c r="Z670" t="s">
        <v>5486</v>
      </c>
      <c r="AA670" t="s">
        <v>656</v>
      </c>
      <c r="AB670" t="s">
        <v>656</v>
      </c>
      <c r="AC670" t="s">
        <v>753</v>
      </c>
      <c r="AD670" t="s">
        <v>5486</v>
      </c>
      <c r="AE670">
        <v>9743</v>
      </c>
      <c r="AF670" t="s">
        <v>753</v>
      </c>
      <c r="AG670">
        <v>8080</v>
      </c>
      <c r="AI670">
        <v>3622</v>
      </c>
      <c r="AJ670">
        <v>3362</v>
      </c>
      <c r="AN670" t="s">
        <v>753</v>
      </c>
      <c r="AO670" t="s">
        <v>1371</v>
      </c>
    </row>
    <row r="671" spans="1:41" x14ac:dyDescent="0.3">
      <c r="A671" t="s">
        <v>15741</v>
      </c>
      <c r="B671" t="s">
        <v>14258</v>
      </c>
      <c r="C671" s="62">
        <v>34159</v>
      </c>
      <c r="D671" t="s">
        <v>8197</v>
      </c>
      <c r="E671" t="s">
        <v>15742</v>
      </c>
      <c r="F671" t="s">
        <v>1462</v>
      </c>
      <c r="G671" t="s">
        <v>6107</v>
      </c>
      <c r="H671" t="s">
        <v>1371</v>
      </c>
      <c r="I671" t="s">
        <v>15526</v>
      </c>
      <c r="J671" t="s">
        <v>14258</v>
      </c>
      <c r="K671">
        <v>605240</v>
      </c>
      <c r="L671" t="s">
        <v>14258</v>
      </c>
      <c r="P671" t="s">
        <v>15741</v>
      </c>
      <c r="Q671">
        <v>10822</v>
      </c>
      <c r="R671" t="s">
        <v>14258</v>
      </c>
      <c r="S671">
        <v>34240</v>
      </c>
      <c r="T671" t="s">
        <v>14258</v>
      </c>
      <c r="W671">
        <v>70825</v>
      </c>
      <c r="Z671" t="s">
        <v>15991</v>
      </c>
      <c r="AA671" t="s">
        <v>664</v>
      </c>
      <c r="AB671" t="s">
        <v>664</v>
      </c>
      <c r="AD671" t="s">
        <v>15991</v>
      </c>
      <c r="AE671">
        <v>13446</v>
      </c>
      <c r="AI671">
        <v>28855</v>
      </c>
      <c r="AJ671">
        <v>5716</v>
      </c>
      <c r="AN671" t="s">
        <v>14258</v>
      </c>
      <c r="AO671" t="s">
        <v>15883</v>
      </c>
    </row>
    <row r="672" spans="1:41" x14ac:dyDescent="0.3">
      <c r="A672" t="s">
        <v>3999</v>
      </c>
      <c r="B672" t="s">
        <v>1178</v>
      </c>
      <c r="C672" s="62">
        <v>27615</v>
      </c>
      <c r="D672" t="s">
        <v>6574</v>
      </c>
      <c r="E672" t="s">
        <v>7865</v>
      </c>
      <c r="F672" t="s">
        <v>3575</v>
      </c>
      <c r="G672" t="s">
        <v>3575</v>
      </c>
      <c r="H672" t="s">
        <v>1371</v>
      </c>
      <c r="I672" t="s">
        <v>9974</v>
      </c>
      <c r="J672" t="s">
        <v>1178</v>
      </c>
      <c r="K672">
        <v>150118</v>
      </c>
      <c r="L672" t="s">
        <v>1178</v>
      </c>
      <c r="M672">
        <v>21553</v>
      </c>
      <c r="N672" t="s">
        <v>1178</v>
      </c>
      <c r="O672" t="s">
        <v>5487</v>
      </c>
      <c r="P672" t="s">
        <v>3999</v>
      </c>
      <c r="R672" t="s">
        <v>1178</v>
      </c>
      <c r="V672" t="s">
        <v>5488</v>
      </c>
      <c r="W672">
        <v>830</v>
      </c>
      <c r="Z672" t="s">
        <v>8548</v>
      </c>
      <c r="AA672" t="s">
        <v>664</v>
      </c>
      <c r="AB672" t="s">
        <v>664</v>
      </c>
      <c r="AC672" t="s">
        <v>1178</v>
      </c>
      <c r="AD672" t="s">
        <v>8548</v>
      </c>
      <c r="AI672">
        <v>6999</v>
      </c>
      <c r="AO672" t="s">
        <v>1371</v>
      </c>
    </row>
    <row r="673" spans="1:41" x14ac:dyDescent="0.3">
      <c r="A673" t="s">
        <v>8157</v>
      </c>
      <c r="B673" t="s">
        <v>8549</v>
      </c>
      <c r="C673" s="62">
        <v>33281</v>
      </c>
      <c r="D673" t="s">
        <v>8158</v>
      </c>
      <c r="E673" t="s">
        <v>7865</v>
      </c>
      <c r="F673" t="s">
        <v>3575</v>
      </c>
      <c r="G673" t="s">
        <v>3575</v>
      </c>
      <c r="H673" t="s">
        <v>1378</v>
      </c>
      <c r="I673" t="s">
        <v>10710</v>
      </c>
      <c r="J673" t="s">
        <v>8549</v>
      </c>
      <c r="K673">
        <v>571681</v>
      </c>
      <c r="L673" t="s">
        <v>8549</v>
      </c>
      <c r="M673">
        <v>1757976</v>
      </c>
      <c r="N673" t="s">
        <v>8549</v>
      </c>
      <c r="O673" t="s">
        <v>8550</v>
      </c>
      <c r="P673" t="s">
        <v>8551</v>
      </c>
      <c r="Q673">
        <v>9502</v>
      </c>
      <c r="R673" t="s">
        <v>8549</v>
      </c>
      <c r="S673">
        <v>31280</v>
      </c>
      <c r="T673" t="s">
        <v>8549</v>
      </c>
      <c r="V673" t="s">
        <v>8552</v>
      </c>
      <c r="W673">
        <v>59641</v>
      </c>
      <c r="X673">
        <v>9502</v>
      </c>
      <c r="Y673" t="s">
        <v>8549</v>
      </c>
      <c r="Z673" t="s">
        <v>8553</v>
      </c>
      <c r="AA673" t="s">
        <v>664</v>
      </c>
      <c r="AB673" t="s">
        <v>664</v>
      </c>
      <c r="AC673" t="s">
        <v>8549</v>
      </c>
      <c r="AD673" t="s">
        <v>8553</v>
      </c>
      <c r="AE673">
        <v>10993</v>
      </c>
      <c r="AF673" t="s">
        <v>8549</v>
      </c>
      <c r="AG673">
        <v>13756</v>
      </c>
      <c r="AH673" t="s">
        <v>8549</v>
      </c>
      <c r="AI673">
        <v>5726</v>
      </c>
      <c r="AJ673">
        <v>4449</v>
      </c>
      <c r="AN673" t="s">
        <v>16127</v>
      </c>
      <c r="AO673" t="s">
        <v>1378</v>
      </c>
    </row>
    <row r="674" spans="1:41" x14ac:dyDescent="0.3">
      <c r="A674" t="s">
        <v>3469</v>
      </c>
      <c r="B674" t="s">
        <v>3433</v>
      </c>
      <c r="C674" s="62">
        <v>29423</v>
      </c>
      <c r="D674" t="s">
        <v>7867</v>
      </c>
      <c r="E674" t="s">
        <v>7866</v>
      </c>
      <c r="F674" t="s">
        <v>3575</v>
      </c>
      <c r="G674" t="s">
        <v>3575</v>
      </c>
      <c r="H674" t="s">
        <v>1371</v>
      </c>
      <c r="I674" t="s">
        <v>10273</v>
      </c>
      <c r="J674" t="s">
        <v>3433</v>
      </c>
      <c r="K674">
        <v>493117</v>
      </c>
      <c r="L674" t="s">
        <v>3433</v>
      </c>
      <c r="M674">
        <v>2029077</v>
      </c>
      <c r="N674" t="s">
        <v>3433</v>
      </c>
      <c r="O674" t="s">
        <v>4000</v>
      </c>
      <c r="P674" t="s">
        <v>3469</v>
      </c>
      <c r="Q674">
        <v>9316</v>
      </c>
      <c r="R674" t="s">
        <v>3433</v>
      </c>
      <c r="S674">
        <v>32583</v>
      </c>
      <c r="T674" t="s">
        <v>3433</v>
      </c>
      <c r="V674" t="s">
        <v>4001</v>
      </c>
      <c r="W674">
        <v>35683</v>
      </c>
      <c r="X674">
        <v>9316</v>
      </c>
      <c r="Y674" t="s">
        <v>3433</v>
      </c>
      <c r="Z674" t="s">
        <v>8554</v>
      </c>
      <c r="AA674" t="s">
        <v>664</v>
      </c>
      <c r="AB674" t="s">
        <v>656</v>
      </c>
      <c r="AC674" t="s">
        <v>3433</v>
      </c>
      <c r="AD674" t="s">
        <v>8554</v>
      </c>
      <c r="AE674">
        <v>10273</v>
      </c>
      <c r="AF674" t="s">
        <v>3433</v>
      </c>
      <c r="AG674">
        <v>36899</v>
      </c>
      <c r="AI674">
        <v>18211</v>
      </c>
      <c r="AN674" t="s">
        <v>3433</v>
      </c>
      <c r="AO674" t="s">
        <v>1371</v>
      </c>
    </row>
    <row r="675" spans="1:41" x14ac:dyDescent="0.3">
      <c r="A675" t="s">
        <v>4002</v>
      </c>
      <c r="B675" t="s">
        <v>378</v>
      </c>
      <c r="C675" s="62">
        <v>28241</v>
      </c>
      <c r="D675" t="s">
        <v>7408</v>
      </c>
      <c r="E675" t="s">
        <v>7407</v>
      </c>
      <c r="F675" t="s">
        <v>3575</v>
      </c>
      <c r="G675" t="s">
        <v>3575</v>
      </c>
      <c r="H675" t="s">
        <v>1378</v>
      </c>
      <c r="I675" t="s">
        <v>10619</v>
      </c>
      <c r="J675" t="s">
        <v>378</v>
      </c>
      <c r="K675">
        <v>493120</v>
      </c>
      <c r="L675" t="s">
        <v>378</v>
      </c>
      <c r="M675">
        <v>1434331</v>
      </c>
      <c r="N675" t="s">
        <v>378</v>
      </c>
      <c r="O675" t="s">
        <v>5489</v>
      </c>
      <c r="P675" t="s">
        <v>4002</v>
      </c>
      <c r="Q675">
        <v>8165</v>
      </c>
      <c r="R675" t="s">
        <v>378</v>
      </c>
      <c r="V675" t="s">
        <v>5490</v>
      </c>
      <c r="W675">
        <v>35695</v>
      </c>
      <c r="Z675" t="s">
        <v>8555</v>
      </c>
      <c r="AA675" t="s">
        <v>664</v>
      </c>
      <c r="AB675" t="s">
        <v>656</v>
      </c>
      <c r="AC675" t="s">
        <v>378</v>
      </c>
      <c r="AD675" t="s">
        <v>8555</v>
      </c>
      <c r="AI675">
        <v>15521</v>
      </c>
      <c r="AO675" t="s">
        <v>1378</v>
      </c>
    </row>
    <row r="676" spans="1:41" x14ac:dyDescent="0.3">
      <c r="A676" t="s">
        <v>2034</v>
      </c>
      <c r="B676" t="s">
        <v>183</v>
      </c>
      <c r="C676" s="62">
        <v>29910</v>
      </c>
      <c r="D676" t="s">
        <v>6842</v>
      </c>
      <c r="E676" t="s">
        <v>6841</v>
      </c>
      <c r="F676" t="s">
        <v>3575</v>
      </c>
      <c r="G676" t="s">
        <v>3575</v>
      </c>
      <c r="H676" t="s">
        <v>1378</v>
      </c>
      <c r="I676" t="s">
        <v>9321</v>
      </c>
      <c r="J676" t="s">
        <v>183</v>
      </c>
      <c r="K676">
        <v>453539</v>
      </c>
      <c r="L676" t="s">
        <v>183</v>
      </c>
      <c r="M676">
        <v>1102962</v>
      </c>
      <c r="N676" t="s">
        <v>183</v>
      </c>
      <c r="O676" t="s">
        <v>2035</v>
      </c>
      <c r="P676" t="s">
        <v>2034</v>
      </c>
      <c r="Q676">
        <v>8133</v>
      </c>
      <c r="R676" t="s">
        <v>183</v>
      </c>
      <c r="S676">
        <v>28905</v>
      </c>
      <c r="T676" t="s">
        <v>183</v>
      </c>
      <c r="U676" t="s">
        <v>183</v>
      </c>
      <c r="V676" t="s">
        <v>4003</v>
      </c>
      <c r="W676">
        <v>45939</v>
      </c>
      <c r="X676">
        <v>8133</v>
      </c>
      <c r="Y676" t="s">
        <v>183</v>
      </c>
      <c r="Z676" t="s">
        <v>5491</v>
      </c>
      <c r="AA676" t="s">
        <v>664</v>
      </c>
      <c r="AB676" t="s">
        <v>664</v>
      </c>
      <c r="AC676" t="s">
        <v>183</v>
      </c>
      <c r="AD676" t="s">
        <v>5491</v>
      </c>
      <c r="AE676">
        <v>9455</v>
      </c>
      <c r="AF676" t="s">
        <v>183</v>
      </c>
      <c r="AG676">
        <v>5057</v>
      </c>
      <c r="AH676" t="s">
        <v>183</v>
      </c>
      <c r="AI676">
        <v>3821</v>
      </c>
      <c r="AJ676">
        <v>2771</v>
      </c>
      <c r="AN676" t="s">
        <v>183</v>
      </c>
      <c r="AO676" t="s">
        <v>1378</v>
      </c>
    </row>
    <row r="677" spans="1:41" x14ac:dyDescent="0.3">
      <c r="A677" t="s">
        <v>12189</v>
      </c>
      <c r="B677" t="s">
        <v>11756</v>
      </c>
      <c r="C677" s="62">
        <v>34316</v>
      </c>
      <c r="D677" t="s">
        <v>7793</v>
      </c>
      <c r="E677" t="s">
        <v>12190</v>
      </c>
      <c r="F677" t="s">
        <v>1462</v>
      </c>
      <c r="G677" t="s">
        <v>6107</v>
      </c>
      <c r="H677" t="s">
        <v>1371</v>
      </c>
      <c r="I677" t="s">
        <v>11757</v>
      </c>
      <c r="J677" t="s">
        <v>11756</v>
      </c>
      <c r="K677">
        <v>608334</v>
      </c>
      <c r="L677" t="s">
        <v>12191</v>
      </c>
      <c r="M677">
        <v>2184355</v>
      </c>
      <c r="N677" t="s">
        <v>11756</v>
      </c>
      <c r="O677" t="s">
        <v>13741</v>
      </c>
      <c r="P677" t="s">
        <v>12189</v>
      </c>
      <c r="Q677">
        <v>10168</v>
      </c>
      <c r="R677" t="s">
        <v>11756</v>
      </c>
      <c r="S677">
        <v>34913</v>
      </c>
      <c r="T677" t="s">
        <v>11756</v>
      </c>
      <c r="V677" t="s">
        <v>12192</v>
      </c>
      <c r="W677">
        <v>70611</v>
      </c>
      <c r="X677">
        <v>10168</v>
      </c>
      <c r="Y677" t="s">
        <v>11756</v>
      </c>
      <c r="Z677" t="s">
        <v>12193</v>
      </c>
      <c r="AA677" t="s">
        <v>656</v>
      </c>
      <c r="AB677" t="s">
        <v>656</v>
      </c>
      <c r="AC677" t="s">
        <v>11756</v>
      </c>
      <c r="AD677" t="s">
        <v>12193</v>
      </c>
      <c r="AE677">
        <v>13807</v>
      </c>
      <c r="AI677">
        <v>18488</v>
      </c>
      <c r="AJ677">
        <v>5322</v>
      </c>
      <c r="AL677" t="s">
        <v>14682</v>
      </c>
      <c r="AM677" t="s">
        <v>12193</v>
      </c>
      <c r="AN677" t="s">
        <v>12193</v>
      </c>
      <c r="AO677" t="s">
        <v>1371</v>
      </c>
    </row>
    <row r="678" spans="1:41" x14ac:dyDescent="0.3">
      <c r="A678" t="s">
        <v>12512</v>
      </c>
      <c r="B678" t="s">
        <v>11368</v>
      </c>
      <c r="C678" s="62">
        <v>34043</v>
      </c>
      <c r="D678" t="s">
        <v>6583</v>
      </c>
      <c r="E678" t="s">
        <v>12190</v>
      </c>
      <c r="F678" t="s">
        <v>1403</v>
      </c>
      <c r="G678" t="s">
        <v>6107</v>
      </c>
      <c r="H678" t="s">
        <v>1371</v>
      </c>
      <c r="I678" t="s">
        <v>11801</v>
      </c>
      <c r="J678" t="s">
        <v>11368</v>
      </c>
      <c r="K678">
        <v>605242</v>
      </c>
      <c r="L678" t="s">
        <v>11368</v>
      </c>
      <c r="M678">
        <v>2007003</v>
      </c>
      <c r="N678" t="s">
        <v>11368</v>
      </c>
      <c r="O678" t="s">
        <v>13228</v>
      </c>
      <c r="P678" t="s">
        <v>12512</v>
      </c>
      <c r="Q678">
        <v>10179</v>
      </c>
      <c r="R678" t="s">
        <v>11368</v>
      </c>
      <c r="S678">
        <v>34842</v>
      </c>
      <c r="T678" t="s">
        <v>11368</v>
      </c>
      <c r="V678" t="s">
        <v>12513</v>
      </c>
      <c r="W678">
        <v>70445</v>
      </c>
      <c r="X678">
        <v>10179</v>
      </c>
      <c r="Y678" t="s">
        <v>11368</v>
      </c>
      <c r="Z678" t="s">
        <v>12514</v>
      </c>
      <c r="AA678" t="s">
        <v>656</v>
      </c>
      <c r="AB678" t="s">
        <v>656</v>
      </c>
      <c r="AC678" t="s">
        <v>11368</v>
      </c>
      <c r="AD678" t="s">
        <v>12514</v>
      </c>
      <c r="AE678">
        <v>12183</v>
      </c>
      <c r="AF678" t="s">
        <v>11368</v>
      </c>
      <c r="AG678">
        <v>68520</v>
      </c>
      <c r="AH678" t="s">
        <v>11368</v>
      </c>
      <c r="AI678">
        <v>18502</v>
      </c>
      <c r="AJ678">
        <v>4473</v>
      </c>
      <c r="AK678" t="s">
        <v>11368</v>
      </c>
      <c r="AL678" t="s">
        <v>14683</v>
      </c>
      <c r="AM678" t="s">
        <v>12514</v>
      </c>
      <c r="AN678" t="s">
        <v>12514</v>
      </c>
      <c r="AO678" t="s">
        <v>15887</v>
      </c>
    </row>
    <row r="679" spans="1:41" x14ac:dyDescent="0.3">
      <c r="A679" t="s">
        <v>2036</v>
      </c>
      <c r="B679" t="s">
        <v>1264</v>
      </c>
      <c r="C679" s="62">
        <v>31513</v>
      </c>
      <c r="D679" t="s">
        <v>6648</v>
      </c>
      <c r="E679" t="s">
        <v>7868</v>
      </c>
      <c r="F679" t="s">
        <v>3575</v>
      </c>
      <c r="G679" t="s">
        <v>3575</v>
      </c>
      <c r="H679" t="s">
        <v>1371</v>
      </c>
      <c r="I679" t="s">
        <v>10132</v>
      </c>
      <c r="J679" t="s">
        <v>1264</v>
      </c>
      <c r="K679">
        <v>518703</v>
      </c>
      <c r="L679" t="s">
        <v>1264</v>
      </c>
      <c r="M679">
        <v>1757233</v>
      </c>
      <c r="N679" t="s">
        <v>1264</v>
      </c>
      <c r="O679" t="s">
        <v>2037</v>
      </c>
      <c r="P679" t="s">
        <v>2036</v>
      </c>
      <c r="Q679">
        <v>8869</v>
      </c>
      <c r="R679" t="s">
        <v>1264</v>
      </c>
      <c r="S679">
        <v>31589</v>
      </c>
      <c r="T679" t="s">
        <v>1264</v>
      </c>
      <c r="V679" t="s">
        <v>4004</v>
      </c>
      <c r="W679">
        <v>56302</v>
      </c>
      <c r="X679">
        <v>8869</v>
      </c>
      <c r="Y679" t="s">
        <v>1264</v>
      </c>
      <c r="Z679" t="s">
        <v>5492</v>
      </c>
      <c r="AA679" t="s">
        <v>664</v>
      </c>
      <c r="AB679" t="s">
        <v>664</v>
      </c>
      <c r="AC679" t="s">
        <v>1264</v>
      </c>
      <c r="AD679" t="s">
        <v>5492</v>
      </c>
      <c r="AE679">
        <v>9973</v>
      </c>
      <c r="AF679" t="s">
        <v>1264</v>
      </c>
      <c r="AG679">
        <v>12941</v>
      </c>
      <c r="AH679" t="s">
        <v>1264</v>
      </c>
      <c r="AI679">
        <v>4860</v>
      </c>
      <c r="AN679" t="s">
        <v>1264</v>
      </c>
      <c r="AO679" t="s">
        <v>1371</v>
      </c>
    </row>
    <row r="680" spans="1:41" x14ac:dyDescent="0.3">
      <c r="A680" t="s">
        <v>2038</v>
      </c>
      <c r="B680" t="s">
        <v>371</v>
      </c>
      <c r="C680" s="62">
        <v>28422</v>
      </c>
      <c r="D680" t="s">
        <v>6999</v>
      </c>
      <c r="E680" t="s">
        <v>6998</v>
      </c>
      <c r="F680" t="s">
        <v>3575</v>
      </c>
      <c r="G680" t="s">
        <v>3575</v>
      </c>
      <c r="H680" t="s">
        <v>659</v>
      </c>
      <c r="I680" t="s">
        <v>10722</v>
      </c>
      <c r="J680" t="s">
        <v>371</v>
      </c>
      <c r="K680">
        <v>279577</v>
      </c>
      <c r="L680" t="s">
        <v>371</v>
      </c>
      <c r="M680">
        <v>174989</v>
      </c>
      <c r="N680" t="s">
        <v>371</v>
      </c>
      <c r="O680" t="s">
        <v>2039</v>
      </c>
      <c r="P680" t="s">
        <v>2038</v>
      </c>
      <c r="Q680">
        <v>6404</v>
      </c>
      <c r="R680" t="s">
        <v>371</v>
      </c>
      <c r="S680">
        <v>4243</v>
      </c>
      <c r="T680" t="s">
        <v>371</v>
      </c>
      <c r="U680" t="s">
        <v>371</v>
      </c>
      <c r="V680" t="s">
        <v>4005</v>
      </c>
      <c r="W680">
        <v>73</v>
      </c>
      <c r="X680">
        <v>6404</v>
      </c>
      <c r="Y680" t="s">
        <v>371</v>
      </c>
      <c r="Z680" t="s">
        <v>5493</v>
      </c>
      <c r="AA680" t="s">
        <v>5053</v>
      </c>
      <c r="AB680" t="s">
        <v>656</v>
      </c>
      <c r="AC680" t="s">
        <v>371</v>
      </c>
      <c r="AD680" t="s">
        <v>5493</v>
      </c>
      <c r="AH680" t="s">
        <v>371</v>
      </c>
      <c r="AI680">
        <v>3654</v>
      </c>
      <c r="AO680" t="s">
        <v>659</v>
      </c>
    </row>
    <row r="681" spans="1:41" x14ac:dyDescent="0.3">
      <c r="A681" t="s">
        <v>2040</v>
      </c>
      <c r="B681" t="s">
        <v>888</v>
      </c>
      <c r="C681" s="62">
        <v>29966</v>
      </c>
      <c r="D681" t="s">
        <v>7870</v>
      </c>
      <c r="E681" t="s">
        <v>7869</v>
      </c>
      <c r="F681" t="s">
        <v>3575</v>
      </c>
      <c r="G681" t="s">
        <v>3575</v>
      </c>
      <c r="H681" t="s">
        <v>1371</v>
      </c>
      <c r="I681" t="s">
        <v>10420</v>
      </c>
      <c r="J681" t="s">
        <v>888</v>
      </c>
      <c r="K681">
        <v>451482</v>
      </c>
      <c r="L681" t="s">
        <v>888</v>
      </c>
      <c r="M681">
        <v>573175</v>
      </c>
      <c r="N681" t="s">
        <v>888</v>
      </c>
      <c r="O681" t="s">
        <v>2041</v>
      </c>
      <c r="P681" t="s">
        <v>2040</v>
      </c>
      <c r="Q681">
        <v>8140</v>
      </c>
      <c r="R681" t="s">
        <v>888</v>
      </c>
      <c r="V681" t="s">
        <v>5494</v>
      </c>
      <c r="W681">
        <v>47587</v>
      </c>
      <c r="X681">
        <v>8140</v>
      </c>
      <c r="Y681" t="s">
        <v>888</v>
      </c>
      <c r="Z681" t="s">
        <v>8556</v>
      </c>
      <c r="AA681" t="s">
        <v>656</v>
      </c>
      <c r="AB681" t="s">
        <v>656</v>
      </c>
      <c r="AC681" t="s">
        <v>888</v>
      </c>
      <c r="AD681" t="s">
        <v>8556</v>
      </c>
      <c r="AI681">
        <v>1194</v>
      </c>
      <c r="AO681" t="s">
        <v>1371</v>
      </c>
    </row>
    <row r="682" spans="1:41" x14ac:dyDescent="0.3">
      <c r="A682" t="s">
        <v>2042</v>
      </c>
      <c r="B682" t="s">
        <v>782</v>
      </c>
      <c r="C682" s="62">
        <v>31470</v>
      </c>
      <c r="D682" t="s">
        <v>7536</v>
      </c>
      <c r="E682" t="s">
        <v>7535</v>
      </c>
      <c r="F682" t="s">
        <v>3575</v>
      </c>
      <c r="G682" t="s">
        <v>3575</v>
      </c>
      <c r="H682" t="s">
        <v>1371</v>
      </c>
      <c r="I682" t="s">
        <v>9687</v>
      </c>
      <c r="J682" t="s">
        <v>782</v>
      </c>
      <c r="K682">
        <v>451596</v>
      </c>
      <c r="L682" t="s">
        <v>782</v>
      </c>
      <c r="M682">
        <v>1179742</v>
      </c>
      <c r="N682" t="s">
        <v>782</v>
      </c>
      <c r="O682" t="s">
        <v>2043</v>
      </c>
      <c r="P682" t="s">
        <v>2042</v>
      </c>
      <c r="Q682">
        <v>7926</v>
      </c>
      <c r="R682" t="s">
        <v>782</v>
      </c>
      <c r="S682">
        <v>28650</v>
      </c>
      <c r="T682" t="s">
        <v>782</v>
      </c>
      <c r="V682" t="s">
        <v>4006</v>
      </c>
      <c r="W682">
        <v>47591</v>
      </c>
      <c r="X682">
        <v>7926</v>
      </c>
      <c r="Y682" t="s">
        <v>782</v>
      </c>
      <c r="Z682" t="s">
        <v>5495</v>
      </c>
      <c r="AA682" t="s">
        <v>656</v>
      </c>
      <c r="AB682" t="s">
        <v>656</v>
      </c>
      <c r="AC682" t="s">
        <v>782</v>
      </c>
      <c r="AD682" t="s">
        <v>5495</v>
      </c>
      <c r="AE682">
        <v>8334</v>
      </c>
      <c r="AF682" t="s">
        <v>782</v>
      </c>
      <c r="AG682">
        <v>5440</v>
      </c>
      <c r="AH682" t="s">
        <v>782</v>
      </c>
      <c r="AI682">
        <v>735</v>
      </c>
      <c r="AJ682">
        <v>2649</v>
      </c>
      <c r="AK682" t="s">
        <v>782</v>
      </c>
      <c r="AL682" t="s">
        <v>14684</v>
      </c>
      <c r="AM682" t="s">
        <v>5495</v>
      </c>
      <c r="AN682" t="s">
        <v>5495</v>
      </c>
      <c r="AO682" t="s">
        <v>15887</v>
      </c>
    </row>
    <row r="683" spans="1:41" x14ac:dyDescent="0.3">
      <c r="A683" t="s">
        <v>14113</v>
      </c>
      <c r="B683" t="s">
        <v>14062</v>
      </c>
      <c r="C683" s="62">
        <v>34914</v>
      </c>
      <c r="D683" t="s">
        <v>14114</v>
      </c>
      <c r="E683" t="s">
        <v>14115</v>
      </c>
      <c r="F683" t="s">
        <v>1411</v>
      </c>
      <c r="G683" t="s">
        <v>9083</v>
      </c>
      <c r="H683" t="s">
        <v>1371</v>
      </c>
      <c r="I683" t="s">
        <v>14063</v>
      </c>
      <c r="J683" t="s">
        <v>14062</v>
      </c>
      <c r="K683">
        <v>668678</v>
      </c>
      <c r="L683" t="s">
        <v>14062</v>
      </c>
      <c r="P683" t="s">
        <v>14113</v>
      </c>
      <c r="S683">
        <v>39910</v>
      </c>
      <c r="T683" t="s">
        <v>14062</v>
      </c>
      <c r="W683">
        <v>108886</v>
      </c>
      <c r="Z683" t="s">
        <v>14116</v>
      </c>
      <c r="AA683" t="s">
        <v>656</v>
      </c>
      <c r="AB683" t="s">
        <v>656</v>
      </c>
      <c r="AD683" t="s">
        <v>14116</v>
      </c>
      <c r="AE683">
        <v>14312</v>
      </c>
      <c r="AJ683">
        <v>5782</v>
      </c>
      <c r="AL683" t="s">
        <v>14685</v>
      </c>
      <c r="AM683" t="s">
        <v>14116</v>
      </c>
      <c r="AN683" t="s">
        <v>14062</v>
      </c>
      <c r="AO683" t="s">
        <v>1371</v>
      </c>
    </row>
    <row r="684" spans="1:41" x14ac:dyDescent="0.3">
      <c r="A684" t="s">
        <v>8159</v>
      </c>
      <c r="B684" t="s">
        <v>8557</v>
      </c>
      <c r="C684" s="62">
        <v>34292</v>
      </c>
      <c r="D684" t="s">
        <v>6674</v>
      </c>
      <c r="E684" t="s">
        <v>8160</v>
      </c>
      <c r="F684" t="s">
        <v>1428</v>
      </c>
      <c r="G684" t="s">
        <v>6107</v>
      </c>
      <c r="H684" t="s">
        <v>658</v>
      </c>
      <c r="I684" t="s">
        <v>9414</v>
      </c>
      <c r="J684" t="s">
        <v>8557</v>
      </c>
      <c r="K684">
        <v>608336</v>
      </c>
      <c r="L684" t="s">
        <v>8557</v>
      </c>
      <c r="M684">
        <v>2007960</v>
      </c>
      <c r="N684" t="s">
        <v>8557</v>
      </c>
      <c r="O684" t="s">
        <v>13307</v>
      </c>
      <c r="P684" t="s">
        <v>8159</v>
      </c>
      <c r="Q684">
        <v>9630</v>
      </c>
      <c r="R684" t="s">
        <v>8557</v>
      </c>
      <c r="S684">
        <v>32818</v>
      </c>
      <c r="T684" t="s">
        <v>8557</v>
      </c>
      <c r="V684" t="s">
        <v>12104</v>
      </c>
      <c r="W684">
        <v>70613</v>
      </c>
      <c r="X684">
        <v>9630</v>
      </c>
      <c r="Y684" t="s">
        <v>8557</v>
      </c>
      <c r="Z684" t="s">
        <v>8558</v>
      </c>
      <c r="AA684" t="s">
        <v>664</v>
      </c>
      <c r="AB684" t="s">
        <v>656</v>
      </c>
      <c r="AC684" t="s">
        <v>8557</v>
      </c>
      <c r="AD684" t="s">
        <v>8558</v>
      </c>
      <c r="AE684">
        <v>12479</v>
      </c>
      <c r="AF684" t="s">
        <v>8557</v>
      </c>
      <c r="AG684">
        <v>38321</v>
      </c>
      <c r="AH684" t="s">
        <v>8557</v>
      </c>
      <c r="AI684">
        <v>18188</v>
      </c>
      <c r="AJ684">
        <v>4690</v>
      </c>
      <c r="AK684" t="s">
        <v>8557</v>
      </c>
      <c r="AL684" t="s">
        <v>14686</v>
      </c>
      <c r="AM684" t="s">
        <v>8558</v>
      </c>
      <c r="AN684" t="s">
        <v>8558</v>
      </c>
      <c r="AO684" t="s">
        <v>15891</v>
      </c>
    </row>
    <row r="685" spans="1:41" x14ac:dyDescent="0.3">
      <c r="A685" t="s">
        <v>2044</v>
      </c>
      <c r="B685" t="s">
        <v>251</v>
      </c>
      <c r="C685" s="62">
        <v>32826</v>
      </c>
      <c r="D685" t="s">
        <v>6881</v>
      </c>
      <c r="E685" t="s">
        <v>6880</v>
      </c>
      <c r="F685" t="s">
        <v>3575</v>
      </c>
      <c r="G685" t="s">
        <v>3575</v>
      </c>
      <c r="H685" t="s">
        <v>1429</v>
      </c>
      <c r="I685" t="s">
        <v>10552</v>
      </c>
      <c r="J685" t="s">
        <v>251</v>
      </c>
      <c r="K685">
        <v>520471</v>
      </c>
      <c r="L685" t="s">
        <v>251</v>
      </c>
      <c r="M685">
        <v>1603347</v>
      </c>
      <c r="N685" t="s">
        <v>251</v>
      </c>
      <c r="O685" t="s">
        <v>4007</v>
      </c>
      <c r="P685" t="s">
        <v>2044</v>
      </c>
      <c r="Q685">
        <v>9132</v>
      </c>
      <c r="R685" t="s">
        <v>251</v>
      </c>
      <c r="S685">
        <v>29670</v>
      </c>
      <c r="T685" t="s">
        <v>251</v>
      </c>
      <c r="U685" t="s">
        <v>251</v>
      </c>
      <c r="V685" t="s">
        <v>4008</v>
      </c>
      <c r="W685">
        <v>57302</v>
      </c>
      <c r="X685">
        <v>9132</v>
      </c>
      <c r="Y685" t="s">
        <v>251</v>
      </c>
      <c r="Z685" t="s">
        <v>5496</v>
      </c>
      <c r="AA685" t="s">
        <v>5053</v>
      </c>
      <c r="AB685" t="s">
        <v>656</v>
      </c>
      <c r="AC685" t="s">
        <v>251</v>
      </c>
      <c r="AD685" t="s">
        <v>5496</v>
      </c>
      <c r="AE685">
        <v>11210</v>
      </c>
      <c r="AF685" t="s">
        <v>251</v>
      </c>
      <c r="AG685">
        <v>13102</v>
      </c>
      <c r="AH685" t="s">
        <v>251</v>
      </c>
      <c r="AI685">
        <v>5111</v>
      </c>
      <c r="AJ685">
        <v>3954</v>
      </c>
      <c r="AK685" t="s">
        <v>251</v>
      </c>
      <c r="AL685" t="s">
        <v>14687</v>
      </c>
      <c r="AM685" t="s">
        <v>5496</v>
      </c>
      <c r="AN685" t="s">
        <v>5496</v>
      </c>
      <c r="AO685" t="s">
        <v>1429</v>
      </c>
    </row>
    <row r="686" spans="1:41" x14ac:dyDescent="0.3">
      <c r="A686" t="s">
        <v>12618</v>
      </c>
      <c r="B686" t="s">
        <v>11589</v>
      </c>
      <c r="C686" s="62">
        <v>33741</v>
      </c>
      <c r="D686" t="s">
        <v>6547</v>
      </c>
      <c r="E686" t="s">
        <v>7409</v>
      </c>
      <c r="F686" t="s">
        <v>1435</v>
      </c>
      <c r="G686" t="s">
        <v>9083</v>
      </c>
      <c r="H686" t="s">
        <v>1378</v>
      </c>
      <c r="I686" t="s">
        <v>11590</v>
      </c>
      <c r="J686" t="s">
        <v>11589</v>
      </c>
      <c r="K686">
        <v>592325</v>
      </c>
      <c r="L686" t="s">
        <v>11589</v>
      </c>
      <c r="M686">
        <v>1961737</v>
      </c>
      <c r="N686" t="s">
        <v>11589</v>
      </c>
      <c r="O686" t="s">
        <v>13579</v>
      </c>
      <c r="P686" t="s">
        <v>12618</v>
      </c>
      <c r="Q686">
        <v>10283</v>
      </c>
      <c r="R686" t="s">
        <v>11589</v>
      </c>
      <c r="S686">
        <v>31824</v>
      </c>
      <c r="T686" t="s">
        <v>11589</v>
      </c>
      <c r="V686" t="s">
        <v>12619</v>
      </c>
      <c r="W686">
        <v>66995</v>
      </c>
      <c r="X686">
        <v>10283</v>
      </c>
      <c r="Y686" t="s">
        <v>11589</v>
      </c>
      <c r="Z686" t="s">
        <v>12620</v>
      </c>
      <c r="AA686" t="s">
        <v>664</v>
      </c>
      <c r="AB686" t="s">
        <v>664</v>
      </c>
      <c r="AC686" t="s">
        <v>11589</v>
      </c>
      <c r="AD686" t="s">
        <v>12620</v>
      </c>
      <c r="AE686">
        <v>11764</v>
      </c>
      <c r="AF686" t="s">
        <v>11589</v>
      </c>
      <c r="AG686">
        <v>70435</v>
      </c>
      <c r="AH686" t="s">
        <v>11589</v>
      </c>
      <c r="AI686">
        <v>14899</v>
      </c>
      <c r="AJ686">
        <v>5263</v>
      </c>
      <c r="AK686" t="s">
        <v>11589</v>
      </c>
      <c r="AL686" t="s">
        <v>14688</v>
      </c>
      <c r="AM686" t="s">
        <v>12620</v>
      </c>
      <c r="AN686" t="s">
        <v>12620</v>
      </c>
      <c r="AO686" t="s">
        <v>1378</v>
      </c>
    </row>
    <row r="687" spans="1:41" x14ac:dyDescent="0.3">
      <c r="A687" t="s">
        <v>2045</v>
      </c>
      <c r="B687" t="s">
        <v>546</v>
      </c>
      <c r="C687" s="62">
        <v>31254</v>
      </c>
      <c r="D687" t="s">
        <v>7410</v>
      </c>
      <c r="E687" t="s">
        <v>7409</v>
      </c>
      <c r="F687" t="s">
        <v>3575</v>
      </c>
      <c r="G687" t="s">
        <v>3575</v>
      </c>
      <c r="H687" t="s">
        <v>1394</v>
      </c>
      <c r="I687" t="s">
        <v>10616</v>
      </c>
      <c r="J687" t="s">
        <v>546</v>
      </c>
      <c r="K687">
        <v>451143</v>
      </c>
      <c r="L687" t="s">
        <v>546</v>
      </c>
      <c r="M687">
        <v>1098929</v>
      </c>
      <c r="N687" t="s">
        <v>546</v>
      </c>
      <c r="O687" t="s">
        <v>2046</v>
      </c>
      <c r="P687" t="s">
        <v>2045</v>
      </c>
      <c r="Q687">
        <v>8345</v>
      </c>
      <c r="R687" t="s">
        <v>546</v>
      </c>
      <c r="S687">
        <v>29230</v>
      </c>
      <c r="T687" t="s">
        <v>546</v>
      </c>
      <c r="U687" t="s">
        <v>546</v>
      </c>
      <c r="V687" t="s">
        <v>4009</v>
      </c>
      <c r="W687">
        <v>46071</v>
      </c>
      <c r="X687">
        <v>8345</v>
      </c>
      <c r="Y687" t="s">
        <v>546</v>
      </c>
      <c r="Z687" t="s">
        <v>8559</v>
      </c>
      <c r="AA687" t="s">
        <v>664</v>
      </c>
      <c r="AB687" t="s">
        <v>656</v>
      </c>
      <c r="AC687" t="s">
        <v>546</v>
      </c>
      <c r="AD687" t="s">
        <v>8559</v>
      </c>
      <c r="AI687">
        <v>1682</v>
      </c>
      <c r="AO687" t="s">
        <v>1394</v>
      </c>
    </row>
    <row r="688" spans="1:41" x14ac:dyDescent="0.3">
      <c r="A688" t="s">
        <v>15743</v>
      </c>
      <c r="B688" t="s">
        <v>14261</v>
      </c>
      <c r="C688" s="62">
        <v>33822</v>
      </c>
      <c r="D688" t="s">
        <v>6907</v>
      </c>
      <c r="E688" t="s">
        <v>15744</v>
      </c>
      <c r="F688" t="s">
        <v>1393</v>
      </c>
      <c r="G688" t="s">
        <v>9083</v>
      </c>
      <c r="H688" t="s">
        <v>1371</v>
      </c>
      <c r="I688" t="s">
        <v>15508</v>
      </c>
      <c r="J688" t="s">
        <v>14261</v>
      </c>
      <c r="K688">
        <v>607231</v>
      </c>
      <c r="L688" t="s">
        <v>14261</v>
      </c>
      <c r="P688" t="s">
        <v>15743</v>
      </c>
      <c r="Q688">
        <v>10259</v>
      </c>
      <c r="R688" t="s">
        <v>14261</v>
      </c>
      <c r="S688">
        <v>34841</v>
      </c>
      <c r="T688" t="s">
        <v>14261</v>
      </c>
      <c r="W688">
        <v>70552</v>
      </c>
      <c r="X688">
        <v>10259</v>
      </c>
      <c r="Y688" t="s">
        <v>14261</v>
      </c>
      <c r="Z688" t="s">
        <v>15992</v>
      </c>
      <c r="AA688" t="s">
        <v>656</v>
      </c>
      <c r="AB688" t="s">
        <v>656</v>
      </c>
      <c r="AD688" t="s">
        <v>15992</v>
      </c>
      <c r="AE688">
        <v>14010</v>
      </c>
      <c r="AI688">
        <v>23569</v>
      </c>
      <c r="AJ688">
        <v>5092</v>
      </c>
      <c r="AN688" t="s">
        <v>14261</v>
      </c>
      <c r="AO688" t="s">
        <v>15887</v>
      </c>
    </row>
    <row r="689" spans="1:41" x14ac:dyDescent="0.3">
      <c r="A689" t="s">
        <v>9232</v>
      </c>
      <c r="B689" t="s">
        <v>9233</v>
      </c>
      <c r="C689" s="62">
        <v>31149</v>
      </c>
      <c r="D689" t="s">
        <v>9234</v>
      </c>
      <c r="E689" t="s">
        <v>6771</v>
      </c>
      <c r="F689" t="s">
        <v>3575</v>
      </c>
      <c r="G689" t="s">
        <v>3575</v>
      </c>
      <c r="H689" t="s">
        <v>658</v>
      </c>
      <c r="I689" t="s">
        <v>9235</v>
      </c>
      <c r="J689" t="s">
        <v>9233</v>
      </c>
      <c r="K689">
        <v>611177</v>
      </c>
      <c r="L689" t="s">
        <v>9233</v>
      </c>
      <c r="M689">
        <v>2040763</v>
      </c>
      <c r="N689" t="s">
        <v>9233</v>
      </c>
      <c r="O689" t="s">
        <v>13283</v>
      </c>
      <c r="P689" t="s">
        <v>9232</v>
      </c>
      <c r="Q689">
        <v>9966</v>
      </c>
      <c r="R689" t="s">
        <v>9233</v>
      </c>
      <c r="S689">
        <v>33080</v>
      </c>
      <c r="T689" t="s">
        <v>9233</v>
      </c>
      <c r="V689" t="s">
        <v>12061</v>
      </c>
      <c r="W689">
        <v>100357</v>
      </c>
      <c r="X689">
        <v>9966</v>
      </c>
      <c r="Y689" t="s">
        <v>9233</v>
      </c>
      <c r="Z689" t="s">
        <v>9236</v>
      </c>
      <c r="AA689" t="s">
        <v>656</v>
      </c>
      <c r="AB689" t="s">
        <v>656</v>
      </c>
      <c r="AC689" t="s">
        <v>9233</v>
      </c>
      <c r="AD689" t="s">
        <v>9236</v>
      </c>
      <c r="AE689">
        <v>12426</v>
      </c>
      <c r="AF689" t="s">
        <v>9233</v>
      </c>
      <c r="AG689">
        <v>38088</v>
      </c>
      <c r="AH689" t="s">
        <v>9233</v>
      </c>
      <c r="AI689">
        <v>18551</v>
      </c>
      <c r="AJ689">
        <v>4928</v>
      </c>
      <c r="AL689" t="s">
        <v>14689</v>
      </c>
      <c r="AM689" t="s">
        <v>9236</v>
      </c>
      <c r="AN689" t="s">
        <v>9233</v>
      </c>
      <c r="AO689" t="s">
        <v>658</v>
      </c>
    </row>
    <row r="690" spans="1:41" x14ac:dyDescent="0.3">
      <c r="A690" t="s">
        <v>14117</v>
      </c>
      <c r="B690" t="s">
        <v>14042</v>
      </c>
      <c r="C690" s="62">
        <v>33607</v>
      </c>
      <c r="D690" t="s">
        <v>6545</v>
      </c>
      <c r="E690" t="s">
        <v>6771</v>
      </c>
      <c r="F690" t="s">
        <v>3575</v>
      </c>
      <c r="G690" t="s">
        <v>3575</v>
      </c>
      <c r="H690" t="s">
        <v>1378</v>
      </c>
      <c r="I690" t="s">
        <v>14043</v>
      </c>
      <c r="J690" t="s">
        <v>14042</v>
      </c>
      <c r="K690">
        <v>571685</v>
      </c>
      <c r="L690" t="s">
        <v>14042</v>
      </c>
      <c r="P690" t="s">
        <v>14117</v>
      </c>
      <c r="S690">
        <v>31825</v>
      </c>
      <c r="W690">
        <v>60687</v>
      </c>
      <c r="Z690" t="s">
        <v>14118</v>
      </c>
      <c r="AA690" t="s">
        <v>656</v>
      </c>
      <c r="AB690" t="s">
        <v>656</v>
      </c>
      <c r="AD690" t="s">
        <v>14118</v>
      </c>
      <c r="AE690">
        <v>11743</v>
      </c>
      <c r="AI690">
        <v>11898</v>
      </c>
      <c r="AJ690">
        <v>5126</v>
      </c>
      <c r="AN690" t="s">
        <v>14042</v>
      </c>
      <c r="AO690" t="s">
        <v>1378</v>
      </c>
    </row>
    <row r="691" spans="1:41" x14ac:dyDescent="0.3">
      <c r="A691" t="s">
        <v>2047</v>
      </c>
      <c r="B691" t="s">
        <v>66</v>
      </c>
      <c r="C691" s="62">
        <v>33401</v>
      </c>
      <c r="D691" t="s">
        <v>6772</v>
      </c>
      <c r="E691" t="s">
        <v>6771</v>
      </c>
      <c r="F691" t="s">
        <v>3575</v>
      </c>
      <c r="G691" t="s">
        <v>3575</v>
      </c>
      <c r="H691" t="s">
        <v>1378</v>
      </c>
      <c r="I691" t="s">
        <v>10652</v>
      </c>
      <c r="J691" t="s">
        <v>66</v>
      </c>
      <c r="K691">
        <v>541645</v>
      </c>
      <c r="L691" t="s">
        <v>66</v>
      </c>
      <c r="M691">
        <v>1740934</v>
      </c>
      <c r="N691" t="s">
        <v>66</v>
      </c>
      <c r="O691" t="s">
        <v>4010</v>
      </c>
      <c r="P691" t="s">
        <v>2047</v>
      </c>
      <c r="Q691">
        <v>9281</v>
      </c>
      <c r="R691" t="s">
        <v>66</v>
      </c>
      <c r="S691">
        <v>30729</v>
      </c>
      <c r="T691" t="s">
        <v>66</v>
      </c>
      <c r="U691" t="s">
        <v>66</v>
      </c>
      <c r="V691" t="s">
        <v>4011</v>
      </c>
      <c r="W691">
        <v>59016</v>
      </c>
      <c r="X691">
        <v>9281</v>
      </c>
      <c r="Y691" t="s">
        <v>66</v>
      </c>
      <c r="Z691" t="s">
        <v>5497</v>
      </c>
      <c r="AA691" t="s">
        <v>656</v>
      </c>
      <c r="AB691" t="s">
        <v>656</v>
      </c>
      <c r="AC691" t="s">
        <v>66</v>
      </c>
      <c r="AD691" t="s">
        <v>5497</v>
      </c>
      <c r="AE691">
        <v>10922</v>
      </c>
      <c r="AF691" t="s">
        <v>66</v>
      </c>
      <c r="AG691">
        <v>12985</v>
      </c>
      <c r="AH691" t="s">
        <v>66</v>
      </c>
      <c r="AI691">
        <v>6091</v>
      </c>
      <c r="AJ691">
        <v>4191</v>
      </c>
      <c r="AK691" t="s">
        <v>66</v>
      </c>
      <c r="AL691" t="s">
        <v>14690</v>
      </c>
      <c r="AM691" t="s">
        <v>5497</v>
      </c>
      <c r="AN691" t="s">
        <v>5497</v>
      </c>
      <c r="AO691" t="s">
        <v>1378</v>
      </c>
    </row>
    <row r="692" spans="1:41" x14ac:dyDescent="0.3">
      <c r="A692" t="s">
        <v>2048</v>
      </c>
      <c r="B692" t="s">
        <v>1130</v>
      </c>
      <c r="C692" s="62">
        <v>31283</v>
      </c>
      <c r="D692" t="s">
        <v>6536</v>
      </c>
      <c r="E692" t="s">
        <v>6771</v>
      </c>
      <c r="F692" t="s">
        <v>3575</v>
      </c>
      <c r="G692" t="s">
        <v>3575</v>
      </c>
      <c r="H692" t="s">
        <v>1371</v>
      </c>
      <c r="I692" t="s">
        <v>9976</v>
      </c>
      <c r="J692" t="s">
        <v>1130</v>
      </c>
      <c r="K692">
        <v>451600</v>
      </c>
      <c r="L692" t="s">
        <v>1130</v>
      </c>
      <c r="M692">
        <v>1654383</v>
      </c>
      <c r="N692" t="s">
        <v>1130</v>
      </c>
      <c r="O692" t="s">
        <v>4012</v>
      </c>
      <c r="P692" t="s">
        <v>2048</v>
      </c>
      <c r="Q692">
        <v>9269</v>
      </c>
      <c r="R692" t="s">
        <v>1130</v>
      </c>
      <c r="S692">
        <v>30080</v>
      </c>
      <c r="T692" t="s">
        <v>1130</v>
      </c>
      <c r="V692" t="s">
        <v>4013</v>
      </c>
      <c r="W692">
        <v>47616</v>
      </c>
      <c r="X692">
        <v>9269</v>
      </c>
      <c r="Y692" t="s">
        <v>1130</v>
      </c>
      <c r="Z692" t="s">
        <v>8560</v>
      </c>
      <c r="AA692" t="s">
        <v>656</v>
      </c>
      <c r="AB692" t="s">
        <v>656</v>
      </c>
      <c r="AC692" t="s">
        <v>1130</v>
      </c>
      <c r="AD692" t="s">
        <v>8560</v>
      </c>
      <c r="AI692">
        <v>3095</v>
      </c>
      <c r="AO692" t="s">
        <v>1371</v>
      </c>
    </row>
    <row r="693" spans="1:41" x14ac:dyDescent="0.3">
      <c r="A693" t="s">
        <v>2049</v>
      </c>
      <c r="B693" t="s">
        <v>1192</v>
      </c>
      <c r="C693" s="62">
        <v>28039</v>
      </c>
      <c r="D693" t="s">
        <v>6881</v>
      </c>
      <c r="E693" t="s">
        <v>6771</v>
      </c>
      <c r="F693" t="s">
        <v>3575</v>
      </c>
      <c r="G693" t="s">
        <v>3575</v>
      </c>
      <c r="H693" t="s">
        <v>1371</v>
      </c>
      <c r="I693" t="s">
        <v>9214</v>
      </c>
      <c r="J693" t="s">
        <v>1192</v>
      </c>
      <c r="K693">
        <v>150119</v>
      </c>
      <c r="L693" t="s">
        <v>1192</v>
      </c>
      <c r="M693">
        <v>21559</v>
      </c>
      <c r="N693" t="s">
        <v>1192</v>
      </c>
      <c r="O693" t="s">
        <v>12075</v>
      </c>
      <c r="P693" t="s">
        <v>2049</v>
      </c>
      <c r="Q693">
        <v>6168</v>
      </c>
      <c r="R693" t="s">
        <v>1192</v>
      </c>
      <c r="S693">
        <v>4007</v>
      </c>
      <c r="T693" t="s">
        <v>1192</v>
      </c>
      <c r="V693" t="s">
        <v>4014</v>
      </c>
      <c r="W693">
        <v>1152</v>
      </c>
      <c r="X693">
        <v>6168</v>
      </c>
      <c r="Y693" t="s">
        <v>1192</v>
      </c>
      <c r="Z693" t="s">
        <v>8561</v>
      </c>
      <c r="AA693" t="s">
        <v>656</v>
      </c>
      <c r="AB693" t="s">
        <v>656</v>
      </c>
      <c r="AC693" t="s">
        <v>1192</v>
      </c>
      <c r="AD693" t="s">
        <v>8561</v>
      </c>
      <c r="AI693">
        <v>1725</v>
      </c>
      <c r="AO693" t="s">
        <v>1371</v>
      </c>
    </row>
    <row r="694" spans="1:41" x14ac:dyDescent="0.3">
      <c r="A694" t="s">
        <v>12172</v>
      </c>
      <c r="B694" t="s">
        <v>11474</v>
      </c>
      <c r="C694" s="62">
        <v>32728</v>
      </c>
      <c r="D694" t="s">
        <v>7224</v>
      </c>
      <c r="E694" t="s">
        <v>6771</v>
      </c>
      <c r="F694" t="s">
        <v>1407</v>
      </c>
      <c r="G694" t="s">
        <v>9083</v>
      </c>
      <c r="H694" t="s">
        <v>659</v>
      </c>
      <c r="I694" t="s">
        <v>11475</v>
      </c>
      <c r="J694" t="s">
        <v>11474</v>
      </c>
      <c r="K694">
        <v>594824</v>
      </c>
      <c r="L694" t="s">
        <v>11474</v>
      </c>
      <c r="M694">
        <v>1953803</v>
      </c>
      <c r="N694" t="s">
        <v>11474</v>
      </c>
      <c r="O694" t="s">
        <v>12173</v>
      </c>
      <c r="P694" t="s">
        <v>12172</v>
      </c>
      <c r="Q694">
        <v>9688</v>
      </c>
      <c r="R694" t="s">
        <v>11474</v>
      </c>
      <c r="S694">
        <v>32211</v>
      </c>
      <c r="T694" t="s">
        <v>11474</v>
      </c>
      <c r="V694" t="s">
        <v>12174</v>
      </c>
      <c r="W694">
        <v>67754</v>
      </c>
      <c r="X694">
        <v>9688</v>
      </c>
      <c r="Y694" t="s">
        <v>11474</v>
      </c>
      <c r="Z694" t="s">
        <v>12175</v>
      </c>
      <c r="AA694" t="s">
        <v>664</v>
      </c>
      <c r="AB694" t="s">
        <v>656</v>
      </c>
      <c r="AC694" t="s">
        <v>11474</v>
      </c>
      <c r="AD694" t="s">
        <v>12175</v>
      </c>
      <c r="AE694">
        <v>11719</v>
      </c>
      <c r="AF694" t="s">
        <v>11474</v>
      </c>
      <c r="AG694">
        <v>17145</v>
      </c>
      <c r="AH694" t="s">
        <v>11474</v>
      </c>
      <c r="AI694">
        <v>14309</v>
      </c>
      <c r="AJ694">
        <v>4615</v>
      </c>
      <c r="AK694" t="s">
        <v>11474</v>
      </c>
      <c r="AL694" t="s">
        <v>14691</v>
      </c>
      <c r="AM694" t="s">
        <v>12175</v>
      </c>
      <c r="AN694" t="s">
        <v>11474</v>
      </c>
      <c r="AO694" t="s">
        <v>659</v>
      </c>
    </row>
    <row r="695" spans="1:41" x14ac:dyDescent="0.3">
      <c r="A695" t="s">
        <v>2052</v>
      </c>
      <c r="B695" t="s">
        <v>717</v>
      </c>
      <c r="C695" s="62">
        <v>31601</v>
      </c>
      <c r="D695" t="s">
        <v>7871</v>
      </c>
      <c r="E695" t="s">
        <v>6771</v>
      </c>
      <c r="F695" t="s">
        <v>3575</v>
      </c>
      <c r="G695" t="s">
        <v>3575</v>
      </c>
      <c r="H695" t="s">
        <v>1371</v>
      </c>
      <c r="I695" t="s">
        <v>9113</v>
      </c>
      <c r="J695" t="s">
        <v>717</v>
      </c>
      <c r="K695">
        <v>448802</v>
      </c>
      <c r="L695" t="s">
        <v>717</v>
      </c>
      <c r="M695">
        <v>1537183</v>
      </c>
      <c r="N695" t="s">
        <v>717</v>
      </c>
      <c r="O695" t="s">
        <v>13434</v>
      </c>
      <c r="P695" t="s">
        <v>2052</v>
      </c>
      <c r="Q695">
        <v>8300</v>
      </c>
      <c r="R695" t="s">
        <v>717</v>
      </c>
      <c r="S695">
        <v>29185</v>
      </c>
      <c r="T695" t="s">
        <v>717</v>
      </c>
      <c r="V695" t="s">
        <v>12726</v>
      </c>
      <c r="W695">
        <v>52254</v>
      </c>
      <c r="X695">
        <v>8300</v>
      </c>
      <c r="Y695" t="s">
        <v>717</v>
      </c>
      <c r="Z695" t="s">
        <v>5499</v>
      </c>
      <c r="AA695" t="s">
        <v>664</v>
      </c>
      <c r="AB695" t="s">
        <v>664</v>
      </c>
      <c r="AC695" t="s">
        <v>717</v>
      </c>
      <c r="AD695" t="s">
        <v>5499</v>
      </c>
      <c r="AE695">
        <v>9600</v>
      </c>
      <c r="AF695" t="s">
        <v>717</v>
      </c>
      <c r="AG695">
        <v>11088</v>
      </c>
      <c r="AH695" t="s">
        <v>717</v>
      </c>
      <c r="AI695">
        <v>1474</v>
      </c>
      <c r="AJ695">
        <v>2990</v>
      </c>
      <c r="AK695" t="s">
        <v>717</v>
      </c>
      <c r="AL695" t="s">
        <v>14692</v>
      </c>
      <c r="AM695" t="s">
        <v>5499</v>
      </c>
      <c r="AN695" t="s">
        <v>717</v>
      </c>
      <c r="AO695" t="s">
        <v>15887</v>
      </c>
    </row>
    <row r="696" spans="1:41" x14ac:dyDescent="0.3">
      <c r="A696" t="s">
        <v>15558</v>
      </c>
      <c r="B696" t="s">
        <v>14254</v>
      </c>
      <c r="C696" s="62">
        <v>33987</v>
      </c>
      <c r="D696" t="s">
        <v>15559</v>
      </c>
      <c r="E696" t="s">
        <v>6771</v>
      </c>
      <c r="F696" t="s">
        <v>1411</v>
      </c>
      <c r="G696" t="s">
        <v>9083</v>
      </c>
      <c r="H696" t="s">
        <v>1371</v>
      </c>
      <c r="I696" t="s">
        <v>15530</v>
      </c>
      <c r="J696" t="s">
        <v>14254</v>
      </c>
      <c r="K696">
        <v>606424</v>
      </c>
      <c r="L696" t="s">
        <v>14254</v>
      </c>
      <c r="P696" t="s">
        <v>15558</v>
      </c>
      <c r="Q696">
        <v>10191</v>
      </c>
      <c r="R696" t="s">
        <v>14254</v>
      </c>
      <c r="S696">
        <v>33843</v>
      </c>
      <c r="T696" t="s">
        <v>14254</v>
      </c>
      <c r="W696">
        <v>69788</v>
      </c>
      <c r="X696">
        <v>10191</v>
      </c>
      <c r="Y696" t="s">
        <v>15993</v>
      </c>
      <c r="Z696" t="s">
        <v>15994</v>
      </c>
      <c r="AA696" t="s">
        <v>664</v>
      </c>
      <c r="AB696" t="s">
        <v>664</v>
      </c>
      <c r="AD696" t="s">
        <v>15994</v>
      </c>
      <c r="AE696">
        <v>13599</v>
      </c>
      <c r="AI696">
        <v>23777</v>
      </c>
      <c r="AJ696">
        <v>5108</v>
      </c>
      <c r="AN696" t="s">
        <v>14254</v>
      </c>
      <c r="AO696" t="s">
        <v>15883</v>
      </c>
    </row>
    <row r="697" spans="1:41" x14ac:dyDescent="0.3">
      <c r="A697" t="s">
        <v>13193</v>
      </c>
      <c r="B697" t="s">
        <v>11683</v>
      </c>
      <c r="C697" s="62">
        <v>33315</v>
      </c>
      <c r="D697" t="s">
        <v>13194</v>
      </c>
      <c r="E697" t="s">
        <v>6771</v>
      </c>
      <c r="F697" t="s">
        <v>1462</v>
      </c>
      <c r="G697" t="s">
        <v>6107</v>
      </c>
      <c r="H697" t="s">
        <v>1378</v>
      </c>
      <c r="I697" t="s">
        <v>11684</v>
      </c>
      <c r="J697" t="s">
        <v>11683</v>
      </c>
      <c r="K697">
        <v>544725</v>
      </c>
      <c r="L697" t="s">
        <v>11683</v>
      </c>
      <c r="M697">
        <v>1740935</v>
      </c>
      <c r="N697" t="s">
        <v>11683</v>
      </c>
      <c r="O697" t="s">
        <v>13195</v>
      </c>
      <c r="P697" t="s">
        <v>13193</v>
      </c>
      <c r="Q697">
        <v>9345</v>
      </c>
      <c r="R697" t="s">
        <v>11683</v>
      </c>
      <c r="S697">
        <v>30664</v>
      </c>
      <c r="T697" t="s">
        <v>11683</v>
      </c>
      <c r="W697">
        <v>57884</v>
      </c>
      <c r="X697">
        <v>9345</v>
      </c>
      <c r="Y697" t="s">
        <v>14693</v>
      </c>
      <c r="Z697" t="s">
        <v>13196</v>
      </c>
      <c r="AA697" t="s">
        <v>5053</v>
      </c>
      <c r="AB697" t="s">
        <v>656</v>
      </c>
      <c r="AD697" t="s">
        <v>13196</v>
      </c>
      <c r="AE697">
        <v>12446</v>
      </c>
      <c r="AF697" t="s">
        <v>11683</v>
      </c>
      <c r="AG697">
        <v>13378</v>
      </c>
      <c r="AH697" t="s">
        <v>11683</v>
      </c>
      <c r="AI697">
        <v>6063</v>
      </c>
      <c r="AJ697">
        <v>4302</v>
      </c>
      <c r="AK697" t="s">
        <v>11683</v>
      </c>
      <c r="AL697" t="s">
        <v>14694</v>
      </c>
      <c r="AM697" t="s">
        <v>13196</v>
      </c>
      <c r="AN697" t="s">
        <v>13196</v>
      </c>
      <c r="AO697" t="s">
        <v>1378</v>
      </c>
    </row>
    <row r="698" spans="1:41" x14ac:dyDescent="0.3">
      <c r="A698" t="s">
        <v>13742</v>
      </c>
      <c r="B698" t="s">
        <v>11192</v>
      </c>
      <c r="C698" s="62">
        <v>31807</v>
      </c>
      <c r="D698" t="s">
        <v>6926</v>
      </c>
      <c r="E698" t="s">
        <v>6771</v>
      </c>
      <c r="F698" t="s">
        <v>1468</v>
      </c>
      <c r="G698" t="s">
        <v>6107</v>
      </c>
      <c r="H698" t="s">
        <v>1371</v>
      </c>
      <c r="I698" t="s">
        <v>13743</v>
      </c>
      <c r="J698" t="s">
        <v>11192</v>
      </c>
      <c r="K698">
        <v>472610</v>
      </c>
      <c r="L698" t="s">
        <v>11192</v>
      </c>
      <c r="M698">
        <v>2069487</v>
      </c>
      <c r="N698" t="s">
        <v>11192</v>
      </c>
      <c r="O698" t="s">
        <v>13744</v>
      </c>
      <c r="P698" t="s">
        <v>13742</v>
      </c>
      <c r="Q698">
        <v>9455</v>
      </c>
      <c r="R698" t="s">
        <v>11192</v>
      </c>
      <c r="S698">
        <v>33089</v>
      </c>
      <c r="T698" t="s">
        <v>11192</v>
      </c>
      <c r="W698">
        <v>49727</v>
      </c>
      <c r="X698">
        <v>9455</v>
      </c>
      <c r="Y698" t="s">
        <v>13745</v>
      </c>
      <c r="Z698" t="s">
        <v>13746</v>
      </c>
      <c r="AA698" t="s">
        <v>656</v>
      </c>
      <c r="AB698" t="s">
        <v>656</v>
      </c>
      <c r="AD698" t="s">
        <v>13746</v>
      </c>
      <c r="AE698">
        <v>13150</v>
      </c>
      <c r="AI698">
        <v>4607</v>
      </c>
      <c r="AJ698">
        <v>4412</v>
      </c>
      <c r="AL698" t="s">
        <v>14695</v>
      </c>
      <c r="AM698" t="s">
        <v>13746</v>
      </c>
      <c r="AN698" t="s">
        <v>13746</v>
      </c>
      <c r="AO698" t="s">
        <v>15883</v>
      </c>
    </row>
    <row r="699" spans="1:41" x14ac:dyDescent="0.3">
      <c r="A699" t="s">
        <v>13747</v>
      </c>
      <c r="B699" t="s">
        <v>11631</v>
      </c>
      <c r="C699" s="62">
        <v>33851</v>
      </c>
      <c r="D699" t="s">
        <v>12734</v>
      </c>
      <c r="E699" t="s">
        <v>6771</v>
      </c>
      <c r="F699" t="s">
        <v>3575</v>
      </c>
      <c r="G699" t="s">
        <v>3575</v>
      </c>
      <c r="H699" t="s">
        <v>1378</v>
      </c>
      <c r="I699" t="s">
        <v>12985</v>
      </c>
      <c r="J699" t="s">
        <v>11631</v>
      </c>
      <c r="K699">
        <v>591994</v>
      </c>
      <c r="L699" t="s">
        <v>11631</v>
      </c>
      <c r="M699">
        <v>1959465</v>
      </c>
      <c r="N699" t="s">
        <v>11631</v>
      </c>
      <c r="O699" t="s">
        <v>14696</v>
      </c>
      <c r="P699" t="s">
        <v>13747</v>
      </c>
      <c r="Q699">
        <v>10142</v>
      </c>
      <c r="R699" t="s">
        <v>11631</v>
      </c>
      <c r="S699">
        <v>32335</v>
      </c>
      <c r="T699" t="s">
        <v>11631</v>
      </c>
      <c r="W699">
        <v>66914</v>
      </c>
      <c r="X699">
        <v>10142</v>
      </c>
      <c r="Y699" t="s">
        <v>13748</v>
      </c>
      <c r="Z699" t="s">
        <v>13749</v>
      </c>
      <c r="AA699" t="s">
        <v>656</v>
      </c>
      <c r="AB699" t="s">
        <v>656</v>
      </c>
      <c r="AD699" t="s">
        <v>13749</v>
      </c>
      <c r="AE699">
        <v>12718</v>
      </c>
      <c r="AI699">
        <v>12833</v>
      </c>
      <c r="AJ699">
        <v>5536</v>
      </c>
      <c r="AK699" t="s">
        <v>11631</v>
      </c>
      <c r="AL699" t="s">
        <v>14697</v>
      </c>
      <c r="AM699" t="s">
        <v>13749</v>
      </c>
      <c r="AN699" t="s">
        <v>11631</v>
      </c>
      <c r="AO699" t="s">
        <v>1378</v>
      </c>
    </row>
    <row r="700" spans="1:41" x14ac:dyDescent="0.3">
      <c r="A700" t="s">
        <v>8259</v>
      </c>
      <c r="B700" t="s">
        <v>8562</v>
      </c>
      <c r="C700" s="62">
        <v>33103</v>
      </c>
      <c r="D700" t="s">
        <v>8260</v>
      </c>
      <c r="E700" t="s">
        <v>6771</v>
      </c>
      <c r="F700" t="s">
        <v>1377</v>
      </c>
      <c r="G700" t="s">
        <v>9083</v>
      </c>
      <c r="H700" t="s">
        <v>1371</v>
      </c>
      <c r="I700" t="s">
        <v>10901</v>
      </c>
      <c r="J700" t="s">
        <v>8562</v>
      </c>
      <c r="K700">
        <v>554340</v>
      </c>
      <c r="L700" t="s">
        <v>8562</v>
      </c>
      <c r="M700">
        <v>2048494</v>
      </c>
      <c r="N700" t="s">
        <v>8562</v>
      </c>
      <c r="O700" t="s">
        <v>8563</v>
      </c>
      <c r="P700" t="s">
        <v>8259</v>
      </c>
      <c r="Q700">
        <v>9815</v>
      </c>
      <c r="R700" t="s">
        <v>8562</v>
      </c>
      <c r="S700">
        <v>32888</v>
      </c>
      <c r="T700" t="s">
        <v>8562</v>
      </c>
      <c r="V700" t="s">
        <v>8564</v>
      </c>
      <c r="W700">
        <v>66174</v>
      </c>
      <c r="X700">
        <v>9815</v>
      </c>
      <c r="Y700" t="s">
        <v>10902</v>
      </c>
      <c r="Z700" t="s">
        <v>8565</v>
      </c>
      <c r="AA700" t="s">
        <v>656</v>
      </c>
      <c r="AB700" t="s">
        <v>656</v>
      </c>
      <c r="AC700" t="s">
        <v>8562</v>
      </c>
      <c r="AD700" t="s">
        <v>8565</v>
      </c>
      <c r="AE700">
        <v>13197</v>
      </c>
      <c r="AF700" t="s">
        <v>8562</v>
      </c>
      <c r="AG700">
        <v>38563</v>
      </c>
      <c r="AH700" t="s">
        <v>8562</v>
      </c>
      <c r="AI700">
        <v>10429</v>
      </c>
      <c r="AJ700">
        <v>4747</v>
      </c>
      <c r="AL700" t="s">
        <v>14698</v>
      </c>
      <c r="AM700" t="s">
        <v>8565</v>
      </c>
      <c r="AN700" t="s">
        <v>8562</v>
      </c>
      <c r="AO700" t="s">
        <v>15883</v>
      </c>
    </row>
    <row r="701" spans="1:41" x14ac:dyDescent="0.3">
      <c r="A701" t="s">
        <v>2053</v>
      </c>
      <c r="B701" t="s">
        <v>499</v>
      </c>
      <c r="C701" s="62">
        <v>30552</v>
      </c>
      <c r="D701" t="s">
        <v>6538</v>
      </c>
      <c r="E701" t="s">
        <v>6537</v>
      </c>
      <c r="F701" t="s">
        <v>1370</v>
      </c>
      <c r="G701" t="s">
        <v>6107</v>
      </c>
      <c r="H701" t="s">
        <v>1378</v>
      </c>
      <c r="I701" t="s">
        <v>10653</v>
      </c>
      <c r="J701" t="s">
        <v>499</v>
      </c>
      <c r="K701">
        <v>458731</v>
      </c>
      <c r="L701" t="s">
        <v>499</v>
      </c>
      <c r="M701">
        <v>1200052</v>
      </c>
      <c r="N701" t="s">
        <v>499</v>
      </c>
      <c r="O701" t="s">
        <v>2054</v>
      </c>
      <c r="P701" t="s">
        <v>2053</v>
      </c>
      <c r="Q701">
        <v>8289</v>
      </c>
      <c r="R701" t="s">
        <v>499</v>
      </c>
      <c r="S701">
        <v>29174</v>
      </c>
      <c r="T701" t="s">
        <v>499</v>
      </c>
      <c r="U701" t="s">
        <v>499</v>
      </c>
      <c r="V701" t="s">
        <v>4016</v>
      </c>
      <c r="W701">
        <v>47454</v>
      </c>
      <c r="X701">
        <v>8289</v>
      </c>
      <c r="Y701" t="s">
        <v>499</v>
      </c>
      <c r="Z701" t="s">
        <v>5500</v>
      </c>
      <c r="AA701" t="s">
        <v>664</v>
      </c>
      <c r="AB701" t="s">
        <v>664</v>
      </c>
      <c r="AC701" t="s">
        <v>499</v>
      </c>
      <c r="AD701" t="s">
        <v>5500</v>
      </c>
      <c r="AE701">
        <v>9623</v>
      </c>
      <c r="AF701" t="s">
        <v>499</v>
      </c>
      <c r="AG701">
        <v>5948</v>
      </c>
      <c r="AH701" t="s">
        <v>499</v>
      </c>
      <c r="AI701">
        <v>1244</v>
      </c>
      <c r="AJ701">
        <v>2973</v>
      </c>
      <c r="AK701" t="s">
        <v>499</v>
      </c>
      <c r="AL701" t="s">
        <v>14699</v>
      </c>
      <c r="AM701" t="s">
        <v>5500</v>
      </c>
      <c r="AN701" t="s">
        <v>5500</v>
      </c>
      <c r="AO701" t="s">
        <v>1378</v>
      </c>
    </row>
    <row r="702" spans="1:41" x14ac:dyDescent="0.3">
      <c r="A702" t="s">
        <v>4017</v>
      </c>
      <c r="B702" t="s">
        <v>1014</v>
      </c>
      <c r="C702" s="62">
        <v>29125</v>
      </c>
      <c r="D702" t="s">
        <v>6886</v>
      </c>
      <c r="E702" t="s">
        <v>7872</v>
      </c>
      <c r="F702" t="s">
        <v>3575</v>
      </c>
      <c r="G702" t="s">
        <v>3575</v>
      </c>
      <c r="H702" t="s">
        <v>1371</v>
      </c>
      <c r="I702" t="s">
        <v>10124</v>
      </c>
      <c r="J702" t="s">
        <v>1014</v>
      </c>
      <c r="K702">
        <v>279782</v>
      </c>
      <c r="L702" t="s">
        <v>1014</v>
      </c>
      <c r="M702">
        <v>174783</v>
      </c>
      <c r="N702" t="s">
        <v>1014</v>
      </c>
      <c r="O702" t="s">
        <v>5501</v>
      </c>
      <c r="P702" t="s">
        <v>4017</v>
      </c>
      <c r="Q702">
        <v>6396</v>
      </c>
      <c r="R702" t="s">
        <v>1014</v>
      </c>
      <c r="V702" t="s">
        <v>5502</v>
      </c>
      <c r="W702">
        <v>1532</v>
      </c>
      <c r="X702">
        <v>6396</v>
      </c>
      <c r="Y702" t="s">
        <v>1014</v>
      </c>
      <c r="Z702" t="s">
        <v>8566</v>
      </c>
      <c r="AA702" t="s">
        <v>656</v>
      </c>
      <c r="AB702" t="s">
        <v>656</v>
      </c>
      <c r="AC702" t="s">
        <v>1014</v>
      </c>
      <c r="AD702" t="s">
        <v>8566</v>
      </c>
      <c r="AI702">
        <v>18096</v>
      </c>
      <c r="AO702" t="s">
        <v>1371</v>
      </c>
    </row>
    <row r="703" spans="1:41" x14ac:dyDescent="0.3">
      <c r="A703" t="s">
        <v>11085</v>
      </c>
      <c r="B703" t="s">
        <v>11086</v>
      </c>
      <c r="C703" s="62">
        <v>32002</v>
      </c>
      <c r="D703" t="s">
        <v>6543</v>
      </c>
      <c r="E703" t="s">
        <v>11087</v>
      </c>
      <c r="F703" t="s">
        <v>1468</v>
      </c>
      <c r="G703" t="s">
        <v>6107</v>
      </c>
      <c r="H703" t="s">
        <v>1422</v>
      </c>
      <c r="I703" t="s">
        <v>11088</v>
      </c>
      <c r="J703" t="s">
        <v>11086</v>
      </c>
      <c r="K703">
        <v>572863</v>
      </c>
      <c r="L703" t="s">
        <v>11086</v>
      </c>
      <c r="M703">
        <v>2117267</v>
      </c>
      <c r="N703" t="s">
        <v>11086</v>
      </c>
      <c r="O703" t="s">
        <v>13598</v>
      </c>
      <c r="P703" t="s">
        <v>11085</v>
      </c>
      <c r="Q703">
        <v>10051</v>
      </c>
      <c r="R703" t="s">
        <v>11086</v>
      </c>
      <c r="S703">
        <v>33257</v>
      </c>
      <c r="T703" t="s">
        <v>11086</v>
      </c>
      <c r="V703" t="s">
        <v>12715</v>
      </c>
      <c r="W703">
        <v>60238</v>
      </c>
      <c r="X703">
        <v>10051</v>
      </c>
      <c r="Y703" t="s">
        <v>11086</v>
      </c>
      <c r="Z703" t="s">
        <v>11089</v>
      </c>
      <c r="AA703" t="s">
        <v>656</v>
      </c>
      <c r="AB703" t="s">
        <v>656</v>
      </c>
      <c r="AC703" t="s">
        <v>11086</v>
      </c>
      <c r="AD703" t="s">
        <v>11089</v>
      </c>
      <c r="AE703">
        <v>13327</v>
      </c>
      <c r="AF703" t="s">
        <v>11086</v>
      </c>
      <c r="AG703">
        <v>52885</v>
      </c>
      <c r="AH703" t="s">
        <v>11086</v>
      </c>
      <c r="AI703">
        <v>11636</v>
      </c>
      <c r="AJ703">
        <v>5010</v>
      </c>
      <c r="AL703" t="s">
        <v>14700</v>
      </c>
      <c r="AM703" t="s">
        <v>11089</v>
      </c>
      <c r="AN703" t="s">
        <v>11086</v>
      </c>
      <c r="AO703" t="s">
        <v>1422</v>
      </c>
    </row>
    <row r="704" spans="1:41" x14ac:dyDescent="0.3">
      <c r="A704" t="s">
        <v>12818</v>
      </c>
      <c r="B704" t="s">
        <v>11216</v>
      </c>
      <c r="C704" s="62">
        <v>33727</v>
      </c>
      <c r="D704" t="s">
        <v>12819</v>
      </c>
      <c r="E704" t="s">
        <v>6949</v>
      </c>
      <c r="F704" t="s">
        <v>1444</v>
      </c>
      <c r="G704" t="s">
        <v>9083</v>
      </c>
      <c r="H704" t="s">
        <v>1371</v>
      </c>
      <c r="I704" t="s">
        <v>13750</v>
      </c>
      <c r="J704" t="s">
        <v>11216</v>
      </c>
      <c r="K704">
        <v>607237</v>
      </c>
      <c r="L704" t="s">
        <v>11216</v>
      </c>
      <c r="M704">
        <v>2053474</v>
      </c>
      <c r="N704" t="s">
        <v>11216</v>
      </c>
      <c r="O704" t="s">
        <v>14701</v>
      </c>
      <c r="P704" t="s">
        <v>12818</v>
      </c>
      <c r="Q704">
        <v>10171</v>
      </c>
      <c r="R704" t="s">
        <v>11216</v>
      </c>
      <c r="S704">
        <v>33652</v>
      </c>
      <c r="T704" t="s">
        <v>11216</v>
      </c>
      <c r="W704">
        <v>70946</v>
      </c>
      <c r="X704">
        <v>10171</v>
      </c>
      <c r="Y704" t="s">
        <v>11216</v>
      </c>
      <c r="Z704" t="s">
        <v>12820</v>
      </c>
      <c r="AA704" t="s">
        <v>664</v>
      </c>
      <c r="AB704" t="s">
        <v>664</v>
      </c>
      <c r="AC704" t="s">
        <v>11216</v>
      </c>
      <c r="AD704" t="s">
        <v>12820</v>
      </c>
      <c r="AE704">
        <v>13611</v>
      </c>
      <c r="AF704" t="s">
        <v>11216</v>
      </c>
      <c r="AG704">
        <v>68510</v>
      </c>
      <c r="AH704" t="s">
        <v>11216</v>
      </c>
      <c r="AI704">
        <v>23566</v>
      </c>
      <c r="AJ704">
        <v>5331</v>
      </c>
      <c r="AK704" t="s">
        <v>11216</v>
      </c>
      <c r="AL704" t="s">
        <v>14702</v>
      </c>
      <c r="AM704" t="s">
        <v>12820</v>
      </c>
      <c r="AN704" t="s">
        <v>11216</v>
      </c>
      <c r="AO704" t="s">
        <v>15883</v>
      </c>
    </row>
    <row r="705" spans="1:41" x14ac:dyDescent="0.3">
      <c r="A705" t="s">
        <v>14119</v>
      </c>
      <c r="B705" t="s">
        <v>11482</v>
      </c>
      <c r="C705" s="62">
        <v>33253</v>
      </c>
      <c r="D705" t="s">
        <v>6888</v>
      </c>
      <c r="E705" t="s">
        <v>14120</v>
      </c>
      <c r="F705" t="s">
        <v>1563</v>
      </c>
      <c r="G705" t="s">
        <v>6107</v>
      </c>
      <c r="H705" t="s">
        <v>1422</v>
      </c>
      <c r="I705" t="s">
        <v>13973</v>
      </c>
      <c r="J705" t="s">
        <v>11482</v>
      </c>
      <c r="K705">
        <v>641598</v>
      </c>
      <c r="L705" t="s">
        <v>11482</v>
      </c>
      <c r="M705">
        <v>2164748</v>
      </c>
      <c r="N705" t="s">
        <v>11482</v>
      </c>
      <c r="O705" t="s">
        <v>14703</v>
      </c>
      <c r="P705" t="s">
        <v>14119</v>
      </c>
      <c r="Q705">
        <v>10789</v>
      </c>
      <c r="R705" t="s">
        <v>11482</v>
      </c>
      <c r="S705">
        <v>33667</v>
      </c>
      <c r="T705" t="s">
        <v>11482</v>
      </c>
      <c r="W705">
        <v>102593</v>
      </c>
      <c r="Z705" t="s">
        <v>14121</v>
      </c>
      <c r="AA705" t="s">
        <v>656</v>
      </c>
      <c r="AB705" t="s">
        <v>656</v>
      </c>
      <c r="AD705" t="s">
        <v>14121</v>
      </c>
      <c r="AE705">
        <v>13299</v>
      </c>
      <c r="AI705">
        <v>23845</v>
      </c>
      <c r="AJ705">
        <v>5458</v>
      </c>
      <c r="AL705" t="s">
        <v>14704</v>
      </c>
      <c r="AM705" t="s">
        <v>14121</v>
      </c>
      <c r="AN705" t="s">
        <v>11482</v>
      </c>
      <c r="AO705" t="s">
        <v>1422</v>
      </c>
    </row>
    <row r="706" spans="1:41" x14ac:dyDescent="0.3">
      <c r="A706" t="s">
        <v>2055</v>
      </c>
      <c r="B706" t="s">
        <v>791</v>
      </c>
      <c r="C706" s="62">
        <v>30631</v>
      </c>
      <c r="D706" t="s">
        <v>6610</v>
      </c>
      <c r="E706" t="s">
        <v>7611</v>
      </c>
      <c r="F706" t="s">
        <v>3575</v>
      </c>
      <c r="G706" t="s">
        <v>3575</v>
      </c>
      <c r="H706" t="s">
        <v>1371</v>
      </c>
      <c r="I706" t="s">
        <v>10060</v>
      </c>
      <c r="J706" t="s">
        <v>791</v>
      </c>
      <c r="K706">
        <v>490063</v>
      </c>
      <c r="L706" t="s">
        <v>791</v>
      </c>
      <c r="M706">
        <v>1098892</v>
      </c>
      <c r="N706" t="s">
        <v>791</v>
      </c>
      <c r="O706" t="s">
        <v>2056</v>
      </c>
      <c r="P706" t="s">
        <v>2055</v>
      </c>
      <c r="Q706">
        <v>7823</v>
      </c>
      <c r="R706" t="s">
        <v>791</v>
      </c>
      <c r="S706">
        <v>28528</v>
      </c>
      <c r="T706" t="s">
        <v>791</v>
      </c>
      <c r="V706" t="s">
        <v>4018</v>
      </c>
      <c r="W706">
        <v>49349</v>
      </c>
      <c r="X706">
        <v>7823</v>
      </c>
      <c r="Y706" t="s">
        <v>791</v>
      </c>
      <c r="Z706" t="s">
        <v>5503</v>
      </c>
      <c r="AA706" t="s">
        <v>656</v>
      </c>
      <c r="AB706" t="s">
        <v>656</v>
      </c>
      <c r="AC706" t="s">
        <v>791</v>
      </c>
      <c r="AD706" t="s">
        <v>5503</v>
      </c>
      <c r="AE706">
        <v>8668</v>
      </c>
      <c r="AF706" t="s">
        <v>791</v>
      </c>
      <c r="AG706">
        <v>5711</v>
      </c>
      <c r="AH706" t="s">
        <v>791</v>
      </c>
      <c r="AI706">
        <v>3141</v>
      </c>
      <c r="AJ706">
        <v>2396</v>
      </c>
      <c r="AK706" t="s">
        <v>791</v>
      </c>
      <c r="AL706" t="s">
        <v>14705</v>
      </c>
      <c r="AM706" t="s">
        <v>5503</v>
      </c>
      <c r="AN706" t="s">
        <v>5503</v>
      </c>
      <c r="AO706" t="s">
        <v>1371</v>
      </c>
    </row>
    <row r="707" spans="1:41" x14ac:dyDescent="0.3">
      <c r="A707" t="s">
        <v>2057</v>
      </c>
      <c r="B707" t="s">
        <v>515</v>
      </c>
      <c r="C707" s="62">
        <v>31642</v>
      </c>
      <c r="D707" t="s">
        <v>6564</v>
      </c>
      <c r="E707" t="s">
        <v>6694</v>
      </c>
      <c r="F707" t="s">
        <v>3575</v>
      </c>
      <c r="G707" t="s">
        <v>3575</v>
      </c>
      <c r="H707" t="s">
        <v>1422</v>
      </c>
      <c r="I707" t="s">
        <v>9365</v>
      </c>
      <c r="J707" t="s">
        <v>515</v>
      </c>
      <c r="K707">
        <v>594828</v>
      </c>
      <c r="L707" t="s">
        <v>515</v>
      </c>
      <c r="M707">
        <v>1941510</v>
      </c>
      <c r="N707" t="s">
        <v>515</v>
      </c>
      <c r="O707" t="s">
        <v>4019</v>
      </c>
      <c r="P707" t="s">
        <v>2057</v>
      </c>
      <c r="Q707">
        <v>9356</v>
      </c>
      <c r="R707" t="s">
        <v>515</v>
      </c>
      <c r="S707">
        <v>32863</v>
      </c>
      <c r="T707" t="s">
        <v>515</v>
      </c>
      <c r="U707" t="s">
        <v>515</v>
      </c>
      <c r="V707" t="s">
        <v>4020</v>
      </c>
      <c r="W707">
        <v>67758</v>
      </c>
      <c r="X707">
        <v>9356</v>
      </c>
      <c r="Y707" t="s">
        <v>515</v>
      </c>
      <c r="Z707" t="s">
        <v>5504</v>
      </c>
      <c r="AA707" t="s">
        <v>656</v>
      </c>
      <c r="AB707" t="s">
        <v>656</v>
      </c>
      <c r="AC707" t="s">
        <v>515</v>
      </c>
      <c r="AD707" t="s">
        <v>5504</v>
      </c>
      <c r="AE707">
        <v>12112</v>
      </c>
      <c r="AF707" t="s">
        <v>515</v>
      </c>
      <c r="AG707">
        <v>17015</v>
      </c>
      <c r="AH707" t="s">
        <v>515</v>
      </c>
      <c r="AI707">
        <v>14194</v>
      </c>
      <c r="AJ707">
        <v>4094</v>
      </c>
      <c r="AK707" t="s">
        <v>515</v>
      </c>
      <c r="AL707" t="s">
        <v>14706</v>
      </c>
      <c r="AM707" t="s">
        <v>5504</v>
      </c>
      <c r="AN707" t="s">
        <v>5504</v>
      </c>
      <c r="AO707" t="s">
        <v>2145</v>
      </c>
    </row>
    <row r="708" spans="1:41" x14ac:dyDescent="0.3">
      <c r="A708" t="s">
        <v>2058</v>
      </c>
      <c r="B708" t="s">
        <v>1168</v>
      </c>
      <c r="C708" s="62">
        <v>30399</v>
      </c>
      <c r="D708" t="s">
        <v>7351</v>
      </c>
      <c r="E708" t="s">
        <v>7873</v>
      </c>
      <c r="F708" t="s">
        <v>3575</v>
      </c>
      <c r="G708" t="s">
        <v>3575</v>
      </c>
      <c r="H708" t="s">
        <v>1371</v>
      </c>
      <c r="I708" t="s">
        <v>10924</v>
      </c>
      <c r="J708" t="s">
        <v>1168</v>
      </c>
      <c r="K708">
        <v>429985</v>
      </c>
      <c r="L708" t="s">
        <v>1168</v>
      </c>
      <c r="M708">
        <v>404386</v>
      </c>
      <c r="N708" t="s">
        <v>1168</v>
      </c>
      <c r="O708" t="s">
        <v>2059</v>
      </c>
      <c r="P708" t="s">
        <v>2058</v>
      </c>
      <c r="Q708">
        <v>7199</v>
      </c>
      <c r="R708" t="s">
        <v>1168</v>
      </c>
      <c r="S708">
        <v>5627</v>
      </c>
      <c r="T708" t="s">
        <v>1168</v>
      </c>
      <c r="V708" t="s">
        <v>4021</v>
      </c>
      <c r="W708">
        <v>35922</v>
      </c>
      <c r="X708">
        <v>7199</v>
      </c>
      <c r="Y708" t="s">
        <v>1168</v>
      </c>
      <c r="Z708" t="s">
        <v>8567</v>
      </c>
      <c r="AA708" t="s">
        <v>656</v>
      </c>
      <c r="AB708" t="s">
        <v>656</v>
      </c>
      <c r="AC708" t="s">
        <v>1168</v>
      </c>
      <c r="AD708" t="s">
        <v>8567</v>
      </c>
      <c r="AE708">
        <v>7235</v>
      </c>
      <c r="AI708">
        <v>7458</v>
      </c>
      <c r="AN708" t="s">
        <v>1168</v>
      </c>
      <c r="AO708" t="s">
        <v>1371</v>
      </c>
    </row>
    <row r="709" spans="1:41" x14ac:dyDescent="0.3">
      <c r="A709" t="s">
        <v>3470</v>
      </c>
      <c r="B709" t="s">
        <v>1325</v>
      </c>
      <c r="C709" s="62">
        <v>33244</v>
      </c>
      <c r="D709" t="s">
        <v>6808</v>
      </c>
      <c r="E709" t="s">
        <v>7574</v>
      </c>
      <c r="F709" t="s">
        <v>1458</v>
      </c>
      <c r="G709" t="s">
        <v>9083</v>
      </c>
      <c r="H709" t="s">
        <v>1371</v>
      </c>
      <c r="I709" t="s">
        <v>10553</v>
      </c>
      <c r="J709" t="s">
        <v>1325</v>
      </c>
      <c r="K709">
        <v>592332</v>
      </c>
      <c r="L709" t="s">
        <v>1325</v>
      </c>
      <c r="M709">
        <v>2000033</v>
      </c>
      <c r="N709" t="s">
        <v>1325</v>
      </c>
      <c r="O709" t="s">
        <v>4022</v>
      </c>
      <c r="P709" t="s">
        <v>3470</v>
      </c>
      <c r="Q709">
        <v>9334</v>
      </c>
      <c r="R709" t="s">
        <v>1325</v>
      </c>
      <c r="S709">
        <v>32667</v>
      </c>
      <c r="T709" t="s">
        <v>1325</v>
      </c>
      <c r="V709" t="s">
        <v>4023</v>
      </c>
      <c r="W709">
        <v>68557</v>
      </c>
      <c r="X709">
        <v>9334</v>
      </c>
      <c r="Y709" t="s">
        <v>1325</v>
      </c>
      <c r="Z709" t="s">
        <v>5505</v>
      </c>
      <c r="AA709" t="s">
        <v>664</v>
      </c>
      <c r="AB709" t="s">
        <v>656</v>
      </c>
      <c r="AC709" t="s">
        <v>1325</v>
      </c>
      <c r="AD709" t="s">
        <v>5505</v>
      </c>
      <c r="AE709">
        <v>11473</v>
      </c>
      <c r="AF709" t="s">
        <v>1325</v>
      </c>
      <c r="AG709">
        <v>38000</v>
      </c>
      <c r="AH709" t="s">
        <v>1325</v>
      </c>
      <c r="AI709">
        <v>18196</v>
      </c>
      <c r="AJ709">
        <v>4311</v>
      </c>
      <c r="AK709" t="s">
        <v>1325</v>
      </c>
      <c r="AL709" t="s">
        <v>14707</v>
      </c>
      <c r="AM709" t="s">
        <v>5505</v>
      </c>
      <c r="AN709" t="s">
        <v>5505</v>
      </c>
      <c r="AO709" t="s">
        <v>15887</v>
      </c>
    </row>
    <row r="710" spans="1:41" x14ac:dyDescent="0.3">
      <c r="A710" t="s">
        <v>13552</v>
      </c>
      <c r="B710" t="s">
        <v>13140</v>
      </c>
      <c r="C710" s="62">
        <v>33015</v>
      </c>
      <c r="D710" t="s">
        <v>6842</v>
      </c>
      <c r="E710" t="s">
        <v>13553</v>
      </c>
      <c r="F710" t="s">
        <v>1424</v>
      </c>
      <c r="G710" t="s">
        <v>6107</v>
      </c>
      <c r="H710" t="s">
        <v>1371</v>
      </c>
      <c r="I710" t="s">
        <v>13554</v>
      </c>
      <c r="J710" t="s">
        <v>13140</v>
      </c>
      <c r="K710">
        <v>543208</v>
      </c>
      <c r="L710" t="s">
        <v>13140</v>
      </c>
      <c r="M710">
        <v>2114447</v>
      </c>
      <c r="N710" t="s">
        <v>13140</v>
      </c>
      <c r="O710" t="s">
        <v>14708</v>
      </c>
      <c r="P710" t="s">
        <v>13552</v>
      </c>
      <c r="Q710">
        <v>10698</v>
      </c>
      <c r="R710" t="s">
        <v>13140</v>
      </c>
      <c r="S710">
        <v>33157</v>
      </c>
      <c r="T710" t="s">
        <v>13140</v>
      </c>
      <c r="W710">
        <v>70304</v>
      </c>
      <c r="X710">
        <v>10698</v>
      </c>
      <c r="Y710" t="s">
        <v>13140</v>
      </c>
      <c r="Z710" t="s">
        <v>13555</v>
      </c>
      <c r="AA710" t="s">
        <v>656</v>
      </c>
      <c r="AB710" t="s">
        <v>656</v>
      </c>
      <c r="AD710" t="s">
        <v>13555</v>
      </c>
      <c r="AE710">
        <v>14338</v>
      </c>
      <c r="AI710">
        <v>28755</v>
      </c>
      <c r="AJ710">
        <v>4834</v>
      </c>
      <c r="AK710" t="s">
        <v>13140</v>
      </c>
      <c r="AL710" t="s">
        <v>14709</v>
      </c>
      <c r="AM710" t="s">
        <v>13555</v>
      </c>
      <c r="AN710" t="s">
        <v>13140</v>
      </c>
      <c r="AO710" t="s">
        <v>15887</v>
      </c>
    </row>
    <row r="711" spans="1:41" x14ac:dyDescent="0.3">
      <c r="A711" t="s">
        <v>2060</v>
      </c>
      <c r="B711" t="s">
        <v>1219</v>
      </c>
      <c r="C711" s="62">
        <v>31516</v>
      </c>
      <c r="D711" t="s">
        <v>7875</v>
      </c>
      <c r="E711" t="s">
        <v>7874</v>
      </c>
      <c r="F711" t="s">
        <v>3575</v>
      </c>
      <c r="G711" t="s">
        <v>3575</v>
      </c>
      <c r="H711" t="s">
        <v>1371</v>
      </c>
      <c r="I711" t="s">
        <v>10761</v>
      </c>
      <c r="J711" t="s">
        <v>1219</v>
      </c>
      <c r="K711">
        <v>518715</v>
      </c>
      <c r="L711" t="s">
        <v>1219</v>
      </c>
      <c r="M711">
        <v>1740938</v>
      </c>
      <c r="N711" t="s">
        <v>1219</v>
      </c>
      <c r="O711" t="s">
        <v>2061</v>
      </c>
      <c r="P711" t="s">
        <v>2060</v>
      </c>
      <c r="Q711">
        <v>8910</v>
      </c>
      <c r="R711" t="s">
        <v>1219</v>
      </c>
      <c r="S711">
        <v>30665</v>
      </c>
      <c r="T711" t="s">
        <v>1219</v>
      </c>
      <c r="V711" t="s">
        <v>4024</v>
      </c>
      <c r="W711">
        <v>56333</v>
      </c>
      <c r="X711">
        <v>8910</v>
      </c>
      <c r="Y711" t="s">
        <v>1219</v>
      </c>
      <c r="Z711" t="s">
        <v>8568</v>
      </c>
      <c r="AA711" t="s">
        <v>656</v>
      </c>
      <c r="AB711" t="s">
        <v>656</v>
      </c>
      <c r="AC711" t="s">
        <v>1219</v>
      </c>
      <c r="AD711" t="s">
        <v>8568</v>
      </c>
      <c r="AE711">
        <v>9962</v>
      </c>
      <c r="AF711" t="s">
        <v>1219</v>
      </c>
      <c r="AG711">
        <v>13140</v>
      </c>
      <c r="AH711" t="s">
        <v>1219</v>
      </c>
      <c r="AI711">
        <v>5679</v>
      </c>
      <c r="AJ711">
        <v>3787</v>
      </c>
      <c r="AL711" t="s">
        <v>14710</v>
      </c>
      <c r="AM711" t="s">
        <v>8568</v>
      </c>
      <c r="AN711" t="s">
        <v>8568</v>
      </c>
      <c r="AO711" t="s">
        <v>15883</v>
      </c>
    </row>
    <row r="712" spans="1:41" x14ac:dyDescent="0.3">
      <c r="A712" t="s">
        <v>2062</v>
      </c>
      <c r="B712" t="s">
        <v>796</v>
      </c>
      <c r="C712" s="62">
        <v>31530</v>
      </c>
      <c r="D712" t="s">
        <v>7877</v>
      </c>
      <c r="E712" t="s">
        <v>7876</v>
      </c>
      <c r="F712" t="s">
        <v>3575</v>
      </c>
      <c r="G712" t="s">
        <v>3575</v>
      </c>
      <c r="H712" t="s">
        <v>1371</v>
      </c>
      <c r="I712" t="s">
        <v>9632</v>
      </c>
      <c r="J712" t="s">
        <v>796</v>
      </c>
      <c r="K712">
        <v>518716</v>
      </c>
      <c r="L712" t="s">
        <v>796</v>
      </c>
      <c r="M712">
        <v>1661428</v>
      </c>
      <c r="N712" t="s">
        <v>796</v>
      </c>
      <c r="O712" t="s">
        <v>2063</v>
      </c>
      <c r="P712" t="s">
        <v>2062</v>
      </c>
      <c r="Q712">
        <v>8816</v>
      </c>
      <c r="R712" t="s">
        <v>796</v>
      </c>
      <c r="S712">
        <v>30139</v>
      </c>
      <c r="T712" t="s">
        <v>796</v>
      </c>
      <c r="V712" t="s">
        <v>4025</v>
      </c>
      <c r="W712">
        <v>56334</v>
      </c>
      <c r="X712">
        <v>8816</v>
      </c>
      <c r="Y712" t="s">
        <v>796</v>
      </c>
      <c r="Z712" t="s">
        <v>5506</v>
      </c>
      <c r="AA712" t="s">
        <v>656</v>
      </c>
      <c r="AB712" t="s">
        <v>656</v>
      </c>
      <c r="AC712" t="s">
        <v>796</v>
      </c>
      <c r="AD712" t="s">
        <v>5506</v>
      </c>
      <c r="AE712">
        <v>10632</v>
      </c>
      <c r="AF712" t="s">
        <v>796</v>
      </c>
      <c r="AG712">
        <v>12575</v>
      </c>
      <c r="AH712" t="s">
        <v>796</v>
      </c>
      <c r="AI712">
        <v>5498</v>
      </c>
      <c r="AJ712">
        <v>3227</v>
      </c>
      <c r="AN712" t="s">
        <v>796</v>
      </c>
      <c r="AO712" t="s">
        <v>1371</v>
      </c>
    </row>
    <row r="713" spans="1:41" x14ac:dyDescent="0.3">
      <c r="A713" t="s">
        <v>8244</v>
      </c>
      <c r="B713" t="s">
        <v>8569</v>
      </c>
      <c r="C713" s="62">
        <v>32082</v>
      </c>
      <c r="D713" t="s">
        <v>6723</v>
      </c>
      <c r="E713" t="s">
        <v>8245</v>
      </c>
      <c r="F713" t="s">
        <v>3575</v>
      </c>
      <c r="G713" t="s">
        <v>3575</v>
      </c>
      <c r="H713" t="s">
        <v>1371</v>
      </c>
      <c r="I713" t="s">
        <v>9327</v>
      </c>
      <c r="J713" t="s">
        <v>8569</v>
      </c>
      <c r="K713">
        <v>544993</v>
      </c>
      <c r="L713" t="s">
        <v>8569</v>
      </c>
      <c r="M713">
        <v>1811025</v>
      </c>
      <c r="N713" t="s">
        <v>8570</v>
      </c>
      <c r="O713" t="s">
        <v>8571</v>
      </c>
      <c r="P713" t="s">
        <v>8244</v>
      </c>
      <c r="Q713">
        <v>9266</v>
      </c>
      <c r="R713" t="s">
        <v>8569</v>
      </c>
      <c r="S713">
        <v>31393</v>
      </c>
      <c r="T713" t="s">
        <v>8570</v>
      </c>
      <c r="V713" t="s">
        <v>8572</v>
      </c>
      <c r="W713">
        <v>58219</v>
      </c>
      <c r="X713">
        <v>9266</v>
      </c>
      <c r="Y713" t="s">
        <v>8569</v>
      </c>
      <c r="Z713" t="s">
        <v>8573</v>
      </c>
      <c r="AA713" t="s">
        <v>656</v>
      </c>
      <c r="AB713" t="s">
        <v>656</v>
      </c>
      <c r="AC713" t="s">
        <v>8569</v>
      </c>
      <c r="AD713" t="s">
        <v>8573</v>
      </c>
      <c r="AE713">
        <v>12690</v>
      </c>
      <c r="AF713" t="s">
        <v>8569</v>
      </c>
      <c r="AG713">
        <v>13874</v>
      </c>
      <c r="AH713" t="s">
        <v>8569</v>
      </c>
      <c r="AI713">
        <v>9454</v>
      </c>
      <c r="AJ713">
        <v>4176</v>
      </c>
      <c r="AN713" t="s">
        <v>8569</v>
      </c>
      <c r="AO713" t="s">
        <v>1371</v>
      </c>
    </row>
    <row r="714" spans="1:41" x14ac:dyDescent="0.3">
      <c r="A714" t="s">
        <v>3471</v>
      </c>
      <c r="B714" t="s">
        <v>304</v>
      </c>
      <c r="C714" s="62">
        <v>32994</v>
      </c>
      <c r="D714" t="s">
        <v>6793</v>
      </c>
      <c r="E714" t="s">
        <v>6792</v>
      </c>
      <c r="F714" t="s">
        <v>1444</v>
      </c>
      <c r="G714" t="s">
        <v>9083</v>
      </c>
      <c r="H714" t="s">
        <v>659</v>
      </c>
      <c r="I714" t="s">
        <v>9200</v>
      </c>
      <c r="J714" t="s">
        <v>304</v>
      </c>
      <c r="K714">
        <v>571697</v>
      </c>
      <c r="L714" t="s">
        <v>304</v>
      </c>
      <c r="M714">
        <v>1803884</v>
      </c>
      <c r="N714" t="s">
        <v>304</v>
      </c>
      <c r="O714" t="s">
        <v>4026</v>
      </c>
      <c r="P714" t="s">
        <v>3471</v>
      </c>
      <c r="Q714">
        <v>9420</v>
      </c>
      <c r="R714" t="s">
        <v>304</v>
      </c>
      <c r="S714">
        <v>31175</v>
      </c>
      <c r="T714" t="s">
        <v>304</v>
      </c>
      <c r="U714" t="s">
        <v>304</v>
      </c>
      <c r="V714" t="s">
        <v>4027</v>
      </c>
      <c r="W714">
        <v>66539</v>
      </c>
      <c r="X714">
        <v>9420</v>
      </c>
      <c r="Y714" t="s">
        <v>304</v>
      </c>
      <c r="Z714" t="s">
        <v>5507</v>
      </c>
      <c r="AA714" t="s">
        <v>664</v>
      </c>
      <c r="AB714" t="s">
        <v>656</v>
      </c>
      <c r="AC714" t="s">
        <v>304</v>
      </c>
      <c r="AD714" t="s">
        <v>5507</v>
      </c>
      <c r="AE714">
        <v>11410</v>
      </c>
      <c r="AF714" t="s">
        <v>304</v>
      </c>
      <c r="AG714">
        <v>13286</v>
      </c>
      <c r="AH714" t="s">
        <v>304</v>
      </c>
      <c r="AI714">
        <v>6242</v>
      </c>
      <c r="AJ714">
        <v>4233</v>
      </c>
      <c r="AK714" t="s">
        <v>304</v>
      </c>
      <c r="AL714" t="s">
        <v>14711</v>
      </c>
      <c r="AM714" t="s">
        <v>5507</v>
      </c>
      <c r="AN714" t="s">
        <v>5507</v>
      </c>
      <c r="AO714" t="s">
        <v>659</v>
      </c>
    </row>
    <row r="715" spans="1:41" x14ac:dyDescent="0.3">
      <c r="A715" t="s">
        <v>2064</v>
      </c>
      <c r="B715" t="s">
        <v>276</v>
      </c>
      <c r="C715" s="62">
        <v>30649</v>
      </c>
      <c r="D715" t="s">
        <v>6942</v>
      </c>
      <c r="E715" t="s">
        <v>6941</v>
      </c>
      <c r="F715" t="s">
        <v>3575</v>
      </c>
      <c r="G715" t="s">
        <v>3575</v>
      </c>
      <c r="H715" t="s">
        <v>1378</v>
      </c>
      <c r="I715" t="s">
        <v>9500</v>
      </c>
      <c r="J715" t="s">
        <v>276</v>
      </c>
      <c r="K715">
        <v>502226</v>
      </c>
      <c r="L715" t="s">
        <v>276</v>
      </c>
      <c r="M715">
        <v>1665405</v>
      </c>
      <c r="N715" t="s">
        <v>276</v>
      </c>
      <c r="O715" t="s">
        <v>2065</v>
      </c>
      <c r="P715" t="s">
        <v>2064</v>
      </c>
      <c r="Q715">
        <v>8574</v>
      </c>
      <c r="R715" t="s">
        <v>276</v>
      </c>
      <c r="S715">
        <v>30267</v>
      </c>
      <c r="T715" t="s">
        <v>276</v>
      </c>
      <c r="U715" t="s">
        <v>276</v>
      </c>
      <c r="V715" t="s">
        <v>4028</v>
      </c>
      <c r="W715">
        <v>50191</v>
      </c>
      <c r="X715">
        <v>8574</v>
      </c>
      <c r="Y715" t="s">
        <v>276</v>
      </c>
      <c r="Z715" t="s">
        <v>5508</v>
      </c>
      <c r="AA715" t="s">
        <v>656</v>
      </c>
      <c r="AB715" t="s">
        <v>656</v>
      </c>
      <c r="AC715" t="s">
        <v>276</v>
      </c>
      <c r="AD715" t="s">
        <v>5508</v>
      </c>
      <c r="AE715">
        <v>11215</v>
      </c>
      <c r="AF715" t="s">
        <v>276</v>
      </c>
      <c r="AG715">
        <v>6283</v>
      </c>
      <c r="AH715" t="s">
        <v>276</v>
      </c>
      <c r="AI715">
        <v>2902</v>
      </c>
      <c r="AJ715">
        <v>3337</v>
      </c>
      <c r="AL715" t="s">
        <v>14712</v>
      </c>
      <c r="AM715" t="s">
        <v>5508</v>
      </c>
      <c r="AN715" t="s">
        <v>276</v>
      </c>
      <c r="AO715" t="s">
        <v>1378</v>
      </c>
    </row>
    <row r="716" spans="1:41" x14ac:dyDescent="0.3">
      <c r="A716" t="s">
        <v>14122</v>
      </c>
      <c r="B716" t="s">
        <v>14123</v>
      </c>
      <c r="C716" s="62">
        <v>33793</v>
      </c>
      <c r="D716" t="s">
        <v>6583</v>
      </c>
      <c r="E716" t="s">
        <v>14124</v>
      </c>
      <c r="F716" t="s">
        <v>1381</v>
      </c>
      <c r="G716" t="s">
        <v>9083</v>
      </c>
      <c r="H716" t="s">
        <v>1378</v>
      </c>
      <c r="I716" t="s">
        <v>14039</v>
      </c>
      <c r="J716" t="s">
        <v>14123</v>
      </c>
      <c r="K716">
        <v>595222</v>
      </c>
      <c r="L716" t="s">
        <v>14123</v>
      </c>
      <c r="P716" t="s">
        <v>14122</v>
      </c>
      <c r="Q716">
        <v>10471</v>
      </c>
      <c r="S716">
        <v>33966</v>
      </c>
      <c r="W716">
        <v>68872</v>
      </c>
      <c r="Z716" t="s">
        <v>14125</v>
      </c>
      <c r="AA716" t="s">
        <v>664</v>
      </c>
      <c r="AB716" t="s">
        <v>656</v>
      </c>
      <c r="AD716" t="s">
        <v>14125</v>
      </c>
      <c r="AE716">
        <v>13998</v>
      </c>
      <c r="AI716">
        <v>23680</v>
      </c>
      <c r="AJ716">
        <v>5865</v>
      </c>
      <c r="AN716" t="s">
        <v>14293</v>
      </c>
      <c r="AO716" t="s">
        <v>1378</v>
      </c>
    </row>
    <row r="717" spans="1:41" x14ac:dyDescent="0.3">
      <c r="A717" t="s">
        <v>15560</v>
      </c>
      <c r="B717" t="s">
        <v>14252</v>
      </c>
      <c r="C717" s="62">
        <v>33820</v>
      </c>
      <c r="D717" t="s">
        <v>10681</v>
      </c>
      <c r="E717" t="s">
        <v>13074</v>
      </c>
      <c r="F717" t="s">
        <v>1370</v>
      </c>
      <c r="G717" t="s">
        <v>6107</v>
      </c>
      <c r="H717" t="s">
        <v>1371</v>
      </c>
      <c r="I717" t="s">
        <v>15527</v>
      </c>
      <c r="J717" t="s">
        <v>14252</v>
      </c>
      <c r="K717">
        <v>593334</v>
      </c>
      <c r="L717" t="s">
        <v>14252</v>
      </c>
      <c r="P717" t="s">
        <v>15560</v>
      </c>
      <c r="Q717">
        <v>10069</v>
      </c>
      <c r="R717" t="s">
        <v>14252</v>
      </c>
      <c r="S717">
        <v>33660</v>
      </c>
      <c r="T717" t="s">
        <v>14252</v>
      </c>
      <c r="W717">
        <v>67182</v>
      </c>
      <c r="X717">
        <v>10069</v>
      </c>
      <c r="Y717" t="s">
        <v>15995</v>
      </c>
      <c r="Z717" t="s">
        <v>15996</v>
      </c>
      <c r="AA717" t="s">
        <v>656</v>
      </c>
      <c r="AB717" t="s">
        <v>656</v>
      </c>
      <c r="AD717" t="s">
        <v>15996</v>
      </c>
      <c r="AE717">
        <v>13600</v>
      </c>
      <c r="AI717">
        <v>13063</v>
      </c>
      <c r="AJ717">
        <v>5619</v>
      </c>
      <c r="AN717" t="s">
        <v>14252</v>
      </c>
      <c r="AO717" t="s">
        <v>15887</v>
      </c>
    </row>
    <row r="718" spans="1:41" x14ac:dyDescent="0.3">
      <c r="A718" t="s">
        <v>2066</v>
      </c>
      <c r="B718" t="s">
        <v>1032</v>
      </c>
      <c r="C718" s="62">
        <v>32043</v>
      </c>
      <c r="D718" t="s">
        <v>5540</v>
      </c>
      <c r="E718" t="s">
        <v>7878</v>
      </c>
      <c r="F718" t="s">
        <v>1462</v>
      </c>
      <c r="G718" t="s">
        <v>6107</v>
      </c>
      <c r="H718" t="s">
        <v>1371</v>
      </c>
      <c r="I718" t="s">
        <v>9969</v>
      </c>
      <c r="J718" t="s">
        <v>1032</v>
      </c>
      <c r="K718">
        <v>542674</v>
      </c>
      <c r="L718" t="s">
        <v>1032</v>
      </c>
      <c r="M718">
        <v>2027449</v>
      </c>
      <c r="N718" t="s">
        <v>1032</v>
      </c>
      <c r="O718" t="s">
        <v>5509</v>
      </c>
      <c r="P718" t="s">
        <v>2066</v>
      </c>
      <c r="Q718">
        <v>9450</v>
      </c>
      <c r="R718" t="s">
        <v>1032</v>
      </c>
      <c r="S718">
        <v>33076</v>
      </c>
      <c r="T718" t="s">
        <v>1032</v>
      </c>
      <c r="V718" t="s">
        <v>5510</v>
      </c>
      <c r="W718">
        <v>59935</v>
      </c>
      <c r="X718">
        <v>9450</v>
      </c>
      <c r="Y718" t="s">
        <v>9970</v>
      </c>
      <c r="Z718" t="s">
        <v>5511</v>
      </c>
      <c r="AA718" t="s">
        <v>656</v>
      </c>
      <c r="AB718" t="s">
        <v>656</v>
      </c>
      <c r="AC718" t="s">
        <v>1032</v>
      </c>
      <c r="AD718" t="s">
        <v>5511</v>
      </c>
      <c r="AE718">
        <v>12761</v>
      </c>
      <c r="AF718" t="s">
        <v>1032</v>
      </c>
      <c r="AG718">
        <v>38182</v>
      </c>
      <c r="AH718" t="s">
        <v>1032</v>
      </c>
      <c r="AI718">
        <v>17860</v>
      </c>
      <c r="AJ718">
        <v>4406</v>
      </c>
      <c r="AN718" t="s">
        <v>1032</v>
      </c>
      <c r="AO718" t="s">
        <v>1371</v>
      </c>
    </row>
    <row r="719" spans="1:41" x14ac:dyDescent="0.3">
      <c r="A719" t="s">
        <v>2067</v>
      </c>
      <c r="B719" t="s">
        <v>98</v>
      </c>
      <c r="C719" s="62">
        <v>30558</v>
      </c>
      <c r="D719" t="s">
        <v>6642</v>
      </c>
      <c r="E719" t="s">
        <v>7232</v>
      </c>
      <c r="F719" t="s">
        <v>3575</v>
      </c>
      <c r="G719" t="s">
        <v>3575</v>
      </c>
      <c r="H719" t="s">
        <v>659</v>
      </c>
      <c r="I719" t="s">
        <v>10586</v>
      </c>
      <c r="J719" t="s">
        <v>98</v>
      </c>
      <c r="K719">
        <v>460051</v>
      </c>
      <c r="L719" t="s">
        <v>98</v>
      </c>
      <c r="M719">
        <v>1098930</v>
      </c>
      <c r="N719" t="s">
        <v>98</v>
      </c>
      <c r="O719" t="s">
        <v>2068</v>
      </c>
      <c r="P719" t="s">
        <v>2067</v>
      </c>
      <c r="Q719">
        <v>8321</v>
      </c>
      <c r="R719" t="s">
        <v>98</v>
      </c>
      <c r="S719">
        <v>29207</v>
      </c>
      <c r="T719" t="s">
        <v>98</v>
      </c>
      <c r="U719" t="s">
        <v>98</v>
      </c>
      <c r="V719" t="s">
        <v>4029</v>
      </c>
      <c r="W719">
        <v>47537</v>
      </c>
      <c r="X719">
        <v>8321</v>
      </c>
      <c r="Y719" t="s">
        <v>98</v>
      </c>
      <c r="Z719" t="s">
        <v>5512</v>
      </c>
      <c r="AA719" t="s">
        <v>664</v>
      </c>
      <c r="AB719" t="s">
        <v>656</v>
      </c>
      <c r="AC719" t="s">
        <v>98</v>
      </c>
      <c r="AD719" t="s">
        <v>5512</v>
      </c>
      <c r="AI719">
        <v>17897</v>
      </c>
      <c r="AO719" t="s">
        <v>659</v>
      </c>
    </row>
    <row r="720" spans="1:41" x14ac:dyDescent="0.3">
      <c r="A720" t="s">
        <v>2069</v>
      </c>
      <c r="B720" t="s">
        <v>307</v>
      </c>
      <c r="C720" s="62">
        <v>25941</v>
      </c>
      <c r="D720" t="s">
        <v>6614</v>
      </c>
      <c r="E720" t="s">
        <v>7155</v>
      </c>
      <c r="F720" t="s">
        <v>3575</v>
      </c>
      <c r="G720" t="s">
        <v>3575</v>
      </c>
      <c r="H720" t="s">
        <v>2145</v>
      </c>
      <c r="I720" t="s">
        <v>10463</v>
      </c>
      <c r="J720" t="s">
        <v>307</v>
      </c>
      <c r="K720">
        <v>114739</v>
      </c>
      <c r="L720" t="s">
        <v>307</v>
      </c>
      <c r="M720">
        <v>7633</v>
      </c>
      <c r="N720" t="s">
        <v>307</v>
      </c>
      <c r="O720" t="s">
        <v>4030</v>
      </c>
      <c r="P720" t="s">
        <v>2069</v>
      </c>
      <c r="Q720">
        <v>5386</v>
      </c>
      <c r="R720" t="s">
        <v>307</v>
      </c>
      <c r="S720">
        <v>3226</v>
      </c>
      <c r="T720" t="s">
        <v>307</v>
      </c>
      <c r="V720" t="s">
        <v>4031</v>
      </c>
      <c r="W720">
        <v>1583</v>
      </c>
      <c r="X720">
        <v>5386</v>
      </c>
      <c r="Y720" t="s">
        <v>307</v>
      </c>
      <c r="Z720" t="s">
        <v>5513</v>
      </c>
      <c r="AA720" t="s">
        <v>664</v>
      </c>
      <c r="AB720" t="s">
        <v>656</v>
      </c>
      <c r="AC720" t="s">
        <v>307</v>
      </c>
      <c r="AD720" t="s">
        <v>5513</v>
      </c>
      <c r="AI720">
        <v>7133</v>
      </c>
      <c r="AO720" t="s">
        <v>2145</v>
      </c>
    </row>
    <row r="721" spans="1:41" x14ac:dyDescent="0.3">
      <c r="A721" t="s">
        <v>2070</v>
      </c>
      <c r="B721" t="s">
        <v>301</v>
      </c>
      <c r="C721" s="62">
        <v>31968</v>
      </c>
      <c r="D721" t="s">
        <v>7066</v>
      </c>
      <c r="E721" t="s">
        <v>7065</v>
      </c>
      <c r="F721" t="s">
        <v>3575</v>
      </c>
      <c r="G721" t="s">
        <v>3575</v>
      </c>
      <c r="H721" t="s">
        <v>659</v>
      </c>
      <c r="I721" t="s">
        <v>10852</v>
      </c>
      <c r="J721" t="s">
        <v>301</v>
      </c>
      <c r="K721">
        <v>543213</v>
      </c>
      <c r="L721" t="s">
        <v>301</v>
      </c>
      <c r="M721">
        <v>1793166</v>
      </c>
      <c r="N721" t="s">
        <v>301</v>
      </c>
      <c r="O721" t="s">
        <v>2071</v>
      </c>
      <c r="P721" t="s">
        <v>2070</v>
      </c>
      <c r="Q721">
        <v>9010</v>
      </c>
      <c r="R721" t="s">
        <v>301</v>
      </c>
      <c r="S721">
        <v>31128</v>
      </c>
      <c r="T721" t="s">
        <v>301</v>
      </c>
      <c r="V721" t="s">
        <v>4032</v>
      </c>
      <c r="W721">
        <v>58220</v>
      </c>
      <c r="X721">
        <v>9010</v>
      </c>
      <c r="Y721" t="s">
        <v>301</v>
      </c>
      <c r="Z721" t="s">
        <v>5514</v>
      </c>
      <c r="AA721" t="s">
        <v>656</v>
      </c>
      <c r="AB721" t="s">
        <v>656</v>
      </c>
      <c r="AC721" t="s">
        <v>301</v>
      </c>
      <c r="AD721" t="s">
        <v>5514</v>
      </c>
      <c r="AE721">
        <v>10559</v>
      </c>
      <c r="AF721" t="s">
        <v>301</v>
      </c>
      <c r="AG721">
        <v>13210</v>
      </c>
      <c r="AH721" t="s">
        <v>301</v>
      </c>
      <c r="AI721">
        <v>8042</v>
      </c>
      <c r="AJ721">
        <v>3831</v>
      </c>
      <c r="AL721" t="s">
        <v>14713</v>
      </c>
      <c r="AM721" t="s">
        <v>5514</v>
      </c>
      <c r="AN721" t="s">
        <v>301</v>
      </c>
      <c r="AO721" t="s">
        <v>659</v>
      </c>
    </row>
    <row r="722" spans="1:41" x14ac:dyDescent="0.3">
      <c r="A722" t="s">
        <v>2072</v>
      </c>
      <c r="B722" t="s">
        <v>998</v>
      </c>
      <c r="C722" s="62">
        <v>32073</v>
      </c>
      <c r="D722" t="s">
        <v>6572</v>
      </c>
      <c r="E722" t="s">
        <v>7537</v>
      </c>
      <c r="F722" t="s">
        <v>1563</v>
      </c>
      <c r="G722" t="s">
        <v>6107</v>
      </c>
      <c r="H722" t="s">
        <v>1371</v>
      </c>
      <c r="I722" t="s">
        <v>9412</v>
      </c>
      <c r="J722" t="s">
        <v>998</v>
      </c>
      <c r="K722">
        <v>502043</v>
      </c>
      <c r="L722" t="s">
        <v>998</v>
      </c>
      <c r="M722">
        <v>1739665</v>
      </c>
      <c r="N722" t="s">
        <v>998</v>
      </c>
      <c r="O722" t="s">
        <v>4033</v>
      </c>
      <c r="P722" t="s">
        <v>2072</v>
      </c>
      <c r="Q722">
        <v>8864</v>
      </c>
      <c r="R722" t="s">
        <v>998</v>
      </c>
      <c r="S722">
        <v>31053</v>
      </c>
      <c r="T722" t="s">
        <v>998</v>
      </c>
      <c r="V722" t="s">
        <v>4034</v>
      </c>
      <c r="W722">
        <v>65801</v>
      </c>
      <c r="X722">
        <v>8864</v>
      </c>
      <c r="Y722" t="s">
        <v>998</v>
      </c>
      <c r="Z722" t="s">
        <v>5515</v>
      </c>
      <c r="AA722" t="s">
        <v>656</v>
      </c>
      <c r="AB722" t="s">
        <v>656</v>
      </c>
      <c r="AC722" t="s">
        <v>998</v>
      </c>
      <c r="AD722" t="s">
        <v>5515</v>
      </c>
      <c r="AE722">
        <v>10945</v>
      </c>
      <c r="AF722" t="s">
        <v>998</v>
      </c>
      <c r="AG722">
        <v>12936</v>
      </c>
      <c r="AH722" t="s">
        <v>998</v>
      </c>
      <c r="AI722">
        <v>4943</v>
      </c>
      <c r="AJ722">
        <v>3670</v>
      </c>
      <c r="AK722" t="s">
        <v>998</v>
      </c>
      <c r="AL722" t="s">
        <v>14714</v>
      </c>
      <c r="AM722" t="s">
        <v>5515</v>
      </c>
      <c r="AN722" t="s">
        <v>5515</v>
      </c>
      <c r="AO722" t="s">
        <v>15887</v>
      </c>
    </row>
    <row r="723" spans="1:41" x14ac:dyDescent="0.3">
      <c r="A723" t="s">
        <v>15561</v>
      </c>
      <c r="B723" t="s">
        <v>14238</v>
      </c>
      <c r="C723" s="62">
        <v>33247</v>
      </c>
      <c r="D723" t="s">
        <v>15562</v>
      </c>
      <c r="E723" t="s">
        <v>7115</v>
      </c>
      <c r="F723" t="s">
        <v>1411</v>
      </c>
      <c r="G723" t="s">
        <v>9083</v>
      </c>
      <c r="H723" t="s">
        <v>1371</v>
      </c>
      <c r="I723" t="s">
        <v>15531</v>
      </c>
      <c r="J723" t="s">
        <v>14238</v>
      </c>
      <c r="K723">
        <v>594027</v>
      </c>
      <c r="L723" t="s">
        <v>14238</v>
      </c>
      <c r="P723" t="s">
        <v>15561</v>
      </c>
      <c r="Q723">
        <v>10145</v>
      </c>
      <c r="R723" t="s">
        <v>14238</v>
      </c>
      <c r="S723">
        <v>33654</v>
      </c>
      <c r="T723" t="s">
        <v>14238</v>
      </c>
      <c r="W723">
        <v>67641</v>
      </c>
      <c r="X723">
        <v>10145</v>
      </c>
      <c r="Y723" t="s">
        <v>14238</v>
      </c>
      <c r="Z723" t="s">
        <v>15997</v>
      </c>
      <c r="AA723" t="s">
        <v>656</v>
      </c>
      <c r="AB723" t="s">
        <v>656</v>
      </c>
      <c r="AD723" t="s">
        <v>15997</v>
      </c>
      <c r="AE723">
        <v>13678</v>
      </c>
      <c r="AI723">
        <v>13407</v>
      </c>
      <c r="AJ723">
        <v>5269</v>
      </c>
      <c r="AN723" t="s">
        <v>14238</v>
      </c>
      <c r="AO723" t="s">
        <v>1371</v>
      </c>
    </row>
    <row r="724" spans="1:41" x14ac:dyDescent="0.3">
      <c r="A724" t="s">
        <v>4035</v>
      </c>
      <c r="B724" t="s">
        <v>1316</v>
      </c>
      <c r="C724" s="62">
        <v>33136</v>
      </c>
      <c r="D724" t="s">
        <v>7668</v>
      </c>
      <c r="E724" t="s">
        <v>7667</v>
      </c>
      <c r="F724" t="s">
        <v>1424</v>
      </c>
      <c r="G724" t="s">
        <v>6107</v>
      </c>
      <c r="H724" t="s">
        <v>1371</v>
      </c>
      <c r="I724" t="s">
        <v>10224</v>
      </c>
      <c r="J724" t="s">
        <v>1316</v>
      </c>
      <c r="K724">
        <v>571704</v>
      </c>
      <c r="L724" t="s">
        <v>1316</v>
      </c>
      <c r="M724">
        <v>2044511</v>
      </c>
      <c r="N724" t="s">
        <v>1316</v>
      </c>
      <c r="O724" t="s">
        <v>8574</v>
      </c>
      <c r="P724" t="s">
        <v>4035</v>
      </c>
      <c r="Q724">
        <v>9729</v>
      </c>
      <c r="R724" t="s">
        <v>1316</v>
      </c>
      <c r="S724">
        <v>32762</v>
      </c>
      <c r="T724" t="s">
        <v>1316</v>
      </c>
      <c r="V724" t="s">
        <v>5516</v>
      </c>
      <c r="W724">
        <v>70354</v>
      </c>
      <c r="X724">
        <v>9729</v>
      </c>
      <c r="Y724" t="s">
        <v>1316</v>
      </c>
      <c r="Z724" t="s">
        <v>5517</v>
      </c>
      <c r="AA724" t="s">
        <v>656</v>
      </c>
      <c r="AB724" t="s">
        <v>656</v>
      </c>
      <c r="AC724" t="s">
        <v>8575</v>
      </c>
      <c r="AD724" t="s">
        <v>5517</v>
      </c>
      <c r="AE724">
        <v>12732</v>
      </c>
      <c r="AF724" t="s">
        <v>1316</v>
      </c>
      <c r="AG724">
        <v>52977</v>
      </c>
      <c r="AH724" t="s">
        <v>1316</v>
      </c>
      <c r="AI724">
        <v>18220</v>
      </c>
      <c r="AJ724">
        <v>4648</v>
      </c>
      <c r="AL724" t="s">
        <v>14715</v>
      </c>
      <c r="AM724" t="s">
        <v>5517</v>
      </c>
      <c r="AN724" t="s">
        <v>5517</v>
      </c>
      <c r="AO724" t="s">
        <v>15883</v>
      </c>
    </row>
    <row r="725" spans="1:41" x14ac:dyDescent="0.3">
      <c r="A725" t="s">
        <v>2073</v>
      </c>
      <c r="B725" t="s">
        <v>281</v>
      </c>
      <c r="C725" s="62">
        <v>31976</v>
      </c>
      <c r="D725" t="s">
        <v>6844</v>
      </c>
      <c r="E725" t="s">
        <v>6843</v>
      </c>
      <c r="F725" t="s">
        <v>3575</v>
      </c>
      <c r="G725" t="s">
        <v>3575</v>
      </c>
      <c r="H725" t="s">
        <v>658</v>
      </c>
      <c r="I725" t="s">
        <v>9627</v>
      </c>
      <c r="J725" t="s">
        <v>281</v>
      </c>
      <c r="K725">
        <v>543216</v>
      </c>
      <c r="L725" t="s">
        <v>281</v>
      </c>
      <c r="M725">
        <v>1639054</v>
      </c>
      <c r="N725" t="s">
        <v>2074</v>
      </c>
      <c r="O725" t="s">
        <v>2075</v>
      </c>
      <c r="P725" t="s">
        <v>2073</v>
      </c>
      <c r="Q725">
        <v>8378</v>
      </c>
      <c r="R725" t="s">
        <v>281</v>
      </c>
      <c r="S725">
        <v>29263</v>
      </c>
      <c r="T725" t="s">
        <v>281</v>
      </c>
      <c r="V725" t="s">
        <v>4036</v>
      </c>
      <c r="W725">
        <v>57748</v>
      </c>
      <c r="X725">
        <v>8378</v>
      </c>
      <c r="Y725" t="s">
        <v>281</v>
      </c>
      <c r="Z725" t="s">
        <v>5518</v>
      </c>
      <c r="AA725" t="s">
        <v>664</v>
      </c>
      <c r="AB725" t="s">
        <v>656</v>
      </c>
      <c r="AC725" t="s">
        <v>281</v>
      </c>
      <c r="AD725" t="s">
        <v>5518</v>
      </c>
      <c r="AE725">
        <v>10517</v>
      </c>
      <c r="AF725" t="s">
        <v>281</v>
      </c>
      <c r="AG725">
        <v>12855</v>
      </c>
      <c r="AH725" t="s">
        <v>281</v>
      </c>
      <c r="AI725">
        <v>5072</v>
      </c>
      <c r="AJ725">
        <v>3087</v>
      </c>
      <c r="AN725" t="s">
        <v>281</v>
      </c>
      <c r="AO725" t="s">
        <v>658</v>
      </c>
    </row>
    <row r="726" spans="1:41" x14ac:dyDescent="0.3">
      <c r="A726" t="s">
        <v>10457</v>
      </c>
      <c r="B726" t="s">
        <v>10458</v>
      </c>
      <c r="C726" s="62">
        <v>30312</v>
      </c>
      <c r="D726" t="s">
        <v>6642</v>
      </c>
      <c r="E726" t="s">
        <v>7233</v>
      </c>
      <c r="F726" t="s">
        <v>3575</v>
      </c>
      <c r="G726" t="s">
        <v>3575</v>
      </c>
      <c r="H726" t="s">
        <v>1422</v>
      </c>
      <c r="I726" t="s">
        <v>10459</v>
      </c>
      <c r="J726" t="s">
        <v>10458</v>
      </c>
      <c r="K726">
        <v>460269</v>
      </c>
      <c r="L726" t="s">
        <v>10458</v>
      </c>
      <c r="M726">
        <v>1520594</v>
      </c>
      <c r="N726" t="s">
        <v>10458</v>
      </c>
      <c r="O726" t="s">
        <v>12098</v>
      </c>
      <c r="P726" t="s">
        <v>10457</v>
      </c>
      <c r="Q726">
        <v>8504</v>
      </c>
      <c r="R726" t="s">
        <v>10458</v>
      </c>
      <c r="S726">
        <v>29361</v>
      </c>
      <c r="T726" t="s">
        <v>10458</v>
      </c>
      <c r="V726" t="s">
        <v>12099</v>
      </c>
      <c r="W726">
        <v>47575</v>
      </c>
      <c r="X726">
        <v>8504</v>
      </c>
      <c r="Y726" t="s">
        <v>10458</v>
      </c>
      <c r="Z726" t="s">
        <v>10460</v>
      </c>
      <c r="AA726" t="s">
        <v>656</v>
      </c>
      <c r="AB726" t="s">
        <v>656</v>
      </c>
      <c r="AC726" t="s">
        <v>10458</v>
      </c>
      <c r="AD726" t="s">
        <v>10460</v>
      </c>
      <c r="AE726">
        <v>10093</v>
      </c>
      <c r="AF726" t="s">
        <v>10458</v>
      </c>
      <c r="AG726">
        <v>5227</v>
      </c>
      <c r="AH726" t="s">
        <v>10458</v>
      </c>
      <c r="AI726">
        <v>1922</v>
      </c>
      <c r="AJ726">
        <v>3273</v>
      </c>
      <c r="AK726" t="s">
        <v>10458</v>
      </c>
      <c r="AL726" t="s">
        <v>14716</v>
      </c>
      <c r="AM726" t="s">
        <v>10460</v>
      </c>
      <c r="AN726" t="s">
        <v>10458</v>
      </c>
      <c r="AO726" t="s">
        <v>1422</v>
      </c>
    </row>
    <row r="727" spans="1:41" x14ac:dyDescent="0.3">
      <c r="A727" t="s">
        <v>2076</v>
      </c>
      <c r="B727" t="s">
        <v>206</v>
      </c>
      <c r="C727" s="62">
        <v>30222</v>
      </c>
      <c r="D727" t="s">
        <v>7158</v>
      </c>
      <c r="E727" t="s">
        <v>7233</v>
      </c>
      <c r="F727" t="s">
        <v>3575</v>
      </c>
      <c r="G727" t="s">
        <v>3575</v>
      </c>
      <c r="H727" t="s">
        <v>1422</v>
      </c>
      <c r="I727" t="s">
        <v>9435</v>
      </c>
      <c r="J727" t="s">
        <v>206</v>
      </c>
      <c r="K727">
        <v>430591</v>
      </c>
      <c r="L727" t="s">
        <v>206</v>
      </c>
      <c r="M727">
        <v>448406</v>
      </c>
      <c r="N727" t="s">
        <v>206</v>
      </c>
      <c r="O727" t="s">
        <v>2077</v>
      </c>
      <c r="P727" t="s">
        <v>2076</v>
      </c>
      <c r="Q727">
        <v>7894</v>
      </c>
      <c r="R727" t="s">
        <v>206</v>
      </c>
      <c r="S727">
        <v>28619</v>
      </c>
      <c r="T727" t="s">
        <v>206</v>
      </c>
      <c r="V727" t="s">
        <v>4037</v>
      </c>
      <c r="W727">
        <v>36019</v>
      </c>
      <c r="X727">
        <v>7894</v>
      </c>
      <c r="Y727" t="s">
        <v>206</v>
      </c>
      <c r="Z727" t="s">
        <v>8576</v>
      </c>
      <c r="AA727" t="s">
        <v>5053</v>
      </c>
      <c r="AB727" t="s">
        <v>656</v>
      </c>
      <c r="AC727" t="s">
        <v>206</v>
      </c>
      <c r="AD727" t="s">
        <v>8576</v>
      </c>
      <c r="AI727">
        <v>5047</v>
      </c>
      <c r="AO727" t="s">
        <v>1422</v>
      </c>
    </row>
    <row r="728" spans="1:41" x14ac:dyDescent="0.3">
      <c r="A728" t="s">
        <v>3472</v>
      </c>
      <c r="B728" t="s">
        <v>432</v>
      </c>
      <c r="C728" s="62">
        <v>32386</v>
      </c>
      <c r="D728" t="s">
        <v>7074</v>
      </c>
      <c r="E728" t="s">
        <v>7234</v>
      </c>
      <c r="F728" t="s">
        <v>3575</v>
      </c>
      <c r="G728" t="s">
        <v>3575</v>
      </c>
      <c r="H728" t="s">
        <v>1378</v>
      </c>
      <c r="I728" t="s">
        <v>9700</v>
      </c>
      <c r="J728" t="s">
        <v>432</v>
      </c>
      <c r="K728">
        <v>518725</v>
      </c>
      <c r="L728" t="s">
        <v>432</v>
      </c>
      <c r="M728">
        <v>1670506</v>
      </c>
      <c r="N728" t="s">
        <v>432</v>
      </c>
      <c r="O728" t="s">
        <v>4038</v>
      </c>
      <c r="P728" t="s">
        <v>3472</v>
      </c>
      <c r="Q728">
        <v>9435</v>
      </c>
      <c r="R728" t="s">
        <v>432</v>
      </c>
      <c r="S728">
        <v>30326</v>
      </c>
      <c r="T728" t="s">
        <v>432</v>
      </c>
      <c r="U728" t="s">
        <v>432</v>
      </c>
      <c r="V728" t="s">
        <v>4039</v>
      </c>
      <c r="W728">
        <v>56346</v>
      </c>
      <c r="X728">
        <v>9435</v>
      </c>
      <c r="Y728" t="s">
        <v>432</v>
      </c>
      <c r="Z728" t="s">
        <v>5519</v>
      </c>
      <c r="AA728" t="s">
        <v>664</v>
      </c>
      <c r="AB728" t="s">
        <v>664</v>
      </c>
      <c r="AC728" t="s">
        <v>432</v>
      </c>
      <c r="AD728" t="s">
        <v>5519</v>
      </c>
      <c r="AE728">
        <v>9979</v>
      </c>
      <c r="AI728">
        <v>5186</v>
      </c>
      <c r="AN728" t="s">
        <v>432</v>
      </c>
      <c r="AO728" t="s">
        <v>1378</v>
      </c>
    </row>
    <row r="729" spans="1:41" x14ac:dyDescent="0.3">
      <c r="A729" t="s">
        <v>10226</v>
      </c>
      <c r="B729" t="s">
        <v>10227</v>
      </c>
      <c r="C729" s="62">
        <v>34529</v>
      </c>
      <c r="D729" t="s">
        <v>6620</v>
      </c>
      <c r="E729" t="s">
        <v>10228</v>
      </c>
      <c r="F729" t="s">
        <v>1462</v>
      </c>
      <c r="G729" t="s">
        <v>6107</v>
      </c>
      <c r="H729" t="s">
        <v>1371</v>
      </c>
      <c r="I729" t="s">
        <v>11755</v>
      </c>
      <c r="J729" t="s">
        <v>10227</v>
      </c>
      <c r="K729">
        <v>608337</v>
      </c>
      <c r="L729" t="s">
        <v>10227</v>
      </c>
      <c r="M729">
        <v>2000027</v>
      </c>
      <c r="N729" t="s">
        <v>10227</v>
      </c>
      <c r="O729" t="s">
        <v>13514</v>
      </c>
      <c r="P729" t="s">
        <v>10226</v>
      </c>
      <c r="Q729">
        <v>9640</v>
      </c>
      <c r="R729" t="s">
        <v>10227</v>
      </c>
      <c r="S729">
        <v>32697</v>
      </c>
      <c r="T729" t="s">
        <v>10227</v>
      </c>
      <c r="V729" t="s">
        <v>11852</v>
      </c>
      <c r="W729">
        <v>100261</v>
      </c>
      <c r="X729">
        <v>9640</v>
      </c>
      <c r="Y729" t="s">
        <v>10227</v>
      </c>
      <c r="Z729" t="s">
        <v>10229</v>
      </c>
      <c r="AA729" t="s">
        <v>656</v>
      </c>
      <c r="AB729" t="s">
        <v>656</v>
      </c>
      <c r="AC729" t="s">
        <v>10227</v>
      </c>
      <c r="AD729" t="s">
        <v>10229</v>
      </c>
      <c r="AE729">
        <v>12454</v>
      </c>
      <c r="AH729" t="s">
        <v>10227</v>
      </c>
      <c r="AI729">
        <v>18195</v>
      </c>
      <c r="AJ729">
        <v>4771</v>
      </c>
      <c r="AL729" t="s">
        <v>14717</v>
      </c>
      <c r="AM729" t="s">
        <v>10229</v>
      </c>
      <c r="AN729" t="s">
        <v>10229</v>
      </c>
      <c r="AO729" t="s">
        <v>15887</v>
      </c>
    </row>
    <row r="730" spans="1:41" x14ac:dyDescent="0.3">
      <c r="A730" t="s">
        <v>12657</v>
      </c>
      <c r="B730" t="s">
        <v>11200</v>
      </c>
      <c r="C730" s="62">
        <v>33006</v>
      </c>
      <c r="D730" t="s">
        <v>12658</v>
      </c>
      <c r="E730" t="s">
        <v>12659</v>
      </c>
      <c r="F730" t="s">
        <v>1447</v>
      </c>
      <c r="G730" t="s">
        <v>6107</v>
      </c>
      <c r="H730" t="s">
        <v>1371</v>
      </c>
      <c r="I730" t="s">
        <v>11201</v>
      </c>
      <c r="J730" t="s">
        <v>11200</v>
      </c>
      <c r="K730">
        <v>571710</v>
      </c>
      <c r="L730" t="s">
        <v>11200</v>
      </c>
      <c r="M730">
        <v>1958127</v>
      </c>
      <c r="N730" t="s">
        <v>11200</v>
      </c>
      <c r="O730" t="s">
        <v>13275</v>
      </c>
      <c r="P730" t="s">
        <v>12657</v>
      </c>
      <c r="Q730">
        <v>10003</v>
      </c>
      <c r="R730" t="s">
        <v>11200</v>
      </c>
      <c r="S730">
        <v>31618</v>
      </c>
      <c r="T730" t="s">
        <v>11200</v>
      </c>
      <c r="V730" t="s">
        <v>12848</v>
      </c>
      <c r="W730">
        <v>66543</v>
      </c>
      <c r="X730">
        <v>10003</v>
      </c>
      <c r="Y730" t="s">
        <v>11200</v>
      </c>
      <c r="Z730" t="s">
        <v>12660</v>
      </c>
      <c r="AA730" t="s">
        <v>656</v>
      </c>
      <c r="AB730" t="s">
        <v>656</v>
      </c>
      <c r="AC730" t="s">
        <v>12849</v>
      </c>
      <c r="AD730" t="s">
        <v>12660</v>
      </c>
      <c r="AE730">
        <v>10996</v>
      </c>
      <c r="AF730" t="s">
        <v>11200</v>
      </c>
      <c r="AG730">
        <v>21210</v>
      </c>
      <c r="AH730" t="s">
        <v>11200</v>
      </c>
      <c r="AI730">
        <v>12845</v>
      </c>
      <c r="AJ730">
        <v>4956</v>
      </c>
      <c r="AL730" t="s">
        <v>14718</v>
      </c>
      <c r="AM730" t="s">
        <v>12660</v>
      </c>
      <c r="AN730" t="s">
        <v>12660</v>
      </c>
      <c r="AO730" t="s">
        <v>15883</v>
      </c>
    </row>
    <row r="731" spans="1:41" x14ac:dyDescent="0.3">
      <c r="A731" t="s">
        <v>9802</v>
      </c>
      <c r="B731" t="s">
        <v>9803</v>
      </c>
      <c r="C731" s="62">
        <v>34204</v>
      </c>
      <c r="D731" t="s">
        <v>6974</v>
      </c>
      <c r="E731" t="s">
        <v>9804</v>
      </c>
      <c r="F731" t="s">
        <v>1437</v>
      </c>
      <c r="G731" t="s">
        <v>6107</v>
      </c>
      <c r="H731" t="s">
        <v>1371</v>
      </c>
      <c r="I731" t="s">
        <v>11808</v>
      </c>
      <c r="J731" t="s">
        <v>9803</v>
      </c>
      <c r="K731">
        <v>607192</v>
      </c>
      <c r="L731" t="s">
        <v>9803</v>
      </c>
      <c r="M731">
        <v>2068548</v>
      </c>
      <c r="N731" t="s">
        <v>9803</v>
      </c>
      <c r="O731" t="s">
        <v>13520</v>
      </c>
      <c r="P731" t="s">
        <v>9802</v>
      </c>
      <c r="Q731">
        <v>9616</v>
      </c>
      <c r="R731" t="s">
        <v>9803</v>
      </c>
      <c r="S731">
        <v>33190</v>
      </c>
      <c r="T731" t="s">
        <v>9803</v>
      </c>
      <c r="V731" t="s">
        <v>12089</v>
      </c>
      <c r="W731">
        <v>70795</v>
      </c>
      <c r="X731">
        <v>9616</v>
      </c>
      <c r="Y731" t="s">
        <v>9803</v>
      </c>
      <c r="Z731" t="s">
        <v>9805</v>
      </c>
      <c r="AA731" t="s">
        <v>664</v>
      </c>
      <c r="AB731" t="s">
        <v>656</v>
      </c>
      <c r="AC731" t="s">
        <v>9803</v>
      </c>
      <c r="AD731" t="s">
        <v>9805</v>
      </c>
      <c r="AE731">
        <v>12248</v>
      </c>
      <c r="AF731" t="s">
        <v>9803</v>
      </c>
      <c r="AG731">
        <v>52183</v>
      </c>
      <c r="AH731" t="s">
        <v>9803</v>
      </c>
      <c r="AI731">
        <v>18236</v>
      </c>
      <c r="AJ731">
        <v>5027</v>
      </c>
      <c r="AK731" t="s">
        <v>9803</v>
      </c>
      <c r="AL731" t="s">
        <v>14719</v>
      </c>
      <c r="AM731" t="s">
        <v>9805</v>
      </c>
      <c r="AN731" t="s">
        <v>9805</v>
      </c>
      <c r="AO731" t="s">
        <v>15893</v>
      </c>
    </row>
    <row r="732" spans="1:41" x14ac:dyDescent="0.3">
      <c r="A732" t="s">
        <v>4040</v>
      </c>
      <c r="B732" t="s">
        <v>4041</v>
      </c>
      <c r="C732" s="62">
        <v>27975</v>
      </c>
      <c r="D732" t="s">
        <v>6658</v>
      </c>
      <c r="E732" t="s">
        <v>7411</v>
      </c>
      <c r="F732" t="s">
        <v>3575</v>
      </c>
      <c r="G732" t="s">
        <v>3575</v>
      </c>
      <c r="H732" t="s">
        <v>658</v>
      </c>
      <c r="I732" t="s">
        <v>9368</v>
      </c>
      <c r="J732" t="s">
        <v>4041</v>
      </c>
      <c r="K732">
        <v>136267</v>
      </c>
      <c r="L732" t="s">
        <v>4041</v>
      </c>
      <c r="M732">
        <v>13014</v>
      </c>
      <c r="N732" t="s">
        <v>4041</v>
      </c>
      <c r="O732" t="s">
        <v>5520</v>
      </c>
      <c r="P732" t="s">
        <v>4040</v>
      </c>
      <c r="R732" t="s">
        <v>4041</v>
      </c>
      <c r="V732" t="s">
        <v>5521</v>
      </c>
      <c r="W732">
        <v>879</v>
      </c>
      <c r="Z732" t="s">
        <v>8577</v>
      </c>
      <c r="AA732" t="s">
        <v>656</v>
      </c>
      <c r="AB732" t="s">
        <v>656</v>
      </c>
      <c r="AC732" t="s">
        <v>4041</v>
      </c>
      <c r="AD732" t="s">
        <v>8577</v>
      </c>
      <c r="AI732">
        <v>8738</v>
      </c>
      <c r="AO732" t="s">
        <v>658</v>
      </c>
    </row>
    <row r="733" spans="1:41" x14ac:dyDescent="0.3">
      <c r="A733" t="s">
        <v>12850</v>
      </c>
      <c r="B733" t="s">
        <v>11812</v>
      </c>
      <c r="C733" s="62">
        <v>34072</v>
      </c>
      <c r="D733" t="s">
        <v>12851</v>
      </c>
      <c r="E733" t="s">
        <v>12852</v>
      </c>
      <c r="F733" t="s">
        <v>1432</v>
      </c>
      <c r="G733" t="s">
        <v>9083</v>
      </c>
      <c r="H733" t="s">
        <v>1371</v>
      </c>
      <c r="I733" t="s">
        <v>11813</v>
      </c>
      <c r="J733" t="s">
        <v>11812</v>
      </c>
      <c r="K733">
        <v>606983</v>
      </c>
      <c r="L733" t="s">
        <v>11812</v>
      </c>
      <c r="M733">
        <v>2251065</v>
      </c>
      <c r="N733" t="s">
        <v>11812</v>
      </c>
      <c r="O733" t="s">
        <v>13427</v>
      </c>
      <c r="P733" t="s">
        <v>12850</v>
      </c>
      <c r="Q733">
        <v>10347</v>
      </c>
      <c r="R733" t="s">
        <v>11812</v>
      </c>
      <c r="S733">
        <v>36009</v>
      </c>
      <c r="T733" t="s">
        <v>11812</v>
      </c>
      <c r="W733">
        <v>106049</v>
      </c>
      <c r="X733">
        <v>10347</v>
      </c>
      <c r="Y733" t="s">
        <v>11812</v>
      </c>
      <c r="Z733" t="s">
        <v>12853</v>
      </c>
      <c r="AA733" t="s">
        <v>656</v>
      </c>
      <c r="AB733" t="s">
        <v>656</v>
      </c>
      <c r="AC733" t="s">
        <v>11812</v>
      </c>
      <c r="AD733" t="s">
        <v>12853</v>
      </c>
      <c r="AE733">
        <v>14470</v>
      </c>
      <c r="AF733" t="s">
        <v>11812</v>
      </c>
      <c r="AG733">
        <v>71636</v>
      </c>
      <c r="AH733" t="s">
        <v>11812</v>
      </c>
      <c r="AI733">
        <v>22781</v>
      </c>
      <c r="AJ733">
        <v>5328</v>
      </c>
      <c r="AL733" t="s">
        <v>14720</v>
      </c>
      <c r="AM733" t="s">
        <v>12853</v>
      </c>
      <c r="AN733" t="s">
        <v>11812</v>
      </c>
      <c r="AO733" t="s">
        <v>15883</v>
      </c>
    </row>
    <row r="734" spans="1:41" x14ac:dyDescent="0.3">
      <c r="A734" t="s">
        <v>2078</v>
      </c>
      <c r="B734" t="s">
        <v>1332</v>
      </c>
      <c r="C734" s="62">
        <v>30903</v>
      </c>
      <c r="D734" t="s">
        <v>7880</v>
      </c>
      <c r="E734" t="s">
        <v>7879</v>
      </c>
      <c r="F734" t="s">
        <v>3575</v>
      </c>
      <c r="G734" t="s">
        <v>3575</v>
      </c>
      <c r="H734" t="s">
        <v>1371</v>
      </c>
      <c r="I734" t="s">
        <v>9730</v>
      </c>
      <c r="J734" t="s">
        <v>1332</v>
      </c>
      <c r="K734">
        <v>453232</v>
      </c>
      <c r="L734" t="s">
        <v>1332</v>
      </c>
      <c r="M734">
        <v>1838243</v>
      </c>
      <c r="N734" t="s">
        <v>1332</v>
      </c>
      <c r="O734" t="s">
        <v>2079</v>
      </c>
      <c r="P734" t="s">
        <v>2078</v>
      </c>
      <c r="Q734">
        <v>8961</v>
      </c>
      <c r="R734" t="s">
        <v>1332</v>
      </c>
      <c r="S734">
        <v>31592</v>
      </c>
      <c r="T734" t="s">
        <v>1332</v>
      </c>
      <c r="V734" t="s">
        <v>5522</v>
      </c>
      <c r="W734">
        <v>56353</v>
      </c>
      <c r="X734">
        <v>8961</v>
      </c>
      <c r="Y734" t="s">
        <v>1332</v>
      </c>
      <c r="Z734" t="s">
        <v>8578</v>
      </c>
      <c r="AA734" t="s">
        <v>656</v>
      </c>
      <c r="AB734" t="s">
        <v>656</v>
      </c>
      <c r="AC734" t="s">
        <v>1332</v>
      </c>
      <c r="AD734" t="s">
        <v>8578</v>
      </c>
      <c r="AI734">
        <v>4064</v>
      </c>
      <c r="AO734" t="s">
        <v>1371</v>
      </c>
    </row>
    <row r="735" spans="1:41" x14ac:dyDescent="0.3">
      <c r="A735" t="s">
        <v>13469</v>
      </c>
      <c r="B735" t="s">
        <v>11736</v>
      </c>
      <c r="C735" s="62">
        <v>32984</v>
      </c>
      <c r="D735" t="s">
        <v>6849</v>
      </c>
      <c r="E735" t="s">
        <v>13470</v>
      </c>
      <c r="F735" t="s">
        <v>1529</v>
      </c>
      <c r="G735" t="s">
        <v>9083</v>
      </c>
      <c r="H735" t="s">
        <v>1371</v>
      </c>
      <c r="I735" t="s">
        <v>11263</v>
      </c>
      <c r="J735" t="s">
        <v>11736</v>
      </c>
      <c r="K735">
        <v>643327</v>
      </c>
      <c r="L735" t="s">
        <v>11736</v>
      </c>
      <c r="M735">
        <v>2179204</v>
      </c>
      <c r="N735" t="s">
        <v>11736</v>
      </c>
      <c r="O735" t="s">
        <v>13471</v>
      </c>
      <c r="P735" t="s">
        <v>13469</v>
      </c>
      <c r="Q735">
        <v>10029</v>
      </c>
      <c r="R735" t="s">
        <v>11736</v>
      </c>
      <c r="S735">
        <v>34824</v>
      </c>
      <c r="T735" t="s">
        <v>11736</v>
      </c>
      <c r="W735">
        <v>100137</v>
      </c>
      <c r="X735">
        <v>10029</v>
      </c>
      <c r="Y735" t="s">
        <v>11736</v>
      </c>
      <c r="Z735" t="s">
        <v>14126</v>
      </c>
      <c r="AA735" t="s">
        <v>656</v>
      </c>
      <c r="AB735" t="s">
        <v>656</v>
      </c>
      <c r="AD735" t="s">
        <v>14126</v>
      </c>
      <c r="AE735">
        <v>13800</v>
      </c>
      <c r="AI735">
        <v>18513</v>
      </c>
      <c r="AJ735">
        <v>4981</v>
      </c>
      <c r="AK735" t="s">
        <v>11736</v>
      </c>
      <c r="AL735" t="s">
        <v>14721</v>
      </c>
      <c r="AM735" t="s">
        <v>14126</v>
      </c>
      <c r="AN735" t="s">
        <v>14126</v>
      </c>
      <c r="AO735" t="s">
        <v>15887</v>
      </c>
    </row>
    <row r="736" spans="1:41" x14ac:dyDescent="0.3">
      <c r="A736" t="s">
        <v>11424</v>
      </c>
      <c r="B736" t="s">
        <v>11493</v>
      </c>
      <c r="C736" s="62">
        <v>33897</v>
      </c>
      <c r="D736" t="s">
        <v>6974</v>
      </c>
      <c r="E736" t="s">
        <v>11425</v>
      </c>
      <c r="F736" t="s">
        <v>3575</v>
      </c>
      <c r="G736" t="s">
        <v>3575</v>
      </c>
      <c r="H736" t="s">
        <v>1378</v>
      </c>
      <c r="I736" t="s">
        <v>11494</v>
      </c>
      <c r="J736" t="s">
        <v>11493</v>
      </c>
      <c r="K736">
        <v>595963</v>
      </c>
      <c r="L736" t="s">
        <v>11493</v>
      </c>
      <c r="M736">
        <v>2171700</v>
      </c>
      <c r="N736" t="s">
        <v>11493</v>
      </c>
      <c r="O736" t="s">
        <v>13604</v>
      </c>
      <c r="P736" t="s">
        <v>11424</v>
      </c>
      <c r="Q736">
        <v>10244</v>
      </c>
      <c r="R736" t="s">
        <v>11493</v>
      </c>
      <c r="S736">
        <v>34249</v>
      </c>
      <c r="T736" t="s">
        <v>11493</v>
      </c>
      <c r="V736" t="s">
        <v>11914</v>
      </c>
      <c r="W736">
        <v>70767</v>
      </c>
      <c r="X736">
        <v>10244</v>
      </c>
      <c r="Y736" t="s">
        <v>11493</v>
      </c>
      <c r="Z736" t="s">
        <v>11915</v>
      </c>
      <c r="AA736" t="s">
        <v>656</v>
      </c>
      <c r="AB736" t="s">
        <v>656</v>
      </c>
      <c r="AC736" t="s">
        <v>11493</v>
      </c>
      <c r="AD736" t="s">
        <v>11915</v>
      </c>
      <c r="AE736">
        <v>12167</v>
      </c>
      <c r="AF736" t="s">
        <v>11493</v>
      </c>
      <c r="AG736">
        <v>68606</v>
      </c>
      <c r="AH736" t="s">
        <v>11493</v>
      </c>
      <c r="AI736">
        <v>23584</v>
      </c>
      <c r="AJ736">
        <v>5132</v>
      </c>
      <c r="AN736" t="s">
        <v>11493</v>
      </c>
      <c r="AO736" t="s">
        <v>1378</v>
      </c>
    </row>
    <row r="737" spans="1:41" x14ac:dyDescent="0.3">
      <c r="A737" t="s">
        <v>14007</v>
      </c>
      <c r="B737" t="s">
        <v>13962</v>
      </c>
      <c r="C737" s="62">
        <v>35277</v>
      </c>
      <c r="D737" t="s">
        <v>14008</v>
      </c>
      <c r="E737" t="s">
        <v>14009</v>
      </c>
      <c r="F737" t="s">
        <v>1458</v>
      </c>
      <c r="G737" t="s">
        <v>9083</v>
      </c>
      <c r="H737" t="s">
        <v>1371</v>
      </c>
      <c r="I737" t="s">
        <v>13981</v>
      </c>
      <c r="J737" t="s">
        <v>13962</v>
      </c>
      <c r="K737">
        <v>627894</v>
      </c>
      <c r="L737" t="s">
        <v>13962</v>
      </c>
      <c r="M737">
        <v>2117137</v>
      </c>
      <c r="N737" t="s">
        <v>13962</v>
      </c>
      <c r="O737" t="s">
        <v>14722</v>
      </c>
      <c r="P737" t="s">
        <v>14007</v>
      </c>
      <c r="Q737">
        <v>10585</v>
      </c>
      <c r="R737" t="s">
        <v>13962</v>
      </c>
      <c r="S737">
        <v>33237</v>
      </c>
      <c r="T737" t="s">
        <v>13962</v>
      </c>
      <c r="W737">
        <v>101988</v>
      </c>
      <c r="Z737" t="s">
        <v>14010</v>
      </c>
      <c r="AA737" t="s">
        <v>664</v>
      </c>
      <c r="AB737" t="s">
        <v>664</v>
      </c>
      <c r="AD737" t="s">
        <v>14010</v>
      </c>
      <c r="AE737">
        <v>12813</v>
      </c>
      <c r="AI737">
        <v>18279</v>
      </c>
      <c r="AJ737">
        <v>5713</v>
      </c>
      <c r="AL737" t="s">
        <v>14723</v>
      </c>
      <c r="AM737" t="s">
        <v>14010</v>
      </c>
      <c r="AN737" t="s">
        <v>14010</v>
      </c>
      <c r="AO737" t="s">
        <v>1371</v>
      </c>
    </row>
    <row r="738" spans="1:41" x14ac:dyDescent="0.3">
      <c r="A738" t="s">
        <v>4042</v>
      </c>
      <c r="B738" t="s">
        <v>30</v>
      </c>
      <c r="C738" s="62">
        <v>32186</v>
      </c>
      <c r="D738" t="s">
        <v>6637</v>
      </c>
      <c r="E738" t="s">
        <v>6950</v>
      </c>
      <c r="F738" t="s">
        <v>3575</v>
      </c>
      <c r="G738" t="s">
        <v>3575</v>
      </c>
      <c r="H738" t="s">
        <v>1429</v>
      </c>
      <c r="I738" t="s">
        <v>10921</v>
      </c>
      <c r="J738" t="s">
        <v>30</v>
      </c>
      <c r="K738">
        <v>572365</v>
      </c>
      <c r="L738" t="s">
        <v>30</v>
      </c>
      <c r="M738">
        <v>1740939</v>
      </c>
      <c r="N738" t="s">
        <v>30</v>
      </c>
      <c r="O738" t="s">
        <v>4043</v>
      </c>
      <c r="P738" t="s">
        <v>4042</v>
      </c>
      <c r="Q738">
        <v>9499</v>
      </c>
      <c r="R738" t="s">
        <v>30</v>
      </c>
      <c r="S738">
        <v>30636</v>
      </c>
      <c r="T738" t="s">
        <v>30</v>
      </c>
      <c r="V738" t="s">
        <v>5523</v>
      </c>
      <c r="W738">
        <v>60144</v>
      </c>
      <c r="X738">
        <v>9499</v>
      </c>
      <c r="Y738" t="s">
        <v>30</v>
      </c>
      <c r="Z738" t="s">
        <v>5524</v>
      </c>
      <c r="AA738" t="s">
        <v>664</v>
      </c>
      <c r="AB738" t="s">
        <v>656</v>
      </c>
      <c r="AC738" t="s">
        <v>30</v>
      </c>
      <c r="AD738" t="s">
        <v>5524</v>
      </c>
      <c r="AE738">
        <v>11079</v>
      </c>
      <c r="AF738" t="s">
        <v>30</v>
      </c>
      <c r="AG738">
        <v>13346</v>
      </c>
      <c r="AH738" t="s">
        <v>30</v>
      </c>
      <c r="AI738">
        <v>6012</v>
      </c>
      <c r="AJ738">
        <v>4445</v>
      </c>
      <c r="AK738" t="s">
        <v>30</v>
      </c>
      <c r="AL738" t="s">
        <v>14724</v>
      </c>
      <c r="AM738" t="s">
        <v>5524</v>
      </c>
      <c r="AN738" t="s">
        <v>5524</v>
      </c>
      <c r="AO738" t="s">
        <v>659</v>
      </c>
    </row>
    <row r="739" spans="1:41" x14ac:dyDescent="0.3">
      <c r="A739" t="s">
        <v>2080</v>
      </c>
      <c r="B739" t="s">
        <v>601</v>
      </c>
      <c r="C739" s="62">
        <v>32030</v>
      </c>
      <c r="D739" t="s">
        <v>6551</v>
      </c>
      <c r="E739" t="s">
        <v>6550</v>
      </c>
      <c r="F739" t="s">
        <v>1393</v>
      </c>
      <c r="G739" t="s">
        <v>9083</v>
      </c>
      <c r="H739" t="s">
        <v>1394</v>
      </c>
      <c r="I739" t="s">
        <v>10813</v>
      </c>
      <c r="J739" t="s">
        <v>601</v>
      </c>
      <c r="K739">
        <v>502671</v>
      </c>
      <c r="L739" t="s">
        <v>601</v>
      </c>
      <c r="M739">
        <v>1765052</v>
      </c>
      <c r="N739" t="s">
        <v>601</v>
      </c>
      <c r="O739" t="s">
        <v>2081</v>
      </c>
      <c r="P739" t="s">
        <v>2080</v>
      </c>
      <c r="Q739">
        <v>8967</v>
      </c>
      <c r="R739" t="s">
        <v>601</v>
      </c>
      <c r="S739">
        <v>31027</v>
      </c>
      <c r="T739" t="s">
        <v>601</v>
      </c>
      <c r="U739" t="s">
        <v>601</v>
      </c>
      <c r="V739" t="s">
        <v>4044</v>
      </c>
      <c r="W739">
        <v>59307</v>
      </c>
      <c r="X739">
        <v>8967</v>
      </c>
      <c r="Y739" t="s">
        <v>601</v>
      </c>
      <c r="Z739" t="s">
        <v>5525</v>
      </c>
      <c r="AA739" t="s">
        <v>656</v>
      </c>
      <c r="AB739" t="s">
        <v>656</v>
      </c>
      <c r="AC739" t="s">
        <v>601</v>
      </c>
      <c r="AD739" t="s">
        <v>5525</v>
      </c>
      <c r="AE739">
        <v>11724</v>
      </c>
      <c r="AF739" t="s">
        <v>601</v>
      </c>
      <c r="AG739">
        <v>12968</v>
      </c>
      <c r="AH739" t="s">
        <v>601</v>
      </c>
      <c r="AI739">
        <v>4374</v>
      </c>
      <c r="AJ739">
        <v>3872</v>
      </c>
      <c r="AK739" t="s">
        <v>601</v>
      </c>
      <c r="AL739" t="s">
        <v>14725</v>
      </c>
      <c r="AM739" t="s">
        <v>5525</v>
      </c>
      <c r="AN739" t="s">
        <v>5525</v>
      </c>
      <c r="AO739" t="s">
        <v>1394</v>
      </c>
    </row>
    <row r="740" spans="1:41" x14ac:dyDescent="0.3">
      <c r="A740" t="s">
        <v>15745</v>
      </c>
      <c r="B740" t="s">
        <v>14255</v>
      </c>
      <c r="C740" s="62">
        <v>34296</v>
      </c>
      <c r="D740" t="s">
        <v>6562</v>
      </c>
      <c r="E740" t="s">
        <v>15746</v>
      </c>
      <c r="F740" t="s">
        <v>1393</v>
      </c>
      <c r="G740" t="s">
        <v>9083</v>
      </c>
      <c r="H740" t="s">
        <v>1371</v>
      </c>
      <c r="I740" t="s">
        <v>15747</v>
      </c>
      <c r="J740" t="s">
        <v>14255</v>
      </c>
      <c r="K740">
        <v>596295</v>
      </c>
      <c r="L740" t="s">
        <v>14255</v>
      </c>
      <c r="P740" t="s">
        <v>15745</v>
      </c>
      <c r="Q740">
        <v>11006</v>
      </c>
      <c r="R740" t="s">
        <v>14255</v>
      </c>
      <c r="S740">
        <v>34897</v>
      </c>
      <c r="T740" t="s">
        <v>14255</v>
      </c>
      <c r="W740">
        <v>103789</v>
      </c>
      <c r="Z740" t="s">
        <v>15998</v>
      </c>
      <c r="AA740" t="s">
        <v>664</v>
      </c>
      <c r="AB740" t="s">
        <v>664</v>
      </c>
      <c r="AD740" t="s">
        <v>15998</v>
      </c>
      <c r="AE740">
        <v>13494</v>
      </c>
      <c r="AI740">
        <v>20402</v>
      </c>
      <c r="AJ740">
        <v>5872</v>
      </c>
      <c r="AN740" t="s">
        <v>14255</v>
      </c>
      <c r="AO740" t="s">
        <v>15887</v>
      </c>
    </row>
    <row r="741" spans="1:41" x14ac:dyDescent="0.3">
      <c r="A741" t="s">
        <v>2082</v>
      </c>
      <c r="B741" t="s">
        <v>542</v>
      </c>
      <c r="C741" s="62">
        <v>29547</v>
      </c>
      <c r="D741" t="s">
        <v>6943</v>
      </c>
      <c r="E741" t="s">
        <v>6853</v>
      </c>
      <c r="F741" t="s">
        <v>3575</v>
      </c>
      <c r="G741" t="s">
        <v>3575</v>
      </c>
      <c r="H741" t="s">
        <v>1378</v>
      </c>
      <c r="I741" t="s">
        <v>9933</v>
      </c>
      <c r="J741" t="s">
        <v>542</v>
      </c>
      <c r="K741">
        <v>430404</v>
      </c>
      <c r="L741" t="s">
        <v>542</v>
      </c>
      <c r="M741">
        <v>433807</v>
      </c>
      <c r="N741" t="s">
        <v>542</v>
      </c>
      <c r="O741" t="s">
        <v>2083</v>
      </c>
      <c r="P741" t="s">
        <v>2082</v>
      </c>
      <c r="Q741">
        <v>7245</v>
      </c>
      <c r="R741" t="s">
        <v>542</v>
      </c>
      <c r="S741">
        <v>5860</v>
      </c>
      <c r="T741" t="s">
        <v>542</v>
      </c>
      <c r="U741" t="s">
        <v>542</v>
      </c>
      <c r="V741" t="s">
        <v>4045</v>
      </c>
      <c r="W741">
        <v>31646</v>
      </c>
      <c r="X741">
        <v>7245</v>
      </c>
      <c r="Y741" t="s">
        <v>542</v>
      </c>
      <c r="Z741" t="s">
        <v>5526</v>
      </c>
      <c r="AA741" t="s">
        <v>656</v>
      </c>
      <c r="AB741" t="s">
        <v>656</v>
      </c>
      <c r="AC741" t="s">
        <v>542</v>
      </c>
      <c r="AD741" t="s">
        <v>5526</v>
      </c>
      <c r="AE741">
        <v>7036</v>
      </c>
      <c r="AF741" t="s">
        <v>542</v>
      </c>
      <c r="AG741">
        <v>5514</v>
      </c>
      <c r="AH741" t="s">
        <v>542</v>
      </c>
      <c r="AI741">
        <v>4305</v>
      </c>
      <c r="AN741" t="s">
        <v>542</v>
      </c>
      <c r="AO741" t="s">
        <v>1378</v>
      </c>
    </row>
    <row r="742" spans="1:41" x14ac:dyDescent="0.3">
      <c r="A742" t="s">
        <v>2084</v>
      </c>
      <c r="B742" t="s">
        <v>134</v>
      </c>
      <c r="C742" s="62">
        <v>31977</v>
      </c>
      <c r="D742" t="s">
        <v>6854</v>
      </c>
      <c r="E742" t="s">
        <v>6853</v>
      </c>
      <c r="F742" t="s">
        <v>1432</v>
      </c>
      <c r="G742" t="s">
        <v>9083</v>
      </c>
      <c r="H742" t="s">
        <v>1422</v>
      </c>
      <c r="I742" t="s">
        <v>10037</v>
      </c>
      <c r="J742" t="s">
        <v>134</v>
      </c>
      <c r="K742">
        <v>543228</v>
      </c>
      <c r="L742" t="s">
        <v>134</v>
      </c>
      <c r="M742">
        <v>1945612</v>
      </c>
      <c r="N742" t="s">
        <v>134</v>
      </c>
      <c r="O742" t="s">
        <v>4046</v>
      </c>
      <c r="P742" t="s">
        <v>2084</v>
      </c>
      <c r="Q742">
        <v>9186</v>
      </c>
      <c r="R742" t="s">
        <v>134</v>
      </c>
      <c r="S742">
        <v>32108</v>
      </c>
      <c r="T742" t="s">
        <v>134</v>
      </c>
      <c r="U742" t="s">
        <v>134</v>
      </c>
      <c r="V742" t="s">
        <v>4047</v>
      </c>
      <c r="W742">
        <v>60834</v>
      </c>
      <c r="X742">
        <v>9186</v>
      </c>
      <c r="Y742" t="s">
        <v>134</v>
      </c>
      <c r="Z742" t="s">
        <v>5527</v>
      </c>
      <c r="AA742" t="s">
        <v>656</v>
      </c>
      <c r="AB742" t="s">
        <v>656</v>
      </c>
      <c r="AC742" t="s">
        <v>134</v>
      </c>
      <c r="AD742" t="s">
        <v>5527</v>
      </c>
      <c r="AE742">
        <v>11394</v>
      </c>
      <c r="AF742" t="s">
        <v>134</v>
      </c>
      <c r="AG742">
        <v>16981</v>
      </c>
      <c r="AH742" t="s">
        <v>134</v>
      </c>
      <c r="AI742">
        <v>4988</v>
      </c>
      <c r="AJ742">
        <v>4106</v>
      </c>
      <c r="AK742" t="s">
        <v>134</v>
      </c>
      <c r="AL742" t="s">
        <v>14726</v>
      </c>
      <c r="AM742" t="s">
        <v>5527</v>
      </c>
      <c r="AN742" t="s">
        <v>5527</v>
      </c>
      <c r="AO742" t="s">
        <v>1422</v>
      </c>
    </row>
    <row r="743" spans="1:41" x14ac:dyDescent="0.3">
      <c r="A743" t="s">
        <v>2085</v>
      </c>
      <c r="B743" t="s">
        <v>414</v>
      </c>
      <c r="C743" s="62">
        <v>31385</v>
      </c>
      <c r="D743" t="s">
        <v>6626</v>
      </c>
      <c r="E743" t="s">
        <v>6639</v>
      </c>
      <c r="F743" t="s">
        <v>3575</v>
      </c>
      <c r="G743" t="s">
        <v>3575</v>
      </c>
      <c r="H743" t="s">
        <v>1378</v>
      </c>
      <c r="I743" t="s">
        <v>9318</v>
      </c>
      <c r="J743" t="s">
        <v>414</v>
      </c>
      <c r="K743">
        <v>460576</v>
      </c>
      <c r="L743" t="s">
        <v>414</v>
      </c>
      <c r="M743">
        <v>1098932</v>
      </c>
      <c r="N743" t="s">
        <v>414</v>
      </c>
      <c r="O743" t="s">
        <v>2086</v>
      </c>
      <c r="P743" t="s">
        <v>2085</v>
      </c>
      <c r="Q743">
        <v>8023</v>
      </c>
      <c r="R743" t="s">
        <v>414</v>
      </c>
      <c r="S743">
        <v>28762</v>
      </c>
      <c r="T743" t="s">
        <v>414</v>
      </c>
      <c r="U743" t="s">
        <v>414</v>
      </c>
      <c r="V743" t="s">
        <v>4048</v>
      </c>
      <c r="W743">
        <v>47621</v>
      </c>
      <c r="X743">
        <v>8023</v>
      </c>
      <c r="Y743" t="s">
        <v>414</v>
      </c>
      <c r="Z743" t="s">
        <v>5528</v>
      </c>
      <c r="AA743" t="s">
        <v>656</v>
      </c>
      <c r="AB743" t="s">
        <v>656</v>
      </c>
      <c r="AC743" t="s">
        <v>414</v>
      </c>
      <c r="AD743" t="s">
        <v>5528</v>
      </c>
      <c r="AE743">
        <v>8762</v>
      </c>
      <c r="AF743" t="s">
        <v>414</v>
      </c>
      <c r="AG743">
        <v>5211</v>
      </c>
      <c r="AH743" t="s">
        <v>414</v>
      </c>
      <c r="AI743">
        <v>705</v>
      </c>
      <c r="AJ743">
        <v>2634</v>
      </c>
      <c r="AL743" t="s">
        <v>14727</v>
      </c>
      <c r="AM743" t="s">
        <v>5528</v>
      </c>
      <c r="AN743" t="s">
        <v>5528</v>
      </c>
      <c r="AO743" t="s">
        <v>1378</v>
      </c>
    </row>
    <row r="744" spans="1:41" x14ac:dyDescent="0.3">
      <c r="A744" t="s">
        <v>11071</v>
      </c>
      <c r="B744" t="s">
        <v>11072</v>
      </c>
      <c r="C744" s="62">
        <v>32183</v>
      </c>
      <c r="D744" t="s">
        <v>11073</v>
      </c>
      <c r="E744" t="s">
        <v>6639</v>
      </c>
      <c r="F744" t="s">
        <v>3575</v>
      </c>
      <c r="G744" t="s">
        <v>3575</v>
      </c>
      <c r="H744" t="s">
        <v>1371</v>
      </c>
      <c r="I744" t="s">
        <v>11074</v>
      </c>
      <c r="J744" t="s">
        <v>11072</v>
      </c>
      <c r="K744">
        <v>491646</v>
      </c>
      <c r="L744" t="s">
        <v>11072</v>
      </c>
      <c r="M744">
        <v>1679121</v>
      </c>
      <c r="N744" t="s">
        <v>11072</v>
      </c>
      <c r="O744" t="s">
        <v>11928</v>
      </c>
      <c r="P744" t="s">
        <v>11071</v>
      </c>
      <c r="Q744">
        <v>8763</v>
      </c>
      <c r="R744" t="s">
        <v>11072</v>
      </c>
      <c r="S744">
        <v>30525</v>
      </c>
      <c r="T744" t="s">
        <v>11072</v>
      </c>
      <c r="V744" t="s">
        <v>11929</v>
      </c>
      <c r="W744">
        <v>51862</v>
      </c>
      <c r="X744">
        <v>8763</v>
      </c>
      <c r="Y744" t="s">
        <v>14728</v>
      </c>
      <c r="Z744" t="s">
        <v>11075</v>
      </c>
      <c r="AA744" t="s">
        <v>656</v>
      </c>
      <c r="AB744" t="s">
        <v>656</v>
      </c>
      <c r="AC744" t="s">
        <v>11072</v>
      </c>
      <c r="AD744" t="s">
        <v>11075</v>
      </c>
      <c r="AE744">
        <v>10934</v>
      </c>
      <c r="AF744" t="s">
        <v>11072</v>
      </c>
      <c r="AG744">
        <v>12435</v>
      </c>
      <c r="AH744" t="s">
        <v>11072</v>
      </c>
      <c r="AI744">
        <v>2778</v>
      </c>
      <c r="AJ744">
        <v>3551</v>
      </c>
      <c r="AN744" t="s">
        <v>11072</v>
      </c>
      <c r="AO744" t="s">
        <v>15883</v>
      </c>
    </row>
    <row r="745" spans="1:41" x14ac:dyDescent="0.3">
      <c r="A745" t="s">
        <v>2087</v>
      </c>
      <c r="B745" t="s">
        <v>409</v>
      </c>
      <c r="C745" s="62">
        <v>30932</v>
      </c>
      <c r="D745" t="s">
        <v>7412</v>
      </c>
      <c r="E745" t="s">
        <v>6639</v>
      </c>
      <c r="F745" t="s">
        <v>3575</v>
      </c>
      <c r="G745" t="s">
        <v>3575</v>
      </c>
      <c r="H745" t="s">
        <v>1394</v>
      </c>
      <c r="I745" t="s">
        <v>9923</v>
      </c>
      <c r="J745" t="s">
        <v>409</v>
      </c>
      <c r="K745">
        <v>450855</v>
      </c>
      <c r="L745" t="s">
        <v>409</v>
      </c>
      <c r="M745">
        <v>1228265</v>
      </c>
      <c r="N745" t="s">
        <v>409</v>
      </c>
      <c r="O745" t="s">
        <v>4049</v>
      </c>
      <c r="P745" t="s">
        <v>2087</v>
      </c>
      <c r="Q745">
        <v>9182</v>
      </c>
      <c r="R745" t="s">
        <v>409</v>
      </c>
      <c r="S745">
        <v>31550</v>
      </c>
      <c r="T745" t="s">
        <v>409</v>
      </c>
      <c r="V745" t="s">
        <v>5529</v>
      </c>
      <c r="W745">
        <v>47652</v>
      </c>
      <c r="X745">
        <v>9182</v>
      </c>
      <c r="Y745" t="s">
        <v>409</v>
      </c>
      <c r="Z745" t="s">
        <v>8579</v>
      </c>
      <c r="AA745" t="s">
        <v>656</v>
      </c>
      <c r="AB745" t="s">
        <v>656</v>
      </c>
      <c r="AC745" t="s">
        <v>409</v>
      </c>
      <c r="AD745" t="s">
        <v>8579</v>
      </c>
      <c r="AI745">
        <v>2896</v>
      </c>
      <c r="AO745" t="s">
        <v>1394</v>
      </c>
    </row>
    <row r="746" spans="1:41" x14ac:dyDescent="0.3">
      <c r="A746" t="s">
        <v>13350</v>
      </c>
      <c r="B746" t="s">
        <v>11259</v>
      </c>
      <c r="C746" s="62">
        <v>34523</v>
      </c>
      <c r="D746" t="s">
        <v>6873</v>
      </c>
      <c r="E746" t="s">
        <v>13351</v>
      </c>
      <c r="F746" t="s">
        <v>1563</v>
      </c>
      <c r="G746" t="s">
        <v>6107</v>
      </c>
      <c r="H746" t="s">
        <v>1371</v>
      </c>
      <c r="I746" t="s">
        <v>15861</v>
      </c>
      <c r="J746" t="s">
        <v>11259</v>
      </c>
      <c r="K746">
        <v>624427</v>
      </c>
      <c r="L746" t="s">
        <v>11259</v>
      </c>
      <c r="M746">
        <v>2167355</v>
      </c>
      <c r="N746" t="s">
        <v>11259</v>
      </c>
      <c r="P746" t="s">
        <v>13350</v>
      </c>
      <c r="Q746">
        <v>10197</v>
      </c>
      <c r="S746">
        <v>33758</v>
      </c>
      <c r="W746">
        <v>101617</v>
      </c>
      <c r="Z746" t="s">
        <v>13352</v>
      </c>
      <c r="AA746" t="s">
        <v>664</v>
      </c>
      <c r="AB746" t="s">
        <v>664</v>
      </c>
      <c r="AD746" t="s">
        <v>13352</v>
      </c>
      <c r="AE746">
        <v>13033</v>
      </c>
      <c r="AI746">
        <v>18454</v>
      </c>
      <c r="AJ746">
        <v>5450</v>
      </c>
      <c r="AL746" t="s">
        <v>14729</v>
      </c>
      <c r="AM746" t="s">
        <v>13352</v>
      </c>
      <c r="AN746" t="s">
        <v>11259</v>
      </c>
      <c r="AO746" t="s">
        <v>1371</v>
      </c>
    </row>
    <row r="747" spans="1:41" x14ac:dyDescent="0.3">
      <c r="A747" t="s">
        <v>2088</v>
      </c>
      <c r="B747" t="s">
        <v>613</v>
      </c>
      <c r="C747" s="62">
        <v>30079</v>
      </c>
      <c r="D747" t="s">
        <v>6560</v>
      </c>
      <c r="E747" t="s">
        <v>5540</v>
      </c>
      <c r="F747" t="s">
        <v>3575</v>
      </c>
      <c r="G747" t="s">
        <v>3575</v>
      </c>
      <c r="H747" t="s">
        <v>1394</v>
      </c>
      <c r="I747" t="s">
        <v>10468</v>
      </c>
      <c r="J747" t="s">
        <v>613</v>
      </c>
      <c r="K747">
        <v>408236</v>
      </c>
      <c r="L747" t="s">
        <v>613</v>
      </c>
      <c r="M747">
        <v>288903</v>
      </c>
      <c r="N747" t="s">
        <v>613</v>
      </c>
      <c r="O747" t="s">
        <v>2089</v>
      </c>
      <c r="P747" t="s">
        <v>2088</v>
      </c>
      <c r="Q747">
        <v>7054</v>
      </c>
      <c r="R747" t="s">
        <v>613</v>
      </c>
      <c r="S747">
        <v>5405</v>
      </c>
      <c r="T747" t="s">
        <v>613</v>
      </c>
      <c r="U747" t="s">
        <v>613</v>
      </c>
      <c r="V747" t="s">
        <v>4050</v>
      </c>
      <c r="W747">
        <v>31485</v>
      </c>
      <c r="X747">
        <v>7054</v>
      </c>
      <c r="Y747" t="s">
        <v>613</v>
      </c>
      <c r="Z747" t="s">
        <v>5530</v>
      </c>
      <c r="AA747" t="s">
        <v>664</v>
      </c>
      <c r="AB747" t="s">
        <v>664</v>
      </c>
      <c r="AC747" t="s">
        <v>613</v>
      </c>
      <c r="AD747" t="s">
        <v>5530</v>
      </c>
      <c r="AE747">
        <v>6882</v>
      </c>
      <c r="AF747" t="s">
        <v>613</v>
      </c>
      <c r="AG747">
        <v>5032</v>
      </c>
      <c r="AH747" t="s">
        <v>613</v>
      </c>
      <c r="AI747">
        <v>15220</v>
      </c>
      <c r="AJ747">
        <v>909</v>
      </c>
      <c r="AK747" t="s">
        <v>613</v>
      </c>
      <c r="AL747" t="s">
        <v>14730</v>
      </c>
      <c r="AM747" t="s">
        <v>5530</v>
      </c>
      <c r="AN747" t="s">
        <v>5530</v>
      </c>
      <c r="AO747" t="s">
        <v>1394</v>
      </c>
    </row>
    <row r="748" spans="1:41" x14ac:dyDescent="0.3">
      <c r="A748" t="s">
        <v>2090</v>
      </c>
      <c r="B748" t="s">
        <v>293</v>
      </c>
      <c r="C748" s="62">
        <v>28171</v>
      </c>
      <c r="D748" t="s">
        <v>6528</v>
      </c>
      <c r="E748" t="s">
        <v>5540</v>
      </c>
      <c r="F748" t="s">
        <v>3575</v>
      </c>
      <c r="G748" t="s">
        <v>3575</v>
      </c>
      <c r="H748" t="s">
        <v>1429</v>
      </c>
      <c r="I748" t="s">
        <v>10966</v>
      </c>
      <c r="J748" t="s">
        <v>293</v>
      </c>
      <c r="K748">
        <v>136460</v>
      </c>
      <c r="L748" t="s">
        <v>293</v>
      </c>
      <c r="M748">
        <v>18477</v>
      </c>
      <c r="N748" t="s">
        <v>293</v>
      </c>
      <c r="O748" t="s">
        <v>11946</v>
      </c>
      <c r="P748" t="s">
        <v>2090</v>
      </c>
      <c r="Q748">
        <v>6077</v>
      </c>
      <c r="R748" t="s">
        <v>293</v>
      </c>
      <c r="S748">
        <v>3916</v>
      </c>
      <c r="T748" t="s">
        <v>293</v>
      </c>
      <c r="V748" t="s">
        <v>11947</v>
      </c>
      <c r="W748">
        <v>245</v>
      </c>
      <c r="X748">
        <v>6077</v>
      </c>
      <c r="Y748" t="s">
        <v>293</v>
      </c>
      <c r="Z748" t="s">
        <v>5531</v>
      </c>
      <c r="AA748" t="s">
        <v>656</v>
      </c>
      <c r="AB748" t="s">
        <v>656</v>
      </c>
      <c r="AC748" t="s">
        <v>293</v>
      </c>
      <c r="AD748" t="s">
        <v>5531</v>
      </c>
      <c r="AI748">
        <v>8985</v>
      </c>
      <c r="AO748" t="s">
        <v>1429</v>
      </c>
    </row>
    <row r="749" spans="1:41" x14ac:dyDescent="0.3">
      <c r="A749" t="s">
        <v>2091</v>
      </c>
      <c r="B749" t="s">
        <v>31</v>
      </c>
      <c r="C749" s="62">
        <v>30424</v>
      </c>
      <c r="D749" t="s">
        <v>6748</v>
      </c>
      <c r="E749" t="s">
        <v>5540</v>
      </c>
      <c r="F749" t="s">
        <v>3575</v>
      </c>
      <c r="G749" t="s">
        <v>3575</v>
      </c>
      <c r="H749" t="s">
        <v>659</v>
      </c>
      <c r="I749" t="s">
        <v>9154</v>
      </c>
      <c r="J749" t="s">
        <v>31</v>
      </c>
      <c r="K749">
        <v>471868</v>
      </c>
      <c r="L749" t="s">
        <v>31</v>
      </c>
      <c r="M749">
        <v>1103849</v>
      </c>
      <c r="N749" t="s">
        <v>31</v>
      </c>
      <c r="O749" t="s">
        <v>2092</v>
      </c>
      <c r="P749" t="s">
        <v>2091</v>
      </c>
      <c r="Q749">
        <v>8111</v>
      </c>
      <c r="R749" t="s">
        <v>31</v>
      </c>
      <c r="S749">
        <v>28876</v>
      </c>
      <c r="T749" t="s">
        <v>31</v>
      </c>
      <c r="V749" t="s">
        <v>4051</v>
      </c>
      <c r="W749">
        <v>47675</v>
      </c>
      <c r="X749">
        <v>8111</v>
      </c>
      <c r="Y749" t="s">
        <v>31</v>
      </c>
      <c r="Z749" t="s">
        <v>8580</v>
      </c>
      <c r="AA749" t="s">
        <v>656</v>
      </c>
      <c r="AB749" t="s">
        <v>656</v>
      </c>
      <c r="AC749" t="s">
        <v>31</v>
      </c>
      <c r="AD749" t="s">
        <v>8580</v>
      </c>
      <c r="AE749">
        <v>9072</v>
      </c>
      <c r="AI749">
        <v>684</v>
      </c>
      <c r="AN749" t="s">
        <v>31</v>
      </c>
      <c r="AO749" t="s">
        <v>659</v>
      </c>
    </row>
    <row r="750" spans="1:41" x14ac:dyDescent="0.3">
      <c r="A750" t="s">
        <v>2093</v>
      </c>
      <c r="B750" t="s">
        <v>642</v>
      </c>
      <c r="C750" s="62">
        <v>31337</v>
      </c>
      <c r="D750" t="s">
        <v>6626</v>
      </c>
      <c r="E750" t="s">
        <v>5540</v>
      </c>
      <c r="F750" t="s">
        <v>3575</v>
      </c>
      <c r="G750" t="s">
        <v>3575</v>
      </c>
      <c r="H750" t="s">
        <v>1378</v>
      </c>
      <c r="I750" t="s">
        <v>10387</v>
      </c>
      <c r="J750" t="s">
        <v>642</v>
      </c>
      <c r="K750">
        <v>471865</v>
      </c>
      <c r="L750" t="s">
        <v>642</v>
      </c>
      <c r="M750">
        <v>1103728</v>
      </c>
      <c r="N750" t="s">
        <v>642</v>
      </c>
      <c r="O750" t="s">
        <v>13627</v>
      </c>
      <c r="P750" t="s">
        <v>2093</v>
      </c>
      <c r="Q750">
        <v>7934</v>
      </c>
      <c r="R750" t="s">
        <v>642</v>
      </c>
      <c r="S750">
        <v>28658</v>
      </c>
      <c r="T750" t="s">
        <v>642</v>
      </c>
      <c r="U750" t="s">
        <v>642</v>
      </c>
      <c r="V750" t="s">
        <v>12938</v>
      </c>
      <c r="W750">
        <v>47678</v>
      </c>
      <c r="X750">
        <v>7934</v>
      </c>
      <c r="Y750" t="s">
        <v>642</v>
      </c>
      <c r="Z750" t="s">
        <v>5532</v>
      </c>
      <c r="AA750" t="s">
        <v>664</v>
      </c>
      <c r="AB750" t="s">
        <v>664</v>
      </c>
      <c r="AC750" t="s">
        <v>642</v>
      </c>
      <c r="AD750" t="s">
        <v>5532</v>
      </c>
      <c r="AE750">
        <v>9266</v>
      </c>
      <c r="AF750" t="s">
        <v>642</v>
      </c>
      <c r="AG750">
        <v>5076</v>
      </c>
      <c r="AH750" t="s">
        <v>642</v>
      </c>
      <c r="AI750">
        <v>1342</v>
      </c>
      <c r="AJ750">
        <v>2834</v>
      </c>
      <c r="AK750" t="s">
        <v>642</v>
      </c>
      <c r="AL750" t="s">
        <v>14731</v>
      </c>
      <c r="AM750" t="s">
        <v>5532</v>
      </c>
      <c r="AN750" t="s">
        <v>5532</v>
      </c>
      <c r="AO750" t="s">
        <v>1378</v>
      </c>
    </row>
    <row r="751" spans="1:41" x14ac:dyDescent="0.3">
      <c r="A751" t="s">
        <v>8285</v>
      </c>
      <c r="B751" t="s">
        <v>8581</v>
      </c>
      <c r="C751" s="62">
        <v>33618</v>
      </c>
      <c r="D751" t="s">
        <v>16128</v>
      </c>
      <c r="E751" t="s">
        <v>5540</v>
      </c>
      <c r="F751" t="s">
        <v>3575</v>
      </c>
      <c r="G751" t="s">
        <v>3575</v>
      </c>
      <c r="H751" t="s">
        <v>1371</v>
      </c>
      <c r="I751" t="s">
        <v>9915</v>
      </c>
      <c r="J751" t="s">
        <v>293</v>
      </c>
      <c r="K751">
        <v>592346</v>
      </c>
      <c r="L751" t="s">
        <v>8581</v>
      </c>
      <c r="M751">
        <v>2066305</v>
      </c>
      <c r="N751" t="s">
        <v>8581</v>
      </c>
      <c r="O751" t="s">
        <v>13406</v>
      </c>
      <c r="P751" t="s">
        <v>8285</v>
      </c>
      <c r="Q751">
        <v>9976</v>
      </c>
      <c r="R751" t="s">
        <v>8581</v>
      </c>
      <c r="S751">
        <v>33386</v>
      </c>
      <c r="T751" t="s">
        <v>8581</v>
      </c>
      <c r="V751" t="s">
        <v>12475</v>
      </c>
      <c r="W751">
        <v>68563</v>
      </c>
      <c r="X751">
        <v>9976</v>
      </c>
      <c r="Y751" t="s">
        <v>9916</v>
      </c>
      <c r="Z751" t="s">
        <v>9917</v>
      </c>
      <c r="AA751" t="s">
        <v>656</v>
      </c>
      <c r="AB751" t="s">
        <v>656</v>
      </c>
      <c r="AC751" t="s">
        <v>8581</v>
      </c>
      <c r="AD751" t="s">
        <v>9917</v>
      </c>
      <c r="AE751">
        <v>12966</v>
      </c>
      <c r="AF751" t="s">
        <v>8582</v>
      </c>
      <c r="AG751">
        <v>53599</v>
      </c>
      <c r="AH751" t="s">
        <v>8581</v>
      </c>
      <c r="AI751">
        <v>18404</v>
      </c>
      <c r="AN751" t="s">
        <v>8581</v>
      </c>
      <c r="AO751" t="s">
        <v>1371</v>
      </c>
    </row>
    <row r="752" spans="1:41" x14ac:dyDescent="0.3">
      <c r="A752" t="s">
        <v>13751</v>
      </c>
      <c r="B752" t="s">
        <v>11508</v>
      </c>
      <c r="C752" s="62">
        <v>33481</v>
      </c>
      <c r="D752" t="s">
        <v>7094</v>
      </c>
      <c r="E752" t="s">
        <v>5540</v>
      </c>
      <c r="F752" t="s">
        <v>1414</v>
      </c>
      <c r="G752" t="s">
        <v>9083</v>
      </c>
      <c r="H752" t="s">
        <v>659</v>
      </c>
      <c r="I752" t="s">
        <v>11509</v>
      </c>
      <c r="J752" t="s">
        <v>11508</v>
      </c>
      <c r="K752">
        <v>570481</v>
      </c>
      <c r="L752" t="s">
        <v>11508</v>
      </c>
      <c r="M752">
        <v>2052583</v>
      </c>
      <c r="N752" t="s">
        <v>11508</v>
      </c>
      <c r="O752" t="s">
        <v>13752</v>
      </c>
      <c r="P752" t="s">
        <v>13751</v>
      </c>
      <c r="Q752">
        <v>10122</v>
      </c>
      <c r="R752" t="s">
        <v>11508</v>
      </c>
      <c r="S752">
        <v>33018</v>
      </c>
      <c r="T752" t="s">
        <v>11508</v>
      </c>
      <c r="W752">
        <v>66263</v>
      </c>
      <c r="X752">
        <v>10122</v>
      </c>
      <c r="Y752" t="s">
        <v>13753</v>
      </c>
      <c r="Z752" t="s">
        <v>13754</v>
      </c>
      <c r="AA752" t="s">
        <v>656</v>
      </c>
      <c r="AB752" t="s">
        <v>656</v>
      </c>
      <c r="AD752" t="s">
        <v>13754</v>
      </c>
      <c r="AE752">
        <v>13232</v>
      </c>
      <c r="AI752">
        <v>9984</v>
      </c>
      <c r="AJ752">
        <v>5323</v>
      </c>
      <c r="AK752" t="s">
        <v>11508</v>
      </c>
      <c r="AL752" t="s">
        <v>14732</v>
      </c>
      <c r="AM752" t="s">
        <v>13754</v>
      </c>
      <c r="AN752" t="s">
        <v>11508</v>
      </c>
      <c r="AO752" t="s">
        <v>15903</v>
      </c>
    </row>
    <row r="753" spans="1:41" x14ac:dyDescent="0.3">
      <c r="A753" t="s">
        <v>2094</v>
      </c>
      <c r="B753" t="s">
        <v>729</v>
      </c>
      <c r="C753" s="62">
        <v>31309</v>
      </c>
      <c r="D753" t="s">
        <v>7575</v>
      </c>
      <c r="E753" t="s">
        <v>5540</v>
      </c>
      <c r="F753" t="s">
        <v>3575</v>
      </c>
      <c r="G753" t="s">
        <v>3575</v>
      </c>
      <c r="H753" t="s">
        <v>1371</v>
      </c>
      <c r="I753" t="s">
        <v>10382</v>
      </c>
      <c r="J753" t="s">
        <v>729</v>
      </c>
      <c r="K753">
        <v>461829</v>
      </c>
      <c r="L753" t="s">
        <v>729</v>
      </c>
      <c r="M753">
        <v>585618</v>
      </c>
      <c r="N753" t="s">
        <v>729</v>
      </c>
      <c r="O753" t="s">
        <v>2095</v>
      </c>
      <c r="P753" t="s">
        <v>2094</v>
      </c>
      <c r="Q753">
        <v>8179</v>
      </c>
      <c r="R753" t="s">
        <v>729</v>
      </c>
      <c r="S753">
        <v>28962</v>
      </c>
      <c r="T753" t="s">
        <v>729</v>
      </c>
      <c r="V753" t="s">
        <v>4052</v>
      </c>
      <c r="W753">
        <v>45529</v>
      </c>
      <c r="X753">
        <v>8179</v>
      </c>
      <c r="Y753" t="s">
        <v>729</v>
      </c>
      <c r="Z753" t="s">
        <v>5533</v>
      </c>
      <c r="AA753" t="s">
        <v>656</v>
      </c>
      <c r="AB753" t="s">
        <v>664</v>
      </c>
      <c r="AC753" t="s">
        <v>729</v>
      </c>
      <c r="AD753" t="s">
        <v>5533</v>
      </c>
      <c r="AE753">
        <v>8324</v>
      </c>
      <c r="AF753" t="s">
        <v>729</v>
      </c>
      <c r="AG753">
        <v>5320</v>
      </c>
      <c r="AH753" t="s">
        <v>729</v>
      </c>
      <c r="AI753">
        <v>1292</v>
      </c>
      <c r="AJ753">
        <v>2838</v>
      </c>
      <c r="AK753" t="s">
        <v>729</v>
      </c>
      <c r="AL753" t="s">
        <v>14733</v>
      </c>
      <c r="AM753" t="s">
        <v>5533</v>
      </c>
      <c r="AN753" t="s">
        <v>5533</v>
      </c>
      <c r="AO753" t="s">
        <v>15887</v>
      </c>
    </row>
    <row r="754" spans="1:41" x14ac:dyDescent="0.3">
      <c r="A754" t="s">
        <v>2096</v>
      </c>
      <c r="B754" t="s">
        <v>67</v>
      </c>
      <c r="C754" s="62">
        <v>32581</v>
      </c>
      <c r="D754" t="s">
        <v>7095</v>
      </c>
      <c r="E754" t="s">
        <v>5540</v>
      </c>
      <c r="F754" t="s">
        <v>3575</v>
      </c>
      <c r="G754" t="s">
        <v>3575</v>
      </c>
      <c r="H754" t="s">
        <v>1429</v>
      </c>
      <c r="I754" t="s">
        <v>9661</v>
      </c>
      <c r="J754" t="s">
        <v>67</v>
      </c>
      <c r="K754">
        <v>503556</v>
      </c>
      <c r="L754" t="s">
        <v>67</v>
      </c>
      <c r="M754">
        <v>1599169</v>
      </c>
      <c r="N754" t="s">
        <v>67</v>
      </c>
      <c r="O754" t="s">
        <v>4053</v>
      </c>
      <c r="P754" t="s">
        <v>2096</v>
      </c>
      <c r="Q754">
        <v>9142</v>
      </c>
      <c r="R754" t="s">
        <v>67</v>
      </c>
      <c r="S754">
        <v>30327</v>
      </c>
      <c r="T754" t="s">
        <v>67</v>
      </c>
      <c r="V754" t="s">
        <v>4054</v>
      </c>
      <c r="W754">
        <v>50609</v>
      </c>
      <c r="X754">
        <v>9142</v>
      </c>
      <c r="Y754" t="s">
        <v>67</v>
      </c>
      <c r="Z754" t="s">
        <v>5534</v>
      </c>
      <c r="AA754" t="s">
        <v>5053</v>
      </c>
      <c r="AB754" t="s">
        <v>656</v>
      </c>
      <c r="AC754" t="s">
        <v>67</v>
      </c>
      <c r="AD754" t="s">
        <v>5534</v>
      </c>
      <c r="AE754">
        <v>12362</v>
      </c>
      <c r="AF754" t="s">
        <v>67</v>
      </c>
      <c r="AG754">
        <v>13694</v>
      </c>
      <c r="AH754" t="s">
        <v>67</v>
      </c>
      <c r="AI754">
        <v>4961</v>
      </c>
      <c r="AJ754">
        <v>4038</v>
      </c>
      <c r="AK754" t="s">
        <v>67</v>
      </c>
      <c r="AL754" t="s">
        <v>14734</v>
      </c>
      <c r="AM754" t="s">
        <v>5534</v>
      </c>
      <c r="AN754" t="s">
        <v>5534</v>
      </c>
      <c r="AO754" t="s">
        <v>15905</v>
      </c>
    </row>
    <row r="755" spans="1:41" x14ac:dyDescent="0.3">
      <c r="A755" t="s">
        <v>4055</v>
      </c>
      <c r="B755" t="s">
        <v>4056</v>
      </c>
      <c r="C755" s="62">
        <v>33650</v>
      </c>
      <c r="D755" t="s">
        <v>7332</v>
      </c>
      <c r="E755" t="s">
        <v>7881</v>
      </c>
      <c r="F755" t="s">
        <v>1390</v>
      </c>
      <c r="G755" t="s">
        <v>6107</v>
      </c>
      <c r="H755" t="s">
        <v>1371</v>
      </c>
      <c r="I755" t="s">
        <v>9717</v>
      </c>
      <c r="J755" t="s">
        <v>4056</v>
      </c>
      <c r="K755">
        <v>594835</v>
      </c>
      <c r="L755" t="s">
        <v>4056</v>
      </c>
      <c r="M755">
        <v>2066303</v>
      </c>
      <c r="N755" t="s">
        <v>4056</v>
      </c>
      <c r="O755" t="s">
        <v>8583</v>
      </c>
      <c r="P755" t="s">
        <v>4055</v>
      </c>
      <c r="Q755">
        <v>9627</v>
      </c>
      <c r="R755" t="s">
        <v>4056</v>
      </c>
      <c r="S755">
        <v>33158</v>
      </c>
      <c r="T755" t="s">
        <v>4056</v>
      </c>
      <c r="V755" t="s">
        <v>5535</v>
      </c>
      <c r="W755">
        <v>68759</v>
      </c>
      <c r="X755">
        <v>9627</v>
      </c>
      <c r="Y755" t="s">
        <v>4056</v>
      </c>
      <c r="Z755" t="s">
        <v>5536</v>
      </c>
      <c r="AA755" t="s">
        <v>664</v>
      </c>
      <c r="AB755" t="s">
        <v>664</v>
      </c>
      <c r="AC755" t="s">
        <v>4056</v>
      </c>
      <c r="AD755" t="s">
        <v>5536</v>
      </c>
      <c r="AE755">
        <v>12949</v>
      </c>
      <c r="AF755" t="s">
        <v>4056</v>
      </c>
      <c r="AG755">
        <v>52190</v>
      </c>
      <c r="AH755" t="s">
        <v>4056</v>
      </c>
      <c r="AI755">
        <v>18337</v>
      </c>
      <c r="AJ755">
        <v>4667</v>
      </c>
      <c r="AL755" t="s">
        <v>14735</v>
      </c>
      <c r="AM755" t="s">
        <v>5536</v>
      </c>
      <c r="AN755" t="s">
        <v>4056</v>
      </c>
      <c r="AO755" t="s">
        <v>15887</v>
      </c>
    </row>
    <row r="756" spans="1:41" x14ac:dyDescent="0.3">
      <c r="A756" t="s">
        <v>2097</v>
      </c>
      <c r="B756" t="s">
        <v>1155</v>
      </c>
      <c r="C756" s="62">
        <v>28633</v>
      </c>
      <c r="D756" t="s">
        <v>6583</v>
      </c>
      <c r="E756" t="s">
        <v>5540</v>
      </c>
      <c r="F756" t="s">
        <v>3575</v>
      </c>
      <c r="G756" t="s">
        <v>3575</v>
      </c>
      <c r="H756" t="s">
        <v>1371</v>
      </c>
      <c r="I756" t="s">
        <v>9549</v>
      </c>
      <c r="J756" t="s">
        <v>1155</v>
      </c>
      <c r="K756">
        <v>283166</v>
      </c>
      <c r="L756" t="s">
        <v>1155</v>
      </c>
      <c r="M756">
        <v>2120491</v>
      </c>
      <c r="N756" t="s">
        <v>2098</v>
      </c>
      <c r="O756" t="s">
        <v>2099</v>
      </c>
      <c r="P756" t="s">
        <v>2097</v>
      </c>
      <c r="Q756">
        <v>7207</v>
      </c>
      <c r="R756" t="s">
        <v>2098</v>
      </c>
      <c r="S756">
        <v>5642</v>
      </c>
      <c r="T756" t="s">
        <v>2098</v>
      </c>
      <c r="V756" t="s">
        <v>4057</v>
      </c>
      <c r="W756">
        <v>31549</v>
      </c>
      <c r="X756">
        <v>7207</v>
      </c>
      <c r="Y756" t="s">
        <v>1155</v>
      </c>
      <c r="Z756" t="s">
        <v>8584</v>
      </c>
      <c r="AA756" t="s">
        <v>656</v>
      </c>
      <c r="AB756" t="s">
        <v>664</v>
      </c>
      <c r="AC756" t="s">
        <v>1155</v>
      </c>
      <c r="AD756" t="s">
        <v>8584</v>
      </c>
      <c r="AI756">
        <v>17858</v>
      </c>
      <c r="AO756" t="s">
        <v>1371</v>
      </c>
    </row>
    <row r="757" spans="1:41" x14ac:dyDescent="0.3">
      <c r="A757" t="s">
        <v>2100</v>
      </c>
      <c r="B757" t="s">
        <v>856</v>
      </c>
      <c r="C757" s="62">
        <v>30829</v>
      </c>
      <c r="D757" t="s">
        <v>6541</v>
      </c>
      <c r="E757" t="s">
        <v>5540</v>
      </c>
      <c r="F757" t="s">
        <v>3575</v>
      </c>
      <c r="G757" t="s">
        <v>3575</v>
      </c>
      <c r="H757" t="s">
        <v>1371</v>
      </c>
      <c r="I757" t="s">
        <v>9556</v>
      </c>
      <c r="J757" t="s">
        <v>856</v>
      </c>
      <c r="K757">
        <v>456068</v>
      </c>
      <c r="L757" t="s">
        <v>856</v>
      </c>
      <c r="M757">
        <v>1208713</v>
      </c>
      <c r="N757" t="s">
        <v>856</v>
      </c>
      <c r="O757" t="s">
        <v>13188</v>
      </c>
      <c r="P757" t="s">
        <v>2100</v>
      </c>
      <c r="Q757">
        <v>8437</v>
      </c>
      <c r="R757" t="s">
        <v>856</v>
      </c>
      <c r="S757">
        <v>29310</v>
      </c>
      <c r="T757" t="s">
        <v>856</v>
      </c>
      <c r="V757" t="s">
        <v>12878</v>
      </c>
      <c r="W757">
        <v>47476</v>
      </c>
      <c r="X757">
        <v>8437</v>
      </c>
      <c r="Y757" t="s">
        <v>856</v>
      </c>
      <c r="Z757" t="s">
        <v>5537</v>
      </c>
      <c r="AA757" t="s">
        <v>656</v>
      </c>
      <c r="AB757" t="s">
        <v>656</v>
      </c>
      <c r="AC757" t="s">
        <v>856</v>
      </c>
      <c r="AD757" t="s">
        <v>5537</v>
      </c>
      <c r="AE757">
        <v>10076</v>
      </c>
      <c r="AF757" t="s">
        <v>856</v>
      </c>
      <c r="AG757">
        <v>5962</v>
      </c>
      <c r="AH757" t="s">
        <v>856</v>
      </c>
      <c r="AI757">
        <v>1170</v>
      </c>
      <c r="AJ757">
        <v>3143</v>
      </c>
      <c r="AK757" t="s">
        <v>856</v>
      </c>
      <c r="AL757" t="s">
        <v>14736</v>
      </c>
      <c r="AM757" t="s">
        <v>5537</v>
      </c>
      <c r="AN757" t="s">
        <v>856</v>
      </c>
      <c r="AO757" t="s">
        <v>1371</v>
      </c>
    </row>
    <row r="758" spans="1:41" x14ac:dyDescent="0.3">
      <c r="A758" t="s">
        <v>5538</v>
      </c>
      <c r="B758" t="s">
        <v>5539</v>
      </c>
      <c r="C758" s="62">
        <v>31678</v>
      </c>
      <c r="D758" t="s">
        <v>6541</v>
      </c>
      <c r="E758" t="s">
        <v>9261</v>
      </c>
      <c r="F758" t="s">
        <v>3575</v>
      </c>
      <c r="G758" t="s">
        <v>3575</v>
      </c>
      <c r="H758" t="s">
        <v>1371</v>
      </c>
      <c r="I758" t="s">
        <v>9262</v>
      </c>
      <c r="J758" t="s">
        <v>856</v>
      </c>
      <c r="K758">
        <v>646057</v>
      </c>
      <c r="L758" t="s">
        <v>5541</v>
      </c>
      <c r="M758">
        <v>2074923</v>
      </c>
      <c r="N758" t="s">
        <v>5541</v>
      </c>
      <c r="O758" t="s">
        <v>12110</v>
      </c>
      <c r="P758" t="s">
        <v>5538</v>
      </c>
      <c r="Q758">
        <v>9641</v>
      </c>
      <c r="R758" t="s">
        <v>5541</v>
      </c>
      <c r="S758">
        <v>33093</v>
      </c>
      <c r="T758" t="s">
        <v>5541</v>
      </c>
      <c r="V758" t="s">
        <v>12111</v>
      </c>
      <c r="W758">
        <v>101994</v>
      </c>
      <c r="X758">
        <v>9641</v>
      </c>
      <c r="Y758" t="s">
        <v>9263</v>
      </c>
      <c r="Z758" t="s">
        <v>9264</v>
      </c>
      <c r="AA758" t="s">
        <v>656</v>
      </c>
      <c r="AB758" t="s">
        <v>656</v>
      </c>
      <c r="AC758" t="s">
        <v>5539</v>
      </c>
      <c r="AD758" t="s">
        <v>9265</v>
      </c>
      <c r="AI758">
        <v>18265</v>
      </c>
      <c r="AJ758">
        <v>3143</v>
      </c>
      <c r="AO758" t="s">
        <v>1371</v>
      </c>
    </row>
    <row r="759" spans="1:41" x14ac:dyDescent="0.3">
      <c r="A759" t="s">
        <v>8282</v>
      </c>
      <c r="B759" t="s">
        <v>8585</v>
      </c>
      <c r="C759" s="62">
        <v>33875</v>
      </c>
      <c r="D759" t="s">
        <v>8283</v>
      </c>
      <c r="E759" t="s">
        <v>5540</v>
      </c>
      <c r="F759" t="s">
        <v>3575</v>
      </c>
      <c r="G759" t="s">
        <v>3575</v>
      </c>
      <c r="H759" t="s">
        <v>1371</v>
      </c>
      <c r="I759" t="s">
        <v>10557</v>
      </c>
      <c r="J759" t="s">
        <v>8585</v>
      </c>
      <c r="K759">
        <v>605894</v>
      </c>
      <c r="L759" t="s">
        <v>8585</v>
      </c>
      <c r="M759">
        <v>2117132</v>
      </c>
      <c r="N759" t="s">
        <v>8585</v>
      </c>
      <c r="O759" t="s">
        <v>13621</v>
      </c>
      <c r="P759" t="s">
        <v>8282</v>
      </c>
      <c r="Q759">
        <v>9944</v>
      </c>
      <c r="R759" t="s">
        <v>8585</v>
      </c>
      <c r="S759">
        <v>33238</v>
      </c>
      <c r="T759" t="s">
        <v>8585</v>
      </c>
      <c r="V759" t="s">
        <v>12176</v>
      </c>
      <c r="W759">
        <v>69116</v>
      </c>
      <c r="X759">
        <v>9944</v>
      </c>
      <c r="Y759" t="s">
        <v>8585</v>
      </c>
      <c r="Z759" t="s">
        <v>8586</v>
      </c>
      <c r="AA759" t="s">
        <v>656</v>
      </c>
      <c r="AB759" t="s">
        <v>656</v>
      </c>
      <c r="AC759" t="s">
        <v>8585</v>
      </c>
      <c r="AD759" t="s">
        <v>8586</v>
      </c>
      <c r="AE759">
        <v>13157</v>
      </c>
      <c r="AF759" t="s">
        <v>8585</v>
      </c>
      <c r="AG759">
        <v>62460</v>
      </c>
      <c r="AH759" t="s">
        <v>8585</v>
      </c>
      <c r="AI759">
        <v>18453</v>
      </c>
      <c r="AJ759">
        <v>4909</v>
      </c>
      <c r="AL759" t="s">
        <v>14737</v>
      </c>
      <c r="AM759" t="s">
        <v>8586</v>
      </c>
      <c r="AN759" t="s">
        <v>8585</v>
      </c>
      <c r="AO759" t="s">
        <v>1371</v>
      </c>
    </row>
    <row r="760" spans="1:41" x14ac:dyDescent="0.3">
      <c r="A760" t="s">
        <v>15563</v>
      </c>
      <c r="B760" t="s">
        <v>14279</v>
      </c>
      <c r="C760" s="62">
        <v>33662</v>
      </c>
      <c r="D760" t="s">
        <v>15564</v>
      </c>
      <c r="E760" t="s">
        <v>15565</v>
      </c>
      <c r="F760" t="s">
        <v>1403</v>
      </c>
      <c r="G760" t="s">
        <v>6107</v>
      </c>
      <c r="H760" t="s">
        <v>659</v>
      </c>
      <c r="I760" t="s">
        <v>15496</v>
      </c>
      <c r="J760" t="s">
        <v>14279</v>
      </c>
      <c r="K760">
        <v>592348</v>
      </c>
      <c r="L760" t="s">
        <v>14279</v>
      </c>
      <c r="P760" t="s">
        <v>15563</v>
      </c>
      <c r="Q760">
        <v>10810</v>
      </c>
      <c r="R760" t="s">
        <v>14279</v>
      </c>
      <c r="S760">
        <v>32524</v>
      </c>
      <c r="T760" t="s">
        <v>14279</v>
      </c>
      <c r="W760">
        <v>67002</v>
      </c>
      <c r="Z760" t="s">
        <v>15999</v>
      </c>
      <c r="AA760" t="s">
        <v>5053</v>
      </c>
      <c r="AB760" t="s">
        <v>656</v>
      </c>
      <c r="AD760" t="s">
        <v>15999</v>
      </c>
      <c r="AE760">
        <v>11560</v>
      </c>
      <c r="AI760">
        <v>14455</v>
      </c>
      <c r="AJ760">
        <v>5704</v>
      </c>
      <c r="AN760" t="s">
        <v>14279</v>
      </c>
      <c r="AO760" t="s">
        <v>15906</v>
      </c>
    </row>
    <row r="761" spans="1:41" x14ac:dyDescent="0.3">
      <c r="A761" t="s">
        <v>13755</v>
      </c>
      <c r="B761" t="s">
        <v>11634</v>
      </c>
      <c r="C761" s="62">
        <v>33179</v>
      </c>
      <c r="D761" t="s">
        <v>6574</v>
      </c>
      <c r="E761" t="s">
        <v>13756</v>
      </c>
      <c r="F761" t="s">
        <v>1551</v>
      </c>
      <c r="G761" t="s">
        <v>6107</v>
      </c>
      <c r="H761" t="s">
        <v>1378</v>
      </c>
      <c r="I761" t="s">
        <v>11635</v>
      </c>
      <c r="J761" t="s">
        <v>11634</v>
      </c>
      <c r="K761">
        <v>571718</v>
      </c>
      <c r="L761" t="s">
        <v>11634</v>
      </c>
      <c r="M761">
        <v>1947845</v>
      </c>
      <c r="N761" t="s">
        <v>11634</v>
      </c>
      <c r="O761" t="s">
        <v>13757</v>
      </c>
      <c r="P761" t="s">
        <v>13755</v>
      </c>
      <c r="Q761">
        <v>9639</v>
      </c>
      <c r="R761" t="s">
        <v>11634</v>
      </c>
      <c r="S761">
        <v>32174</v>
      </c>
      <c r="T761" t="s">
        <v>11634</v>
      </c>
      <c r="W761">
        <v>70764</v>
      </c>
      <c r="X761">
        <v>9639</v>
      </c>
      <c r="Y761" t="s">
        <v>11634</v>
      </c>
      <c r="Z761" t="s">
        <v>13758</v>
      </c>
      <c r="AA761" t="s">
        <v>664</v>
      </c>
      <c r="AB761" t="s">
        <v>656</v>
      </c>
      <c r="AD761" t="s">
        <v>13758</v>
      </c>
      <c r="AE761">
        <v>12153</v>
      </c>
      <c r="AI761">
        <v>18187</v>
      </c>
      <c r="AJ761">
        <v>4483</v>
      </c>
      <c r="AK761" t="s">
        <v>11634</v>
      </c>
      <c r="AL761" t="s">
        <v>14738</v>
      </c>
      <c r="AM761" t="s">
        <v>13758</v>
      </c>
      <c r="AN761" t="s">
        <v>11634</v>
      </c>
      <c r="AO761" t="s">
        <v>1378</v>
      </c>
    </row>
    <row r="762" spans="1:41" x14ac:dyDescent="0.3">
      <c r="A762" t="s">
        <v>14127</v>
      </c>
      <c r="B762" t="s">
        <v>11787</v>
      </c>
      <c r="C762" s="62">
        <v>33425</v>
      </c>
      <c r="D762" t="s">
        <v>6568</v>
      </c>
      <c r="E762" t="s">
        <v>14128</v>
      </c>
      <c r="F762" t="s">
        <v>1400</v>
      </c>
      <c r="G762" t="s">
        <v>6107</v>
      </c>
      <c r="H762" t="s">
        <v>1371</v>
      </c>
      <c r="I762" t="s">
        <v>11332</v>
      </c>
      <c r="J762" t="s">
        <v>11787</v>
      </c>
      <c r="K762">
        <v>580792</v>
      </c>
      <c r="L762" t="s">
        <v>11787</v>
      </c>
      <c r="M762">
        <v>2040764</v>
      </c>
      <c r="N762" t="s">
        <v>11787</v>
      </c>
      <c r="O762" t="s">
        <v>14739</v>
      </c>
      <c r="P762" t="s">
        <v>14127</v>
      </c>
      <c r="Q762">
        <v>10030</v>
      </c>
      <c r="R762" t="s">
        <v>11787</v>
      </c>
      <c r="S762">
        <v>32646</v>
      </c>
      <c r="T762" t="s">
        <v>11787</v>
      </c>
      <c r="W762">
        <v>100191</v>
      </c>
      <c r="X762">
        <v>10030</v>
      </c>
      <c r="Y762" t="s">
        <v>11787</v>
      </c>
      <c r="Z762" t="s">
        <v>14129</v>
      </c>
      <c r="AA762" t="s">
        <v>656</v>
      </c>
      <c r="AB762" t="s">
        <v>656</v>
      </c>
      <c r="AD762" t="s">
        <v>14129</v>
      </c>
      <c r="AE762">
        <v>14011</v>
      </c>
      <c r="AI762">
        <v>23785</v>
      </c>
      <c r="AJ762">
        <v>4983</v>
      </c>
      <c r="AL762" t="s">
        <v>14740</v>
      </c>
      <c r="AM762" t="s">
        <v>14129</v>
      </c>
      <c r="AN762" t="s">
        <v>14129</v>
      </c>
      <c r="AO762" t="s">
        <v>1371</v>
      </c>
    </row>
    <row r="763" spans="1:41" x14ac:dyDescent="0.3">
      <c r="A763" t="s">
        <v>2101</v>
      </c>
      <c r="B763" t="s">
        <v>593</v>
      </c>
      <c r="C763" s="62">
        <v>30722</v>
      </c>
      <c r="D763" t="s">
        <v>6528</v>
      </c>
      <c r="E763" t="s">
        <v>6527</v>
      </c>
      <c r="F763" t="s">
        <v>1551</v>
      </c>
      <c r="G763" t="s">
        <v>6107</v>
      </c>
      <c r="H763" t="s">
        <v>1378</v>
      </c>
      <c r="I763" t="s">
        <v>9739</v>
      </c>
      <c r="J763" t="s">
        <v>593</v>
      </c>
      <c r="K763">
        <v>460086</v>
      </c>
      <c r="L763" t="s">
        <v>593</v>
      </c>
      <c r="M763">
        <v>593271</v>
      </c>
      <c r="N763" t="s">
        <v>593</v>
      </c>
      <c r="O763" t="s">
        <v>13458</v>
      </c>
      <c r="P763" t="s">
        <v>2101</v>
      </c>
      <c r="Q763">
        <v>7907</v>
      </c>
      <c r="R763" t="s">
        <v>593</v>
      </c>
      <c r="S763">
        <v>28636</v>
      </c>
      <c r="T763" t="s">
        <v>593</v>
      </c>
      <c r="U763" t="s">
        <v>593</v>
      </c>
      <c r="V763" t="s">
        <v>12742</v>
      </c>
      <c r="W763">
        <v>52054</v>
      </c>
      <c r="X763">
        <v>7907</v>
      </c>
      <c r="Y763" t="s">
        <v>593</v>
      </c>
      <c r="Z763" t="s">
        <v>5542</v>
      </c>
      <c r="AA763" t="s">
        <v>664</v>
      </c>
      <c r="AB763" t="s">
        <v>656</v>
      </c>
      <c r="AC763" t="s">
        <v>593</v>
      </c>
      <c r="AD763" t="s">
        <v>5542</v>
      </c>
      <c r="AE763">
        <v>8615</v>
      </c>
      <c r="AF763" t="s">
        <v>593</v>
      </c>
      <c r="AG763">
        <v>5135</v>
      </c>
      <c r="AH763" t="s">
        <v>593</v>
      </c>
      <c r="AI763">
        <v>8622</v>
      </c>
      <c r="AJ763">
        <v>2270</v>
      </c>
      <c r="AK763" t="s">
        <v>593</v>
      </c>
      <c r="AL763" t="s">
        <v>14212</v>
      </c>
      <c r="AM763" t="s">
        <v>5542</v>
      </c>
      <c r="AN763" t="s">
        <v>5542</v>
      </c>
      <c r="AO763" t="s">
        <v>1378</v>
      </c>
    </row>
    <row r="764" spans="1:41" x14ac:dyDescent="0.3">
      <c r="A764" t="s">
        <v>2102</v>
      </c>
      <c r="B764" t="s">
        <v>59</v>
      </c>
      <c r="C764" s="62">
        <v>32255</v>
      </c>
      <c r="D764" t="s">
        <v>6714</v>
      </c>
      <c r="E764" t="s">
        <v>6527</v>
      </c>
      <c r="F764" t="s">
        <v>1390</v>
      </c>
      <c r="G764" t="s">
        <v>6107</v>
      </c>
      <c r="H764" t="s">
        <v>659</v>
      </c>
      <c r="I764" t="s">
        <v>9436</v>
      </c>
      <c r="J764" t="s">
        <v>59</v>
      </c>
      <c r="K764">
        <v>543829</v>
      </c>
      <c r="L764" t="s">
        <v>59</v>
      </c>
      <c r="M764">
        <v>1667054</v>
      </c>
      <c r="N764" t="s">
        <v>59</v>
      </c>
      <c r="O764" t="s">
        <v>2103</v>
      </c>
      <c r="P764" t="s">
        <v>2102</v>
      </c>
      <c r="Q764">
        <v>8863</v>
      </c>
      <c r="R764" t="s">
        <v>59</v>
      </c>
      <c r="S764">
        <v>30726</v>
      </c>
      <c r="T764" t="s">
        <v>59</v>
      </c>
      <c r="U764" t="s">
        <v>59</v>
      </c>
      <c r="V764" t="s">
        <v>4058</v>
      </c>
      <c r="W764">
        <v>58880</v>
      </c>
      <c r="X764">
        <v>8863</v>
      </c>
      <c r="Y764" t="s">
        <v>59</v>
      </c>
      <c r="Z764" t="s">
        <v>5543</v>
      </c>
      <c r="AA764" t="s">
        <v>664</v>
      </c>
      <c r="AB764" t="s">
        <v>656</v>
      </c>
      <c r="AC764" t="s">
        <v>59</v>
      </c>
      <c r="AD764" t="s">
        <v>5543</v>
      </c>
      <c r="AE764">
        <v>10624</v>
      </c>
      <c r="AF764" t="s">
        <v>59</v>
      </c>
      <c r="AG764">
        <v>12935</v>
      </c>
      <c r="AH764" t="s">
        <v>59</v>
      </c>
      <c r="AI764">
        <v>17855</v>
      </c>
      <c r="AJ764">
        <v>3827</v>
      </c>
      <c r="AK764" t="s">
        <v>59</v>
      </c>
      <c r="AL764" t="s">
        <v>14741</v>
      </c>
      <c r="AM764" t="s">
        <v>5543</v>
      </c>
      <c r="AN764" t="s">
        <v>5543</v>
      </c>
      <c r="AO764" t="s">
        <v>15904</v>
      </c>
    </row>
    <row r="765" spans="1:41" x14ac:dyDescent="0.3">
      <c r="A765" t="s">
        <v>9883</v>
      </c>
      <c r="B765" t="s">
        <v>9884</v>
      </c>
      <c r="C765" s="62">
        <v>34996</v>
      </c>
      <c r="D765" t="s">
        <v>6568</v>
      </c>
      <c r="E765" t="s">
        <v>6527</v>
      </c>
      <c r="F765" t="s">
        <v>1563</v>
      </c>
      <c r="G765" t="s">
        <v>6107</v>
      </c>
      <c r="H765" t="s">
        <v>1429</v>
      </c>
      <c r="I765" t="s">
        <v>9885</v>
      </c>
      <c r="J765" t="s">
        <v>9884</v>
      </c>
      <c r="K765">
        <v>624503</v>
      </c>
      <c r="L765" t="s">
        <v>9884</v>
      </c>
      <c r="N765" t="s">
        <v>9884</v>
      </c>
      <c r="P765" t="s">
        <v>9883</v>
      </c>
      <c r="Q765">
        <v>9874</v>
      </c>
      <c r="R765" t="s">
        <v>9884</v>
      </c>
      <c r="S765">
        <v>33705</v>
      </c>
      <c r="T765" t="s">
        <v>9884</v>
      </c>
      <c r="V765" t="s">
        <v>11976</v>
      </c>
      <c r="W765">
        <v>101622</v>
      </c>
      <c r="Z765" t="s">
        <v>9886</v>
      </c>
      <c r="AA765" t="s">
        <v>664</v>
      </c>
      <c r="AB765" t="s">
        <v>656</v>
      </c>
      <c r="AC765" t="s">
        <v>9884</v>
      </c>
      <c r="AD765" t="s">
        <v>9886</v>
      </c>
      <c r="AE765">
        <v>13360</v>
      </c>
      <c r="AI765">
        <v>18361</v>
      </c>
      <c r="AJ765">
        <v>5611</v>
      </c>
      <c r="AL765" t="s">
        <v>14742</v>
      </c>
      <c r="AM765" t="s">
        <v>9886</v>
      </c>
      <c r="AN765" t="s">
        <v>9884</v>
      </c>
      <c r="AO765" t="s">
        <v>1429</v>
      </c>
    </row>
    <row r="766" spans="1:41" x14ac:dyDescent="0.3">
      <c r="A766" t="s">
        <v>8161</v>
      </c>
      <c r="B766" t="s">
        <v>8587</v>
      </c>
      <c r="C766" s="62">
        <v>33397</v>
      </c>
      <c r="D766" t="s">
        <v>8163</v>
      </c>
      <c r="E766" t="s">
        <v>8162</v>
      </c>
      <c r="F766" t="s">
        <v>1551</v>
      </c>
      <c r="G766" t="s">
        <v>6107</v>
      </c>
      <c r="H766" t="s">
        <v>2145</v>
      </c>
      <c r="I766" t="s">
        <v>10717</v>
      </c>
      <c r="J766" t="s">
        <v>8587</v>
      </c>
      <c r="K766">
        <v>605253</v>
      </c>
      <c r="L766" t="s">
        <v>8587</v>
      </c>
      <c r="M766">
        <v>2146190</v>
      </c>
      <c r="N766" t="s">
        <v>8587</v>
      </c>
      <c r="O766" t="s">
        <v>8588</v>
      </c>
      <c r="P766" t="s">
        <v>8161</v>
      </c>
      <c r="Q766">
        <v>9804</v>
      </c>
      <c r="R766" t="s">
        <v>8587</v>
      </c>
      <c r="S766">
        <v>33632</v>
      </c>
      <c r="T766" t="s">
        <v>8587</v>
      </c>
      <c r="V766" t="s">
        <v>12637</v>
      </c>
      <c r="W766">
        <v>69538</v>
      </c>
      <c r="X766">
        <v>9804</v>
      </c>
      <c r="Y766" t="s">
        <v>8587</v>
      </c>
      <c r="Z766" t="s">
        <v>8589</v>
      </c>
      <c r="AA766" t="s">
        <v>656</v>
      </c>
      <c r="AB766" t="s">
        <v>656</v>
      </c>
      <c r="AC766" t="s">
        <v>8587</v>
      </c>
      <c r="AD766" t="s">
        <v>8589</v>
      </c>
      <c r="AE766">
        <v>13165</v>
      </c>
      <c r="AF766" t="s">
        <v>8587</v>
      </c>
      <c r="AG766">
        <v>58431</v>
      </c>
      <c r="AH766" t="s">
        <v>8587</v>
      </c>
      <c r="AI766">
        <v>18403</v>
      </c>
      <c r="AJ766">
        <v>4727</v>
      </c>
      <c r="AL766" t="s">
        <v>14743</v>
      </c>
      <c r="AM766" t="s">
        <v>8589</v>
      </c>
      <c r="AN766" t="s">
        <v>8587</v>
      </c>
      <c r="AO766" t="s">
        <v>1378</v>
      </c>
    </row>
    <row r="767" spans="1:41" x14ac:dyDescent="0.3">
      <c r="A767" t="s">
        <v>2104</v>
      </c>
      <c r="B767" t="s">
        <v>943</v>
      </c>
      <c r="C767" s="62">
        <v>32056</v>
      </c>
      <c r="D767" t="s">
        <v>6913</v>
      </c>
      <c r="E767" t="s">
        <v>7882</v>
      </c>
      <c r="F767" t="s">
        <v>3575</v>
      </c>
      <c r="G767" t="s">
        <v>3575</v>
      </c>
      <c r="H767" t="s">
        <v>1371</v>
      </c>
      <c r="I767" t="s">
        <v>942</v>
      </c>
      <c r="J767" t="s">
        <v>943</v>
      </c>
      <c r="K767">
        <v>571719</v>
      </c>
      <c r="L767" t="s">
        <v>943</v>
      </c>
      <c r="M767">
        <v>1956426</v>
      </c>
      <c r="N767" t="s">
        <v>943</v>
      </c>
      <c r="P767" t="s">
        <v>2104</v>
      </c>
      <c r="R767" t="s">
        <v>943</v>
      </c>
      <c r="S767">
        <v>32240</v>
      </c>
      <c r="T767" t="s">
        <v>943</v>
      </c>
      <c r="V767" t="s">
        <v>12003</v>
      </c>
      <c r="W767">
        <v>59651</v>
      </c>
      <c r="Z767" t="s">
        <v>8590</v>
      </c>
      <c r="AA767" t="s">
        <v>664</v>
      </c>
      <c r="AB767" t="s">
        <v>664</v>
      </c>
      <c r="AC767" t="s">
        <v>943</v>
      </c>
      <c r="AD767" t="s">
        <v>8590</v>
      </c>
      <c r="AE767">
        <v>12283</v>
      </c>
      <c r="AI767">
        <v>8582</v>
      </c>
      <c r="AN767" t="s">
        <v>943</v>
      </c>
      <c r="AO767" t="s">
        <v>1371</v>
      </c>
    </row>
    <row r="768" spans="1:41" x14ac:dyDescent="0.3">
      <c r="A768" t="s">
        <v>2105</v>
      </c>
      <c r="B768" t="s">
        <v>1166</v>
      </c>
      <c r="C768" s="62">
        <v>30144</v>
      </c>
      <c r="D768" t="s">
        <v>7544</v>
      </c>
      <c r="E768" t="s">
        <v>7883</v>
      </c>
      <c r="F768" t="s">
        <v>3575</v>
      </c>
      <c r="G768" t="s">
        <v>3575</v>
      </c>
      <c r="H768" t="s">
        <v>1371</v>
      </c>
      <c r="I768" t="s">
        <v>9557</v>
      </c>
      <c r="J768" t="s">
        <v>1166</v>
      </c>
      <c r="K768">
        <v>452733</v>
      </c>
      <c r="L768" t="s">
        <v>1166</v>
      </c>
      <c r="M768">
        <v>566069</v>
      </c>
      <c r="N768" t="s">
        <v>1166</v>
      </c>
      <c r="O768" t="s">
        <v>2106</v>
      </c>
      <c r="P768" t="s">
        <v>2105</v>
      </c>
      <c r="Q768">
        <v>7678</v>
      </c>
      <c r="R768" t="s">
        <v>1166</v>
      </c>
      <c r="S768">
        <v>6449</v>
      </c>
      <c r="T768" t="s">
        <v>1166</v>
      </c>
      <c r="V768" t="s">
        <v>4059</v>
      </c>
      <c r="W768">
        <v>45530</v>
      </c>
      <c r="X768">
        <v>7678</v>
      </c>
      <c r="Y768" t="s">
        <v>1166</v>
      </c>
      <c r="Z768" t="s">
        <v>5544</v>
      </c>
      <c r="AA768" t="s">
        <v>656</v>
      </c>
      <c r="AB768" t="s">
        <v>664</v>
      </c>
      <c r="AC768" t="s">
        <v>1166</v>
      </c>
      <c r="AD768" t="s">
        <v>5544</v>
      </c>
      <c r="AE768">
        <v>7690</v>
      </c>
      <c r="AF768" t="s">
        <v>1166</v>
      </c>
      <c r="AG768">
        <v>5670</v>
      </c>
      <c r="AI768">
        <v>8469</v>
      </c>
      <c r="AN768" t="s">
        <v>1166</v>
      </c>
      <c r="AO768" t="s">
        <v>1371</v>
      </c>
    </row>
    <row r="769" spans="1:41" x14ac:dyDescent="0.3">
      <c r="A769" t="s">
        <v>2107</v>
      </c>
      <c r="B769" t="s">
        <v>244</v>
      </c>
      <c r="C769" s="62">
        <v>33095</v>
      </c>
      <c r="D769" t="s">
        <v>6545</v>
      </c>
      <c r="E769" t="s">
        <v>6910</v>
      </c>
      <c r="F769" t="s">
        <v>3575</v>
      </c>
      <c r="G769" t="s">
        <v>3575</v>
      </c>
      <c r="H769" t="s">
        <v>1371</v>
      </c>
      <c r="I769" t="s">
        <v>10167</v>
      </c>
      <c r="J769" t="s">
        <v>244</v>
      </c>
      <c r="K769">
        <v>543238</v>
      </c>
      <c r="L769" t="s">
        <v>244</v>
      </c>
      <c r="M769">
        <v>1758976</v>
      </c>
      <c r="N769" t="s">
        <v>244</v>
      </c>
      <c r="O769" t="s">
        <v>4060</v>
      </c>
      <c r="P769" t="s">
        <v>2107</v>
      </c>
      <c r="Q769">
        <v>9120</v>
      </c>
      <c r="R769" t="s">
        <v>244</v>
      </c>
      <c r="S769">
        <v>31048</v>
      </c>
      <c r="T769" t="s">
        <v>244</v>
      </c>
      <c r="U769" t="s">
        <v>244</v>
      </c>
      <c r="V769" t="s">
        <v>4061</v>
      </c>
      <c r="W769">
        <v>57905</v>
      </c>
      <c r="X769">
        <v>9120</v>
      </c>
      <c r="Y769" t="s">
        <v>244</v>
      </c>
      <c r="Z769" t="s">
        <v>5545</v>
      </c>
      <c r="AA769" t="s">
        <v>664</v>
      </c>
      <c r="AB769" t="s">
        <v>664</v>
      </c>
      <c r="AC769" t="s">
        <v>244</v>
      </c>
      <c r="AD769" t="s">
        <v>5545</v>
      </c>
      <c r="AE769">
        <v>10541</v>
      </c>
      <c r="AF769" t="s">
        <v>244</v>
      </c>
      <c r="AG769">
        <v>13055</v>
      </c>
      <c r="AH769" t="s">
        <v>244</v>
      </c>
      <c r="AI769">
        <v>4392</v>
      </c>
      <c r="AJ769">
        <v>3652</v>
      </c>
      <c r="AN769" t="s">
        <v>244</v>
      </c>
      <c r="AO769" t="s">
        <v>1371</v>
      </c>
    </row>
    <row r="770" spans="1:41" x14ac:dyDescent="0.3">
      <c r="A770" t="s">
        <v>5546</v>
      </c>
      <c r="B770" t="s">
        <v>56</v>
      </c>
      <c r="C770" s="62">
        <v>30545</v>
      </c>
      <c r="D770" t="s">
        <v>6933</v>
      </c>
      <c r="E770" t="s">
        <v>6932</v>
      </c>
      <c r="F770" t="s">
        <v>1435</v>
      </c>
      <c r="G770" t="s">
        <v>9083</v>
      </c>
      <c r="H770" t="s">
        <v>1422</v>
      </c>
      <c r="I770" t="s">
        <v>10451</v>
      </c>
      <c r="J770" t="s">
        <v>56</v>
      </c>
      <c r="K770">
        <v>488912</v>
      </c>
      <c r="L770" t="s">
        <v>56</v>
      </c>
      <c r="M770">
        <v>1447029</v>
      </c>
      <c r="N770" t="s">
        <v>56</v>
      </c>
      <c r="O770" t="s">
        <v>5547</v>
      </c>
      <c r="P770" t="s">
        <v>5546</v>
      </c>
      <c r="Q770">
        <v>9479</v>
      </c>
      <c r="R770" t="s">
        <v>56</v>
      </c>
      <c r="S770">
        <v>29669</v>
      </c>
      <c r="T770" t="s">
        <v>56</v>
      </c>
      <c r="V770" t="s">
        <v>5548</v>
      </c>
      <c r="W770">
        <v>49364</v>
      </c>
      <c r="X770">
        <v>9479</v>
      </c>
      <c r="Y770" t="s">
        <v>56</v>
      </c>
      <c r="Z770" t="s">
        <v>5549</v>
      </c>
      <c r="AA770" t="s">
        <v>656</v>
      </c>
      <c r="AB770" t="s">
        <v>656</v>
      </c>
      <c r="AC770" t="s">
        <v>56</v>
      </c>
      <c r="AD770" t="s">
        <v>5549</v>
      </c>
      <c r="AE770">
        <v>12651</v>
      </c>
      <c r="AF770" t="s">
        <v>56</v>
      </c>
      <c r="AG770">
        <v>13425</v>
      </c>
      <c r="AH770" t="s">
        <v>56</v>
      </c>
      <c r="AI770">
        <v>2595</v>
      </c>
      <c r="AJ770">
        <v>4427</v>
      </c>
      <c r="AN770" t="s">
        <v>56</v>
      </c>
      <c r="AO770" t="s">
        <v>1422</v>
      </c>
    </row>
    <row r="771" spans="1:41" x14ac:dyDescent="0.3">
      <c r="A771" t="s">
        <v>13759</v>
      </c>
      <c r="B771" t="s">
        <v>13760</v>
      </c>
      <c r="C771" s="62">
        <v>33921</v>
      </c>
      <c r="D771" t="s">
        <v>6633</v>
      </c>
      <c r="E771" t="s">
        <v>13761</v>
      </c>
      <c r="F771" t="s">
        <v>1384</v>
      </c>
      <c r="G771" t="s">
        <v>6107</v>
      </c>
      <c r="H771" t="s">
        <v>1371</v>
      </c>
      <c r="I771" t="s">
        <v>13762</v>
      </c>
      <c r="J771" t="s">
        <v>13760</v>
      </c>
      <c r="K771">
        <v>605254</v>
      </c>
      <c r="L771" t="s">
        <v>13760</v>
      </c>
      <c r="M771">
        <v>2453282</v>
      </c>
      <c r="N771" t="s">
        <v>13760</v>
      </c>
      <c r="O771" t="s">
        <v>14744</v>
      </c>
      <c r="P771" t="s">
        <v>13759</v>
      </c>
      <c r="Q771">
        <v>10727</v>
      </c>
      <c r="R771" t="s">
        <v>13760</v>
      </c>
      <c r="S771">
        <v>36078</v>
      </c>
      <c r="T771" t="s">
        <v>13760</v>
      </c>
      <c r="W771">
        <v>70888</v>
      </c>
      <c r="X771">
        <v>10727</v>
      </c>
      <c r="Y771" t="s">
        <v>13760</v>
      </c>
      <c r="Z771" t="s">
        <v>13763</v>
      </c>
      <c r="AA771" t="s">
        <v>656</v>
      </c>
      <c r="AB771" t="s">
        <v>656</v>
      </c>
      <c r="AD771" t="s">
        <v>13763</v>
      </c>
      <c r="AE771">
        <v>13438</v>
      </c>
      <c r="AI771">
        <v>23618</v>
      </c>
      <c r="AJ771">
        <v>5408</v>
      </c>
      <c r="AL771" t="s">
        <v>14745</v>
      </c>
      <c r="AM771" t="s">
        <v>13763</v>
      </c>
      <c r="AN771" t="s">
        <v>13763</v>
      </c>
      <c r="AO771" t="s">
        <v>1371</v>
      </c>
    </row>
    <row r="772" spans="1:41" x14ac:dyDescent="0.3">
      <c r="A772" t="s">
        <v>5550</v>
      </c>
      <c r="B772" t="s">
        <v>1297</v>
      </c>
      <c r="C772" s="62">
        <v>32419</v>
      </c>
      <c r="D772" t="s">
        <v>7076</v>
      </c>
      <c r="E772" t="s">
        <v>7075</v>
      </c>
      <c r="F772" t="s">
        <v>1396</v>
      </c>
      <c r="G772" t="s">
        <v>9083</v>
      </c>
      <c r="H772" t="s">
        <v>659</v>
      </c>
      <c r="I772" t="s">
        <v>9095</v>
      </c>
      <c r="J772" t="s">
        <v>1297</v>
      </c>
      <c r="K772">
        <v>594838</v>
      </c>
      <c r="L772" t="s">
        <v>1297</v>
      </c>
      <c r="M772">
        <v>1804763</v>
      </c>
      <c r="N772" t="s">
        <v>1297</v>
      </c>
      <c r="O772" t="s">
        <v>5551</v>
      </c>
      <c r="P772" t="s">
        <v>5550</v>
      </c>
      <c r="Q772">
        <v>9492</v>
      </c>
      <c r="R772" t="s">
        <v>1297</v>
      </c>
      <c r="S772">
        <v>31222</v>
      </c>
      <c r="T772" t="s">
        <v>1297</v>
      </c>
      <c r="V772" t="s">
        <v>5552</v>
      </c>
      <c r="W772">
        <v>67762</v>
      </c>
      <c r="X772">
        <v>9492</v>
      </c>
      <c r="Y772" t="s">
        <v>1297</v>
      </c>
      <c r="Z772" t="s">
        <v>5553</v>
      </c>
      <c r="AA772" t="s">
        <v>656</v>
      </c>
      <c r="AB772" t="s">
        <v>656</v>
      </c>
      <c r="AC772" t="s">
        <v>1297</v>
      </c>
      <c r="AD772" t="s">
        <v>5553</v>
      </c>
      <c r="AE772">
        <v>11614</v>
      </c>
      <c r="AF772" t="s">
        <v>1297</v>
      </c>
      <c r="AG772">
        <v>13520</v>
      </c>
      <c r="AH772" t="s">
        <v>1297</v>
      </c>
      <c r="AI772">
        <v>14459</v>
      </c>
      <c r="AJ772">
        <v>4440</v>
      </c>
      <c r="AK772" t="s">
        <v>1297</v>
      </c>
      <c r="AL772" t="s">
        <v>14746</v>
      </c>
      <c r="AM772" t="s">
        <v>5553</v>
      </c>
      <c r="AN772" t="s">
        <v>1297</v>
      </c>
      <c r="AO772" t="s">
        <v>658</v>
      </c>
    </row>
    <row r="773" spans="1:41" x14ac:dyDescent="0.3">
      <c r="A773" t="s">
        <v>12029</v>
      </c>
      <c r="B773" t="s">
        <v>12030</v>
      </c>
      <c r="C773" s="62">
        <v>34261</v>
      </c>
      <c r="D773" t="s">
        <v>12031</v>
      </c>
      <c r="E773" t="s">
        <v>12032</v>
      </c>
      <c r="F773" t="s">
        <v>1424</v>
      </c>
      <c r="G773" t="s">
        <v>6107</v>
      </c>
      <c r="H773" t="s">
        <v>658</v>
      </c>
      <c r="I773" t="s">
        <v>15566</v>
      </c>
      <c r="J773" t="s">
        <v>12917</v>
      </c>
      <c r="K773">
        <v>666971</v>
      </c>
      <c r="L773" t="s">
        <v>12917</v>
      </c>
      <c r="M773">
        <v>2431991</v>
      </c>
      <c r="N773" t="s">
        <v>12917</v>
      </c>
      <c r="P773" t="s">
        <v>12029</v>
      </c>
      <c r="Q773">
        <v>10616</v>
      </c>
      <c r="R773" t="s">
        <v>12030</v>
      </c>
      <c r="S773">
        <v>36040</v>
      </c>
      <c r="W773">
        <v>109138</v>
      </c>
      <c r="X773">
        <v>10616</v>
      </c>
      <c r="Y773" t="s">
        <v>12917</v>
      </c>
      <c r="Z773" t="s">
        <v>12033</v>
      </c>
      <c r="AA773" t="s">
        <v>656</v>
      </c>
      <c r="AB773" t="s">
        <v>656</v>
      </c>
      <c r="AC773" t="s">
        <v>12030</v>
      </c>
      <c r="AD773" t="s">
        <v>12033</v>
      </c>
      <c r="AE773">
        <v>14155</v>
      </c>
      <c r="AI773">
        <v>23722</v>
      </c>
      <c r="AJ773">
        <v>5863</v>
      </c>
      <c r="AN773" t="s">
        <v>12917</v>
      </c>
      <c r="AO773" t="s">
        <v>658</v>
      </c>
    </row>
    <row r="774" spans="1:41" x14ac:dyDescent="0.3">
      <c r="A774" t="s">
        <v>12563</v>
      </c>
      <c r="B774" t="s">
        <v>11529</v>
      </c>
      <c r="C774" s="62">
        <v>30842</v>
      </c>
      <c r="D774" t="s">
        <v>12564</v>
      </c>
      <c r="E774" t="s">
        <v>12565</v>
      </c>
      <c r="F774" t="s">
        <v>1374</v>
      </c>
      <c r="G774" t="s">
        <v>6107</v>
      </c>
      <c r="H774" t="s">
        <v>1394</v>
      </c>
      <c r="I774" t="s">
        <v>11530</v>
      </c>
      <c r="J774" t="s">
        <v>11529</v>
      </c>
      <c r="K774">
        <v>493329</v>
      </c>
      <c r="L774" t="s">
        <v>11529</v>
      </c>
      <c r="M774">
        <v>2250236</v>
      </c>
      <c r="N774" t="s">
        <v>11529</v>
      </c>
      <c r="O774" t="s">
        <v>13587</v>
      </c>
      <c r="P774" t="s">
        <v>12563</v>
      </c>
      <c r="Q774">
        <v>10344</v>
      </c>
      <c r="R774" t="s">
        <v>12807</v>
      </c>
      <c r="S774">
        <v>36006</v>
      </c>
      <c r="T774" t="s">
        <v>11529</v>
      </c>
      <c r="V774" t="s">
        <v>12566</v>
      </c>
      <c r="W774">
        <v>51408</v>
      </c>
      <c r="X774">
        <v>10344</v>
      </c>
      <c r="Y774" t="s">
        <v>12807</v>
      </c>
      <c r="Z774" t="s">
        <v>14130</v>
      </c>
      <c r="AA774" t="s">
        <v>656</v>
      </c>
      <c r="AB774" t="s">
        <v>656</v>
      </c>
      <c r="AC774" t="s">
        <v>11529</v>
      </c>
      <c r="AD774" t="s">
        <v>12567</v>
      </c>
      <c r="AE774">
        <v>8905</v>
      </c>
      <c r="AF774" t="s">
        <v>12807</v>
      </c>
      <c r="AG774">
        <v>71507</v>
      </c>
      <c r="AH774" t="s">
        <v>12807</v>
      </c>
      <c r="AI774">
        <v>23678</v>
      </c>
      <c r="AJ774">
        <v>5325</v>
      </c>
      <c r="AK774" t="s">
        <v>12807</v>
      </c>
      <c r="AN774" t="s">
        <v>12567</v>
      </c>
      <c r="AO774" t="s">
        <v>15895</v>
      </c>
    </row>
    <row r="775" spans="1:41" x14ac:dyDescent="0.3">
      <c r="A775" t="s">
        <v>15567</v>
      </c>
      <c r="B775" t="s">
        <v>14271</v>
      </c>
      <c r="C775" s="62">
        <v>32491</v>
      </c>
      <c r="D775" t="s">
        <v>6610</v>
      </c>
      <c r="E775" t="s">
        <v>15568</v>
      </c>
      <c r="F775" t="s">
        <v>1432</v>
      </c>
      <c r="G775" t="s">
        <v>9083</v>
      </c>
      <c r="H775" t="s">
        <v>1371</v>
      </c>
      <c r="I775" t="s">
        <v>15502</v>
      </c>
      <c r="J775" t="s">
        <v>14271</v>
      </c>
      <c r="K775">
        <v>594840</v>
      </c>
      <c r="L775" t="s">
        <v>14271</v>
      </c>
      <c r="P775" t="s">
        <v>15567</v>
      </c>
      <c r="Q775">
        <v>9941</v>
      </c>
      <c r="R775" t="s">
        <v>14271</v>
      </c>
      <c r="S775">
        <v>33641</v>
      </c>
      <c r="T775" t="s">
        <v>14271</v>
      </c>
      <c r="W775">
        <v>67764</v>
      </c>
      <c r="X775">
        <v>9941</v>
      </c>
      <c r="Y775" t="s">
        <v>14271</v>
      </c>
      <c r="Z775" t="s">
        <v>16000</v>
      </c>
      <c r="AA775" t="s">
        <v>664</v>
      </c>
      <c r="AB775" t="s">
        <v>664</v>
      </c>
      <c r="AD775" t="s">
        <v>16000</v>
      </c>
      <c r="AE775">
        <v>13525</v>
      </c>
      <c r="AI775">
        <v>14718</v>
      </c>
      <c r="AJ775">
        <v>4832</v>
      </c>
      <c r="AN775" t="s">
        <v>14271</v>
      </c>
      <c r="AO775" t="s">
        <v>15883</v>
      </c>
    </row>
    <row r="776" spans="1:41" x14ac:dyDescent="0.3">
      <c r="A776" t="s">
        <v>2108</v>
      </c>
      <c r="B776" t="s">
        <v>608</v>
      </c>
      <c r="C776" s="62">
        <v>29661</v>
      </c>
      <c r="D776" t="s">
        <v>6781</v>
      </c>
      <c r="E776" t="s">
        <v>6780</v>
      </c>
      <c r="F776" t="s">
        <v>3575</v>
      </c>
      <c r="G776" t="s">
        <v>3575</v>
      </c>
      <c r="H776" t="s">
        <v>1378</v>
      </c>
      <c r="I776" t="s">
        <v>10287</v>
      </c>
      <c r="J776" t="s">
        <v>608</v>
      </c>
      <c r="K776">
        <v>434158</v>
      </c>
      <c r="L776" t="s">
        <v>608</v>
      </c>
      <c r="M776">
        <v>393076</v>
      </c>
      <c r="N776" t="s">
        <v>608</v>
      </c>
      <c r="O776" t="s">
        <v>2109</v>
      </c>
      <c r="P776" t="s">
        <v>2108</v>
      </c>
      <c r="Q776">
        <v>7455</v>
      </c>
      <c r="R776" t="s">
        <v>608</v>
      </c>
      <c r="S776">
        <v>6125</v>
      </c>
      <c r="T776" t="s">
        <v>608</v>
      </c>
      <c r="U776" t="s">
        <v>608</v>
      </c>
      <c r="V776" t="s">
        <v>4062</v>
      </c>
      <c r="W776">
        <v>36252</v>
      </c>
      <c r="X776">
        <v>7455</v>
      </c>
      <c r="Y776" t="s">
        <v>608</v>
      </c>
      <c r="Z776" t="s">
        <v>5554</v>
      </c>
      <c r="AA776" t="s">
        <v>664</v>
      </c>
      <c r="AB776" t="s">
        <v>656</v>
      </c>
      <c r="AC776" t="s">
        <v>608</v>
      </c>
      <c r="AD776" t="s">
        <v>5554</v>
      </c>
      <c r="AE776">
        <v>8015</v>
      </c>
      <c r="AF776" t="s">
        <v>608</v>
      </c>
      <c r="AG776">
        <v>5114</v>
      </c>
      <c r="AH776" t="s">
        <v>608</v>
      </c>
      <c r="AI776">
        <v>7790</v>
      </c>
      <c r="AJ776">
        <v>1161</v>
      </c>
      <c r="AK776" t="s">
        <v>608</v>
      </c>
      <c r="AL776" t="s">
        <v>14747</v>
      </c>
      <c r="AM776" t="s">
        <v>5554</v>
      </c>
      <c r="AN776" t="s">
        <v>5554</v>
      </c>
      <c r="AO776" t="s">
        <v>15897</v>
      </c>
    </row>
    <row r="777" spans="1:41" x14ac:dyDescent="0.3">
      <c r="A777" t="s">
        <v>2110</v>
      </c>
      <c r="B777" t="s">
        <v>544</v>
      </c>
      <c r="C777" s="62">
        <v>32455</v>
      </c>
      <c r="D777" t="s">
        <v>6868</v>
      </c>
      <c r="E777" t="s">
        <v>6867</v>
      </c>
      <c r="F777" t="s">
        <v>3575</v>
      </c>
      <c r="G777" t="s">
        <v>3575</v>
      </c>
      <c r="H777" t="s">
        <v>1422</v>
      </c>
      <c r="I777" t="s">
        <v>10848</v>
      </c>
      <c r="J777" t="s">
        <v>544</v>
      </c>
      <c r="K777">
        <v>518735</v>
      </c>
      <c r="L777" t="s">
        <v>544</v>
      </c>
      <c r="M777">
        <v>1765807</v>
      </c>
      <c r="N777" t="s">
        <v>544</v>
      </c>
      <c r="O777" t="s">
        <v>4063</v>
      </c>
      <c r="P777" t="s">
        <v>2110</v>
      </c>
      <c r="Q777">
        <v>9098</v>
      </c>
      <c r="R777" t="s">
        <v>544</v>
      </c>
      <c r="S777">
        <v>30950</v>
      </c>
      <c r="T777" t="s">
        <v>544</v>
      </c>
      <c r="U777" t="s">
        <v>544</v>
      </c>
      <c r="V777" t="s">
        <v>4064</v>
      </c>
      <c r="W777">
        <v>65870</v>
      </c>
      <c r="X777">
        <v>9098</v>
      </c>
      <c r="Y777" t="s">
        <v>544</v>
      </c>
      <c r="Z777" t="s">
        <v>5555</v>
      </c>
      <c r="AA777" t="s">
        <v>5053</v>
      </c>
      <c r="AB777" t="s">
        <v>656</v>
      </c>
      <c r="AC777" t="s">
        <v>544</v>
      </c>
      <c r="AD777" t="s">
        <v>5555</v>
      </c>
      <c r="AE777">
        <v>9829</v>
      </c>
      <c r="AF777" t="s">
        <v>544</v>
      </c>
      <c r="AG777">
        <v>13303</v>
      </c>
      <c r="AH777" t="s">
        <v>544</v>
      </c>
      <c r="AI777">
        <v>14882</v>
      </c>
      <c r="AJ777">
        <v>3984</v>
      </c>
      <c r="AK777" t="s">
        <v>544</v>
      </c>
      <c r="AL777" t="s">
        <v>14748</v>
      </c>
      <c r="AM777" t="s">
        <v>5555</v>
      </c>
      <c r="AN777" t="s">
        <v>5555</v>
      </c>
      <c r="AO777" t="s">
        <v>1422</v>
      </c>
    </row>
    <row r="778" spans="1:41" x14ac:dyDescent="0.3">
      <c r="A778" t="s">
        <v>13764</v>
      </c>
      <c r="B778" t="s">
        <v>11566</v>
      </c>
      <c r="C778" s="62">
        <v>33864</v>
      </c>
      <c r="D778" t="s">
        <v>6849</v>
      </c>
      <c r="E778" t="s">
        <v>13765</v>
      </c>
      <c r="F778" t="s">
        <v>1563</v>
      </c>
      <c r="G778" t="s">
        <v>6107</v>
      </c>
      <c r="H778" t="s">
        <v>1378</v>
      </c>
      <c r="I778" t="s">
        <v>13766</v>
      </c>
      <c r="J778" t="s">
        <v>11566</v>
      </c>
      <c r="K778">
        <v>643335</v>
      </c>
      <c r="L778" t="s">
        <v>13767</v>
      </c>
      <c r="M778">
        <v>2227622</v>
      </c>
      <c r="N778" t="s">
        <v>11566</v>
      </c>
      <c r="O778" t="s">
        <v>14749</v>
      </c>
      <c r="P778" t="s">
        <v>13764</v>
      </c>
      <c r="Q778">
        <v>10759</v>
      </c>
      <c r="R778" t="s">
        <v>11566</v>
      </c>
      <c r="S778">
        <v>35560</v>
      </c>
      <c r="T778" t="s">
        <v>11566</v>
      </c>
      <c r="W778">
        <v>103380</v>
      </c>
      <c r="Z778" t="s">
        <v>13768</v>
      </c>
      <c r="AA778" t="s">
        <v>664</v>
      </c>
      <c r="AB778" t="s">
        <v>664</v>
      </c>
      <c r="AD778" t="s">
        <v>13768</v>
      </c>
      <c r="AE778">
        <v>13771</v>
      </c>
      <c r="AI778">
        <v>19863</v>
      </c>
      <c r="AJ778">
        <v>5650</v>
      </c>
      <c r="AL778" t="s">
        <v>14750</v>
      </c>
      <c r="AM778" t="s">
        <v>13768</v>
      </c>
      <c r="AN778" t="s">
        <v>11566</v>
      </c>
      <c r="AO778" t="s">
        <v>1378</v>
      </c>
    </row>
    <row r="779" spans="1:41" x14ac:dyDescent="0.3">
      <c r="A779" t="s">
        <v>8255</v>
      </c>
      <c r="B779" t="s">
        <v>8591</v>
      </c>
      <c r="C779" s="62">
        <v>33228</v>
      </c>
      <c r="D779" t="s">
        <v>7432</v>
      </c>
      <c r="E779" t="s">
        <v>8256</v>
      </c>
      <c r="F779" t="s">
        <v>1479</v>
      </c>
      <c r="G779" t="s">
        <v>9083</v>
      </c>
      <c r="H779" t="s">
        <v>1371</v>
      </c>
      <c r="I779" t="s">
        <v>10703</v>
      </c>
      <c r="J779" t="s">
        <v>8591</v>
      </c>
      <c r="K779">
        <v>608665</v>
      </c>
      <c r="L779" t="s">
        <v>8591</v>
      </c>
      <c r="M779">
        <v>2146204</v>
      </c>
      <c r="N779" t="s">
        <v>8591</v>
      </c>
      <c r="O779" t="s">
        <v>8592</v>
      </c>
      <c r="P779" t="s">
        <v>8255</v>
      </c>
      <c r="Q779">
        <v>9821</v>
      </c>
      <c r="R779" t="s">
        <v>8591</v>
      </c>
      <c r="S779">
        <v>33636</v>
      </c>
      <c r="T779" t="s">
        <v>8591</v>
      </c>
      <c r="V779" t="s">
        <v>11896</v>
      </c>
      <c r="W779">
        <v>102077</v>
      </c>
      <c r="X779">
        <v>9821</v>
      </c>
      <c r="Y779" t="s">
        <v>8591</v>
      </c>
      <c r="Z779" t="s">
        <v>8593</v>
      </c>
      <c r="AA779" t="s">
        <v>656</v>
      </c>
      <c r="AB779" t="s">
        <v>656</v>
      </c>
      <c r="AC779" t="s">
        <v>8591</v>
      </c>
      <c r="AD779" t="s">
        <v>8593</v>
      </c>
      <c r="AE779">
        <v>13609</v>
      </c>
      <c r="AF779" t="s">
        <v>8591</v>
      </c>
      <c r="AG779">
        <v>58434</v>
      </c>
      <c r="AH779" t="s">
        <v>8591</v>
      </c>
      <c r="AI779">
        <v>18409</v>
      </c>
      <c r="AJ779">
        <v>4761</v>
      </c>
      <c r="AL779" t="s">
        <v>14751</v>
      </c>
      <c r="AM779" t="s">
        <v>8593</v>
      </c>
      <c r="AN779" t="s">
        <v>8593</v>
      </c>
      <c r="AO779" t="s">
        <v>1371</v>
      </c>
    </row>
    <row r="780" spans="1:41" x14ac:dyDescent="0.3">
      <c r="A780" t="s">
        <v>12212</v>
      </c>
      <c r="B780" t="s">
        <v>9116</v>
      </c>
      <c r="C780" s="62">
        <v>33547</v>
      </c>
      <c r="D780" t="s">
        <v>6886</v>
      </c>
      <c r="E780" t="s">
        <v>7491</v>
      </c>
      <c r="F780" t="s">
        <v>1524</v>
      </c>
      <c r="G780" t="s">
        <v>9083</v>
      </c>
      <c r="H780" t="s">
        <v>1371</v>
      </c>
      <c r="I780" t="s">
        <v>9117</v>
      </c>
      <c r="J780" t="s">
        <v>9116</v>
      </c>
      <c r="K780">
        <v>592351</v>
      </c>
      <c r="L780" t="s">
        <v>9116</v>
      </c>
      <c r="M780">
        <v>2066291</v>
      </c>
      <c r="N780" t="s">
        <v>9116</v>
      </c>
      <c r="O780" t="s">
        <v>13600</v>
      </c>
      <c r="P780" t="s">
        <v>12212</v>
      </c>
      <c r="Q780">
        <v>9567</v>
      </c>
      <c r="R780" t="s">
        <v>9116</v>
      </c>
      <c r="S780">
        <v>33203</v>
      </c>
      <c r="T780" t="s">
        <v>9116</v>
      </c>
      <c r="V780" t="s">
        <v>12213</v>
      </c>
      <c r="W780">
        <v>68564</v>
      </c>
      <c r="X780">
        <v>9567</v>
      </c>
      <c r="Y780" t="s">
        <v>9116</v>
      </c>
      <c r="Z780" t="s">
        <v>9119</v>
      </c>
      <c r="AA780" t="s">
        <v>656</v>
      </c>
      <c r="AB780" t="s">
        <v>656</v>
      </c>
      <c r="AC780" t="s">
        <v>9118</v>
      </c>
      <c r="AD780" t="s">
        <v>9119</v>
      </c>
      <c r="AE780">
        <v>12937</v>
      </c>
      <c r="AF780" t="s">
        <v>9116</v>
      </c>
      <c r="AG780">
        <v>52155</v>
      </c>
      <c r="AH780" t="s">
        <v>9116</v>
      </c>
      <c r="AI780">
        <v>18244</v>
      </c>
      <c r="AJ780">
        <v>4657</v>
      </c>
      <c r="AL780" t="s">
        <v>14752</v>
      </c>
      <c r="AM780" t="s">
        <v>9119</v>
      </c>
      <c r="AN780" t="s">
        <v>9119</v>
      </c>
      <c r="AO780" t="s">
        <v>15887</v>
      </c>
    </row>
    <row r="781" spans="1:41" x14ac:dyDescent="0.3">
      <c r="A781" t="s">
        <v>2111</v>
      </c>
      <c r="B781" t="s">
        <v>1323</v>
      </c>
      <c r="C781" s="62">
        <v>32819</v>
      </c>
      <c r="D781" t="s">
        <v>7492</v>
      </c>
      <c r="E781" t="s">
        <v>7491</v>
      </c>
      <c r="F781" t="s">
        <v>1370</v>
      </c>
      <c r="G781" t="s">
        <v>6107</v>
      </c>
      <c r="H781" t="s">
        <v>1371</v>
      </c>
      <c r="I781" t="s">
        <v>9293</v>
      </c>
      <c r="J781" t="s">
        <v>1323</v>
      </c>
      <c r="K781">
        <v>543243</v>
      </c>
      <c r="L781" t="s">
        <v>1323</v>
      </c>
      <c r="M781">
        <v>1894635</v>
      </c>
      <c r="N781" t="s">
        <v>1323</v>
      </c>
      <c r="O781" t="s">
        <v>4065</v>
      </c>
      <c r="P781" t="s">
        <v>2111</v>
      </c>
      <c r="Q781">
        <v>9459</v>
      </c>
      <c r="R781" t="s">
        <v>1323</v>
      </c>
      <c r="S781">
        <v>32082</v>
      </c>
      <c r="T781" t="s">
        <v>1323</v>
      </c>
      <c r="V781" t="s">
        <v>4066</v>
      </c>
      <c r="W781">
        <v>70306</v>
      </c>
      <c r="X781">
        <v>9459</v>
      </c>
      <c r="Y781" t="s">
        <v>1323</v>
      </c>
      <c r="Z781" t="s">
        <v>5556</v>
      </c>
      <c r="AA781" t="s">
        <v>656</v>
      </c>
      <c r="AB781" t="s">
        <v>656</v>
      </c>
      <c r="AC781" t="s">
        <v>1323</v>
      </c>
      <c r="AD781" t="s">
        <v>5556</v>
      </c>
      <c r="AE781">
        <v>12129</v>
      </c>
      <c r="AF781" t="s">
        <v>1323</v>
      </c>
      <c r="AG781">
        <v>17064</v>
      </c>
      <c r="AH781" t="s">
        <v>1323</v>
      </c>
      <c r="AI781">
        <v>18113</v>
      </c>
      <c r="AJ781">
        <v>4361</v>
      </c>
      <c r="AK781" t="s">
        <v>1323</v>
      </c>
      <c r="AL781" t="s">
        <v>14753</v>
      </c>
      <c r="AM781" t="s">
        <v>5556</v>
      </c>
      <c r="AN781" t="s">
        <v>5556</v>
      </c>
      <c r="AO781" t="s">
        <v>15887</v>
      </c>
    </row>
    <row r="782" spans="1:41" x14ac:dyDescent="0.3">
      <c r="A782" t="s">
        <v>12049</v>
      </c>
      <c r="B782" t="s">
        <v>11391</v>
      </c>
      <c r="C782" s="62">
        <v>33382</v>
      </c>
      <c r="D782" t="s">
        <v>7351</v>
      </c>
      <c r="E782" t="s">
        <v>7057</v>
      </c>
      <c r="F782" t="s">
        <v>1370</v>
      </c>
      <c r="G782" t="s">
        <v>6107</v>
      </c>
      <c r="H782" t="s">
        <v>1371</v>
      </c>
      <c r="I782" t="s">
        <v>11753</v>
      </c>
      <c r="J782" t="s">
        <v>11391</v>
      </c>
      <c r="K782">
        <v>643338</v>
      </c>
      <c r="L782" t="s">
        <v>11391</v>
      </c>
      <c r="M782">
        <v>2118874</v>
      </c>
      <c r="N782" t="s">
        <v>11391</v>
      </c>
      <c r="O782" t="s">
        <v>13564</v>
      </c>
      <c r="P782" t="s">
        <v>12049</v>
      </c>
      <c r="Q782">
        <v>10293</v>
      </c>
      <c r="R782" t="s">
        <v>11391</v>
      </c>
      <c r="S782">
        <v>33325</v>
      </c>
      <c r="T782" t="s">
        <v>11391</v>
      </c>
      <c r="V782" t="s">
        <v>12799</v>
      </c>
      <c r="W782">
        <v>68565</v>
      </c>
      <c r="X782">
        <v>10293</v>
      </c>
      <c r="Y782" t="s">
        <v>11391</v>
      </c>
      <c r="Z782" t="s">
        <v>12050</v>
      </c>
      <c r="AA782" t="s">
        <v>664</v>
      </c>
      <c r="AB782" t="s">
        <v>656</v>
      </c>
      <c r="AC782" t="s">
        <v>11391</v>
      </c>
      <c r="AD782" t="s">
        <v>12050</v>
      </c>
      <c r="AE782">
        <v>14217</v>
      </c>
      <c r="AH782" t="s">
        <v>11391</v>
      </c>
      <c r="AI782">
        <v>23643</v>
      </c>
      <c r="AJ782">
        <v>5264</v>
      </c>
      <c r="AL782" t="s">
        <v>14754</v>
      </c>
      <c r="AM782" t="s">
        <v>12050</v>
      </c>
      <c r="AN782" t="s">
        <v>12050</v>
      </c>
      <c r="AO782" t="s">
        <v>15883</v>
      </c>
    </row>
    <row r="783" spans="1:41" x14ac:dyDescent="0.3">
      <c r="A783" t="s">
        <v>2112</v>
      </c>
      <c r="B783" t="s">
        <v>88</v>
      </c>
      <c r="C783" s="62">
        <v>32047</v>
      </c>
      <c r="D783" t="s">
        <v>7058</v>
      </c>
      <c r="E783" t="s">
        <v>7057</v>
      </c>
      <c r="F783" t="s">
        <v>3575</v>
      </c>
      <c r="G783" t="s">
        <v>3575</v>
      </c>
      <c r="H783" t="s">
        <v>659</v>
      </c>
      <c r="I783" t="s">
        <v>9355</v>
      </c>
      <c r="J783" t="s">
        <v>88</v>
      </c>
      <c r="K783">
        <v>502205</v>
      </c>
      <c r="L783" t="s">
        <v>88</v>
      </c>
      <c r="M783">
        <v>1727684</v>
      </c>
      <c r="N783" t="s">
        <v>88</v>
      </c>
      <c r="O783" t="s">
        <v>4067</v>
      </c>
      <c r="P783" t="s">
        <v>2112</v>
      </c>
      <c r="Q783">
        <v>8866</v>
      </c>
      <c r="R783" t="s">
        <v>88</v>
      </c>
      <c r="S783">
        <v>30430</v>
      </c>
      <c r="T783" t="s">
        <v>88</v>
      </c>
      <c r="U783" t="s">
        <v>88</v>
      </c>
      <c r="V783" t="s">
        <v>4068</v>
      </c>
      <c r="W783">
        <v>59285</v>
      </c>
      <c r="X783">
        <v>8866</v>
      </c>
      <c r="Y783" t="s">
        <v>88</v>
      </c>
      <c r="Z783" t="s">
        <v>5557</v>
      </c>
      <c r="AA783" t="s">
        <v>656</v>
      </c>
      <c r="AB783" t="s">
        <v>656</v>
      </c>
      <c r="AC783" t="s">
        <v>88</v>
      </c>
      <c r="AD783" t="s">
        <v>5557</v>
      </c>
      <c r="AE783">
        <v>10949</v>
      </c>
      <c r="AF783" t="s">
        <v>88</v>
      </c>
      <c r="AG783">
        <v>12938</v>
      </c>
      <c r="AH783" t="s">
        <v>88</v>
      </c>
      <c r="AI783">
        <v>4467</v>
      </c>
      <c r="AJ783">
        <v>4257</v>
      </c>
      <c r="AN783" t="s">
        <v>88</v>
      </c>
      <c r="AO783" t="s">
        <v>659</v>
      </c>
    </row>
    <row r="784" spans="1:41" x14ac:dyDescent="0.3">
      <c r="A784" t="s">
        <v>5558</v>
      </c>
      <c r="B784" t="s">
        <v>1315</v>
      </c>
      <c r="C784" s="62">
        <v>32464</v>
      </c>
      <c r="D784" t="s">
        <v>6905</v>
      </c>
      <c r="E784" t="s">
        <v>7235</v>
      </c>
      <c r="F784" t="s">
        <v>1403</v>
      </c>
      <c r="G784" t="s">
        <v>6107</v>
      </c>
      <c r="H784" t="s">
        <v>1371</v>
      </c>
      <c r="I784" t="s">
        <v>9762</v>
      </c>
      <c r="J784" t="s">
        <v>1315</v>
      </c>
      <c r="K784">
        <v>572888</v>
      </c>
      <c r="L784" t="s">
        <v>1315</v>
      </c>
      <c r="M784">
        <v>2040765</v>
      </c>
      <c r="N784" t="s">
        <v>1315</v>
      </c>
      <c r="O784" t="s">
        <v>8594</v>
      </c>
      <c r="P784" t="s">
        <v>5558</v>
      </c>
      <c r="Q784">
        <v>9670</v>
      </c>
      <c r="R784" t="s">
        <v>1315</v>
      </c>
      <c r="S784">
        <v>32704</v>
      </c>
      <c r="T784" t="s">
        <v>1315</v>
      </c>
      <c r="V784" t="s">
        <v>5559</v>
      </c>
      <c r="W784">
        <v>60907</v>
      </c>
      <c r="X784">
        <v>9670</v>
      </c>
      <c r="Y784" t="s">
        <v>1315</v>
      </c>
      <c r="Z784" t="s">
        <v>5560</v>
      </c>
      <c r="AA784" t="s">
        <v>664</v>
      </c>
      <c r="AB784" t="s">
        <v>664</v>
      </c>
      <c r="AC784" t="s">
        <v>1315</v>
      </c>
      <c r="AD784" t="s">
        <v>5560</v>
      </c>
      <c r="AE784">
        <v>11968</v>
      </c>
      <c r="AF784" t="s">
        <v>1315</v>
      </c>
      <c r="AG784">
        <v>38144</v>
      </c>
      <c r="AH784" t="s">
        <v>1315</v>
      </c>
      <c r="AI784">
        <v>12008</v>
      </c>
      <c r="AJ784">
        <v>4587</v>
      </c>
      <c r="AL784" t="s">
        <v>14755</v>
      </c>
      <c r="AM784" t="s">
        <v>5560</v>
      </c>
      <c r="AN784" t="s">
        <v>5560</v>
      </c>
      <c r="AO784" t="s">
        <v>15883</v>
      </c>
    </row>
    <row r="785" spans="1:41" x14ac:dyDescent="0.3">
      <c r="A785" t="s">
        <v>2113</v>
      </c>
      <c r="B785" t="s">
        <v>380</v>
      </c>
      <c r="C785" s="62">
        <v>31718</v>
      </c>
      <c r="D785" t="s">
        <v>6957</v>
      </c>
      <c r="E785" t="s">
        <v>7057</v>
      </c>
      <c r="F785" t="s">
        <v>3575</v>
      </c>
      <c r="G785" t="s">
        <v>3575</v>
      </c>
      <c r="H785" t="s">
        <v>658</v>
      </c>
      <c r="I785" t="s">
        <v>9948</v>
      </c>
      <c r="J785" t="s">
        <v>380</v>
      </c>
      <c r="K785">
        <v>488919</v>
      </c>
      <c r="L785" t="s">
        <v>380</v>
      </c>
      <c r="M785">
        <v>1623770</v>
      </c>
      <c r="N785" t="s">
        <v>380</v>
      </c>
      <c r="O785" t="s">
        <v>2114</v>
      </c>
      <c r="P785" t="s">
        <v>2113</v>
      </c>
      <c r="Q785">
        <v>9030</v>
      </c>
      <c r="R785" t="s">
        <v>380</v>
      </c>
      <c r="S785">
        <v>29045</v>
      </c>
      <c r="T785" t="s">
        <v>380</v>
      </c>
      <c r="V785" t="s">
        <v>4069</v>
      </c>
      <c r="W785">
        <v>51783</v>
      </c>
      <c r="X785">
        <v>9030</v>
      </c>
      <c r="Y785" t="s">
        <v>380</v>
      </c>
      <c r="Z785" t="s">
        <v>8595</v>
      </c>
      <c r="AA785" t="s">
        <v>664</v>
      </c>
      <c r="AB785" t="s">
        <v>656</v>
      </c>
      <c r="AC785" t="s">
        <v>380</v>
      </c>
      <c r="AD785" t="s">
        <v>8595</v>
      </c>
      <c r="AE785">
        <v>9700</v>
      </c>
      <c r="AI785">
        <v>2802</v>
      </c>
      <c r="AN785" t="s">
        <v>380</v>
      </c>
      <c r="AO785" t="s">
        <v>658</v>
      </c>
    </row>
    <row r="786" spans="1:41" x14ac:dyDescent="0.3">
      <c r="A786" t="s">
        <v>2115</v>
      </c>
      <c r="B786" t="s">
        <v>249</v>
      </c>
      <c r="C786" s="62">
        <v>30545</v>
      </c>
      <c r="D786" t="s">
        <v>6974</v>
      </c>
      <c r="E786" t="s">
        <v>7235</v>
      </c>
      <c r="F786" t="s">
        <v>3575</v>
      </c>
      <c r="G786" t="s">
        <v>3575</v>
      </c>
      <c r="H786" t="s">
        <v>659</v>
      </c>
      <c r="I786" t="s">
        <v>9710</v>
      </c>
      <c r="J786" t="s">
        <v>249</v>
      </c>
      <c r="K786">
        <v>460022</v>
      </c>
      <c r="L786" t="s">
        <v>249</v>
      </c>
      <c r="M786">
        <v>1654336</v>
      </c>
      <c r="N786" t="s">
        <v>249</v>
      </c>
      <c r="O786" t="s">
        <v>2116</v>
      </c>
      <c r="P786" t="s">
        <v>2115</v>
      </c>
      <c r="Q786">
        <v>8463</v>
      </c>
      <c r="R786" t="s">
        <v>249</v>
      </c>
      <c r="S786">
        <v>30027</v>
      </c>
      <c r="T786" t="s">
        <v>249</v>
      </c>
      <c r="V786" t="s">
        <v>4070</v>
      </c>
      <c r="W786">
        <v>47770</v>
      </c>
      <c r="X786">
        <v>8463</v>
      </c>
      <c r="Y786" t="s">
        <v>249</v>
      </c>
      <c r="Z786" t="s">
        <v>8596</v>
      </c>
      <c r="AA786" t="s">
        <v>656</v>
      </c>
      <c r="AB786" t="s">
        <v>656</v>
      </c>
      <c r="AC786" t="s">
        <v>249</v>
      </c>
      <c r="AD786" t="s">
        <v>8596</v>
      </c>
      <c r="AE786">
        <v>8752</v>
      </c>
      <c r="AI786">
        <v>1470</v>
      </c>
      <c r="AN786" t="s">
        <v>249</v>
      </c>
      <c r="AO786" t="s">
        <v>659</v>
      </c>
    </row>
    <row r="787" spans="1:41" x14ac:dyDescent="0.3">
      <c r="A787" t="s">
        <v>2117</v>
      </c>
      <c r="B787" t="s">
        <v>689</v>
      </c>
      <c r="C787" s="62">
        <v>30816</v>
      </c>
      <c r="D787" t="s">
        <v>7330</v>
      </c>
      <c r="E787" t="s">
        <v>7669</v>
      </c>
      <c r="F787" t="s">
        <v>1393</v>
      </c>
      <c r="G787" t="s">
        <v>9083</v>
      </c>
      <c r="H787" t="s">
        <v>1371</v>
      </c>
      <c r="I787" t="s">
        <v>10713</v>
      </c>
      <c r="J787" t="s">
        <v>689</v>
      </c>
      <c r="K787">
        <v>502381</v>
      </c>
      <c r="L787" t="s">
        <v>689</v>
      </c>
      <c r="M787">
        <v>1604111</v>
      </c>
      <c r="N787" t="s">
        <v>689</v>
      </c>
      <c r="O787" t="s">
        <v>2118</v>
      </c>
      <c r="P787" t="s">
        <v>2117</v>
      </c>
      <c r="Q787">
        <v>8443</v>
      </c>
      <c r="R787" t="s">
        <v>689</v>
      </c>
      <c r="S787">
        <v>30276</v>
      </c>
      <c r="T787" t="s">
        <v>689</v>
      </c>
      <c r="V787" t="s">
        <v>4071</v>
      </c>
      <c r="W787">
        <v>50258</v>
      </c>
      <c r="X787">
        <v>8443</v>
      </c>
      <c r="Y787" t="s">
        <v>689</v>
      </c>
      <c r="Z787" t="s">
        <v>5561</v>
      </c>
      <c r="AA787" t="s">
        <v>664</v>
      </c>
      <c r="AB787" t="s">
        <v>656</v>
      </c>
      <c r="AC787" t="s">
        <v>689</v>
      </c>
      <c r="AD787" t="s">
        <v>5561</v>
      </c>
      <c r="AE787">
        <v>10380</v>
      </c>
      <c r="AF787" t="s">
        <v>689</v>
      </c>
      <c r="AG787">
        <v>5426</v>
      </c>
      <c r="AH787" t="s">
        <v>689</v>
      </c>
      <c r="AI787">
        <v>2010</v>
      </c>
      <c r="AJ787">
        <v>3197</v>
      </c>
      <c r="AL787" t="s">
        <v>14756</v>
      </c>
      <c r="AM787" t="s">
        <v>5561</v>
      </c>
      <c r="AN787" t="s">
        <v>5561</v>
      </c>
      <c r="AO787" t="s">
        <v>1371</v>
      </c>
    </row>
    <row r="788" spans="1:41" x14ac:dyDescent="0.3">
      <c r="A788" t="s">
        <v>2119</v>
      </c>
      <c r="B788" t="s">
        <v>1337</v>
      </c>
      <c r="C788" s="62">
        <v>28661</v>
      </c>
      <c r="D788" t="s">
        <v>6808</v>
      </c>
      <c r="E788" t="s">
        <v>7884</v>
      </c>
      <c r="F788" t="s">
        <v>3575</v>
      </c>
      <c r="G788" t="s">
        <v>3575</v>
      </c>
      <c r="H788" t="s">
        <v>1371</v>
      </c>
      <c r="I788" t="s">
        <v>9782</v>
      </c>
      <c r="J788" t="s">
        <v>1337</v>
      </c>
      <c r="K788">
        <v>276514</v>
      </c>
      <c r="L788" t="s">
        <v>1337</v>
      </c>
      <c r="M788">
        <v>174914</v>
      </c>
      <c r="N788" t="s">
        <v>1337</v>
      </c>
      <c r="O788" t="s">
        <v>2120</v>
      </c>
      <c r="P788" t="s">
        <v>2119</v>
      </c>
      <c r="Q788">
        <v>7206</v>
      </c>
      <c r="R788" t="s">
        <v>1337</v>
      </c>
      <c r="S788">
        <v>5641</v>
      </c>
      <c r="T788" t="s">
        <v>1337</v>
      </c>
      <c r="V788" t="s">
        <v>4072</v>
      </c>
      <c r="W788">
        <v>36308</v>
      </c>
      <c r="X788">
        <v>7206</v>
      </c>
      <c r="Y788" t="s">
        <v>1337</v>
      </c>
      <c r="Z788" t="s">
        <v>5562</v>
      </c>
      <c r="AA788" t="s">
        <v>656</v>
      </c>
      <c r="AB788" t="s">
        <v>656</v>
      </c>
      <c r="AC788" t="s">
        <v>1337</v>
      </c>
      <c r="AD788" t="s">
        <v>5562</v>
      </c>
      <c r="AE788">
        <v>6258</v>
      </c>
      <c r="AI788">
        <v>15253</v>
      </c>
      <c r="AN788" t="s">
        <v>1337</v>
      </c>
      <c r="AO788" t="s">
        <v>1371</v>
      </c>
    </row>
    <row r="789" spans="1:41" x14ac:dyDescent="0.3">
      <c r="A789" t="s">
        <v>2121</v>
      </c>
      <c r="B789" t="s">
        <v>323</v>
      </c>
      <c r="C789" s="62">
        <v>32922</v>
      </c>
      <c r="D789" t="s">
        <v>6952</v>
      </c>
      <c r="E789" t="s">
        <v>6951</v>
      </c>
      <c r="F789" t="s">
        <v>1370</v>
      </c>
      <c r="G789" t="s">
        <v>6107</v>
      </c>
      <c r="H789" t="s">
        <v>1429</v>
      </c>
      <c r="I789" t="s">
        <v>10588</v>
      </c>
      <c r="J789" t="s">
        <v>323</v>
      </c>
      <c r="K789">
        <v>544369</v>
      </c>
      <c r="L789" t="s">
        <v>323</v>
      </c>
      <c r="M789">
        <v>1810724</v>
      </c>
      <c r="N789" t="s">
        <v>323</v>
      </c>
      <c r="O789" t="s">
        <v>4073</v>
      </c>
      <c r="P789" t="s">
        <v>2121</v>
      </c>
      <c r="Q789">
        <v>9282</v>
      </c>
      <c r="R789" t="s">
        <v>323</v>
      </c>
      <c r="S789">
        <v>31376</v>
      </c>
      <c r="T789" t="s">
        <v>323</v>
      </c>
      <c r="U789" t="s">
        <v>323</v>
      </c>
      <c r="V789" t="s">
        <v>4074</v>
      </c>
      <c r="W789">
        <v>58809</v>
      </c>
      <c r="X789">
        <v>9282</v>
      </c>
      <c r="Y789" t="s">
        <v>323</v>
      </c>
      <c r="Z789" t="s">
        <v>5563</v>
      </c>
      <c r="AA789" t="s">
        <v>664</v>
      </c>
      <c r="AB789" t="s">
        <v>656</v>
      </c>
      <c r="AC789" t="s">
        <v>323</v>
      </c>
      <c r="AD789" t="s">
        <v>5563</v>
      </c>
      <c r="AE789">
        <v>11257</v>
      </c>
      <c r="AF789" t="s">
        <v>323</v>
      </c>
      <c r="AG789">
        <v>13841</v>
      </c>
      <c r="AH789" t="s">
        <v>323</v>
      </c>
      <c r="AI789">
        <v>16490</v>
      </c>
      <c r="AJ789">
        <v>4194</v>
      </c>
      <c r="AK789" t="s">
        <v>323</v>
      </c>
      <c r="AL789" t="s">
        <v>14757</v>
      </c>
      <c r="AM789" t="s">
        <v>5563</v>
      </c>
      <c r="AN789" t="s">
        <v>5563</v>
      </c>
      <c r="AO789" t="s">
        <v>1429</v>
      </c>
    </row>
    <row r="790" spans="1:41" x14ac:dyDescent="0.3">
      <c r="A790" t="s">
        <v>15907</v>
      </c>
      <c r="B790" t="s">
        <v>14278</v>
      </c>
      <c r="C790" s="62">
        <v>33888</v>
      </c>
      <c r="D790" t="s">
        <v>15908</v>
      </c>
      <c r="E790" t="s">
        <v>15909</v>
      </c>
      <c r="F790" t="s">
        <v>1403</v>
      </c>
      <c r="G790" t="s">
        <v>6107</v>
      </c>
      <c r="H790" t="s">
        <v>1422</v>
      </c>
      <c r="I790" t="s">
        <v>15910</v>
      </c>
      <c r="J790" t="s">
        <v>14278</v>
      </c>
      <c r="K790">
        <v>606988</v>
      </c>
      <c r="L790" t="s">
        <v>14278</v>
      </c>
      <c r="P790" t="s">
        <v>15907</v>
      </c>
      <c r="Q790">
        <v>11008</v>
      </c>
      <c r="R790" t="s">
        <v>14278</v>
      </c>
      <c r="S790">
        <v>33693</v>
      </c>
      <c r="T790" t="s">
        <v>14278</v>
      </c>
      <c r="W790">
        <v>103812</v>
      </c>
      <c r="Z790" t="s">
        <v>16001</v>
      </c>
      <c r="AA790" t="s">
        <v>656</v>
      </c>
      <c r="AB790" t="s">
        <v>656</v>
      </c>
      <c r="AD790" t="s">
        <v>16001</v>
      </c>
      <c r="AE790">
        <v>13461</v>
      </c>
      <c r="AI790">
        <v>20987</v>
      </c>
      <c r="AJ790">
        <v>5876</v>
      </c>
      <c r="AN790" t="s">
        <v>14278</v>
      </c>
      <c r="AO790" t="s">
        <v>1422</v>
      </c>
    </row>
    <row r="791" spans="1:41" x14ac:dyDescent="0.3">
      <c r="A791" t="s">
        <v>2122</v>
      </c>
      <c r="B791" t="s">
        <v>707</v>
      </c>
      <c r="C791" s="62">
        <v>30610</v>
      </c>
      <c r="D791" t="s">
        <v>6849</v>
      </c>
      <c r="E791" t="s">
        <v>7493</v>
      </c>
      <c r="F791" t="s">
        <v>1529</v>
      </c>
      <c r="G791" t="s">
        <v>9083</v>
      </c>
      <c r="H791" t="s">
        <v>1371</v>
      </c>
      <c r="I791" t="s">
        <v>9142</v>
      </c>
      <c r="J791" t="s">
        <v>707</v>
      </c>
      <c r="K791">
        <v>425844</v>
      </c>
      <c r="L791" t="s">
        <v>707</v>
      </c>
      <c r="M791">
        <v>390851</v>
      </c>
      <c r="N791" t="s">
        <v>707</v>
      </c>
      <c r="O791" t="s">
        <v>2123</v>
      </c>
      <c r="P791" t="s">
        <v>2122</v>
      </c>
      <c r="Q791">
        <v>7257</v>
      </c>
      <c r="R791" t="s">
        <v>707</v>
      </c>
      <c r="S791">
        <v>5883</v>
      </c>
      <c r="T791" t="s">
        <v>707</v>
      </c>
      <c r="V791" t="s">
        <v>4075</v>
      </c>
      <c r="W791">
        <v>31734</v>
      </c>
      <c r="X791">
        <v>7257</v>
      </c>
      <c r="Y791" t="s">
        <v>707</v>
      </c>
      <c r="Z791" t="s">
        <v>5564</v>
      </c>
      <c r="AA791" t="s">
        <v>656</v>
      </c>
      <c r="AB791" t="s">
        <v>656</v>
      </c>
      <c r="AC791" t="s">
        <v>707</v>
      </c>
      <c r="AD791" t="s">
        <v>5564</v>
      </c>
      <c r="AE791">
        <v>7480</v>
      </c>
      <c r="AF791" t="s">
        <v>707</v>
      </c>
      <c r="AG791">
        <v>5522</v>
      </c>
      <c r="AH791" t="s">
        <v>707</v>
      </c>
      <c r="AI791">
        <v>15274</v>
      </c>
      <c r="AJ791">
        <v>929</v>
      </c>
      <c r="AK791" t="s">
        <v>707</v>
      </c>
      <c r="AL791" t="s">
        <v>14758</v>
      </c>
      <c r="AM791" t="s">
        <v>5564</v>
      </c>
      <c r="AN791" t="s">
        <v>5564</v>
      </c>
      <c r="AO791" t="s">
        <v>15887</v>
      </c>
    </row>
    <row r="792" spans="1:41" x14ac:dyDescent="0.3">
      <c r="A792" t="s">
        <v>8164</v>
      </c>
      <c r="B792" t="s">
        <v>8597</v>
      </c>
      <c r="C792" s="62">
        <v>33463</v>
      </c>
      <c r="D792" t="s">
        <v>8166</v>
      </c>
      <c r="E792" t="s">
        <v>8165</v>
      </c>
      <c r="F792" t="s">
        <v>1424</v>
      </c>
      <c r="G792" t="s">
        <v>6107</v>
      </c>
      <c r="H792" t="s">
        <v>1378</v>
      </c>
      <c r="I792" t="s">
        <v>9484</v>
      </c>
      <c r="J792" t="s">
        <v>8597</v>
      </c>
      <c r="K792">
        <v>545341</v>
      </c>
      <c r="L792" t="s">
        <v>8597</v>
      </c>
      <c r="M792">
        <v>1745354</v>
      </c>
      <c r="N792" t="s">
        <v>8597</v>
      </c>
      <c r="O792" t="s">
        <v>8598</v>
      </c>
      <c r="P792" t="s">
        <v>8164</v>
      </c>
      <c r="Q792">
        <v>9689</v>
      </c>
      <c r="R792" t="s">
        <v>8597</v>
      </c>
      <c r="S792">
        <v>31399</v>
      </c>
      <c r="T792" t="s">
        <v>8597</v>
      </c>
      <c r="V792" t="s">
        <v>8599</v>
      </c>
      <c r="W792">
        <v>60408</v>
      </c>
      <c r="X792">
        <v>9689</v>
      </c>
      <c r="Y792" t="s">
        <v>8597</v>
      </c>
      <c r="Z792" t="s">
        <v>8600</v>
      </c>
      <c r="AA792" t="s">
        <v>656</v>
      </c>
      <c r="AB792" t="s">
        <v>656</v>
      </c>
      <c r="AC792" t="s">
        <v>8597</v>
      </c>
      <c r="AD792" t="s">
        <v>8600</v>
      </c>
      <c r="AE792">
        <v>10998</v>
      </c>
      <c r="AF792" t="s">
        <v>8597</v>
      </c>
      <c r="AG792">
        <v>13909</v>
      </c>
      <c r="AH792" t="s">
        <v>8597</v>
      </c>
      <c r="AI792">
        <v>6320</v>
      </c>
      <c r="AJ792">
        <v>4536</v>
      </c>
      <c r="AL792" t="s">
        <v>14759</v>
      </c>
      <c r="AM792" t="s">
        <v>8600</v>
      </c>
      <c r="AN792" t="s">
        <v>8600</v>
      </c>
      <c r="AO792" t="s">
        <v>1378</v>
      </c>
    </row>
    <row r="793" spans="1:41" x14ac:dyDescent="0.3">
      <c r="A793" t="s">
        <v>2124</v>
      </c>
      <c r="B793" t="s">
        <v>772</v>
      </c>
      <c r="C793" s="62">
        <v>32170</v>
      </c>
      <c r="D793" t="s">
        <v>6763</v>
      </c>
      <c r="E793" t="s">
        <v>7885</v>
      </c>
      <c r="F793" t="s">
        <v>3575</v>
      </c>
      <c r="G793" t="s">
        <v>3575</v>
      </c>
      <c r="H793" t="s">
        <v>1371</v>
      </c>
      <c r="I793" t="s">
        <v>9764</v>
      </c>
      <c r="J793" t="s">
        <v>772</v>
      </c>
      <c r="K793">
        <v>456167</v>
      </c>
      <c r="L793" t="s">
        <v>772</v>
      </c>
      <c r="M793">
        <v>1974327</v>
      </c>
      <c r="N793" t="s">
        <v>772</v>
      </c>
      <c r="O793" t="s">
        <v>4076</v>
      </c>
      <c r="P793" t="s">
        <v>2124</v>
      </c>
      <c r="Q793">
        <v>9220</v>
      </c>
      <c r="R793" t="s">
        <v>772</v>
      </c>
      <c r="S793">
        <v>32559</v>
      </c>
      <c r="T793" t="s">
        <v>772</v>
      </c>
      <c r="V793" t="s">
        <v>4077</v>
      </c>
      <c r="W793">
        <v>65757</v>
      </c>
      <c r="X793">
        <v>9220</v>
      </c>
      <c r="Y793" t="s">
        <v>772</v>
      </c>
      <c r="Z793" t="s">
        <v>5565</v>
      </c>
      <c r="AA793" t="s">
        <v>656</v>
      </c>
      <c r="AB793" t="s">
        <v>656</v>
      </c>
      <c r="AC793" t="s">
        <v>772</v>
      </c>
      <c r="AD793" t="s">
        <v>5565</v>
      </c>
      <c r="AE793">
        <v>12410</v>
      </c>
      <c r="AF793" t="s">
        <v>772</v>
      </c>
      <c r="AG793">
        <v>23093</v>
      </c>
      <c r="AH793" t="s">
        <v>772</v>
      </c>
      <c r="AI793">
        <v>13764</v>
      </c>
      <c r="AJ793">
        <v>4128</v>
      </c>
      <c r="AL793" t="s">
        <v>14760</v>
      </c>
      <c r="AM793" t="s">
        <v>5565</v>
      </c>
      <c r="AN793" t="s">
        <v>772</v>
      </c>
      <c r="AO793" t="s">
        <v>1371</v>
      </c>
    </row>
    <row r="794" spans="1:41" x14ac:dyDescent="0.3">
      <c r="A794" t="s">
        <v>2125</v>
      </c>
      <c r="B794" t="s">
        <v>699</v>
      </c>
      <c r="C794" s="62">
        <v>28075</v>
      </c>
      <c r="D794" t="s">
        <v>6614</v>
      </c>
      <c r="E794" t="s">
        <v>7886</v>
      </c>
      <c r="F794" t="s">
        <v>3575</v>
      </c>
      <c r="G794" t="s">
        <v>3575</v>
      </c>
      <c r="H794" t="s">
        <v>1371</v>
      </c>
      <c r="I794" t="s">
        <v>10141</v>
      </c>
      <c r="J794" t="s">
        <v>699</v>
      </c>
      <c r="K794">
        <v>276351</v>
      </c>
      <c r="L794" t="s">
        <v>699</v>
      </c>
      <c r="M794">
        <v>25049</v>
      </c>
      <c r="N794" t="s">
        <v>699</v>
      </c>
      <c r="O794" t="s">
        <v>2126</v>
      </c>
      <c r="P794" t="s">
        <v>2125</v>
      </c>
      <c r="Q794">
        <v>6466</v>
      </c>
      <c r="R794" t="s">
        <v>699</v>
      </c>
      <c r="S794">
        <v>4350</v>
      </c>
      <c r="T794" t="s">
        <v>699</v>
      </c>
      <c r="V794" t="s">
        <v>4078</v>
      </c>
      <c r="W794">
        <v>17096</v>
      </c>
      <c r="X794">
        <v>6466</v>
      </c>
      <c r="Y794" t="s">
        <v>699</v>
      </c>
      <c r="Z794" t="s">
        <v>5566</v>
      </c>
      <c r="AA794" t="s">
        <v>656</v>
      </c>
      <c r="AB794" t="s">
        <v>656</v>
      </c>
      <c r="AC794" t="s">
        <v>699</v>
      </c>
      <c r="AD794" t="s">
        <v>5566</v>
      </c>
      <c r="AE794">
        <v>6176</v>
      </c>
      <c r="AF794" t="s">
        <v>699</v>
      </c>
      <c r="AG794">
        <v>5967</v>
      </c>
      <c r="AH794" t="s">
        <v>699</v>
      </c>
      <c r="AI794">
        <v>8726</v>
      </c>
      <c r="AJ794">
        <v>252</v>
      </c>
      <c r="AL794" t="s">
        <v>14761</v>
      </c>
      <c r="AM794" t="s">
        <v>5566</v>
      </c>
      <c r="AN794" t="s">
        <v>699</v>
      </c>
      <c r="AO794" t="s">
        <v>1371</v>
      </c>
    </row>
    <row r="795" spans="1:41" x14ac:dyDescent="0.3">
      <c r="A795" t="s">
        <v>2127</v>
      </c>
      <c r="B795" t="s">
        <v>923</v>
      </c>
      <c r="C795" s="62">
        <v>32371</v>
      </c>
      <c r="D795" t="s">
        <v>6635</v>
      </c>
      <c r="E795" t="s">
        <v>7887</v>
      </c>
      <c r="F795" t="s">
        <v>1400</v>
      </c>
      <c r="G795" t="s">
        <v>6107</v>
      </c>
      <c r="H795" t="s">
        <v>1371</v>
      </c>
      <c r="I795" t="s">
        <v>10638</v>
      </c>
      <c r="J795" t="s">
        <v>923</v>
      </c>
      <c r="K795">
        <v>518748</v>
      </c>
      <c r="L795" t="s">
        <v>923</v>
      </c>
      <c r="M795">
        <v>1989422</v>
      </c>
      <c r="N795" t="s">
        <v>923</v>
      </c>
      <c r="O795" t="s">
        <v>4079</v>
      </c>
      <c r="P795" t="s">
        <v>2127</v>
      </c>
      <c r="Q795">
        <v>9216</v>
      </c>
      <c r="R795" t="s">
        <v>923</v>
      </c>
      <c r="S795">
        <v>31753</v>
      </c>
      <c r="T795" t="s">
        <v>923</v>
      </c>
      <c r="V795" t="s">
        <v>4080</v>
      </c>
      <c r="W795">
        <v>68390</v>
      </c>
      <c r="X795">
        <v>9216</v>
      </c>
      <c r="Y795" t="s">
        <v>923</v>
      </c>
      <c r="Z795" t="s">
        <v>5567</v>
      </c>
      <c r="AA795" t="s">
        <v>656</v>
      </c>
      <c r="AB795" t="s">
        <v>656</v>
      </c>
      <c r="AC795" t="s">
        <v>923</v>
      </c>
      <c r="AD795" t="s">
        <v>5567</v>
      </c>
      <c r="AE795">
        <v>11470</v>
      </c>
      <c r="AF795" t="s">
        <v>923</v>
      </c>
      <c r="AG795">
        <v>23086</v>
      </c>
      <c r="AH795" t="s">
        <v>923</v>
      </c>
      <c r="AI795">
        <v>18180</v>
      </c>
      <c r="AJ795">
        <v>4124</v>
      </c>
      <c r="AL795" t="s">
        <v>14762</v>
      </c>
      <c r="AM795" t="s">
        <v>5567</v>
      </c>
      <c r="AN795" t="s">
        <v>923</v>
      </c>
      <c r="AO795" t="s">
        <v>15883</v>
      </c>
    </row>
    <row r="796" spans="1:41" x14ac:dyDescent="0.3">
      <c r="A796" t="s">
        <v>13311</v>
      </c>
      <c r="B796" t="s">
        <v>12834</v>
      </c>
      <c r="C796" s="62">
        <v>36030</v>
      </c>
      <c r="D796" t="s">
        <v>6614</v>
      </c>
      <c r="E796" t="s">
        <v>13312</v>
      </c>
      <c r="F796" t="s">
        <v>1387</v>
      </c>
      <c r="G796" t="s">
        <v>6107</v>
      </c>
      <c r="H796" t="s">
        <v>1371</v>
      </c>
      <c r="I796" t="s">
        <v>13313</v>
      </c>
      <c r="J796" t="s">
        <v>13314</v>
      </c>
      <c r="K796">
        <v>666130</v>
      </c>
      <c r="L796" t="s">
        <v>13314</v>
      </c>
      <c r="P796" t="s">
        <v>13311</v>
      </c>
      <c r="S796">
        <v>33264</v>
      </c>
      <c r="W796">
        <v>109123</v>
      </c>
      <c r="Z796" t="s">
        <v>13315</v>
      </c>
      <c r="AA796" t="s">
        <v>664</v>
      </c>
      <c r="AB796" t="s">
        <v>664</v>
      </c>
      <c r="AD796" t="s">
        <v>13315</v>
      </c>
      <c r="AE796">
        <v>14232</v>
      </c>
      <c r="AN796" t="s">
        <v>13314</v>
      </c>
      <c r="AO796" t="s">
        <v>1371</v>
      </c>
    </row>
    <row r="797" spans="1:41" x14ac:dyDescent="0.3">
      <c r="A797" t="s">
        <v>2128</v>
      </c>
      <c r="B797" t="s">
        <v>330</v>
      </c>
      <c r="C797" s="62">
        <v>32767</v>
      </c>
      <c r="D797" t="s">
        <v>7089</v>
      </c>
      <c r="E797" t="s">
        <v>7088</v>
      </c>
      <c r="F797" t="s">
        <v>3575</v>
      </c>
      <c r="G797" t="s">
        <v>3575</v>
      </c>
      <c r="H797" t="s">
        <v>1378</v>
      </c>
      <c r="I797" t="s">
        <v>10427</v>
      </c>
      <c r="J797" t="s">
        <v>330</v>
      </c>
      <c r="K797">
        <v>543257</v>
      </c>
      <c r="L797" t="s">
        <v>330</v>
      </c>
      <c r="M797">
        <v>1670950</v>
      </c>
      <c r="N797" t="s">
        <v>330</v>
      </c>
      <c r="O797" t="s">
        <v>4081</v>
      </c>
      <c r="P797" t="s">
        <v>2128</v>
      </c>
      <c r="Q797">
        <v>9378</v>
      </c>
      <c r="R797" t="s">
        <v>330</v>
      </c>
      <c r="S797">
        <v>31385</v>
      </c>
      <c r="T797" t="s">
        <v>330</v>
      </c>
      <c r="U797" t="s">
        <v>330</v>
      </c>
      <c r="V797" t="s">
        <v>4082</v>
      </c>
      <c r="W797">
        <v>57919</v>
      </c>
      <c r="X797">
        <v>9378</v>
      </c>
      <c r="Y797" t="s">
        <v>330</v>
      </c>
      <c r="Z797" t="s">
        <v>5568</v>
      </c>
      <c r="AA797" t="s">
        <v>5053</v>
      </c>
      <c r="AB797" t="s">
        <v>664</v>
      </c>
      <c r="AC797" t="s">
        <v>330</v>
      </c>
      <c r="AD797" t="s">
        <v>5568</v>
      </c>
      <c r="AE797">
        <v>10503</v>
      </c>
      <c r="AF797" t="s">
        <v>330</v>
      </c>
      <c r="AG797">
        <v>13854</v>
      </c>
      <c r="AH797" t="s">
        <v>330</v>
      </c>
      <c r="AI797">
        <v>5031</v>
      </c>
      <c r="AJ797">
        <v>4305</v>
      </c>
      <c r="AK797" t="s">
        <v>330</v>
      </c>
      <c r="AL797" t="s">
        <v>14763</v>
      </c>
      <c r="AM797" t="s">
        <v>5568</v>
      </c>
      <c r="AN797" t="s">
        <v>5568</v>
      </c>
      <c r="AO797" t="s">
        <v>15897</v>
      </c>
    </row>
    <row r="798" spans="1:41" x14ac:dyDescent="0.3">
      <c r="A798" t="s">
        <v>12204</v>
      </c>
      <c r="B798" t="s">
        <v>11344</v>
      </c>
      <c r="C798" s="62">
        <v>34168</v>
      </c>
      <c r="D798" t="s">
        <v>7069</v>
      </c>
      <c r="E798" t="s">
        <v>12205</v>
      </c>
      <c r="F798" t="s">
        <v>1507</v>
      </c>
      <c r="G798" t="s">
        <v>9083</v>
      </c>
      <c r="H798" t="s">
        <v>1371</v>
      </c>
      <c r="I798" t="s">
        <v>11772</v>
      </c>
      <c r="J798" t="s">
        <v>11344</v>
      </c>
      <c r="K798">
        <v>607229</v>
      </c>
      <c r="L798" t="s">
        <v>11344</v>
      </c>
      <c r="M798">
        <v>2210220</v>
      </c>
      <c r="N798" t="s">
        <v>11344</v>
      </c>
      <c r="O798" t="s">
        <v>13302</v>
      </c>
      <c r="P798" t="s">
        <v>12204</v>
      </c>
      <c r="Q798">
        <v>10199</v>
      </c>
      <c r="R798" t="s">
        <v>11344</v>
      </c>
      <c r="S798">
        <v>34872</v>
      </c>
      <c r="T798" t="s">
        <v>11344</v>
      </c>
      <c r="V798" t="s">
        <v>12206</v>
      </c>
      <c r="W798">
        <v>70551</v>
      </c>
      <c r="X798">
        <v>10199</v>
      </c>
      <c r="Y798" t="s">
        <v>11344</v>
      </c>
      <c r="Z798" t="s">
        <v>12207</v>
      </c>
      <c r="AA798" t="s">
        <v>656</v>
      </c>
      <c r="AB798" t="s">
        <v>656</v>
      </c>
      <c r="AC798" t="s">
        <v>11344</v>
      </c>
      <c r="AD798" t="s">
        <v>12207</v>
      </c>
      <c r="AE798">
        <v>13784</v>
      </c>
      <c r="AF798" t="s">
        <v>11344</v>
      </c>
      <c r="AG798">
        <v>68542</v>
      </c>
      <c r="AH798" t="s">
        <v>11344</v>
      </c>
      <c r="AI798">
        <v>18501</v>
      </c>
      <c r="AJ798">
        <v>5099</v>
      </c>
      <c r="AK798" t="s">
        <v>11344</v>
      </c>
      <c r="AL798" t="s">
        <v>14764</v>
      </c>
      <c r="AM798" t="s">
        <v>12207</v>
      </c>
      <c r="AN798" t="s">
        <v>12207</v>
      </c>
      <c r="AO798" t="s">
        <v>15883</v>
      </c>
    </row>
    <row r="799" spans="1:41" x14ac:dyDescent="0.3">
      <c r="A799" t="s">
        <v>3473</v>
      </c>
      <c r="B799" t="s">
        <v>3440</v>
      </c>
      <c r="C799" s="62">
        <v>31766</v>
      </c>
      <c r="D799" t="s">
        <v>7116</v>
      </c>
      <c r="E799" t="s">
        <v>7115</v>
      </c>
      <c r="F799" t="s">
        <v>3575</v>
      </c>
      <c r="G799" t="s">
        <v>3575</v>
      </c>
      <c r="H799" t="s">
        <v>658</v>
      </c>
      <c r="I799" t="s">
        <v>9423</v>
      </c>
      <c r="J799" t="s">
        <v>4083</v>
      </c>
      <c r="K799">
        <v>648717</v>
      </c>
      <c r="L799" t="s">
        <v>4083</v>
      </c>
      <c r="M799">
        <v>2106651</v>
      </c>
      <c r="N799" t="s">
        <v>4083</v>
      </c>
      <c r="O799" t="s">
        <v>9424</v>
      </c>
      <c r="P799" t="s">
        <v>3473</v>
      </c>
      <c r="Q799">
        <v>9539</v>
      </c>
      <c r="R799" t="s">
        <v>4083</v>
      </c>
      <c r="S799">
        <v>33096</v>
      </c>
      <c r="T799" t="s">
        <v>4083</v>
      </c>
      <c r="U799" t="s">
        <v>3440</v>
      </c>
      <c r="V799" t="s">
        <v>4084</v>
      </c>
      <c r="W799">
        <v>53590</v>
      </c>
      <c r="X799">
        <v>9539</v>
      </c>
      <c r="Y799" t="s">
        <v>4083</v>
      </c>
      <c r="Z799" t="s">
        <v>9425</v>
      </c>
      <c r="AA799" t="s">
        <v>656</v>
      </c>
      <c r="AB799" t="s">
        <v>656</v>
      </c>
      <c r="AC799" t="s">
        <v>3440</v>
      </c>
      <c r="AD799" t="s">
        <v>8601</v>
      </c>
      <c r="AE799">
        <v>13174</v>
      </c>
      <c r="AF799" t="s">
        <v>4083</v>
      </c>
      <c r="AG799">
        <v>49461</v>
      </c>
      <c r="AH799" t="s">
        <v>4083</v>
      </c>
      <c r="AI799">
        <v>18287</v>
      </c>
      <c r="AN799" t="s">
        <v>4083</v>
      </c>
      <c r="AO799" t="s">
        <v>658</v>
      </c>
    </row>
    <row r="800" spans="1:41" x14ac:dyDescent="0.3">
      <c r="A800" t="s">
        <v>2129</v>
      </c>
      <c r="B800" t="s">
        <v>1154</v>
      </c>
      <c r="C800" s="62">
        <v>31351</v>
      </c>
      <c r="D800" t="s">
        <v>7889</v>
      </c>
      <c r="E800" t="s">
        <v>7888</v>
      </c>
      <c r="F800" t="s">
        <v>3575</v>
      </c>
      <c r="G800" t="s">
        <v>3575</v>
      </c>
      <c r="H800" t="s">
        <v>1371</v>
      </c>
      <c r="I800" t="s">
        <v>10114</v>
      </c>
      <c r="J800" t="s">
        <v>1154</v>
      </c>
      <c r="K800">
        <v>457915</v>
      </c>
      <c r="L800" t="s">
        <v>1154</v>
      </c>
      <c r="M800">
        <v>1725471</v>
      </c>
      <c r="N800" t="s">
        <v>1154</v>
      </c>
      <c r="O800" t="s">
        <v>2130</v>
      </c>
      <c r="P800" t="s">
        <v>2129</v>
      </c>
      <c r="Q800">
        <v>8929</v>
      </c>
      <c r="R800" t="s">
        <v>1154</v>
      </c>
      <c r="S800">
        <v>30505</v>
      </c>
      <c r="T800" t="s">
        <v>1154</v>
      </c>
      <c r="V800" t="s">
        <v>4085</v>
      </c>
      <c r="W800">
        <v>47851</v>
      </c>
      <c r="X800">
        <v>8929</v>
      </c>
      <c r="Y800" t="s">
        <v>1154</v>
      </c>
      <c r="Z800" t="s">
        <v>5569</v>
      </c>
      <c r="AA800" t="s">
        <v>656</v>
      </c>
      <c r="AB800" t="s">
        <v>656</v>
      </c>
      <c r="AC800" t="s">
        <v>1154</v>
      </c>
      <c r="AD800" t="s">
        <v>5569</v>
      </c>
      <c r="AE800">
        <v>10389</v>
      </c>
      <c r="AF800" t="s">
        <v>1154</v>
      </c>
      <c r="AG800">
        <v>13534</v>
      </c>
      <c r="AH800" t="s">
        <v>1154</v>
      </c>
      <c r="AI800">
        <v>1859</v>
      </c>
      <c r="AJ800">
        <v>3803</v>
      </c>
      <c r="AL800" t="s">
        <v>14765</v>
      </c>
      <c r="AM800" t="s">
        <v>5569</v>
      </c>
      <c r="AN800" t="s">
        <v>1154</v>
      </c>
      <c r="AO800" t="s">
        <v>15883</v>
      </c>
    </row>
    <row r="801" spans="1:41" x14ac:dyDescent="0.3">
      <c r="A801" t="s">
        <v>12091</v>
      </c>
      <c r="B801" t="s">
        <v>11383</v>
      </c>
      <c r="C801" s="62">
        <v>31063</v>
      </c>
      <c r="D801" t="s">
        <v>7101</v>
      </c>
      <c r="E801" t="s">
        <v>7888</v>
      </c>
      <c r="F801" t="s">
        <v>1435</v>
      </c>
      <c r="G801" t="s">
        <v>9083</v>
      </c>
      <c r="H801" t="s">
        <v>1371</v>
      </c>
      <c r="I801" t="s">
        <v>11384</v>
      </c>
      <c r="J801" t="s">
        <v>11383</v>
      </c>
      <c r="K801">
        <v>448855</v>
      </c>
      <c r="L801" t="s">
        <v>11383</v>
      </c>
      <c r="M801">
        <v>2171701</v>
      </c>
      <c r="N801" t="s">
        <v>11383</v>
      </c>
      <c r="O801" t="s">
        <v>13246</v>
      </c>
      <c r="P801" t="s">
        <v>12091</v>
      </c>
      <c r="Q801">
        <v>9989</v>
      </c>
      <c r="R801" t="s">
        <v>11383</v>
      </c>
      <c r="S801">
        <v>34241</v>
      </c>
      <c r="T801" t="s">
        <v>11383</v>
      </c>
      <c r="V801" t="s">
        <v>12092</v>
      </c>
      <c r="W801">
        <v>47850</v>
      </c>
      <c r="X801">
        <v>9989</v>
      </c>
      <c r="Y801" t="s">
        <v>14766</v>
      </c>
      <c r="Z801" t="s">
        <v>12093</v>
      </c>
      <c r="AA801" t="s">
        <v>656</v>
      </c>
      <c r="AB801" t="s">
        <v>656</v>
      </c>
      <c r="AC801" t="s">
        <v>11383</v>
      </c>
      <c r="AD801" t="s">
        <v>12093</v>
      </c>
      <c r="AE801">
        <v>10851</v>
      </c>
      <c r="AF801" t="s">
        <v>11383</v>
      </c>
      <c r="AG801">
        <v>62871</v>
      </c>
      <c r="AH801" t="s">
        <v>11383</v>
      </c>
      <c r="AI801">
        <v>8191</v>
      </c>
      <c r="AJ801">
        <v>4945</v>
      </c>
      <c r="AK801" t="s">
        <v>11383</v>
      </c>
      <c r="AL801" t="s">
        <v>14767</v>
      </c>
      <c r="AM801" t="s">
        <v>12093</v>
      </c>
      <c r="AN801" t="s">
        <v>12093</v>
      </c>
      <c r="AO801" t="s">
        <v>15887</v>
      </c>
    </row>
    <row r="802" spans="1:41" x14ac:dyDescent="0.3">
      <c r="A802" t="s">
        <v>2131</v>
      </c>
      <c r="B802" t="s">
        <v>1204</v>
      </c>
      <c r="C802" s="62">
        <v>28704</v>
      </c>
      <c r="D802" t="s">
        <v>6610</v>
      </c>
      <c r="E802" t="s">
        <v>7890</v>
      </c>
      <c r="F802" t="s">
        <v>3575</v>
      </c>
      <c r="G802" t="s">
        <v>3575</v>
      </c>
      <c r="H802" t="s">
        <v>1371</v>
      </c>
      <c r="I802" t="s">
        <v>10392</v>
      </c>
      <c r="J802" t="s">
        <v>1204</v>
      </c>
      <c r="K802">
        <v>407825</v>
      </c>
      <c r="L802" t="s">
        <v>1204</v>
      </c>
      <c r="M802">
        <v>181983</v>
      </c>
      <c r="N802" t="s">
        <v>1204</v>
      </c>
      <c r="O802" t="s">
        <v>2132</v>
      </c>
      <c r="P802" t="s">
        <v>2131</v>
      </c>
      <c r="Q802">
        <v>7355</v>
      </c>
      <c r="R802" t="s">
        <v>1204</v>
      </c>
      <c r="S802">
        <v>5998</v>
      </c>
      <c r="T802" t="s">
        <v>1204</v>
      </c>
      <c r="V802" t="s">
        <v>4086</v>
      </c>
      <c r="W802">
        <v>31551</v>
      </c>
      <c r="X802">
        <v>7355</v>
      </c>
      <c r="Y802" t="s">
        <v>1204</v>
      </c>
      <c r="Z802" t="s">
        <v>5570</v>
      </c>
      <c r="AA802" t="s">
        <v>656</v>
      </c>
      <c r="AB802" t="s">
        <v>656</v>
      </c>
      <c r="AC802" t="s">
        <v>1204</v>
      </c>
      <c r="AD802" t="s">
        <v>5570</v>
      </c>
      <c r="AI802">
        <v>15184</v>
      </c>
      <c r="AO802" t="s">
        <v>1371</v>
      </c>
    </row>
    <row r="803" spans="1:41" x14ac:dyDescent="0.3">
      <c r="A803" t="s">
        <v>13422</v>
      </c>
      <c r="B803" t="s">
        <v>11269</v>
      </c>
      <c r="C803" s="62">
        <v>33939</v>
      </c>
      <c r="D803" t="s">
        <v>6957</v>
      </c>
      <c r="E803" t="s">
        <v>11966</v>
      </c>
      <c r="F803" t="s">
        <v>3575</v>
      </c>
      <c r="G803" t="s">
        <v>3575</v>
      </c>
      <c r="H803" t="s">
        <v>1371</v>
      </c>
      <c r="I803" t="s">
        <v>11270</v>
      </c>
      <c r="J803" t="s">
        <v>11269</v>
      </c>
      <c r="K803">
        <v>605260</v>
      </c>
      <c r="L803" t="s">
        <v>11269</v>
      </c>
      <c r="M803">
        <v>1894639</v>
      </c>
      <c r="N803" t="s">
        <v>11269</v>
      </c>
      <c r="P803" t="s">
        <v>13422</v>
      </c>
      <c r="Q803">
        <v>9629</v>
      </c>
      <c r="R803" t="s">
        <v>11269</v>
      </c>
      <c r="S803">
        <v>32167</v>
      </c>
      <c r="T803" t="s">
        <v>11269</v>
      </c>
      <c r="V803" t="s">
        <v>11967</v>
      </c>
      <c r="W803">
        <v>70761</v>
      </c>
      <c r="X803">
        <v>9629</v>
      </c>
      <c r="Y803" t="s">
        <v>11269</v>
      </c>
      <c r="Z803" t="s">
        <v>11968</v>
      </c>
      <c r="AA803" t="s">
        <v>656</v>
      </c>
      <c r="AB803" t="s">
        <v>656</v>
      </c>
      <c r="AC803" t="s">
        <v>11269</v>
      </c>
      <c r="AD803" t="s">
        <v>11968</v>
      </c>
      <c r="AE803">
        <v>12132</v>
      </c>
      <c r="AI803">
        <v>18132</v>
      </c>
      <c r="AJ803">
        <v>5118</v>
      </c>
      <c r="AL803" t="s">
        <v>14768</v>
      </c>
      <c r="AM803" t="s">
        <v>11968</v>
      </c>
      <c r="AN803" t="s">
        <v>11269</v>
      </c>
      <c r="AO803" t="s">
        <v>1371</v>
      </c>
    </row>
    <row r="804" spans="1:41" x14ac:dyDescent="0.3">
      <c r="A804" t="s">
        <v>4087</v>
      </c>
      <c r="B804" t="s">
        <v>4088</v>
      </c>
      <c r="C804" s="62">
        <v>27434</v>
      </c>
      <c r="D804" t="s">
        <v>7413</v>
      </c>
      <c r="E804" t="s">
        <v>7115</v>
      </c>
      <c r="F804" t="s">
        <v>3575</v>
      </c>
      <c r="G804" t="s">
        <v>3575</v>
      </c>
      <c r="H804" t="s">
        <v>1378</v>
      </c>
      <c r="I804" t="s">
        <v>10449</v>
      </c>
      <c r="J804" t="s">
        <v>4088</v>
      </c>
      <c r="K804">
        <v>115223</v>
      </c>
      <c r="L804" t="s">
        <v>4088</v>
      </c>
      <c r="M804">
        <v>7669</v>
      </c>
      <c r="N804" t="s">
        <v>4088</v>
      </c>
      <c r="O804" t="s">
        <v>5571</v>
      </c>
      <c r="P804" t="s">
        <v>4087</v>
      </c>
      <c r="R804" t="s">
        <v>4088</v>
      </c>
      <c r="V804" t="s">
        <v>5572</v>
      </c>
      <c r="W804">
        <v>404</v>
      </c>
      <c r="Z804" t="s">
        <v>8602</v>
      </c>
      <c r="AA804" t="s">
        <v>656</v>
      </c>
      <c r="AB804" t="s">
        <v>656</v>
      </c>
      <c r="AC804" t="s">
        <v>4088</v>
      </c>
      <c r="AD804" t="s">
        <v>8602</v>
      </c>
      <c r="AI804">
        <v>9731</v>
      </c>
      <c r="AO804" t="s">
        <v>1378</v>
      </c>
    </row>
    <row r="805" spans="1:41" x14ac:dyDescent="0.3">
      <c r="A805" t="s">
        <v>15569</v>
      </c>
      <c r="B805" t="s">
        <v>14302</v>
      </c>
      <c r="C805" s="62">
        <v>36235</v>
      </c>
      <c r="D805" t="s">
        <v>7413</v>
      </c>
      <c r="E805" t="s">
        <v>15570</v>
      </c>
      <c r="F805" t="s">
        <v>1424</v>
      </c>
      <c r="G805" t="s">
        <v>6107</v>
      </c>
      <c r="H805" t="s">
        <v>658</v>
      </c>
      <c r="I805" t="s">
        <v>14301</v>
      </c>
      <c r="J805" t="s">
        <v>14302</v>
      </c>
      <c r="K805">
        <v>665489</v>
      </c>
      <c r="L805" t="s">
        <v>14302</v>
      </c>
      <c r="P805" t="s">
        <v>15569</v>
      </c>
      <c r="S805">
        <v>35002</v>
      </c>
      <c r="T805" t="s">
        <v>14302</v>
      </c>
      <c r="W805">
        <v>107184</v>
      </c>
      <c r="Z805" t="s">
        <v>16002</v>
      </c>
      <c r="AA805" t="s">
        <v>656</v>
      </c>
      <c r="AB805" t="s">
        <v>656</v>
      </c>
      <c r="AD805" t="s">
        <v>16002</v>
      </c>
      <c r="AE805">
        <v>13962</v>
      </c>
      <c r="AJ805">
        <v>5896</v>
      </c>
      <c r="AN805" t="s">
        <v>14302</v>
      </c>
      <c r="AO805" t="s">
        <v>658</v>
      </c>
    </row>
    <row r="806" spans="1:41" x14ac:dyDescent="0.3">
      <c r="A806" t="s">
        <v>4089</v>
      </c>
      <c r="B806" t="s">
        <v>4090</v>
      </c>
      <c r="C806" s="62">
        <v>27667</v>
      </c>
      <c r="D806" t="s">
        <v>6626</v>
      </c>
      <c r="E806" t="s">
        <v>7414</v>
      </c>
      <c r="F806" t="s">
        <v>3575</v>
      </c>
      <c r="G806" t="s">
        <v>3575</v>
      </c>
      <c r="H806" t="s">
        <v>659</v>
      </c>
      <c r="I806" t="s">
        <v>9168</v>
      </c>
      <c r="J806" t="s">
        <v>4090</v>
      </c>
      <c r="K806">
        <v>136722</v>
      </c>
      <c r="L806" t="s">
        <v>4090</v>
      </c>
      <c r="M806">
        <v>18701</v>
      </c>
      <c r="N806" t="s">
        <v>4090</v>
      </c>
      <c r="O806" t="s">
        <v>5573</v>
      </c>
      <c r="P806" t="s">
        <v>4089</v>
      </c>
      <c r="R806" t="s">
        <v>4090</v>
      </c>
      <c r="V806" t="s">
        <v>5574</v>
      </c>
      <c r="W806">
        <v>1155</v>
      </c>
      <c r="Z806" t="s">
        <v>8603</v>
      </c>
      <c r="AA806" t="s">
        <v>5053</v>
      </c>
      <c r="AB806" t="s">
        <v>656</v>
      </c>
      <c r="AC806" t="s">
        <v>4090</v>
      </c>
      <c r="AD806" t="s">
        <v>8603</v>
      </c>
      <c r="AI806">
        <v>9081</v>
      </c>
      <c r="AO806" t="s">
        <v>659</v>
      </c>
    </row>
    <row r="807" spans="1:41" x14ac:dyDescent="0.3">
      <c r="A807" t="s">
        <v>4091</v>
      </c>
      <c r="B807" t="s">
        <v>4092</v>
      </c>
      <c r="C807" s="62">
        <v>27897</v>
      </c>
      <c r="D807" t="s">
        <v>6530</v>
      </c>
      <c r="E807" t="s">
        <v>7414</v>
      </c>
      <c r="F807" t="s">
        <v>3575</v>
      </c>
      <c r="G807" t="s">
        <v>3575</v>
      </c>
      <c r="H807" t="s">
        <v>1378</v>
      </c>
      <c r="I807" t="s">
        <v>10521</v>
      </c>
      <c r="J807" t="s">
        <v>4092</v>
      </c>
      <c r="K807">
        <v>115229</v>
      </c>
      <c r="L807" t="s">
        <v>4092</v>
      </c>
      <c r="M807">
        <v>8229</v>
      </c>
      <c r="N807" t="s">
        <v>4092</v>
      </c>
      <c r="O807" t="s">
        <v>5575</v>
      </c>
      <c r="P807" t="s">
        <v>4091</v>
      </c>
      <c r="R807" t="s">
        <v>4092</v>
      </c>
      <c r="V807" t="s">
        <v>5576</v>
      </c>
      <c r="W807">
        <v>777</v>
      </c>
      <c r="Z807" t="s">
        <v>8604</v>
      </c>
      <c r="AA807" t="s">
        <v>656</v>
      </c>
      <c r="AB807" t="s">
        <v>656</v>
      </c>
      <c r="AC807" t="s">
        <v>4092</v>
      </c>
      <c r="AD807" t="s">
        <v>8604</v>
      </c>
      <c r="AI807">
        <v>15215</v>
      </c>
      <c r="AO807" t="s">
        <v>1378</v>
      </c>
    </row>
    <row r="808" spans="1:41" x14ac:dyDescent="0.3">
      <c r="A808" t="s">
        <v>2133</v>
      </c>
      <c r="B808" t="s">
        <v>866</v>
      </c>
      <c r="C808" s="62">
        <v>28953</v>
      </c>
      <c r="D808" t="s">
        <v>7539</v>
      </c>
      <c r="E808" t="s">
        <v>7538</v>
      </c>
      <c r="F808" t="s">
        <v>3575</v>
      </c>
      <c r="G808" t="s">
        <v>3575</v>
      </c>
      <c r="H808" t="s">
        <v>1371</v>
      </c>
      <c r="I808" t="s">
        <v>9111</v>
      </c>
      <c r="J808" t="s">
        <v>866</v>
      </c>
      <c r="K808">
        <v>425386</v>
      </c>
      <c r="L808" t="s">
        <v>866</v>
      </c>
      <c r="M808">
        <v>390771</v>
      </c>
      <c r="N808" t="s">
        <v>866</v>
      </c>
      <c r="O808" t="s">
        <v>2134</v>
      </c>
      <c r="P808" t="s">
        <v>2133</v>
      </c>
      <c r="Q808">
        <v>7040</v>
      </c>
      <c r="R808" t="s">
        <v>866</v>
      </c>
      <c r="S808">
        <v>5370</v>
      </c>
      <c r="T808" t="s">
        <v>866</v>
      </c>
      <c r="V808" t="s">
        <v>4093</v>
      </c>
      <c r="W808">
        <v>45312</v>
      </c>
      <c r="X808">
        <v>7040</v>
      </c>
      <c r="Y808" t="s">
        <v>866</v>
      </c>
      <c r="Z808" t="s">
        <v>5577</v>
      </c>
      <c r="AA808" t="s">
        <v>656</v>
      </c>
      <c r="AB808" t="s">
        <v>656</v>
      </c>
      <c r="AC808" t="s">
        <v>866</v>
      </c>
      <c r="AD808" t="s">
        <v>5577</v>
      </c>
      <c r="AE808">
        <v>7171</v>
      </c>
      <c r="AF808" t="s">
        <v>866</v>
      </c>
      <c r="AG808">
        <v>5583</v>
      </c>
      <c r="AH808" t="s">
        <v>866</v>
      </c>
      <c r="AI808">
        <v>15177</v>
      </c>
      <c r="AJ808">
        <v>951</v>
      </c>
      <c r="AN808" t="s">
        <v>866</v>
      </c>
      <c r="AO808" t="s">
        <v>1371</v>
      </c>
    </row>
    <row r="809" spans="1:41" x14ac:dyDescent="0.3">
      <c r="A809" t="s">
        <v>2135</v>
      </c>
      <c r="B809" t="s">
        <v>162</v>
      </c>
      <c r="C809" s="62">
        <v>30368</v>
      </c>
      <c r="D809" t="s">
        <v>6800</v>
      </c>
      <c r="E809" t="s">
        <v>7236</v>
      </c>
      <c r="F809" t="s">
        <v>3575</v>
      </c>
      <c r="G809" t="s">
        <v>3575</v>
      </c>
      <c r="H809" t="s">
        <v>1378</v>
      </c>
      <c r="I809" t="s">
        <v>9512</v>
      </c>
      <c r="J809" t="s">
        <v>162</v>
      </c>
      <c r="K809">
        <v>429711</v>
      </c>
      <c r="L809" t="s">
        <v>162</v>
      </c>
      <c r="M809">
        <v>392462</v>
      </c>
      <c r="N809" t="s">
        <v>162</v>
      </c>
      <c r="O809" t="s">
        <v>2136</v>
      </c>
      <c r="P809" t="s">
        <v>2135</v>
      </c>
      <c r="Q809">
        <v>7644</v>
      </c>
      <c r="R809" t="s">
        <v>162</v>
      </c>
      <c r="S809">
        <v>6408</v>
      </c>
      <c r="T809" t="s">
        <v>162</v>
      </c>
      <c r="V809" t="s">
        <v>4094</v>
      </c>
      <c r="W809">
        <v>36436</v>
      </c>
      <c r="X809">
        <v>7644</v>
      </c>
      <c r="Y809" t="s">
        <v>162</v>
      </c>
      <c r="Z809" t="s">
        <v>5578</v>
      </c>
      <c r="AA809" t="s">
        <v>656</v>
      </c>
      <c r="AB809" t="s">
        <v>656</v>
      </c>
      <c r="AC809" t="s">
        <v>162</v>
      </c>
      <c r="AD809" t="s">
        <v>5578</v>
      </c>
      <c r="AE809">
        <v>7681</v>
      </c>
      <c r="AF809" t="s">
        <v>162</v>
      </c>
      <c r="AG809">
        <v>5374</v>
      </c>
      <c r="AH809" t="s">
        <v>162</v>
      </c>
      <c r="AI809">
        <v>3673</v>
      </c>
      <c r="AJ809">
        <v>1089</v>
      </c>
      <c r="AK809" t="s">
        <v>162</v>
      </c>
      <c r="AL809" t="s">
        <v>14769</v>
      </c>
      <c r="AM809" t="s">
        <v>5578</v>
      </c>
      <c r="AN809" t="s">
        <v>162</v>
      </c>
      <c r="AO809" t="s">
        <v>1378</v>
      </c>
    </row>
    <row r="810" spans="1:41" x14ac:dyDescent="0.3">
      <c r="A810" t="s">
        <v>13208</v>
      </c>
      <c r="B810" t="s">
        <v>12932</v>
      </c>
      <c r="C810" s="62">
        <v>34960</v>
      </c>
      <c r="D810" t="s">
        <v>7413</v>
      </c>
      <c r="E810" t="s">
        <v>7236</v>
      </c>
      <c r="F810" t="s">
        <v>1444</v>
      </c>
      <c r="G810" t="s">
        <v>9083</v>
      </c>
      <c r="H810" t="s">
        <v>1371</v>
      </c>
      <c r="I810" t="s">
        <v>13209</v>
      </c>
      <c r="J810" t="s">
        <v>12932</v>
      </c>
      <c r="K810">
        <v>661269</v>
      </c>
      <c r="L810" t="s">
        <v>12932</v>
      </c>
      <c r="P810" t="s">
        <v>13208</v>
      </c>
      <c r="S810">
        <v>4097</v>
      </c>
      <c r="W810">
        <v>109144</v>
      </c>
      <c r="Z810" t="s">
        <v>13210</v>
      </c>
      <c r="AA810" t="s">
        <v>656</v>
      </c>
      <c r="AB810" t="s">
        <v>656</v>
      </c>
      <c r="AD810" t="s">
        <v>13210</v>
      </c>
      <c r="AE810">
        <v>13732</v>
      </c>
      <c r="AN810" t="s">
        <v>12932</v>
      </c>
      <c r="AO810" t="s">
        <v>1371</v>
      </c>
    </row>
    <row r="811" spans="1:41" x14ac:dyDescent="0.3">
      <c r="A811" t="s">
        <v>2137</v>
      </c>
      <c r="B811" t="s">
        <v>315</v>
      </c>
      <c r="C811" s="62">
        <v>31440</v>
      </c>
      <c r="D811" t="s">
        <v>6664</v>
      </c>
      <c r="E811" t="s">
        <v>6947</v>
      </c>
      <c r="F811" t="s">
        <v>3575</v>
      </c>
      <c r="G811" t="s">
        <v>3575</v>
      </c>
      <c r="H811" t="s">
        <v>1378</v>
      </c>
      <c r="I811" t="s">
        <v>9228</v>
      </c>
      <c r="J811" t="s">
        <v>315</v>
      </c>
      <c r="K811">
        <v>446386</v>
      </c>
      <c r="L811" t="s">
        <v>315</v>
      </c>
      <c r="M811">
        <v>1669646</v>
      </c>
      <c r="N811" t="s">
        <v>315</v>
      </c>
      <c r="O811" t="s">
        <v>2138</v>
      </c>
      <c r="P811" t="s">
        <v>2137</v>
      </c>
      <c r="Q811">
        <v>8924</v>
      </c>
      <c r="R811" t="s">
        <v>315</v>
      </c>
      <c r="S811">
        <v>30708</v>
      </c>
      <c r="T811" t="s">
        <v>315</v>
      </c>
      <c r="U811" t="s">
        <v>315</v>
      </c>
      <c r="V811" t="s">
        <v>4095</v>
      </c>
      <c r="W811">
        <v>57379</v>
      </c>
      <c r="X811">
        <v>8924</v>
      </c>
      <c r="Y811" t="s">
        <v>315</v>
      </c>
      <c r="Z811" t="s">
        <v>5579</v>
      </c>
      <c r="AA811" t="s">
        <v>656</v>
      </c>
      <c r="AB811" t="s">
        <v>656</v>
      </c>
      <c r="AC811" t="s">
        <v>315</v>
      </c>
      <c r="AD811" t="s">
        <v>5579</v>
      </c>
      <c r="AE811">
        <v>9977</v>
      </c>
      <c r="AF811" t="s">
        <v>315</v>
      </c>
      <c r="AG811">
        <v>12989</v>
      </c>
      <c r="AH811" t="s">
        <v>315</v>
      </c>
      <c r="AI811">
        <v>5263</v>
      </c>
      <c r="AJ811">
        <v>3718</v>
      </c>
      <c r="AL811" t="s">
        <v>14770</v>
      </c>
      <c r="AM811" t="s">
        <v>5579</v>
      </c>
      <c r="AN811" t="s">
        <v>315</v>
      </c>
      <c r="AO811" t="s">
        <v>1378</v>
      </c>
    </row>
    <row r="812" spans="1:41" x14ac:dyDescent="0.3">
      <c r="A812" t="s">
        <v>2139</v>
      </c>
      <c r="B812" t="s">
        <v>454</v>
      </c>
      <c r="C812" s="62">
        <v>30847</v>
      </c>
      <c r="D812" t="s">
        <v>7142</v>
      </c>
      <c r="E812" t="s">
        <v>7237</v>
      </c>
      <c r="F812" t="s">
        <v>3575</v>
      </c>
      <c r="G812" t="s">
        <v>3575</v>
      </c>
      <c r="H812" t="s">
        <v>1394</v>
      </c>
      <c r="I812" t="s">
        <v>10647</v>
      </c>
      <c r="J812" t="s">
        <v>454</v>
      </c>
      <c r="K812">
        <v>461882</v>
      </c>
      <c r="L812" t="s">
        <v>454</v>
      </c>
      <c r="M812">
        <v>1104372</v>
      </c>
      <c r="N812" t="s">
        <v>454</v>
      </c>
      <c r="O812" t="s">
        <v>2140</v>
      </c>
      <c r="P812" t="s">
        <v>2139</v>
      </c>
      <c r="Q812">
        <v>8484</v>
      </c>
      <c r="R812" t="s">
        <v>454</v>
      </c>
      <c r="S812">
        <v>30108</v>
      </c>
      <c r="T812" t="s">
        <v>454</v>
      </c>
      <c r="U812" t="s">
        <v>454</v>
      </c>
      <c r="V812" t="s">
        <v>4096</v>
      </c>
      <c r="W812">
        <v>45422</v>
      </c>
      <c r="X812">
        <v>8484</v>
      </c>
      <c r="Y812" t="s">
        <v>454</v>
      </c>
      <c r="Z812" t="s">
        <v>5580</v>
      </c>
      <c r="AA812" t="s">
        <v>656</v>
      </c>
      <c r="AB812" t="s">
        <v>656</v>
      </c>
      <c r="AC812" t="s">
        <v>454</v>
      </c>
      <c r="AD812" t="s">
        <v>5580</v>
      </c>
      <c r="AE812">
        <v>10848</v>
      </c>
      <c r="AI812">
        <v>1891</v>
      </c>
      <c r="AN812" t="s">
        <v>454</v>
      </c>
      <c r="AO812" t="s">
        <v>1394</v>
      </c>
    </row>
    <row r="813" spans="1:41" x14ac:dyDescent="0.3">
      <c r="A813" t="s">
        <v>15571</v>
      </c>
      <c r="B813" t="s">
        <v>14297</v>
      </c>
      <c r="C813" s="62">
        <v>34627</v>
      </c>
      <c r="D813" t="s">
        <v>7761</v>
      </c>
      <c r="E813" t="s">
        <v>7237</v>
      </c>
      <c r="F813" t="s">
        <v>1428</v>
      </c>
      <c r="G813" t="s">
        <v>6107</v>
      </c>
      <c r="H813" t="s">
        <v>1394</v>
      </c>
      <c r="I813" t="s">
        <v>15572</v>
      </c>
      <c r="J813" t="s">
        <v>14297</v>
      </c>
      <c r="K813">
        <v>608597</v>
      </c>
      <c r="L813" t="s">
        <v>14297</v>
      </c>
      <c r="P813" t="s">
        <v>15573</v>
      </c>
      <c r="Q813">
        <v>10609</v>
      </c>
      <c r="R813" t="s">
        <v>14297</v>
      </c>
      <c r="S813">
        <v>33241</v>
      </c>
      <c r="T813" t="s">
        <v>14297</v>
      </c>
      <c r="W813">
        <v>100281</v>
      </c>
      <c r="X813">
        <v>10609</v>
      </c>
      <c r="Y813" t="s">
        <v>14297</v>
      </c>
      <c r="Z813" t="s">
        <v>16003</v>
      </c>
      <c r="AA813" t="s">
        <v>664</v>
      </c>
      <c r="AB813" t="s">
        <v>664</v>
      </c>
      <c r="AD813" t="s">
        <v>16003</v>
      </c>
      <c r="AE813">
        <v>12814</v>
      </c>
      <c r="AI813">
        <v>18219</v>
      </c>
      <c r="AJ813">
        <v>5401</v>
      </c>
      <c r="AN813" t="s">
        <v>14297</v>
      </c>
      <c r="AO813" t="s">
        <v>1394</v>
      </c>
    </row>
    <row r="814" spans="1:41" x14ac:dyDescent="0.3">
      <c r="A814" t="s">
        <v>2141</v>
      </c>
      <c r="B814" t="s">
        <v>78</v>
      </c>
      <c r="C814" s="62">
        <v>30228</v>
      </c>
      <c r="D814" t="s">
        <v>7028</v>
      </c>
      <c r="E814" t="s">
        <v>7105</v>
      </c>
      <c r="F814" t="s">
        <v>3575</v>
      </c>
      <c r="G814" t="s">
        <v>3575</v>
      </c>
      <c r="H814" t="s">
        <v>1378</v>
      </c>
      <c r="I814" t="s">
        <v>10051</v>
      </c>
      <c r="J814" t="s">
        <v>78</v>
      </c>
      <c r="K814">
        <v>448242</v>
      </c>
      <c r="L814" t="s">
        <v>78</v>
      </c>
      <c r="M814">
        <v>489849</v>
      </c>
      <c r="N814" t="s">
        <v>78</v>
      </c>
      <c r="O814" t="s">
        <v>12154</v>
      </c>
      <c r="P814" t="s">
        <v>2141</v>
      </c>
      <c r="Q814">
        <v>7814</v>
      </c>
      <c r="R814" t="s">
        <v>2142</v>
      </c>
      <c r="S814">
        <v>28516</v>
      </c>
      <c r="T814" t="s">
        <v>78</v>
      </c>
      <c r="V814" t="s">
        <v>12155</v>
      </c>
      <c r="W814">
        <v>17110</v>
      </c>
      <c r="X814">
        <v>7814</v>
      </c>
      <c r="Y814" t="s">
        <v>2142</v>
      </c>
      <c r="Z814" t="s">
        <v>5581</v>
      </c>
      <c r="AA814" t="s">
        <v>664</v>
      </c>
      <c r="AB814" t="s">
        <v>656</v>
      </c>
      <c r="AC814" t="s">
        <v>78</v>
      </c>
      <c r="AD814" t="s">
        <v>5581</v>
      </c>
      <c r="AI814">
        <v>17843</v>
      </c>
      <c r="AO814" t="s">
        <v>1378</v>
      </c>
    </row>
    <row r="815" spans="1:41" x14ac:dyDescent="0.3">
      <c r="A815" t="s">
        <v>2143</v>
      </c>
      <c r="B815" t="s">
        <v>391</v>
      </c>
      <c r="C815" s="62">
        <v>32409</v>
      </c>
      <c r="D815" t="s">
        <v>6698</v>
      </c>
      <c r="E815" t="s">
        <v>6697</v>
      </c>
      <c r="F815" t="s">
        <v>1393</v>
      </c>
      <c r="G815" t="s">
        <v>9083</v>
      </c>
      <c r="H815" t="s">
        <v>658</v>
      </c>
      <c r="I815" t="s">
        <v>10936</v>
      </c>
      <c r="J815" t="s">
        <v>391</v>
      </c>
      <c r="K815">
        <v>576397</v>
      </c>
      <c r="L815" t="s">
        <v>391</v>
      </c>
      <c r="M815">
        <v>1811464</v>
      </c>
      <c r="N815" t="s">
        <v>391</v>
      </c>
      <c r="O815" t="s">
        <v>4097</v>
      </c>
      <c r="P815" t="s">
        <v>2143</v>
      </c>
      <c r="Q815">
        <v>9107</v>
      </c>
      <c r="R815" t="s">
        <v>391</v>
      </c>
      <c r="S815">
        <v>31402</v>
      </c>
      <c r="T815" t="s">
        <v>391</v>
      </c>
      <c r="U815" t="s">
        <v>391</v>
      </c>
      <c r="V815" t="s">
        <v>4098</v>
      </c>
      <c r="W815">
        <v>66729</v>
      </c>
      <c r="X815">
        <v>9107</v>
      </c>
      <c r="Y815" t="s">
        <v>391</v>
      </c>
      <c r="Z815" t="s">
        <v>5582</v>
      </c>
      <c r="AA815" t="s">
        <v>656</v>
      </c>
      <c r="AB815" t="s">
        <v>656</v>
      </c>
      <c r="AC815" t="s">
        <v>391</v>
      </c>
      <c r="AD815" t="s">
        <v>5582</v>
      </c>
      <c r="AE815">
        <v>11472</v>
      </c>
      <c r="AF815" t="s">
        <v>391</v>
      </c>
      <c r="AG815">
        <v>13900</v>
      </c>
      <c r="AH815" t="s">
        <v>391</v>
      </c>
      <c r="AI815">
        <v>13731</v>
      </c>
      <c r="AJ815">
        <v>4019</v>
      </c>
      <c r="AK815" t="s">
        <v>391</v>
      </c>
      <c r="AL815" t="s">
        <v>14771</v>
      </c>
      <c r="AM815" t="s">
        <v>5582</v>
      </c>
      <c r="AN815" t="s">
        <v>5582</v>
      </c>
      <c r="AO815" t="s">
        <v>658</v>
      </c>
    </row>
    <row r="816" spans="1:41" x14ac:dyDescent="0.3">
      <c r="A816" t="s">
        <v>12754</v>
      </c>
      <c r="B816" t="s">
        <v>11284</v>
      </c>
      <c r="C816" s="62">
        <v>34431</v>
      </c>
      <c r="D816" t="s">
        <v>6607</v>
      </c>
      <c r="E816" t="s">
        <v>12755</v>
      </c>
      <c r="F816" t="s">
        <v>1435</v>
      </c>
      <c r="G816" t="s">
        <v>9083</v>
      </c>
      <c r="H816" t="s">
        <v>1371</v>
      </c>
      <c r="I816" t="s">
        <v>13769</v>
      </c>
      <c r="J816" t="s">
        <v>11284</v>
      </c>
      <c r="K816">
        <v>623352</v>
      </c>
      <c r="L816" t="s">
        <v>11284</v>
      </c>
      <c r="M816">
        <v>2044482</v>
      </c>
      <c r="N816" t="s">
        <v>11284</v>
      </c>
      <c r="O816" t="s">
        <v>14772</v>
      </c>
      <c r="P816" t="s">
        <v>12754</v>
      </c>
      <c r="Q816">
        <v>10131</v>
      </c>
      <c r="R816" t="s">
        <v>11284</v>
      </c>
      <c r="S816">
        <v>32760</v>
      </c>
      <c r="T816" t="s">
        <v>11284</v>
      </c>
      <c r="W816">
        <v>101384</v>
      </c>
      <c r="X816">
        <v>10131</v>
      </c>
      <c r="Y816" t="s">
        <v>11284</v>
      </c>
      <c r="Z816" t="s">
        <v>12756</v>
      </c>
      <c r="AA816" t="s">
        <v>664</v>
      </c>
      <c r="AB816" t="s">
        <v>664</v>
      </c>
      <c r="AC816" t="s">
        <v>11284</v>
      </c>
      <c r="AD816" t="s">
        <v>12756</v>
      </c>
      <c r="AE816">
        <v>13051</v>
      </c>
      <c r="AH816" t="s">
        <v>11284</v>
      </c>
      <c r="AI816">
        <v>18391</v>
      </c>
      <c r="AJ816">
        <v>5218</v>
      </c>
      <c r="AL816" t="s">
        <v>14773</v>
      </c>
      <c r="AM816" t="s">
        <v>12756</v>
      </c>
      <c r="AN816" t="s">
        <v>12756</v>
      </c>
      <c r="AO816" t="s">
        <v>15883</v>
      </c>
    </row>
    <row r="817" spans="1:41" x14ac:dyDescent="0.3">
      <c r="A817" t="s">
        <v>2144</v>
      </c>
      <c r="B817" t="s">
        <v>606</v>
      </c>
      <c r="C817" s="62">
        <v>28279</v>
      </c>
      <c r="D817" t="s">
        <v>6825</v>
      </c>
      <c r="E817" t="s">
        <v>7238</v>
      </c>
      <c r="F817" t="s">
        <v>3575</v>
      </c>
      <c r="G817" t="s">
        <v>3575</v>
      </c>
      <c r="H817" t="s">
        <v>2145</v>
      </c>
      <c r="I817" t="s">
        <v>10364</v>
      </c>
      <c r="J817" t="s">
        <v>606</v>
      </c>
      <c r="K817">
        <v>400098</v>
      </c>
      <c r="L817" t="s">
        <v>606</v>
      </c>
      <c r="M817">
        <v>223614</v>
      </c>
      <c r="N817" t="s">
        <v>606</v>
      </c>
      <c r="O817" t="s">
        <v>2146</v>
      </c>
      <c r="P817" t="s">
        <v>2144</v>
      </c>
      <c r="Q817">
        <v>6980</v>
      </c>
      <c r="R817" t="s">
        <v>606</v>
      </c>
      <c r="S817">
        <v>4752</v>
      </c>
      <c r="T817" t="s">
        <v>606</v>
      </c>
      <c r="V817" t="s">
        <v>4099</v>
      </c>
      <c r="W817">
        <v>1264</v>
      </c>
      <c r="X817">
        <v>6980</v>
      </c>
      <c r="Y817" t="s">
        <v>606</v>
      </c>
      <c r="Z817" t="s">
        <v>8605</v>
      </c>
      <c r="AA817" t="s">
        <v>664</v>
      </c>
      <c r="AB817" t="s">
        <v>656</v>
      </c>
      <c r="AC817" t="s">
        <v>606</v>
      </c>
      <c r="AD817" t="s">
        <v>8605</v>
      </c>
      <c r="AI817">
        <v>8880</v>
      </c>
      <c r="AO817" t="s">
        <v>2145</v>
      </c>
    </row>
    <row r="818" spans="1:41" x14ac:dyDescent="0.3">
      <c r="A818" t="s">
        <v>2147</v>
      </c>
      <c r="B818" t="s">
        <v>1116</v>
      </c>
      <c r="C818" s="62">
        <v>31413</v>
      </c>
      <c r="D818" t="s">
        <v>6568</v>
      </c>
      <c r="E818" t="s">
        <v>7891</v>
      </c>
      <c r="F818" t="s">
        <v>3575</v>
      </c>
      <c r="G818" t="s">
        <v>3575</v>
      </c>
      <c r="H818" t="s">
        <v>1371</v>
      </c>
      <c r="I818" t="s">
        <v>10024</v>
      </c>
      <c r="J818" t="s">
        <v>1116</v>
      </c>
      <c r="K818">
        <v>444935</v>
      </c>
      <c r="L818" t="s">
        <v>1116</v>
      </c>
      <c r="M818">
        <v>1731942</v>
      </c>
      <c r="N818" t="s">
        <v>1116</v>
      </c>
      <c r="O818" t="s">
        <v>2148</v>
      </c>
      <c r="P818" t="s">
        <v>2147</v>
      </c>
      <c r="Q818">
        <v>9028</v>
      </c>
      <c r="R818" t="s">
        <v>1116</v>
      </c>
      <c r="S818">
        <v>29992</v>
      </c>
      <c r="T818" t="s">
        <v>1116</v>
      </c>
      <c r="V818" t="s">
        <v>4100</v>
      </c>
      <c r="W818">
        <v>53610</v>
      </c>
      <c r="X818">
        <v>9028</v>
      </c>
      <c r="Y818" t="s">
        <v>1116</v>
      </c>
      <c r="Z818" t="s">
        <v>5583</v>
      </c>
      <c r="AA818" t="s">
        <v>664</v>
      </c>
      <c r="AB818" t="s">
        <v>664</v>
      </c>
      <c r="AC818" t="s">
        <v>1116</v>
      </c>
      <c r="AD818" t="s">
        <v>5583</v>
      </c>
      <c r="AE818">
        <v>9847</v>
      </c>
      <c r="AF818" t="s">
        <v>1116</v>
      </c>
      <c r="AG818">
        <v>13308</v>
      </c>
      <c r="AH818" t="s">
        <v>1116</v>
      </c>
      <c r="AI818">
        <v>6943</v>
      </c>
      <c r="AN818" t="s">
        <v>1116</v>
      </c>
      <c r="AO818" t="s">
        <v>1371</v>
      </c>
    </row>
    <row r="819" spans="1:41" x14ac:dyDescent="0.3">
      <c r="A819" t="s">
        <v>4101</v>
      </c>
      <c r="B819" t="s">
        <v>1329</v>
      </c>
      <c r="C819" s="62">
        <v>32719</v>
      </c>
      <c r="D819" t="s">
        <v>7619</v>
      </c>
      <c r="E819" t="s">
        <v>7621</v>
      </c>
      <c r="F819" t="s">
        <v>1551</v>
      </c>
      <c r="G819" t="s">
        <v>6107</v>
      </c>
      <c r="H819" t="s">
        <v>1371</v>
      </c>
      <c r="I819" t="s">
        <v>10853</v>
      </c>
      <c r="J819" t="s">
        <v>1329</v>
      </c>
      <c r="K819">
        <v>534910</v>
      </c>
      <c r="L819" t="s">
        <v>1329</v>
      </c>
      <c r="M819">
        <v>2053477</v>
      </c>
      <c r="N819" t="s">
        <v>1329</v>
      </c>
      <c r="O819" t="s">
        <v>8606</v>
      </c>
      <c r="P819" t="s">
        <v>4101</v>
      </c>
      <c r="Q819">
        <v>9721</v>
      </c>
      <c r="R819" t="s">
        <v>1329</v>
      </c>
      <c r="S819">
        <v>33108</v>
      </c>
      <c r="T819" t="s">
        <v>1329</v>
      </c>
      <c r="V819" t="s">
        <v>5584</v>
      </c>
      <c r="W819">
        <v>68419</v>
      </c>
      <c r="X819">
        <v>9721</v>
      </c>
      <c r="Y819" t="s">
        <v>1329</v>
      </c>
      <c r="Z819" t="s">
        <v>5585</v>
      </c>
      <c r="AA819" t="s">
        <v>656</v>
      </c>
      <c r="AB819" t="s">
        <v>656</v>
      </c>
      <c r="AC819" t="s">
        <v>1329</v>
      </c>
      <c r="AD819" t="s">
        <v>5585</v>
      </c>
      <c r="AE819">
        <v>11454</v>
      </c>
      <c r="AF819" t="s">
        <v>1329</v>
      </c>
      <c r="AG819">
        <v>53043</v>
      </c>
      <c r="AH819" t="s">
        <v>1329</v>
      </c>
      <c r="AI819">
        <v>14903</v>
      </c>
      <c r="AJ819">
        <v>4643</v>
      </c>
      <c r="AK819" t="s">
        <v>1329</v>
      </c>
      <c r="AL819" t="s">
        <v>14774</v>
      </c>
      <c r="AM819" t="s">
        <v>5585</v>
      </c>
      <c r="AN819" t="s">
        <v>5585</v>
      </c>
      <c r="AO819" t="s">
        <v>1371</v>
      </c>
    </row>
    <row r="820" spans="1:41" x14ac:dyDescent="0.3">
      <c r="A820" t="s">
        <v>2149</v>
      </c>
      <c r="B820" t="s">
        <v>387</v>
      </c>
      <c r="C820" s="62">
        <v>27909</v>
      </c>
      <c r="D820" t="s">
        <v>7239</v>
      </c>
      <c r="E820" t="s">
        <v>6994</v>
      </c>
      <c r="F820" t="s">
        <v>3575</v>
      </c>
      <c r="G820" t="s">
        <v>3575</v>
      </c>
      <c r="H820" t="s">
        <v>1429</v>
      </c>
      <c r="I820" t="s">
        <v>9239</v>
      </c>
      <c r="J820" t="s">
        <v>387</v>
      </c>
      <c r="K820">
        <v>150020</v>
      </c>
      <c r="L820" t="s">
        <v>387</v>
      </c>
      <c r="M820">
        <v>18778</v>
      </c>
      <c r="N820" t="s">
        <v>387</v>
      </c>
      <c r="O820" t="s">
        <v>2150</v>
      </c>
      <c r="P820" t="s">
        <v>2149</v>
      </c>
      <c r="Q820">
        <v>6127</v>
      </c>
      <c r="R820" t="s">
        <v>2151</v>
      </c>
      <c r="S820">
        <v>3966</v>
      </c>
      <c r="T820" t="s">
        <v>2151</v>
      </c>
      <c r="V820" t="s">
        <v>4102</v>
      </c>
      <c r="W820">
        <v>1215</v>
      </c>
      <c r="X820">
        <v>6127</v>
      </c>
      <c r="Y820" t="s">
        <v>2151</v>
      </c>
      <c r="Z820" t="s">
        <v>8607</v>
      </c>
      <c r="AA820" t="s">
        <v>656</v>
      </c>
      <c r="AB820" t="s">
        <v>656</v>
      </c>
      <c r="AC820" t="s">
        <v>387</v>
      </c>
      <c r="AD820" t="s">
        <v>8607</v>
      </c>
      <c r="AI820">
        <v>4293</v>
      </c>
      <c r="AO820" t="s">
        <v>1429</v>
      </c>
    </row>
    <row r="821" spans="1:41" x14ac:dyDescent="0.3">
      <c r="A821" t="s">
        <v>2152</v>
      </c>
      <c r="B821" t="s">
        <v>500</v>
      </c>
      <c r="C821" s="62">
        <v>29366</v>
      </c>
      <c r="D821" t="s">
        <v>6977</v>
      </c>
      <c r="E821" t="s">
        <v>6994</v>
      </c>
      <c r="F821" t="s">
        <v>3575</v>
      </c>
      <c r="G821" t="s">
        <v>3575</v>
      </c>
      <c r="H821" t="s">
        <v>1378</v>
      </c>
      <c r="I821" t="s">
        <v>9964</v>
      </c>
      <c r="J821" t="s">
        <v>500</v>
      </c>
      <c r="K821">
        <v>430668</v>
      </c>
      <c r="L821" t="s">
        <v>500</v>
      </c>
      <c r="M821">
        <v>393032</v>
      </c>
      <c r="N821" t="s">
        <v>500</v>
      </c>
      <c r="O821" t="s">
        <v>2153</v>
      </c>
      <c r="P821" t="s">
        <v>2152</v>
      </c>
      <c r="Q821">
        <v>7046</v>
      </c>
      <c r="R821" t="s">
        <v>500</v>
      </c>
      <c r="S821">
        <v>5401</v>
      </c>
      <c r="T821" t="s">
        <v>500</v>
      </c>
      <c r="U821" t="s">
        <v>500</v>
      </c>
      <c r="V821" t="s">
        <v>4103</v>
      </c>
      <c r="W821">
        <v>31426</v>
      </c>
      <c r="X821">
        <v>7046</v>
      </c>
      <c r="Y821" t="s">
        <v>500</v>
      </c>
      <c r="Z821" t="s">
        <v>5586</v>
      </c>
      <c r="AA821" t="s">
        <v>656</v>
      </c>
      <c r="AB821" t="s">
        <v>656</v>
      </c>
      <c r="AC821" t="s">
        <v>500</v>
      </c>
      <c r="AD821" t="s">
        <v>5586</v>
      </c>
      <c r="AE821">
        <v>6920</v>
      </c>
      <c r="AI821">
        <v>11013</v>
      </c>
      <c r="AN821" t="s">
        <v>500</v>
      </c>
      <c r="AO821" t="s">
        <v>1378</v>
      </c>
    </row>
    <row r="822" spans="1:41" x14ac:dyDescent="0.3">
      <c r="A822" t="s">
        <v>4104</v>
      </c>
      <c r="B822" t="s">
        <v>902</v>
      </c>
      <c r="C822" s="62">
        <v>32047</v>
      </c>
      <c r="D822" t="s">
        <v>6670</v>
      </c>
      <c r="E822" t="s">
        <v>7639</v>
      </c>
      <c r="F822" t="s">
        <v>3575</v>
      </c>
      <c r="G822" t="s">
        <v>3575</v>
      </c>
      <c r="H822" t="s">
        <v>1371</v>
      </c>
      <c r="I822" t="s">
        <v>9520</v>
      </c>
      <c r="J822" t="s">
        <v>902</v>
      </c>
      <c r="K822">
        <v>571735</v>
      </c>
      <c r="L822" t="s">
        <v>902</v>
      </c>
      <c r="M822">
        <v>2027390</v>
      </c>
      <c r="N822" t="s">
        <v>902</v>
      </c>
      <c r="O822" t="s">
        <v>4105</v>
      </c>
      <c r="P822" t="s">
        <v>4106</v>
      </c>
      <c r="Q822">
        <v>9528</v>
      </c>
      <c r="R822" t="s">
        <v>902</v>
      </c>
      <c r="S822">
        <v>32601</v>
      </c>
      <c r="T822" t="s">
        <v>902</v>
      </c>
      <c r="V822" t="s">
        <v>5587</v>
      </c>
      <c r="W822">
        <v>59653</v>
      </c>
      <c r="X822">
        <v>9528</v>
      </c>
      <c r="Y822" t="s">
        <v>902</v>
      </c>
      <c r="Z822" t="s">
        <v>5588</v>
      </c>
      <c r="AA822" t="s">
        <v>656</v>
      </c>
      <c r="AB822" t="s">
        <v>656</v>
      </c>
      <c r="AC822" t="s">
        <v>902</v>
      </c>
      <c r="AD822" t="s">
        <v>5588</v>
      </c>
      <c r="AE822">
        <v>11044</v>
      </c>
      <c r="AF822" t="s">
        <v>902</v>
      </c>
      <c r="AG822">
        <v>38096</v>
      </c>
      <c r="AH822" t="s">
        <v>902</v>
      </c>
      <c r="AI822">
        <v>5756</v>
      </c>
      <c r="AJ822">
        <v>4262</v>
      </c>
      <c r="AN822" t="s">
        <v>902</v>
      </c>
      <c r="AO822" t="s">
        <v>1371</v>
      </c>
    </row>
    <row r="823" spans="1:41" x14ac:dyDescent="0.3">
      <c r="A823" t="s">
        <v>2154</v>
      </c>
      <c r="B823" t="s">
        <v>714</v>
      </c>
      <c r="C823" s="62">
        <v>28259</v>
      </c>
      <c r="D823" t="s">
        <v>7893</v>
      </c>
      <c r="E823" t="s">
        <v>7892</v>
      </c>
      <c r="F823" t="s">
        <v>3575</v>
      </c>
      <c r="G823" t="s">
        <v>3575</v>
      </c>
      <c r="H823" t="s">
        <v>1371</v>
      </c>
      <c r="I823" t="s">
        <v>9115</v>
      </c>
      <c r="J823" t="s">
        <v>714</v>
      </c>
      <c r="K823">
        <v>136880</v>
      </c>
      <c r="L823" t="s">
        <v>714</v>
      </c>
      <c r="M823">
        <v>18820</v>
      </c>
      <c r="N823" t="s">
        <v>714</v>
      </c>
      <c r="O823" t="s">
        <v>2155</v>
      </c>
      <c r="P823" t="s">
        <v>2154</v>
      </c>
      <c r="Q823">
        <v>6134</v>
      </c>
      <c r="R823" t="s">
        <v>714</v>
      </c>
      <c r="S823">
        <v>3973</v>
      </c>
      <c r="T823" t="s">
        <v>714</v>
      </c>
      <c r="V823" t="s">
        <v>4107</v>
      </c>
      <c r="W823">
        <v>989</v>
      </c>
      <c r="X823">
        <v>6134</v>
      </c>
      <c r="Y823" t="s">
        <v>714</v>
      </c>
      <c r="Z823" t="s">
        <v>8608</v>
      </c>
      <c r="AA823" t="s">
        <v>656</v>
      </c>
      <c r="AB823" t="s">
        <v>656</v>
      </c>
      <c r="AC823" t="s">
        <v>714</v>
      </c>
      <c r="AD823" t="s">
        <v>8608</v>
      </c>
      <c r="AI823">
        <v>15284</v>
      </c>
      <c r="AO823" t="s">
        <v>1371</v>
      </c>
    </row>
    <row r="824" spans="1:41" x14ac:dyDescent="0.3">
      <c r="A824" t="s">
        <v>4108</v>
      </c>
      <c r="B824" t="s">
        <v>4</v>
      </c>
      <c r="C824" s="62">
        <v>29217</v>
      </c>
      <c r="D824" t="s">
        <v>7416</v>
      </c>
      <c r="E824" t="s">
        <v>7415</v>
      </c>
      <c r="F824" t="s">
        <v>3575</v>
      </c>
      <c r="G824" t="s">
        <v>3575</v>
      </c>
      <c r="H824" t="s">
        <v>659</v>
      </c>
      <c r="I824" t="s">
        <v>9875</v>
      </c>
      <c r="J824" t="s">
        <v>4</v>
      </c>
      <c r="K824">
        <v>407849</v>
      </c>
      <c r="L824" t="s">
        <v>4</v>
      </c>
      <c r="M824">
        <v>224423</v>
      </c>
      <c r="N824" t="s">
        <v>4</v>
      </c>
      <c r="O824" t="s">
        <v>5589</v>
      </c>
      <c r="P824" t="s">
        <v>5590</v>
      </c>
      <c r="Q824">
        <v>6992</v>
      </c>
      <c r="R824" t="s">
        <v>4</v>
      </c>
      <c r="V824" t="s">
        <v>5591</v>
      </c>
      <c r="W824">
        <v>133</v>
      </c>
      <c r="X824">
        <v>6992</v>
      </c>
      <c r="Y824" t="s">
        <v>4</v>
      </c>
      <c r="Z824" t="s">
        <v>8609</v>
      </c>
      <c r="AA824" t="s">
        <v>656</v>
      </c>
      <c r="AB824" t="s">
        <v>656</v>
      </c>
      <c r="AC824" t="s">
        <v>4</v>
      </c>
      <c r="AD824" t="s">
        <v>8609</v>
      </c>
      <c r="AI824">
        <v>12480</v>
      </c>
      <c r="AO824" t="s">
        <v>659</v>
      </c>
    </row>
    <row r="825" spans="1:41" x14ac:dyDescent="0.3">
      <c r="A825" t="s">
        <v>15748</v>
      </c>
      <c r="B825" t="s">
        <v>15694</v>
      </c>
      <c r="C825" s="62">
        <v>34173</v>
      </c>
      <c r="D825" t="s">
        <v>6610</v>
      </c>
      <c r="E825" t="s">
        <v>7415</v>
      </c>
      <c r="F825" t="s">
        <v>1403</v>
      </c>
      <c r="G825" t="s">
        <v>6107</v>
      </c>
      <c r="H825" t="s">
        <v>1371</v>
      </c>
      <c r="I825" t="s">
        <v>15749</v>
      </c>
      <c r="J825" t="s">
        <v>15694</v>
      </c>
      <c r="K825">
        <v>664180</v>
      </c>
      <c r="L825" t="s">
        <v>15694</v>
      </c>
      <c r="P825" t="s">
        <v>15748</v>
      </c>
      <c r="Q825">
        <v>11163</v>
      </c>
      <c r="R825" t="s">
        <v>15694</v>
      </c>
      <c r="S825">
        <v>41132</v>
      </c>
      <c r="T825" t="s">
        <v>15694</v>
      </c>
      <c r="W825">
        <v>106105</v>
      </c>
      <c r="Z825" t="s">
        <v>16004</v>
      </c>
      <c r="AA825" t="s">
        <v>664</v>
      </c>
      <c r="AB825" t="s">
        <v>664</v>
      </c>
      <c r="AD825" t="s">
        <v>16004</v>
      </c>
      <c r="AE825">
        <v>14754</v>
      </c>
      <c r="AI825">
        <v>21983</v>
      </c>
      <c r="AJ825">
        <v>5999</v>
      </c>
      <c r="AN825" t="s">
        <v>15694</v>
      </c>
      <c r="AO825" t="s">
        <v>1371</v>
      </c>
    </row>
    <row r="826" spans="1:41" x14ac:dyDescent="0.3">
      <c r="A826" t="s">
        <v>2156</v>
      </c>
      <c r="B826" t="s">
        <v>720</v>
      </c>
      <c r="C826" s="62">
        <v>30677</v>
      </c>
      <c r="D826" t="s">
        <v>7503</v>
      </c>
      <c r="E826" t="s">
        <v>7502</v>
      </c>
      <c r="F826" t="s">
        <v>1479</v>
      </c>
      <c r="G826" t="s">
        <v>9083</v>
      </c>
      <c r="H826" t="s">
        <v>1371</v>
      </c>
      <c r="I826" t="s">
        <v>10907</v>
      </c>
      <c r="J826" t="s">
        <v>720</v>
      </c>
      <c r="K826">
        <v>430935</v>
      </c>
      <c r="L826" t="s">
        <v>720</v>
      </c>
      <c r="M826">
        <v>479065</v>
      </c>
      <c r="N826" t="s">
        <v>720</v>
      </c>
      <c r="O826" t="s">
        <v>2157</v>
      </c>
      <c r="P826" t="s">
        <v>2156</v>
      </c>
      <c r="Q826">
        <v>7509</v>
      </c>
      <c r="R826" t="s">
        <v>720</v>
      </c>
      <c r="S826">
        <v>6216</v>
      </c>
      <c r="T826" t="s">
        <v>720</v>
      </c>
      <c r="V826" t="s">
        <v>4109</v>
      </c>
      <c r="W826">
        <v>45534</v>
      </c>
      <c r="X826">
        <v>7509</v>
      </c>
      <c r="Y826" t="s">
        <v>720</v>
      </c>
      <c r="Z826" t="s">
        <v>5592</v>
      </c>
      <c r="AA826" t="s">
        <v>664</v>
      </c>
      <c r="AB826" t="s">
        <v>664</v>
      </c>
      <c r="AC826" t="s">
        <v>720</v>
      </c>
      <c r="AD826" t="s">
        <v>5592</v>
      </c>
      <c r="AE826">
        <v>7564</v>
      </c>
      <c r="AF826" t="s">
        <v>720</v>
      </c>
      <c r="AG826">
        <v>5525</v>
      </c>
      <c r="AH826" t="s">
        <v>720</v>
      </c>
      <c r="AI826">
        <v>15286</v>
      </c>
      <c r="AJ826">
        <v>2273</v>
      </c>
      <c r="AL826" t="s">
        <v>14775</v>
      </c>
      <c r="AM826" t="s">
        <v>5592</v>
      </c>
      <c r="AN826" t="s">
        <v>5592</v>
      </c>
      <c r="AO826" t="s">
        <v>15887</v>
      </c>
    </row>
    <row r="827" spans="1:41" x14ac:dyDescent="0.3">
      <c r="A827" t="s">
        <v>2158</v>
      </c>
      <c r="B827" t="s">
        <v>300</v>
      </c>
      <c r="C827" s="62">
        <v>33125</v>
      </c>
      <c r="D827" t="s">
        <v>6570</v>
      </c>
      <c r="E827" t="s">
        <v>6703</v>
      </c>
      <c r="F827" t="s">
        <v>1551</v>
      </c>
      <c r="G827" t="s">
        <v>6107</v>
      </c>
      <c r="H827" t="s">
        <v>1378</v>
      </c>
      <c r="I827" t="s">
        <v>9363</v>
      </c>
      <c r="J827" t="s">
        <v>300</v>
      </c>
      <c r="K827">
        <v>571740</v>
      </c>
      <c r="L827" t="s">
        <v>300</v>
      </c>
      <c r="M827">
        <v>1799465</v>
      </c>
      <c r="N827" t="s">
        <v>300</v>
      </c>
      <c r="O827" t="s">
        <v>12224</v>
      </c>
      <c r="P827" t="s">
        <v>2158</v>
      </c>
      <c r="Q827">
        <v>9113</v>
      </c>
      <c r="R827" t="s">
        <v>300</v>
      </c>
      <c r="S827">
        <v>31042</v>
      </c>
      <c r="T827" t="s">
        <v>300</v>
      </c>
      <c r="U827" t="s">
        <v>300</v>
      </c>
      <c r="V827" t="s">
        <v>12846</v>
      </c>
      <c r="W827">
        <v>59654</v>
      </c>
      <c r="X827">
        <v>9113</v>
      </c>
      <c r="Y827" t="s">
        <v>300</v>
      </c>
      <c r="Z827" t="s">
        <v>5593</v>
      </c>
      <c r="AA827" t="s">
        <v>5053</v>
      </c>
      <c r="AB827" t="s">
        <v>656</v>
      </c>
      <c r="AC827" t="s">
        <v>300</v>
      </c>
      <c r="AD827" t="s">
        <v>5593</v>
      </c>
      <c r="AE827">
        <v>10981</v>
      </c>
      <c r="AF827" t="s">
        <v>300</v>
      </c>
      <c r="AG827">
        <v>13368</v>
      </c>
      <c r="AH827" t="s">
        <v>300</v>
      </c>
      <c r="AI827">
        <v>11967</v>
      </c>
      <c r="AJ827">
        <v>4284</v>
      </c>
      <c r="AK827" t="s">
        <v>300</v>
      </c>
      <c r="AL827" t="s">
        <v>14776</v>
      </c>
      <c r="AM827" t="s">
        <v>5593</v>
      </c>
      <c r="AN827" t="s">
        <v>5593</v>
      </c>
      <c r="AO827" t="s">
        <v>1378</v>
      </c>
    </row>
    <row r="828" spans="1:41" x14ac:dyDescent="0.3">
      <c r="A828" t="s">
        <v>2159</v>
      </c>
      <c r="B828" t="s">
        <v>588</v>
      </c>
      <c r="C828" s="62">
        <v>29727</v>
      </c>
      <c r="D828" t="s">
        <v>6607</v>
      </c>
      <c r="E828" t="s">
        <v>6703</v>
      </c>
      <c r="F828" t="s">
        <v>3575</v>
      </c>
      <c r="G828" t="s">
        <v>3575</v>
      </c>
      <c r="H828" t="s">
        <v>1378</v>
      </c>
      <c r="I828" t="s">
        <v>10373</v>
      </c>
      <c r="J828" t="s">
        <v>588</v>
      </c>
      <c r="K828">
        <v>285078</v>
      </c>
      <c r="L828" t="s">
        <v>588</v>
      </c>
      <c r="M828">
        <v>174916</v>
      </c>
      <c r="N828" t="s">
        <v>588</v>
      </c>
      <c r="O828" t="s">
        <v>2160</v>
      </c>
      <c r="P828" t="s">
        <v>2159</v>
      </c>
      <c r="Q828">
        <v>6679</v>
      </c>
      <c r="R828" t="s">
        <v>588</v>
      </c>
      <c r="S828">
        <v>4652</v>
      </c>
      <c r="T828" t="s">
        <v>588</v>
      </c>
      <c r="U828" t="s">
        <v>588</v>
      </c>
      <c r="V828" t="s">
        <v>4110</v>
      </c>
      <c r="W828">
        <v>31647</v>
      </c>
      <c r="X828">
        <v>6679</v>
      </c>
      <c r="Y828" t="s">
        <v>588</v>
      </c>
      <c r="Z828" t="s">
        <v>5594</v>
      </c>
      <c r="AA828" t="s">
        <v>664</v>
      </c>
      <c r="AB828" t="s">
        <v>664</v>
      </c>
      <c r="AC828" t="s">
        <v>588</v>
      </c>
      <c r="AD828" t="s">
        <v>5594</v>
      </c>
      <c r="AE828">
        <v>6282</v>
      </c>
      <c r="AF828" t="s">
        <v>588</v>
      </c>
      <c r="AG828">
        <v>5354</v>
      </c>
      <c r="AH828" t="s">
        <v>588</v>
      </c>
      <c r="AI828">
        <v>4296</v>
      </c>
      <c r="AJ828">
        <v>1549</v>
      </c>
      <c r="AN828" t="s">
        <v>588</v>
      </c>
      <c r="AO828" t="s">
        <v>1378</v>
      </c>
    </row>
    <row r="829" spans="1:41" x14ac:dyDescent="0.3">
      <c r="A829" t="s">
        <v>2161</v>
      </c>
      <c r="B829" t="s">
        <v>779</v>
      </c>
      <c r="C829" s="62">
        <v>30196</v>
      </c>
      <c r="D829" t="s">
        <v>6614</v>
      </c>
      <c r="E829" t="s">
        <v>7590</v>
      </c>
      <c r="F829" t="s">
        <v>3575</v>
      </c>
      <c r="G829" t="s">
        <v>3575</v>
      </c>
      <c r="H829" t="s">
        <v>1371</v>
      </c>
      <c r="I829" t="s">
        <v>10003</v>
      </c>
      <c r="J829" t="s">
        <v>779</v>
      </c>
      <c r="K829">
        <v>434628</v>
      </c>
      <c r="L829" t="s">
        <v>779</v>
      </c>
      <c r="M829">
        <v>533001</v>
      </c>
      <c r="N829" t="s">
        <v>779</v>
      </c>
      <c r="O829" t="s">
        <v>2162</v>
      </c>
      <c r="P829" t="s">
        <v>2161</v>
      </c>
      <c r="Q829">
        <v>7709</v>
      </c>
      <c r="R829" t="s">
        <v>779</v>
      </c>
      <c r="S829">
        <v>6480</v>
      </c>
      <c r="T829" t="s">
        <v>779</v>
      </c>
      <c r="V829" t="s">
        <v>4111</v>
      </c>
      <c r="W829">
        <v>36564</v>
      </c>
      <c r="X829">
        <v>7709</v>
      </c>
      <c r="Y829" t="s">
        <v>779</v>
      </c>
      <c r="Z829" t="s">
        <v>5595</v>
      </c>
      <c r="AA829" t="s">
        <v>656</v>
      </c>
      <c r="AB829" t="s">
        <v>656</v>
      </c>
      <c r="AC829" t="s">
        <v>779</v>
      </c>
      <c r="AD829" t="s">
        <v>5595</v>
      </c>
      <c r="AE829">
        <v>8480</v>
      </c>
      <c r="AF829" t="s">
        <v>779</v>
      </c>
      <c r="AG829">
        <v>5258</v>
      </c>
      <c r="AH829" t="s">
        <v>779</v>
      </c>
      <c r="AI829">
        <v>987</v>
      </c>
      <c r="AJ829">
        <v>2224</v>
      </c>
      <c r="AK829" t="s">
        <v>779</v>
      </c>
      <c r="AL829" t="s">
        <v>14777</v>
      </c>
      <c r="AM829" t="s">
        <v>5595</v>
      </c>
      <c r="AN829" t="s">
        <v>5595</v>
      </c>
      <c r="AO829" t="s">
        <v>15893</v>
      </c>
    </row>
    <row r="830" spans="1:41" x14ac:dyDescent="0.3">
      <c r="A830" t="s">
        <v>15911</v>
      </c>
      <c r="B830" t="s">
        <v>15659</v>
      </c>
      <c r="C830" s="62">
        <v>34617</v>
      </c>
      <c r="D830" t="s">
        <v>6949</v>
      </c>
      <c r="E830" t="s">
        <v>15912</v>
      </c>
      <c r="F830" t="s">
        <v>1524</v>
      </c>
      <c r="G830" t="s">
        <v>9083</v>
      </c>
      <c r="H830" t="s">
        <v>1429</v>
      </c>
      <c r="I830" t="s">
        <v>15913</v>
      </c>
      <c r="J830" t="s">
        <v>15659</v>
      </c>
      <c r="K830">
        <v>641658</v>
      </c>
      <c r="L830" t="s">
        <v>15659</v>
      </c>
      <c r="P830" t="s">
        <v>15911</v>
      </c>
      <c r="Q830">
        <v>10873</v>
      </c>
      <c r="R830" t="s">
        <v>15659</v>
      </c>
      <c r="S830">
        <v>39899</v>
      </c>
      <c r="T830" t="s">
        <v>15659</v>
      </c>
      <c r="W830">
        <v>107920</v>
      </c>
      <c r="Z830" t="s">
        <v>16005</v>
      </c>
      <c r="AA830" t="s">
        <v>656</v>
      </c>
      <c r="AB830" t="s">
        <v>656</v>
      </c>
      <c r="AD830" t="s">
        <v>16005</v>
      </c>
      <c r="AE830">
        <v>14361</v>
      </c>
      <c r="AI830">
        <v>31424</v>
      </c>
      <c r="AJ830">
        <v>5935</v>
      </c>
      <c r="AN830" t="s">
        <v>15659</v>
      </c>
      <c r="AO830" t="s">
        <v>1429</v>
      </c>
    </row>
    <row r="831" spans="1:41" x14ac:dyDescent="0.3">
      <c r="A831" t="s">
        <v>2163</v>
      </c>
      <c r="B831" t="s">
        <v>897</v>
      </c>
      <c r="C831" s="62">
        <v>32952</v>
      </c>
      <c r="D831" t="s">
        <v>6863</v>
      </c>
      <c r="E831" t="s">
        <v>7894</v>
      </c>
      <c r="F831" t="s">
        <v>1400</v>
      </c>
      <c r="G831" t="s">
        <v>6107</v>
      </c>
      <c r="H831" t="s">
        <v>1371</v>
      </c>
      <c r="I831" t="s">
        <v>9433</v>
      </c>
      <c r="J831" t="s">
        <v>897</v>
      </c>
      <c r="K831">
        <v>543272</v>
      </c>
      <c r="L831" t="s">
        <v>897</v>
      </c>
      <c r="M831">
        <v>1795804</v>
      </c>
      <c r="N831" t="s">
        <v>897</v>
      </c>
      <c r="O831" t="s">
        <v>2164</v>
      </c>
      <c r="P831" t="s">
        <v>2163</v>
      </c>
      <c r="Q831">
        <v>8955</v>
      </c>
      <c r="R831" t="s">
        <v>897</v>
      </c>
      <c r="S831">
        <v>31077</v>
      </c>
      <c r="T831" t="s">
        <v>897</v>
      </c>
      <c r="V831" t="s">
        <v>4112</v>
      </c>
      <c r="W831">
        <v>57938</v>
      </c>
      <c r="X831">
        <v>8955</v>
      </c>
      <c r="Y831" t="s">
        <v>897</v>
      </c>
      <c r="Z831" t="s">
        <v>5596</v>
      </c>
      <c r="AA831" t="s">
        <v>664</v>
      </c>
      <c r="AB831" t="s">
        <v>664</v>
      </c>
      <c r="AC831" t="s">
        <v>897</v>
      </c>
      <c r="AD831" t="s">
        <v>5596</v>
      </c>
      <c r="AE831">
        <v>10507</v>
      </c>
      <c r="AF831" t="s">
        <v>897</v>
      </c>
      <c r="AG831">
        <v>13635</v>
      </c>
      <c r="AH831" t="s">
        <v>897</v>
      </c>
      <c r="AI831">
        <v>5010</v>
      </c>
      <c r="AJ831">
        <v>3826</v>
      </c>
      <c r="AL831" t="s">
        <v>14778</v>
      </c>
      <c r="AM831" t="s">
        <v>5596</v>
      </c>
      <c r="AN831" t="s">
        <v>5596</v>
      </c>
      <c r="AO831" t="s">
        <v>15883</v>
      </c>
    </row>
    <row r="832" spans="1:41" x14ac:dyDescent="0.3">
      <c r="A832" t="s">
        <v>12018</v>
      </c>
      <c r="B832" t="s">
        <v>11703</v>
      </c>
      <c r="C832" s="62">
        <v>33230</v>
      </c>
      <c r="D832" t="s">
        <v>6888</v>
      </c>
      <c r="E832" t="s">
        <v>12019</v>
      </c>
      <c r="F832" t="s">
        <v>1390</v>
      </c>
      <c r="G832" t="s">
        <v>6107</v>
      </c>
      <c r="H832" t="s">
        <v>1378</v>
      </c>
      <c r="I832" t="s">
        <v>11704</v>
      </c>
      <c r="J832" t="s">
        <v>11703</v>
      </c>
      <c r="K832">
        <v>571745</v>
      </c>
      <c r="L832" t="s">
        <v>11703</v>
      </c>
      <c r="M832">
        <v>2044502</v>
      </c>
      <c r="N832" t="s">
        <v>11703</v>
      </c>
      <c r="O832" t="s">
        <v>13301</v>
      </c>
      <c r="P832" t="s">
        <v>12018</v>
      </c>
      <c r="Q832">
        <v>10369</v>
      </c>
      <c r="R832" t="s">
        <v>11703</v>
      </c>
      <c r="S832">
        <v>32771</v>
      </c>
      <c r="T832" t="s">
        <v>11703</v>
      </c>
      <c r="V832" t="s">
        <v>12911</v>
      </c>
      <c r="W832">
        <v>99914</v>
      </c>
      <c r="X832">
        <v>10369</v>
      </c>
      <c r="Y832" t="s">
        <v>11703</v>
      </c>
      <c r="Z832" t="s">
        <v>12020</v>
      </c>
      <c r="AA832" t="s">
        <v>656</v>
      </c>
      <c r="AB832" t="s">
        <v>656</v>
      </c>
      <c r="AC832" t="s">
        <v>11703</v>
      </c>
      <c r="AD832" t="s">
        <v>12020</v>
      </c>
      <c r="AE832">
        <v>12491</v>
      </c>
      <c r="AF832" t="s">
        <v>11703</v>
      </c>
      <c r="AG832">
        <v>73159</v>
      </c>
      <c r="AH832" t="s">
        <v>11703</v>
      </c>
      <c r="AI832">
        <v>18356</v>
      </c>
      <c r="AJ832">
        <v>5356</v>
      </c>
      <c r="AL832" t="s">
        <v>14779</v>
      </c>
      <c r="AM832" t="s">
        <v>12020</v>
      </c>
      <c r="AN832" t="s">
        <v>12020</v>
      </c>
      <c r="AO832" t="s">
        <v>1378</v>
      </c>
    </row>
    <row r="833" spans="1:41" x14ac:dyDescent="0.3">
      <c r="A833" t="s">
        <v>2165</v>
      </c>
      <c r="B833" t="s">
        <v>398</v>
      </c>
      <c r="C833" s="62">
        <v>29449</v>
      </c>
      <c r="D833" t="s">
        <v>6637</v>
      </c>
      <c r="E833" t="s">
        <v>7038</v>
      </c>
      <c r="F833" t="s">
        <v>3575</v>
      </c>
      <c r="G833" t="s">
        <v>3575</v>
      </c>
      <c r="H833" t="s">
        <v>1422</v>
      </c>
      <c r="I833" t="s">
        <v>9633</v>
      </c>
      <c r="J833" t="s">
        <v>398</v>
      </c>
      <c r="K833">
        <v>452672</v>
      </c>
      <c r="L833" t="s">
        <v>398</v>
      </c>
      <c r="M833">
        <v>585641</v>
      </c>
      <c r="N833" t="s">
        <v>398</v>
      </c>
      <c r="O833" t="s">
        <v>2166</v>
      </c>
      <c r="P833" t="s">
        <v>2165</v>
      </c>
      <c r="Q833">
        <v>8127</v>
      </c>
      <c r="R833" t="s">
        <v>398</v>
      </c>
      <c r="S833">
        <v>28899</v>
      </c>
      <c r="T833" t="s">
        <v>398</v>
      </c>
      <c r="U833" t="s">
        <v>398</v>
      </c>
      <c r="V833" t="s">
        <v>4113</v>
      </c>
      <c r="W833">
        <v>36585</v>
      </c>
      <c r="X833">
        <v>8127</v>
      </c>
      <c r="Y833" t="s">
        <v>398</v>
      </c>
      <c r="Z833" t="s">
        <v>5597</v>
      </c>
      <c r="AA833" t="s">
        <v>656</v>
      </c>
      <c r="AB833" t="s">
        <v>656</v>
      </c>
      <c r="AC833" t="s">
        <v>398</v>
      </c>
      <c r="AD833" t="s">
        <v>5597</v>
      </c>
      <c r="AE833">
        <v>9125</v>
      </c>
      <c r="AF833" t="s">
        <v>398</v>
      </c>
      <c r="AG833">
        <v>5493</v>
      </c>
      <c r="AH833" t="s">
        <v>398</v>
      </c>
      <c r="AI833">
        <v>1319</v>
      </c>
      <c r="AJ833">
        <v>2772</v>
      </c>
      <c r="AK833" t="s">
        <v>398</v>
      </c>
      <c r="AL833" t="s">
        <v>14780</v>
      </c>
      <c r="AM833" t="s">
        <v>5597</v>
      </c>
      <c r="AN833" t="s">
        <v>398</v>
      </c>
      <c r="AO833" t="s">
        <v>1422</v>
      </c>
    </row>
    <row r="834" spans="1:41" x14ac:dyDescent="0.3">
      <c r="A834" t="s">
        <v>2167</v>
      </c>
      <c r="B834" t="s">
        <v>237</v>
      </c>
      <c r="C834" s="62">
        <v>29284</v>
      </c>
      <c r="D834" t="s">
        <v>7241</v>
      </c>
      <c r="E834" t="s">
        <v>7240</v>
      </c>
      <c r="F834" t="s">
        <v>3575</v>
      </c>
      <c r="G834" t="s">
        <v>3575</v>
      </c>
      <c r="H834" t="s">
        <v>1394</v>
      </c>
      <c r="I834" t="s">
        <v>9759</v>
      </c>
      <c r="J834" t="s">
        <v>237</v>
      </c>
      <c r="K834">
        <v>435219</v>
      </c>
      <c r="L834" t="s">
        <v>237</v>
      </c>
      <c r="M834">
        <v>292452</v>
      </c>
      <c r="N834" t="s">
        <v>237</v>
      </c>
      <c r="O834" t="s">
        <v>2168</v>
      </c>
      <c r="P834" t="s">
        <v>2167</v>
      </c>
      <c r="Q834">
        <v>7774</v>
      </c>
      <c r="R834" t="s">
        <v>237</v>
      </c>
      <c r="S834">
        <v>28468</v>
      </c>
      <c r="T834" t="s">
        <v>237</v>
      </c>
      <c r="U834" t="s">
        <v>237</v>
      </c>
      <c r="V834" t="s">
        <v>4114</v>
      </c>
      <c r="W834">
        <v>31742</v>
      </c>
      <c r="X834">
        <v>7774</v>
      </c>
      <c r="Y834" t="s">
        <v>237</v>
      </c>
      <c r="Z834" t="s">
        <v>5598</v>
      </c>
      <c r="AA834" t="s">
        <v>664</v>
      </c>
      <c r="AB834" t="s">
        <v>656</v>
      </c>
      <c r="AC834" t="s">
        <v>237</v>
      </c>
      <c r="AD834" t="s">
        <v>5598</v>
      </c>
      <c r="AI834">
        <v>1067</v>
      </c>
      <c r="AO834" t="s">
        <v>1394</v>
      </c>
    </row>
    <row r="835" spans="1:41" x14ac:dyDescent="0.3">
      <c r="A835" t="s">
        <v>2169</v>
      </c>
      <c r="B835" t="s">
        <v>816</v>
      </c>
      <c r="C835" s="62">
        <v>29865</v>
      </c>
      <c r="D835" t="s">
        <v>7792</v>
      </c>
      <c r="E835" t="s">
        <v>7895</v>
      </c>
      <c r="F835" t="s">
        <v>3575</v>
      </c>
      <c r="G835" t="s">
        <v>3575</v>
      </c>
      <c r="H835" t="s">
        <v>1371</v>
      </c>
      <c r="I835" t="s">
        <v>10719</v>
      </c>
      <c r="J835" t="s">
        <v>816</v>
      </c>
      <c r="K835">
        <v>430629</v>
      </c>
      <c r="L835" t="s">
        <v>816</v>
      </c>
      <c r="M835">
        <v>448935</v>
      </c>
      <c r="N835" t="s">
        <v>816</v>
      </c>
      <c r="O835" t="s">
        <v>2170</v>
      </c>
      <c r="P835" t="s">
        <v>2169</v>
      </c>
      <c r="Q835">
        <v>7991</v>
      </c>
      <c r="R835" t="s">
        <v>816</v>
      </c>
      <c r="S835">
        <v>28715</v>
      </c>
      <c r="T835" t="s">
        <v>816</v>
      </c>
      <c r="V835" t="s">
        <v>4115</v>
      </c>
      <c r="W835">
        <v>31445</v>
      </c>
      <c r="X835">
        <v>7991</v>
      </c>
      <c r="Y835" t="s">
        <v>816</v>
      </c>
      <c r="Z835" t="s">
        <v>5599</v>
      </c>
      <c r="AA835" t="s">
        <v>656</v>
      </c>
      <c r="AB835" t="s">
        <v>656</v>
      </c>
      <c r="AC835" t="s">
        <v>816</v>
      </c>
      <c r="AD835" t="s">
        <v>5599</v>
      </c>
      <c r="AH835" t="s">
        <v>816</v>
      </c>
      <c r="AI835">
        <v>438</v>
      </c>
      <c r="AO835" t="s">
        <v>1371</v>
      </c>
    </row>
    <row r="836" spans="1:41" x14ac:dyDescent="0.3">
      <c r="A836" t="s">
        <v>13200</v>
      </c>
      <c r="B836" t="s">
        <v>11748</v>
      </c>
      <c r="C836" s="62">
        <v>34617</v>
      </c>
      <c r="D836" t="s">
        <v>11931</v>
      </c>
      <c r="E836" t="s">
        <v>13201</v>
      </c>
      <c r="F836" t="s">
        <v>1462</v>
      </c>
      <c r="G836" t="s">
        <v>6107</v>
      </c>
      <c r="H836" t="s">
        <v>1371</v>
      </c>
      <c r="I836" t="s">
        <v>13202</v>
      </c>
      <c r="J836" t="s">
        <v>11748</v>
      </c>
      <c r="K836">
        <v>641662</v>
      </c>
      <c r="L836" t="s">
        <v>11748</v>
      </c>
      <c r="P836" t="s">
        <v>13200</v>
      </c>
      <c r="S836">
        <v>6503</v>
      </c>
      <c r="W836">
        <v>107921</v>
      </c>
      <c r="Z836" t="s">
        <v>13203</v>
      </c>
      <c r="AA836" t="s">
        <v>656</v>
      </c>
      <c r="AB836" t="s">
        <v>656</v>
      </c>
      <c r="AD836" t="s">
        <v>13203</v>
      </c>
      <c r="AE836">
        <v>14288</v>
      </c>
      <c r="AN836" t="s">
        <v>11748</v>
      </c>
      <c r="AO836" t="s">
        <v>1371</v>
      </c>
    </row>
    <row r="837" spans="1:41" x14ac:dyDescent="0.3">
      <c r="A837" t="s">
        <v>10991</v>
      </c>
      <c r="B837" t="s">
        <v>10992</v>
      </c>
      <c r="C837" s="62">
        <v>33899</v>
      </c>
      <c r="D837" t="s">
        <v>10993</v>
      </c>
      <c r="E837" t="s">
        <v>7896</v>
      </c>
      <c r="F837" t="s">
        <v>1381</v>
      </c>
      <c r="G837" t="s">
        <v>9083</v>
      </c>
      <c r="H837" t="s">
        <v>659</v>
      </c>
      <c r="I837" t="s">
        <v>11571</v>
      </c>
      <c r="J837" t="s">
        <v>10992</v>
      </c>
      <c r="K837">
        <v>593700</v>
      </c>
      <c r="L837" t="s">
        <v>10992</v>
      </c>
      <c r="M837">
        <v>1992535</v>
      </c>
      <c r="N837" t="s">
        <v>10992</v>
      </c>
      <c r="O837" t="s">
        <v>13500</v>
      </c>
      <c r="P837" t="s">
        <v>10991</v>
      </c>
      <c r="Q837">
        <v>9611</v>
      </c>
      <c r="R837" t="s">
        <v>10992</v>
      </c>
      <c r="S837">
        <v>32560</v>
      </c>
      <c r="T837" t="s">
        <v>10992</v>
      </c>
      <c r="V837" t="s">
        <v>12146</v>
      </c>
      <c r="W837">
        <v>67472</v>
      </c>
      <c r="X837">
        <v>9611</v>
      </c>
      <c r="Y837" t="s">
        <v>10992</v>
      </c>
      <c r="Z837" t="s">
        <v>10994</v>
      </c>
      <c r="AA837" t="s">
        <v>5053</v>
      </c>
      <c r="AB837" t="s">
        <v>656</v>
      </c>
      <c r="AC837" t="s">
        <v>10992</v>
      </c>
      <c r="AD837" t="s">
        <v>10994</v>
      </c>
      <c r="AE837">
        <v>12413</v>
      </c>
      <c r="AF837" t="s">
        <v>10992</v>
      </c>
      <c r="AG837">
        <v>38411</v>
      </c>
      <c r="AH837" t="s">
        <v>10992</v>
      </c>
      <c r="AI837">
        <v>13092</v>
      </c>
      <c r="AJ837">
        <v>4697</v>
      </c>
      <c r="AL837" t="s">
        <v>14781</v>
      </c>
      <c r="AM837" t="s">
        <v>10994</v>
      </c>
      <c r="AN837" t="s">
        <v>10992</v>
      </c>
      <c r="AO837" t="s">
        <v>15904</v>
      </c>
    </row>
    <row r="838" spans="1:41" x14ac:dyDescent="0.3">
      <c r="A838" t="s">
        <v>2171</v>
      </c>
      <c r="B838" t="s">
        <v>861</v>
      </c>
      <c r="C838" s="62">
        <v>31652</v>
      </c>
      <c r="D838" t="s">
        <v>7018</v>
      </c>
      <c r="E838" t="s">
        <v>7896</v>
      </c>
      <c r="F838" t="s">
        <v>3575</v>
      </c>
      <c r="G838" t="s">
        <v>3575</v>
      </c>
      <c r="H838" t="s">
        <v>1371</v>
      </c>
      <c r="I838" t="s">
        <v>9155</v>
      </c>
      <c r="J838" t="s">
        <v>861</v>
      </c>
      <c r="K838">
        <v>462102</v>
      </c>
      <c r="L838" t="s">
        <v>861</v>
      </c>
      <c r="M838">
        <v>1616925</v>
      </c>
      <c r="N838" t="s">
        <v>861</v>
      </c>
      <c r="O838" t="s">
        <v>2172</v>
      </c>
      <c r="P838" t="s">
        <v>2171</v>
      </c>
      <c r="Q838">
        <v>8397</v>
      </c>
      <c r="R838" t="s">
        <v>861</v>
      </c>
      <c r="S838">
        <v>30191</v>
      </c>
      <c r="T838" t="s">
        <v>861</v>
      </c>
      <c r="V838" t="s">
        <v>4116</v>
      </c>
      <c r="W838">
        <v>52080</v>
      </c>
      <c r="X838">
        <v>8397</v>
      </c>
      <c r="Y838" t="s">
        <v>861</v>
      </c>
      <c r="Z838" t="s">
        <v>8610</v>
      </c>
      <c r="AA838" t="s">
        <v>656</v>
      </c>
      <c r="AB838" t="s">
        <v>656</v>
      </c>
      <c r="AC838" t="s">
        <v>861</v>
      </c>
      <c r="AD838" t="s">
        <v>8610</v>
      </c>
      <c r="AI838">
        <v>8964</v>
      </c>
      <c r="AO838" t="s">
        <v>1371</v>
      </c>
    </row>
    <row r="839" spans="1:41" x14ac:dyDescent="0.3">
      <c r="A839" t="s">
        <v>11407</v>
      </c>
      <c r="B839" t="s">
        <v>11680</v>
      </c>
      <c r="C839" s="62">
        <v>34558</v>
      </c>
      <c r="D839" t="s">
        <v>6524</v>
      </c>
      <c r="E839" t="s">
        <v>7632</v>
      </c>
      <c r="F839" t="s">
        <v>1479</v>
      </c>
      <c r="G839" t="s">
        <v>9083</v>
      </c>
      <c r="H839" t="s">
        <v>659</v>
      </c>
      <c r="I839" t="s">
        <v>12992</v>
      </c>
      <c r="J839" t="s">
        <v>11680</v>
      </c>
      <c r="K839">
        <v>664023</v>
      </c>
      <c r="L839" t="s">
        <v>11680</v>
      </c>
      <c r="M839">
        <v>2184356</v>
      </c>
      <c r="N839" t="s">
        <v>11680</v>
      </c>
      <c r="O839" t="s">
        <v>14782</v>
      </c>
      <c r="P839" t="s">
        <v>11407</v>
      </c>
      <c r="Q839">
        <v>10440</v>
      </c>
      <c r="R839" t="s">
        <v>11680</v>
      </c>
      <c r="S839">
        <v>34945</v>
      </c>
      <c r="T839" t="s">
        <v>11680</v>
      </c>
      <c r="V839" t="s">
        <v>12412</v>
      </c>
      <c r="W839">
        <v>105437</v>
      </c>
      <c r="X839">
        <v>10440</v>
      </c>
      <c r="Y839" t="s">
        <v>11680</v>
      </c>
      <c r="Z839" t="s">
        <v>12413</v>
      </c>
      <c r="AA839" t="s">
        <v>5053</v>
      </c>
      <c r="AB839" t="s">
        <v>656</v>
      </c>
      <c r="AC839" t="s">
        <v>11680</v>
      </c>
      <c r="AD839" t="s">
        <v>12413</v>
      </c>
      <c r="AE839">
        <v>13824</v>
      </c>
      <c r="AH839" t="s">
        <v>11680</v>
      </c>
      <c r="AI839">
        <v>18479</v>
      </c>
      <c r="AJ839">
        <v>5506</v>
      </c>
      <c r="AK839" t="s">
        <v>11680</v>
      </c>
      <c r="AL839" t="s">
        <v>14783</v>
      </c>
      <c r="AM839" t="s">
        <v>12413</v>
      </c>
      <c r="AN839" t="s">
        <v>12413</v>
      </c>
      <c r="AO839" t="s">
        <v>15888</v>
      </c>
    </row>
    <row r="840" spans="1:41" x14ac:dyDescent="0.3">
      <c r="A840" t="s">
        <v>2173</v>
      </c>
      <c r="B840" t="s">
        <v>864</v>
      </c>
      <c r="C840" s="62">
        <v>30243</v>
      </c>
      <c r="D840" t="s">
        <v>7633</v>
      </c>
      <c r="E840" t="s">
        <v>7632</v>
      </c>
      <c r="F840" t="s">
        <v>1370</v>
      </c>
      <c r="G840" t="s">
        <v>6107</v>
      </c>
      <c r="H840" t="s">
        <v>1371</v>
      </c>
      <c r="I840" t="s">
        <v>9213</v>
      </c>
      <c r="J840" t="s">
        <v>864</v>
      </c>
      <c r="K840">
        <v>457918</v>
      </c>
      <c r="L840" t="s">
        <v>864</v>
      </c>
      <c r="M840">
        <v>1184317</v>
      </c>
      <c r="N840" t="s">
        <v>864</v>
      </c>
      <c r="O840" t="s">
        <v>2174</v>
      </c>
      <c r="P840" t="s">
        <v>2173</v>
      </c>
      <c r="Q840">
        <v>8061</v>
      </c>
      <c r="R840" t="s">
        <v>864</v>
      </c>
      <c r="S840">
        <v>28817</v>
      </c>
      <c r="T840" t="s">
        <v>864</v>
      </c>
      <c r="V840" t="s">
        <v>4117</v>
      </c>
      <c r="W840">
        <v>46084</v>
      </c>
      <c r="X840">
        <v>8061</v>
      </c>
      <c r="Y840" t="s">
        <v>864</v>
      </c>
      <c r="Z840" t="s">
        <v>5600</v>
      </c>
      <c r="AA840" t="s">
        <v>664</v>
      </c>
      <c r="AB840" t="s">
        <v>664</v>
      </c>
      <c r="AC840" t="s">
        <v>864</v>
      </c>
      <c r="AD840" t="s">
        <v>5600</v>
      </c>
      <c r="AE840">
        <v>9257</v>
      </c>
      <c r="AF840" t="s">
        <v>864</v>
      </c>
      <c r="AG840">
        <v>5767</v>
      </c>
      <c r="AH840" t="s">
        <v>864</v>
      </c>
      <c r="AI840">
        <v>3120</v>
      </c>
      <c r="AJ840">
        <v>2685</v>
      </c>
      <c r="AK840" t="s">
        <v>864</v>
      </c>
      <c r="AL840" t="s">
        <v>14784</v>
      </c>
      <c r="AM840" t="s">
        <v>5600</v>
      </c>
      <c r="AN840" t="s">
        <v>5600</v>
      </c>
      <c r="AO840" t="s">
        <v>15887</v>
      </c>
    </row>
    <row r="841" spans="1:41" x14ac:dyDescent="0.3">
      <c r="A841" t="s">
        <v>2175</v>
      </c>
      <c r="B841" t="s">
        <v>1102</v>
      </c>
      <c r="C841" s="62">
        <v>28619</v>
      </c>
      <c r="D841" t="s">
        <v>6581</v>
      </c>
      <c r="E841" t="s">
        <v>7897</v>
      </c>
      <c r="F841" t="s">
        <v>3575</v>
      </c>
      <c r="G841" t="s">
        <v>3575</v>
      </c>
      <c r="H841" t="s">
        <v>1371</v>
      </c>
      <c r="I841" t="s">
        <v>10608</v>
      </c>
      <c r="J841" t="s">
        <v>1102</v>
      </c>
      <c r="K841">
        <v>421685</v>
      </c>
      <c r="L841" t="s">
        <v>1102</v>
      </c>
      <c r="M841">
        <v>306411</v>
      </c>
      <c r="N841" t="s">
        <v>1102</v>
      </c>
      <c r="O841" t="s">
        <v>2176</v>
      </c>
      <c r="P841" t="s">
        <v>2175</v>
      </c>
      <c r="Q841">
        <v>6936</v>
      </c>
      <c r="R841" t="s">
        <v>1102</v>
      </c>
      <c r="S841">
        <v>5181</v>
      </c>
      <c r="T841" t="s">
        <v>1102</v>
      </c>
      <c r="V841" t="s">
        <v>4118</v>
      </c>
      <c r="W841">
        <v>932</v>
      </c>
      <c r="X841">
        <v>6936</v>
      </c>
      <c r="Y841" t="s">
        <v>1102</v>
      </c>
      <c r="Z841" t="s">
        <v>5601</v>
      </c>
      <c r="AA841" t="s">
        <v>656</v>
      </c>
      <c r="AB841" t="s">
        <v>656</v>
      </c>
      <c r="AC841" t="s">
        <v>1102</v>
      </c>
      <c r="AD841" t="s">
        <v>5601</v>
      </c>
      <c r="AE841">
        <v>7107</v>
      </c>
      <c r="AF841" t="s">
        <v>1102</v>
      </c>
      <c r="AG841">
        <v>5747</v>
      </c>
      <c r="AH841" t="s">
        <v>1102</v>
      </c>
      <c r="AI841">
        <v>8829</v>
      </c>
      <c r="AJ841">
        <v>685</v>
      </c>
      <c r="AN841" t="s">
        <v>1102</v>
      </c>
      <c r="AO841" t="s">
        <v>1371</v>
      </c>
    </row>
    <row r="842" spans="1:41" x14ac:dyDescent="0.3">
      <c r="A842" t="s">
        <v>4119</v>
      </c>
      <c r="B842" t="s">
        <v>1031</v>
      </c>
      <c r="C842" s="62">
        <v>29920</v>
      </c>
      <c r="D842" t="s">
        <v>7899</v>
      </c>
      <c r="E842" t="s">
        <v>7898</v>
      </c>
      <c r="F842" t="s">
        <v>3575</v>
      </c>
      <c r="G842" t="s">
        <v>3575</v>
      </c>
      <c r="H842" t="s">
        <v>1371</v>
      </c>
      <c r="I842" t="s">
        <v>9535</v>
      </c>
      <c r="J842" t="s">
        <v>1031</v>
      </c>
      <c r="K842">
        <v>425848</v>
      </c>
      <c r="L842" t="s">
        <v>1031</v>
      </c>
      <c r="M842">
        <v>390807</v>
      </c>
      <c r="N842" t="s">
        <v>1031</v>
      </c>
      <c r="O842" t="s">
        <v>5602</v>
      </c>
      <c r="P842" t="s">
        <v>4119</v>
      </c>
      <c r="R842" t="s">
        <v>1031</v>
      </c>
      <c r="V842" t="s">
        <v>5603</v>
      </c>
      <c r="W842">
        <v>31616</v>
      </c>
      <c r="Z842" t="s">
        <v>8611</v>
      </c>
      <c r="AA842" t="s">
        <v>664</v>
      </c>
      <c r="AB842" t="s">
        <v>656</v>
      </c>
      <c r="AC842" t="s">
        <v>1031</v>
      </c>
      <c r="AD842" t="s">
        <v>8611</v>
      </c>
      <c r="AI842">
        <v>6375</v>
      </c>
      <c r="AO842" t="s">
        <v>1371</v>
      </c>
    </row>
    <row r="843" spans="1:41" x14ac:dyDescent="0.3">
      <c r="A843" t="s">
        <v>15862</v>
      </c>
      <c r="B843" t="s">
        <v>14272</v>
      </c>
      <c r="C843" s="62">
        <v>31850</v>
      </c>
      <c r="D843" t="s">
        <v>11115</v>
      </c>
      <c r="E843" t="s">
        <v>6601</v>
      </c>
      <c r="F843" t="s">
        <v>1403</v>
      </c>
      <c r="G843" t="s">
        <v>6107</v>
      </c>
      <c r="H843" t="s">
        <v>1371</v>
      </c>
      <c r="I843" t="s">
        <v>15863</v>
      </c>
      <c r="J843" t="s">
        <v>14272</v>
      </c>
      <c r="K843">
        <v>543278</v>
      </c>
      <c r="L843" t="s">
        <v>14272</v>
      </c>
      <c r="P843" t="s">
        <v>15862</v>
      </c>
      <c r="Q843">
        <v>9732</v>
      </c>
      <c r="R843" t="s">
        <v>14272</v>
      </c>
      <c r="S843">
        <v>30815</v>
      </c>
      <c r="T843" t="s">
        <v>14272</v>
      </c>
      <c r="W843">
        <v>57948</v>
      </c>
      <c r="X843">
        <v>9732</v>
      </c>
      <c r="Y843" t="s">
        <v>14272</v>
      </c>
      <c r="Z843" t="s">
        <v>16006</v>
      </c>
      <c r="AA843" t="s">
        <v>664</v>
      </c>
      <c r="AB843" t="s">
        <v>664</v>
      </c>
      <c r="AD843" t="s">
        <v>16006</v>
      </c>
      <c r="AE843">
        <v>13279</v>
      </c>
      <c r="AI843">
        <v>8688</v>
      </c>
      <c r="AJ843">
        <v>3659</v>
      </c>
      <c r="AN843" t="s">
        <v>14272</v>
      </c>
      <c r="AO843" t="s">
        <v>15887</v>
      </c>
    </row>
    <row r="844" spans="1:41" x14ac:dyDescent="0.3">
      <c r="A844" t="s">
        <v>2177</v>
      </c>
      <c r="B844" t="s">
        <v>441</v>
      </c>
      <c r="C844" s="62">
        <v>30182</v>
      </c>
      <c r="D844" t="s">
        <v>6602</v>
      </c>
      <c r="E844" t="s">
        <v>6601</v>
      </c>
      <c r="F844" t="s">
        <v>3575</v>
      </c>
      <c r="G844" t="s">
        <v>3575</v>
      </c>
      <c r="H844" t="s">
        <v>1429</v>
      </c>
      <c r="I844" t="s">
        <v>10524</v>
      </c>
      <c r="J844" t="s">
        <v>441</v>
      </c>
      <c r="K844">
        <v>429666</v>
      </c>
      <c r="L844" t="s">
        <v>441</v>
      </c>
      <c r="M844">
        <v>292125</v>
      </c>
      <c r="N844" t="s">
        <v>441</v>
      </c>
      <c r="O844" t="s">
        <v>2178</v>
      </c>
      <c r="P844" t="s">
        <v>2177</v>
      </c>
      <c r="Q844">
        <v>7283</v>
      </c>
      <c r="R844" t="s">
        <v>441</v>
      </c>
      <c r="S844">
        <v>5908</v>
      </c>
      <c r="T844" t="s">
        <v>441</v>
      </c>
      <c r="U844" t="s">
        <v>441</v>
      </c>
      <c r="V844" t="s">
        <v>4120</v>
      </c>
      <c r="W844">
        <v>31369</v>
      </c>
      <c r="X844">
        <v>7283</v>
      </c>
      <c r="Y844" t="s">
        <v>441</v>
      </c>
      <c r="Z844" t="s">
        <v>5604</v>
      </c>
      <c r="AA844" t="s">
        <v>656</v>
      </c>
      <c r="AB844" t="s">
        <v>656</v>
      </c>
      <c r="AC844" t="s">
        <v>441</v>
      </c>
      <c r="AD844" t="s">
        <v>5604</v>
      </c>
      <c r="AE844">
        <v>6993</v>
      </c>
      <c r="AF844" t="s">
        <v>441</v>
      </c>
      <c r="AG844">
        <v>5972</v>
      </c>
      <c r="AH844" t="s">
        <v>441</v>
      </c>
      <c r="AI844">
        <v>12533</v>
      </c>
      <c r="AJ844">
        <v>2190</v>
      </c>
      <c r="AK844" t="s">
        <v>441</v>
      </c>
      <c r="AL844" t="s">
        <v>14785</v>
      </c>
      <c r="AM844" t="s">
        <v>5604</v>
      </c>
      <c r="AN844" t="s">
        <v>441</v>
      </c>
      <c r="AO844" t="s">
        <v>1429</v>
      </c>
    </row>
    <row r="845" spans="1:41" x14ac:dyDescent="0.3">
      <c r="A845" t="s">
        <v>2179</v>
      </c>
      <c r="B845" t="s">
        <v>770</v>
      </c>
      <c r="C845" s="62">
        <v>29481</v>
      </c>
      <c r="D845" t="s">
        <v>7257</v>
      </c>
      <c r="E845" t="s">
        <v>7900</v>
      </c>
      <c r="F845" t="s">
        <v>3575</v>
      </c>
      <c r="G845" t="s">
        <v>3575</v>
      </c>
      <c r="H845" t="s">
        <v>1371</v>
      </c>
      <c r="I845" t="s">
        <v>10160</v>
      </c>
      <c r="J845" t="s">
        <v>770</v>
      </c>
      <c r="K845">
        <v>429717</v>
      </c>
      <c r="L845" t="s">
        <v>770</v>
      </c>
      <c r="M845">
        <v>400617</v>
      </c>
      <c r="N845" t="s">
        <v>770</v>
      </c>
      <c r="O845" t="s">
        <v>2180</v>
      </c>
      <c r="P845" t="s">
        <v>2179</v>
      </c>
      <c r="Q845">
        <v>7172</v>
      </c>
      <c r="R845" t="s">
        <v>770</v>
      </c>
      <c r="S845">
        <v>5565</v>
      </c>
      <c r="T845" t="s">
        <v>770</v>
      </c>
      <c r="V845" t="s">
        <v>4121</v>
      </c>
      <c r="W845">
        <v>31384</v>
      </c>
      <c r="X845">
        <v>7172</v>
      </c>
      <c r="Y845" t="s">
        <v>770</v>
      </c>
      <c r="Z845" t="s">
        <v>5605</v>
      </c>
      <c r="AA845" t="s">
        <v>656</v>
      </c>
      <c r="AB845" t="s">
        <v>656</v>
      </c>
      <c r="AC845" t="s">
        <v>770</v>
      </c>
      <c r="AD845" t="s">
        <v>5605</v>
      </c>
      <c r="AE845">
        <v>7279</v>
      </c>
      <c r="AF845" t="s">
        <v>770</v>
      </c>
      <c r="AG845">
        <v>5550</v>
      </c>
      <c r="AH845" t="s">
        <v>770</v>
      </c>
      <c r="AI845">
        <v>15209</v>
      </c>
      <c r="AN845" t="s">
        <v>770</v>
      </c>
      <c r="AO845" t="s">
        <v>1371</v>
      </c>
    </row>
    <row r="846" spans="1:41" x14ac:dyDescent="0.3">
      <c r="A846" t="s">
        <v>2181</v>
      </c>
      <c r="B846" t="s">
        <v>623</v>
      </c>
      <c r="C846" s="62">
        <v>33893</v>
      </c>
      <c r="D846" t="s">
        <v>6622</v>
      </c>
      <c r="E846" t="s">
        <v>6621</v>
      </c>
      <c r="F846" t="s">
        <v>3575</v>
      </c>
      <c r="G846" t="s">
        <v>3575</v>
      </c>
      <c r="H846" t="s">
        <v>1378</v>
      </c>
      <c r="I846" t="s">
        <v>9993</v>
      </c>
      <c r="J846" t="s">
        <v>623</v>
      </c>
      <c r="K846">
        <v>547180</v>
      </c>
      <c r="L846" t="s">
        <v>623</v>
      </c>
      <c r="M846">
        <v>1765813</v>
      </c>
      <c r="N846" t="s">
        <v>623</v>
      </c>
      <c r="O846" t="s">
        <v>4122</v>
      </c>
      <c r="P846" t="s">
        <v>2181</v>
      </c>
      <c r="Q846">
        <v>8875</v>
      </c>
      <c r="R846" t="s">
        <v>623</v>
      </c>
      <c r="S846">
        <v>30951</v>
      </c>
      <c r="T846" t="s">
        <v>623</v>
      </c>
      <c r="U846" t="s">
        <v>623</v>
      </c>
      <c r="V846" t="s">
        <v>4123</v>
      </c>
      <c r="W846">
        <v>66018</v>
      </c>
      <c r="X846">
        <v>8875</v>
      </c>
      <c r="Y846" t="s">
        <v>623</v>
      </c>
      <c r="Z846" t="s">
        <v>5606</v>
      </c>
      <c r="AA846" t="s">
        <v>664</v>
      </c>
      <c r="AB846" t="s">
        <v>656</v>
      </c>
      <c r="AC846" t="s">
        <v>623</v>
      </c>
      <c r="AD846" t="s">
        <v>5606</v>
      </c>
      <c r="AE846">
        <v>11036</v>
      </c>
      <c r="AF846" t="s">
        <v>623</v>
      </c>
      <c r="AG846">
        <v>12948</v>
      </c>
      <c r="AH846" t="s">
        <v>623</v>
      </c>
      <c r="AI846">
        <v>14982</v>
      </c>
      <c r="AJ846">
        <v>3941</v>
      </c>
      <c r="AK846" t="s">
        <v>623</v>
      </c>
      <c r="AL846" t="s">
        <v>14786</v>
      </c>
      <c r="AM846" t="s">
        <v>5606</v>
      </c>
      <c r="AN846" t="s">
        <v>5606</v>
      </c>
      <c r="AO846" t="s">
        <v>1378</v>
      </c>
    </row>
    <row r="847" spans="1:41" x14ac:dyDescent="0.3">
      <c r="A847" t="s">
        <v>2182</v>
      </c>
      <c r="B847" t="s">
        <v>847</v>
      </c>
      <c r="C847" s="62">
        <v>31201</v>
      </c>
      <c r="D847" t="s">
        <v>6620</v>
      </c>
      <c r="E847" t="s">
        <v>7901</v>
      </c>
      <c r="F847" t="s">
        <v>3575</v>
      </c>
      <c r="G847" t="s">
        <v>3575</v>
      </c>
      <c r="H847" t="s">
        <v>1371</v>
      </c>
      <c r="I847" t="s">
        <v>9835</v>
      </c>
      <c r="J847" t="s">
        <v>847</v>
      </c>
      <c r="K847">
        <v>449173</v>
      </c>
      <c r="L847" t="s">
        <v>847</v>
      </c>
      <c r="M847">
        <v>1392899</v>
      </c>
      <c r="N847" t="s">
        <v>847</v>
      </c>
      <c r="O847" t="s">
        <v>2183</v>
      </c>
      <c r="P847" t="s">
        <v>2182</v>
      </c>
      <c r="Q847">
        <v>8775</v>
      </c>
      <c r="R847" t="s">
        <v>847</v>
      </c>
      <c r="S847">
        <v>29937</v>
      </c>
      <c r="T847" t="s">
        <v>847</v>
      </c>
      <c r="V847" t="s">
        <v>4124</v>
      </c>
      <c r="W847">
        <v>47836</v>
      </c>
      <c r="X847">
        <v>8775</v>
      </c>
      <c r="Y847" t="s">
        <v>847</v>
      </c>
      <c r="Z847" t="s">
        <v>5607</v>
      </c>
      <c r="AA847" t="s">
        <v>5053</v>
      </c>
      <c r="AB847" t="s">
        <v>656</v>
      </c>
      <c r="AC847" t="s">
        <v>847</v>
      </c>
      <c r="AD847" t="s">
        <v>5607</v>
      </c>
      <c r="AE847">
        <v>9613</v>
      </c>
      <c r="AI847">
        <v>3169</v>
      </c>
      <c r="AN847" t="s">
        <v>847</v>
      </c>
      <c r="AO847" t="s">
        <v>1371</v>
      </c>
    </row>
    <row r="848" spans="1:41" x14ac:dyDescent="0.3">
      <c r="A848" t="s">
        <v>2184</v>
      </c>
      <c r="B848" t="s">
        <v>207</v>
      </c>
      <c r="C848" s="62">
        <v>31966</v>
      </c>
      <c r="D848" t="s">
        <v>6607</v>
      </c>
      <c r="E848" t="s">
        <v>6724</v>
      </c>
      <c r="F848" t="s">
        <v>3575</v>
      </c>
      <c r="G848" t="s">
        <v>3575</v>
      </c>
      <c r="H848" t="s">
        <v>659</v>
      </c>
      <c r="I848" t="s">
        <v>10180</v>
      </c>
      <c r="J848" t="s">
        <v>207</v>
      </c>
      <c r="K848">
        <v>543281</v>
      </c>
      <c r="L848" t="s">
        <v>207</v>
      </c>
      <c r="M848">
        <v>1670494</v>
      </c>
      <c r="N848" t="s">
        <v>207</v>
      </c>
      <c r="O848" t="s">
        <v>2185</v>
      </c>
      <c r="P848" t="s">
        <v>2184</v>
      </c>
      <c r="Q848">
        <v>8950</v>
      </c>
      <c r="R848" t="s">
        <v>207</v>
      </c>
      <c r="S848">
        <v>30934</v>
      </c>
      <c r="T848" t="s">
        <v>207</v>
      </c>
      <c r="U848" t="s">
        <v>207</v>
      </c>
      <c r="V848" t="s">
        <v>4125</v>
      </c>
      <c r="W848">
        <v>57951</v>
      </c>
      <c r="X848">
        <v>8950</v>
      </c>
      <c r="Y848" t="s">
        <v>207</v>
      </c>
      <c r="Z848" t="s">
        <v>5608</v>
      </c>
      <c r="AA848" t="s">
        <v>656</v>
      </c>
      <c r="AB848" t="s">
        <v>656</v>
      </c>
      <c r="AC848" t="s">
        <v>207</v>
      </c>
      <c r="AD848" t="s">
        <v>5608</v>
      </c>
      <c r="AE848">
        <v>10684</v>
      </c>
      <c r="AF848" t="s">
        <v>207</v>
      </c>
      <c r="AG848">
        <v>13771</v>
      </c>
      <c r="AH848" t="s">
        <v>207</v>
      </c>
      <c r="AI848">
        <v>5041</v>
      </c>
      <c r="AJ848">
        <v>3820</v>
      </c>
      <c r="AK848" t="s">
        <v>207</v>
      </c>
      <c r="AL848" t="s">
        <v>14787</v>
      </c>
      <c r="AM848" t="s">
        <v>5608</v>
      </c>
      <c r="AN848" t="s">
        <v>5608</v>
      </c>
      <c r="AO848" t="s">
        <v>659</v>
      </c>
    </row>
    <row r="849" spans="1:41" x14ac:dyDescent="0.3">
      <c r="A849" t="s">
        <v>2186</v>
      </c>
      <c r="B849" t="s">
        <v>822</v>
      </c>
      <c r="C849" s="62">
        <v>31275</v>
      </c>
      <c r="D849" t="s">
        <v>6610</v>
      </c>
      <c r="E849" t="s">
        <v>6724</v>
      </c>
      <c r="F849" t="s">
        <v>3575</v>
      </c>
      <c r="G849" t="s">
        <v>3575</v>
      </c>
      <c r="H849" t="s">
        <v>1371</v>
      </c>
      <c r="I849" t="s">
        <v>9136</v>
      </c>
      <c r="J849" t="s">
        <v>822</v>
      </c>
      <c r="K849">
        <v>457448</v>
      </c>
      <c r="L849" t="s">
        <v>822</v>
      </c>
      <c r="M849">
        <v>1208715</v>
      </c>
      <c r="N849" t="s">
        <v>822</v>
      </c>
      <c r="O849" t="s">
        <v>2187</v>
      </c>
      <c r="P849" t="s">
        <v>2186</v>
      </c>
      <c r="Q849">
        <v>8182</v>
      </c>
      <c r="R849" t="s">
        <v>822</v>
      </c>
      <c r="S849">
        <v>28965</v>
      </c>
      <c r="T849" t="s">
        <v>822</v>
      </c>
      <c r="V849" t="s">
        <v>4126</v>
      </c>
      <c r="W849">
        <v>47870</v>
      </c>
      <c r="X849">
        <v>8182</v>
      </c>
      <c r="Y849" t="s">
        <v>822</v>
      </c>
      <c r="Z849" t="s">
        <v>5609</v>
      </c>
      <c r="AA849" t="s">
        <v>664</v>
      </c>
      <c r="AB849" t="s">
        <v>664</v>
      </c>
      <c r="AC849" t="s">
        <v>822</v>
      </c>
      <c r="AD849" t="s">
        <v>5609</v>
      </c>
      <c r="AE849">
        <v>8600</v>
      </c>
      <c r="AF849" t="s">
        <v>822</v>
      </c>
      <c r="AG849">
        <v>5973</v>
      </c>
      <c r="AH849" t="s">
        <v>822</v>
      </c>
      <c r="AI849">
        <v>1419</v>
      </c>
      <c r="AN849" t="s">
        <v>822</v>
      </c>
      <c r="AO849" t="s">
        <v>1371</v>
      </c>
    </row>
    <row r="850" spans="1:41" x14ac:dyDescent="0.3">
      <c r="A850" t="s">
        <v>8272</v>
      </c>
      <c r="B850" t="s">
        <v>8612</v>
      </c>
      <c r="C850" s="62">
        <v>30922</v>
      </c>
      <c r="D850" t="s">
        <v>6939</v>
      </c>
      <c r="E850" t="s">
        <v>8273</v>
      </c>
      <c r="F850" t="s">
        <v>1374</v>
      </c>
      <c r="G850" t="s">
        <v>6107</v>
      </c>
      <c r="H850" t="s">
        <v>1371</v>
      </c>
      <c r="I850" t="s">
        <v>10742</v>
      </c>
      <c r="J850" t="s">
        <v>8612</v>
      </c>
      <c r="K850">
        <v>501789</v>
      </c>
      <c r="L850" t="s">
        <v>8612</v>
      </c>
      <c r="M850">
        <v>2002040</v>
      </c>
      <c r="N850" t="s">
        <v>8612</v>
      </c>
      <c r="O850" t="s">
        <v>8613</v>
      </c>
      <c r="P850" t="s">
        <v>8272</v>
      </c>
      <c r="Q850">
        <v>9267</v>
      </c>
      <c r="R850" t="s">
        <v>8612</v>
      </c>
      <c r="S850">
        <v>32566</v>
      </c>
      <c r="T850" t="s">
        <v>8612</v>
      </c>
      <c r="V850" t="s">
        <v>8614</v>
      </c>
      <c r="W850">
        <v>51032</v>
      </c>
      <c r="X850">
        <v>9267</v>
      </c>
      <c r="Y850" t="s">
        <v>8612</v>
      </c>
      <c r="Z850" t="s">
        <v>8615</v>
      </c>
      <c r="AA850" t="s">
        <v>656</v>
      </c>
      <c r="AB850" t="s">
        <v>656</v>
      </c>
      <c r="AC850" t="s">
        <v>8612</v>
      </c>
      <c r="AD850" t="s">
        <v>8615</v>
      </c>
      <c r="AE850">
        <v>12632</v>
      </c>
      <c r="AF850" t="s">
        <v>8612</v>
      </c>
      <c r="AG850">
        <v>23626</v>
      </c>
      <c r="AH850" t="s">
        <v>8612</v>
      </c>
      <c r="AI850">
        <v>4176</v>
      </c>
      <c r="AJ850">
        <v>4178</v>
      </c>
      <c r="AL850" t="s">
        <v>14788</v>
      </c>
      <c r="AM850" t="s">
        <v>8615</v>
      </c>
      <c r="AN850" t="s">
        <v>8615</v>
      </c>
      <c r="AO850" t="s">
        <v>15883</v>
      </c>
    </row>
    <row r="851" spans="1:41" x14ac:dyDescent="0.3">
      <c r="A851" t="s">
        <v>2188</v>
      </c>
      <c r="B851" t="s">
        <v>610</v>
      </c>
      <c r="C851" s="62">
        <v>30034</v>
      </c>
      <c r="D851" t="s">
        <v>6802</v>
      </c>
      <c r="E851" t="s">
        <v>7014</v>
      </c>
      <c r="F851" t="s">
        <v>3575</v>
      </c>
      <c r="G851" t="s">
        <v>3575</v>
      </c>
      <c r="H851" t="s">
        <v>1394</v>
      </c>
      <c r="I851" t="s">
        <v>10501</v>
      </c>
      <c r="J851" t="s">
        <v>610</v>
      </c>
      <c r="K851">
        <v>430611</v>
      </c>
      <c r="L851" t="s">
        <v>610</v>
      </c>
      <c r="M851">
        <v>448407</v>
      </c>
      <c r="N851" t="s">
        <v>610</v>
      </c>
      <c r="O851" t="s">
        <v>2189</v>
      </c>
      <c r="P851" t="s">
        <v>2188</v>
      </c>
      <c r="Q851">
        <v>7336</v>
      </c>
      <c r="R851" t="s">
        <v>610</v>
      </c>
      <c r="S851">
        <v>5973</v>
      </c>
      <c r="T851" t="s">
        <v>610</v>
      </c>
      <c r="U851" t="s">
        <v>610</v>
      </c>
      <c r="V851" t="s">
        <v>4127</v>
      </c>
      <c r="W851">
        <v>31370</v>
      </c>
      <c r="X851">
        <v>7336</v>
      </c>
      <c r="Y851" t="s">
        <v>610</v>
      </c>
      <c r="Z851" t="s">
        <v>5610</v>
      </c>
      <c r="AA851" t="s">
        <v>656</v>
      </c>
      <c r="AB851" t="s">
        <v>656</v>
      </c>
      <c r="AC851" t="s">
        <v>610</v>
      </c>
      <c r="AD851" t="s">
        <v>5610</v>
      </c>
      <c r="AE851">
        <v>7050</v>
      </c>
      <c r="AF851" t="s">
        <v>610</v>
      </c>
      <c r="AG851">
        <v>5974</v>
      </c>
      <c r="AH851" t="s">
        <v>610</v>
      </c>
      <c r="AI851">
        <v>12596</v>
      </c>
      <c r="AN851" t="s">
        <v>610</v>
      </c>
      <c r="AO851" t="s">
        <v>1394</v>
      </c>
    </row>
    <row r="852" spans="1:41" x14ac:dyDescent="0.3">
      <c r="A852" t="s">
        <v>10771</v>
      </c>
      <c r="B852" t="s">
        <v>10772</v>
      </c>
      <c r="C852" s="62">
        <v>34677</v>
      </c>
      <c r="D852" t="s">
        <v>6576</v>
      </c>
      <c r="E852" t="s">
        <v>7576</v>
      </c>
      <c r="F852" t="s">
        <v>1447</v>
      </c>
      <c r="G852" t="s">
        <v>6107</v>
      </c>
      <c r="H852" t="s">
        <v>1371</v>
      </c>
      <c r="I852" t="s">
        <v>10773</v>
      </c>
      <c r="J852" t="s">
        <v>10772</v>
      </c>
      <c r="K852">
        <v>640451</v>
      </c>
      <c r="L852" t="s">
        <v>10772</v>
      </c>
      <c r="N852" t="s">
        <v>10772</v>
      </c>
      <c r="P852" t="s">
        <v>10771</v>
      </c>
      <c r="Q852">
        <v>9547</v>
      </c>
      <c r="R852" t="s">
        <v>10772</v>
      </c>
      <c r="S852">
        <v>33191</v>
      </c>
      <c r="T852" t="s">
        <v>10772</v>
      </c>
      <c r="V852" t="s">
        <v>12410</v>
      </c>
      <c r="W852">
        <v>101993</v>
      </c>
      <c r="Z852" t="s">
        <v>10774</v>
      </c>
      <c r="AA852" t="s">
        <v>656</v>
      </c>
      <c r="AB852" t="s">
        <v>656</v>
      </c>
      <c r="AC852" t="s">
        <v>10772</v>
      </c>
      <c r="AD852" t="s">
        <v>10774</v>
      </c>
      <c r="AE852">
        <v>12957</v>
      </c>
      <c r="AH852" t="s">
        <v>10772</v>
      </c>
      <c r="AI852">
        <v>18283</v>
      </c>
      <c r="AJ852">
        <v>5770</v>
      </c>
      <c r="AN852" t="s">
        <v>10772</v>
      </c>
      <c r="AO852" t="s">
        <v>1371</v>
      </c>
    </row>
    <row r="853" spans="1:41" x14ac:dyDescent="0.3">
      <c r="A853" t="s">
        <v>2190</v>
      </c>
      <c r="B853" t="s">
        <v>739</v>
      </c>
      <c r="C853" s="62">
        <v>32594</v>
      </c>
      <c r="D853" t="s">
        <v>6610</v>
      </c>
      <c r="E853" t="s">
        <v>7576</v>
      </c>
      <c r="F853" t="s">
        <v>1468</v>
      </c>
      <c r="G853" t="s">
        <v>6107</v>
      </c>
      <c r="H853" t="s">
        <v>1371</v>
      </c>
      <c r="I853" t="s">
        <v>10046</v>
      </c>
      <c r="J853" t="s">
        <v>739</v>
      </c>
      <c r="K853">
        <v>518774</v>
      </c>
      <c r="L853" t="s">
        <v>739</v>
      </c>
      <c r="M853">
        <v>1765811</v>
      </c>
      <c r="N853" t="s">
        <v>739</v>
      </c>
      <c r="O853" t="s">
        <v>4128</v>
      </c>
      <c r="P853" t="s">
        <v>2190</v>
      </c>
      <c r="Q853">
        <v>9245</v>
      </c>
      <c r="R853" t="s">
        <v>739</v>
      </c>
      <c r="S853">
        <v>31214</v>
      </c>
      <c r="T853" t="s">
        <v>739</v>
      </c>
      <c r="V853" t="s">
        <v>4129</v>
      </c>
      <c r="W853">
        <v>68391</v>
      </c>
      <c r="X853">
        <v>9245</v>
      </c>
      <c r="Y853" t="s">
        <v>739</v>
      </c>
      <c r="Z853" t="s">
        <v>5611</v>
      </c>
      <c r="AA853" t="s">
        <v>656</v>
      </c>
      <c r="AB853" t="s">
        <v>656</v>
      </c>
      <c r="AC853" t="s">
        <v>739</v>
      </c>
      <c r="AD853" t="s">
        <v>5611</v>
      </c>
      <c r="AE853">
        <v>9763</v>
      </c>
      <c r="AF853" t="s">
        <v>739</v>
      </c>
      <c r="AG853">
        <v>17074</v>
      </c>
      <c r="AH853" t="s">
        <v>739</v>
      </c>
      <c r="AI853">
        <v>18101</v>
      </c>
      <c r="AJ853">
        <v>4018</v>
      </c>
      <c r="AK853" t="s">
        <v>739</v>
      </c>
      <c r="AL853" t="s">
        <v>14789</v>
      </c>
      <c r="AM853" t="s">
        <v>5611</v>
      </c>
      <c r="AN853" t="s">
        <v>5611</v>
      </c>
      <c r="AO853" t="s">
        <v>15887</v>
      </c>
    </row>
    <row r="854" spans="1:41" x14ac:dyDescent="0.3">
      <c r="A854" t="s">
        <v>4130</v>
      </c>
      <c r="B854" t="s">
        <v>4131</v>
      </c>
      <c r="C854" s="62">
        <v>32234</v>
      </c>
      <c r="D854" t="s">
        <v>7116</v>
      </c>
      <c r="E854" t="s">
        <v>7163</v>
      </c>
      <c r="F854" t="s">
        <v>3575</v>
      </c>
      <c r="G854" t="s">
        <v>3575</v>
      </c>
      <c r="H854" t="s">
        <v>1378</v>
      </c>
      <c r="I854" t="s">
        <v>9927</v>
      </c>
      <c r="J854" t="s">
        <v>350</v>
      </c>
      <c r="K854">
        <v>572910</v>
      </c>
      <c r="L854" t="s">
        <v>350</v>
      </c>
      <c r="M854">
        <v>1740944</v>
      </c>
      <c r="N854" t="s">
        <v>350</v>
      </c>
      <c r="O854" t="s">
        <v>9928</v>
      </c>
      <c r="P854" t="s">
        <v>4130</v>
      </c>
      <c r="Q854">
        <v>9715</v>
      </c>
      <c r="R854" t="s">
        <v>350</v>
      </c>
      <c r="S854">
        <v>30770</v>
      </c>
      <c r="T854" t="s">
        <v>350</v>
      </c>
      <c r="V854" t="s">
        <v>5612</v>
      </c>
      <c r="W854">
        <v>60258</v>
      </c>
      <c r="X854">
        <v>9715</v>
      </c>
      <c r="Y854" t="s">
        <v>350</v>
      </c>
      <c r="Z854" t="s">
        <v>9929</v>
      </c>
      <c r="AA854" t="s">
        <v>656</v>
      </c>
      <c r="AB854" t="s">
        <v>656</v>
      </c>
      <c r="AC854" t="s">
        <v>4131</v>
      </c>
      <c r="AD854" t="s">
        <v>8616</v>
      </c>
      <c r="AE854">
        <v>12101</v>
      </c>
      <c r="AI854">
        <v>4573</v>
      </c>
      <c r="AN854" t="s">
        <v>350</v>
      </c>
      <c r="AO854" t="s">
        <v>1378</v>
      </c>
    </row>
    <row r="855" spans="1:41" x14ac:dyDescent="0.3">
      <c r="A855" t="s">
        <v>2191</v>
      </c>
      <c r="B855" t="s">
        <v>1081</v>
      </c>
      <c r="C855" s="62">
        <v>31059</v>
      </c>
      <c r="D855" t="s">
        <v>6642</v>
      </c>
      <c r="E855" t="s">
        <v>7902</v>
      </c>
      <c r="F855" t="s">
        <v>3575</v>
      </c>
      <c r="G855" t="s">
        <v>3575</v>
      </c>
      <c r="H855" t="s">
        <v>1371</v>
      </c>
      <c r="I855" t="s">
        <v>9103</v>
      </c>
      <c r="J855" t="s">
        <v>1081</v>
      </c>
      <c r="K855">
        <v>501822</v>
      </c>
      <c r="L855" t="s">
        <v>1081</v>
      </c>
      <c r="M855">
        <v>1473576</v>
      </c>
      <c r="N855" t="s">
        <v>1081</v>
      </c>
      <c r="O855" t="s">
        <v>2192</v>
      </c>
      <c r="P855" t="s">
        <v>2191</v>
      </c>
      <c r="Q855">
        <v>8806</v>
      </c>
      <c r="R855" t="s">
        <v>1081</v>
      </c>
      <c r="S855">
        <v>30648</v>
      </c>
      <c r="T855" t="s">
        <v>1081</v>
      </c>
      <c r="V855" t="s">
        <v>12910</v>
      </c>
      <c r="W855">
        <v>51061</v>
      </c>
      <c r="X855">
        <v>8806</v>
      </c>
      <c r="Y855" t="s">
        <v>1081</v>
      </c>
      <c r="Z855" t="s">
        <v>5613</v>
      </c>
      <c r="AA855" t="s">
        <v>5053</v>
      </c>
      <c r="AB855" t="s">
        <v>656</v>
      </c>
      <c r="AC855" t="s">
        <v>1081</v>
      </c>
      <c r="AD855" t="s">
        <v>5613</v>
      </c>
      <c r="AE855">
        <v>11773</v>
      </c>
      <c r="AF855" t="s">
        <v>1081</v>
      </c>
      <c r="AG855">
        <v>12561</v>
      </c>
      <c r="AH855" t="s">
        <v>1081</v>
      </c>
      <c r="AI855">
        <v>2578</v>
      </c>
      <c r="AJ855">
        <v>3591</v>
      </c>
      <c r="AL855" t="s">
        <v>14790</v>
      </c>
      <c r="AM855" t="s">
        <v>5613</v>
      </c>
      <c r="AN855" t="s">
        <v>1081</v>
      </c>
      <c r="AO855" t="s">
        <v>15883</v>
      </c>
    </row>
    <row r="856" spans="1:41" x14ac:dyDescent="0.3">
      <c r="A856" t="s">
        <v>2193</v>
      </c>
      <c r="B856" t="s">
        <v>63</v>
      </c>
      <c r="C856" s="62">
        <v>31705</v>
      </c>
      <c r="D856" t="s">
        <v>7243</v>
      </c>
      <c r="E856" t="s">
        <v>7242</v>
      </c>
      <c r="F856" t="s">
        <v>3575</v>
      </c>
      <c r="G856" t="s">
        <v>3575</v>
      </c>
      <c r="H856" t="s">
        <v>659</v>
      </c>
      <c r="I856" t="s">
        <v>62</v>
      </c>
      <c r="J856" t="s">
        <v>63</v>
      </c>
      <c r="K856">
        <v>458704</v>
      </c>
      <c r="L856" t="s">
        <v>63</v>
      </c>
      <c r="M856">
        <v>1670361</v>
      </c>
      <c r="N856" t="s">
        <v>63</v>
      </c>
      <c r="P856" t="s">
        <v>2193</v>
      </c>
      <c r="R856" t="s">
        <v>63</v>
      </c>
      <c r="S856">
        <v>30216</v>
      </c>
      <c r="T856" t="s">
        <v>63</v>
      </c>
      <c r="V856" t="s">
        <v>12230</v>
      </c>
      <c r="W856">
        <v>57954</v>
      </c>
      <c r="Z856" t="s">
        <v>8617</v>
      </c>
      <c r="AA856" t="s">
        <v>664</v>
      </c>
      <c r="AB856" t="s">
        <v>656</v>
      </c>
      <c r="AC856" t="s">
        <v>63</v>
      </c>
      <c r="AD856" t="s">
        <v>8617</v>
      </c>
      <c r="AI856">
        <v>8192</v>
      </c>
      <c r="AO856" t="s">
        <v>659</v>
      </c>
    </row>
    <row r="857" spans="1:41" x14ac:dyDescent="0.3">
      <c r="A857" t="s">
        <v>2194</v>
      </c>
      <c r="B857" t="s">
        <v>1162</v>
      </c>
      <c r="C857" s="62">
        <v>26654</v>
      </c>
      <c r="D857" t="s">
        <v>7721</v>
      </c>
      <c r="E857" t="s">
        <v>7720</v>
      </c>
      <c r="F857" t="s">
        <v>3575</v>
      </c>
      <c r="G857" t="s">
        <v>3575</v>
      </c>
      <c r="H857" t="s">
        <v>1371</v>
      </c>
      <c r="I857" t="s">
        <v>9184</v>
      </c>
      <c r="J857" t="s">
        <v>1162</v>
      </c>
      <c r="K857">
        <v>115629</v>
      </c>
      <c r="L857" t="s">
        <v>1162</v>
      </c>
      <c r="M857">
        <v>7696</v>
      </c>
      <c r="N857" t="s">
        <v>1162</v>
      </c>
      <c r="O857" t="s">
        <v>2195</v>
      </c>
      <c r="P857" t="s">
        <v>2194</v>
      </c>
      <c r="Q857">
        <v>5336</v>
      </c>
      <c r="R857" t="s">
        <v>1162</v>
      </c>
      <c r="S857">
        <v>3176</v>
      </c>
      <c r="T857" t="s">
        <v>1162</v>
      </c>
      <c r="V857" t="s">
        <v>4132</v>
      </c>
      <c r="W857">
        <v>1476</v>
      </c>
      <c r="X857">
        <v>5336</v>
      </c>
      <c r="Y857" t="s">
        <v>1162</v>
      </c>
      <c r="Z857" t="s">
        <v>5614</v>
      </c>
      <c r="AA857" t="s">
        <v>656</v>
      </c>
      <c r="AB857" t="s">
        <v>656</v>
      </c>
      <c r="AC857" t="s">
        <v>1162</v>
      </c>
      <c r="AD857" t="s">
        <v>5614</v>
      </c>
      <c r="AE857">
        <v>4913</v>
      </c>
      <c r="AF857" t="s">
        <v>1162</v>
      </c>
      <c r="AG857">
        <v>5447</v>
      </c>
      <c r="AH857" t="s">
        <v>1162</v>
      </c>
      <c r="AI857">
        <v>4110</v>
      </c>
      <c r="AN857" t="s">
        <v>1162</v>
      </c>
      <c r="AO857" t="s">
        <v>1371</v>
      </c>
    </row>
    <row r="858" spans="1:41" x14ac:dyDescent="0.3">
      <c r="A858" t="s">
        <v>4133</v>
      </c>
      <c r="B858" t="s">
        <v>200</v>
      </c>
      <c r="C858" s="62">
        <v>29028</v>
      </c>
      <c r="D858" t="s">
        <v>6863</v>
      </c>
      <c r="E858" t="s">
        <v>7244</v>
      </c>
      <c r="F858" t="s">
        <v>3575</v>
      </c>
      <c r="G858" t="s">
        <v>3575</v>
      </c>
      <c r="H858" t="s">
        <v>1378</v>
      </c>
      <c r="I858" t="s">
        <v>9922</v>
      </c>
      <c r="J858" t="s">
        <v>200</v>
      </c>
      <c r="K858">
        <v>425547</v>
      </c>
      <c r="L858" t="s">
        <v>200</v>
      </c>
      <c r="M858">
        <v>292235</v>
      </c>
      <c r="N858" t="s">
        <v>200</v>
      </c>
      <c r="O858" t="s">
        <v>5615</v>
      </c>
      <c r="P858" t="s">
        <v>4133</v>
      </c>
      <c r="Q858">
        <v>7322</v>
      </c>
      <c r="R858" t="s">
        <v>200</v>
      </c>
      <c r="V858" t="s">
        <v>5616</v>
      </c>
      <c r="W858">
        <v>31587</v>
      </c>
      <c r="X858">
        <v>7322</v>
      </c>
      <c r="Y858" t="s">
        <v>200</v>
      </c>
      <c r="Z858" t="s">
        <v>8618</v>
      </c>
      <c r="AA858" t="s">
        <v>664</v>
      </c>
      <c r="AB858" t="s">
        <v>664</v>
      </c>
      <c r="AC858" t="s">
        <v>200</v>
      </c>
      <c r="AD858" t="s">
        <v>8618</v>
      </c>
      <c r="AI858">
        <v>8006</v>
      </c>
      <c r="AO858" t="s">
        <v>1378</v>
      </c>
    </row>
    <row r="859" spans="1:41" x14ac:dyDescent="0.3">
      <c r="A859" t="s">
        <v>14011</v>
      </c>
      <c r="B859" t="s">
        <v>12999</v>
      </c>
      <c r="C859" s="62">
        <v>34885</v>
      </c>
      <c r="D859" t="s">
        <v>6562</v>
      </c>
      <c r="E859" t="s">
        <v>14012</v>
      </c>
      <c r="F859" t="s">
        <v>1447</v>
      </c>
      <c r="G859" t="s">
        <v>6107</v>
      </c>
      <c r="H859" t="s">
        <v>1378</v>
      </c>
      <c r="I859" t="s">
        <v>13972</v>
      </c>
      <c r="J859" t="s">
        <v>12999</v>
      </c>
      <c r="K859">
        <v>669720</v>
      </c>
      <c r="L859" t="s">
        <v>12999</v>
      </c>
      <c r="M859">
        <v>2507192</v>
      </c>
      <c r="N859" t="s">
        <v>12999</v>
      </c>
      <c r="O859" t="s">
        <v>14791</v>
      </c>
      <c r="P859" t="s">
        <v>14011</v>
      </c>
      <c r="Q859">
        <v>10826</v>
      </c>
      <c r="R859" t="s">
        <v>12999</v>
      </c>
      <c r="S859">
        <v>36928</v>
      </c>
      <c r="T859" t="s">
        <v>12999</v>
      </c>
      <c r="W859">
        <v>107930</v>
      </c>
      <c r="Z859" t="s">
        <v>14013</v>
      </c>
      <c r="AA859" t="s">
        <v>656</v>
      </c>
      <c r="AB859" t="s">
        <v>656</v>
      </c>
      <c r="AD859" t="s">
        <v>14013</v>
      </c>
      <c r="AE859">
        <v>14365</v>
      </c>
      <c r="AI859">
        <v>23805</v>
      </c>
      <c r="AJ859">
        <v>5715</v>
      </c>
      <c r="AL859" t="s">
        <v>14792</v>
      </c>
      <c r="AM859" t="s">
        <v>14013</v>
      </c>
      <c r="AN859" t="s">
        <v>14013</v>
      </c>
      <c r="AO859" t="s">
        <v>1378</v>
      </c>
    </row>
    <row r="860" spans="1:41" x14ac:dyDescent="0.3">
      <c r="A860" t="s">
        <v>12711</v>
      </c>
      <c r="B860" t="s">
        <v>11486</v>
      </c>
      <c r="C860" s="62">
        <v>32003</v>
      </c>
      <c r="D860" t="s">
        <v>7539</v>
      </c>
      <c r="E860" t="s">
        <v>12712</v>
      </c>
      <c r="F860" t="s">
        <v>3575</v>
      </c>
      <c r="G860" t="s">
        <v>3575</v>
      </c>
      <c r="H860" t="s">
        <v>1378</v>
      </c>
      <c r="I860" t="s">
        <v>11487</v>
      </c>
      <c r="J860" t="s">
        <v>11486</v>
      </c>
      <c r="K860">
        <v>571757</v>
      </c>
      <c r="L860" t="s">
        <v>11486</v>
      </c>
      <c r="M860">
        <v>1740945</v>
      </c>
      <c r="N860" t="s">
        <v>11486</v>
      </c>
      <c r="O860" t="s">
        <v>13304</v>
      </c>
      <c r="P860" t="s">
        <v>12711</v>
      </c>
      <c r="Q860">
        <v>10255</v>
      </c>
      <c r="R860" t="s">
        <v>11486</v>
      </c>
      <c r="S860">
        <v>30654</v>
      </c>
      <c r="T860" t="s">
        <v>11486</v>
      </c>
      <c r="V860" t="s">
        <v>12713</v>
      </c>
      <c r="W860">
        <v>59656</v>
      </c>
      <c r="X860">
        <v>10255</v>
      </c>
      <c r="Y860" t="s">
        <v>11486</v>
      </c>
      <c r="Z860" t="s">
        <v>12714</v>
      </c>
      <c r="AA860" t="s">
        <v>664</v>
      </c>
      <c r="AB860" t="s">
        <v>656</v>
      </c>
      <c r="AC860" t="s">
        <v>11486</v>
      </c>
      <c r="AD860" t="s">
        <v>12714</v>
      </c>
      <c r="AE860">
        <v>11086</v>
      </c>
      <c r="AF860" t="s">
        <v>11486</v>
      </c>
      <c r="AG860">
        <v>13805</v>
      </c>
      <c r="AH860" t="s">
        <v>11486</v>
      </c>
      <c r="AI860">
        <v>5728</v>
      </c>
      <c r="AJ860">
        <v>5238</v>
      </c>
      <c r="AK860" t="s">
        <v>11486</v>
      </c>
      <c r="AL860" t="s">
        <v>14793</v>
      </c>
      <c r="AM860" t="s">
        <v>12714</v>
      </c>
      <c r="AN860" t="s">
        <v>11486</v>
      </c>
      <c r="AO860" t="s">
        <v>1378</v>
      </c>
    </row>
    <row r="861" spans="1:41" x14ac:dyDescent="0.3">
      <c r="A861" t="s">
        <v>2196</v>
      </c>
      <c r="B861" t="s">
        <v>579</v>
      </c>
      <c r="C861" s="62">
        <v>30811</v>
      </c>
      <c r="D861" t="s">
        <v>6644</v>
      </c>
      <c r="E861" t="s">
        <v>6643</v>
      </c>
      <c r="F861" t="s">
        <v>3575</v>
      </c>
      <c r="G861" t="s">
        <v>3575</v>
      </c>
      <c r="H861" t="s">
        <v>658</v>
      </c>
      <c r="I861" t="s">
        <v>9399</v>
      </c>
      <c r="J861" t="s">
        <v>579</v>
      </c>
      <c r="K861">
        <v>452104</v>
      </c>
      <c r="L861" t="s">
        <v>579</v>
      </c>
      <c r="M861">
        <v>1103791</v>
      </c>
      <c r="N861" t="s">
        <v>579</v>
      </c>
      <c r="O861" t="s">
        <v>2197</v>
      </c>
      <c r="P861" t="s">
        <v>2196</v>
      </c>
      <c r="Q861">
        <v>8057</v>
      </c>
      <c r="R861" t="s">
        <v>579</v>
      </c>
      <c r="S861">
        <v>28809</v>
      </c>
      <c r="T861" t="s">
        <v>579</v>
      </c>
      <c r="U861" t="s">
        <v>579</v>
      </c>
      <c r="V861" t="s">
        <v>4134</v>
      </c>
      <c r="W861">
        <v>47736</v>
      </c>
      <c r="X861">
        <v>8057</v>
      </c>
      <c r="Y861" t="s">
        <v>579</v>
      </c>
      <c r="Z861" t="s">
        <v>5617</v>
      </c>
      <c r="AA861" t="s">
        <v>5053</v>
      </c>
      <c r="AB861" t="s">
        <v>656</v>
      </c>
      <c r="AC861" t="s">
        <v>579</v>
      </c>
      <c r="AD861" t="s">
        <v>5617</v>
      </c>
      <c r="AE861">
        <v>8980</v>
      </c>
      <c r="AF861" t="s">
        <v>579</v>
      </c>
      <c r="AG861">
        <v>5033</v>
      </c>
      <c r="AH861" t="s">
        <v>579</v>
      </c>
      <c r="AI861">
        <v>3042</v>
      </c>
      <c r="AJ861">
        <v>2675</v>
      </c>
      <c r="AK861" t="s">
        <v>579</v>
      </c>
      <c r="AL861" t="s">
        <v>14794</v>
      </c>
      <c r="AM861" t="s">
        <v>5617</v>
      </c>
      <c r="AN861" t="s">
        <v>5617</v>
      </c>
      <c r="AO861" t="s">
        <v>658</v>
      </c>
    </row>
    <row r="862" spans="1:41" x14ac:dyDescent="0.3">
      <c r="A862" t="s">
        <v>12348</v>
      </c>
      <c r="B862" t="s">
        <v>11627</v>
      </c>
      <c r="C862" s="62">
        <v>33613</v>
      </c>
      <c r="D862" t="s">
        <v>12349</v>
      </c>
      <c r="E862" t="s">
        <v>12350</v>
      </c>
      <c r="F862" t="s">
        <v>1390</v>
      </c>
      <c r="G862" t="s">
        <v>6107</v>
      </c>
      <c r="H862" t="s">
        <v>658</v>
      </c>
      <c r="I862" t="s">
        <v>11628</v>
      </c>
      <c r="J862" t="s">
        <v>11627</v>
      </c>
      <c r="K862">
        <v>592387</v>
      </c>
      <c r="L862" t="s">
        <v>11627</v>
      </c>
      <c r="M862">
        <v>2170386</v>
      </c>
      <c r="N862" t="s">
        <v>11627</v>
      </c>
      <c r="O862" t="s">
        <v>13176</v>
      </c>
      <c r="P862" t="s">
        <v>12348</v>
      </c>
      <c r="Q862">
        <v>10343</v>
      </c>
      <c r="R862" t="s">
        <v>11627</v>
      </c>
      <c r="S862">
        <v>33970</v>
      </c>
      <c r="T862" t="s">
        <v>11627</v>
      </c>
      <c r="V862" t="s">
        <v>12351</v>
      </c>
      <c r="W862">
        <v>102034</v>
      </c>
      <c r="X862">
        <v>10343</v>
      </c>
      <c r="Y862" t="s">
        <v>11627</v>
      </c>
      <c r="Z862" t="s">
        <v>12352</v>
      </c>
      <c r="AA862" t="s">
        <v>656</v>
      </c>
      <c r="AB862" t="s">
        <v>656</v>
      </c>
      <c r="AC862" t="s">
        <v>11627</v>
      </c>
      <c r="AD862" t="s">
        <v>12352</v>
      </c>
      <c r="AE862">
        <v>13080</v>
      </c>
      <c r="AF862" t="s">
        <v>11627</v>
      </c>
      <c r="AG862">
        <v>71466</v>
      </c>
      <c r="AH862" t="s">
        <v>11627</v>
      </c>
      <c r="AI862">
        <v>23624</v>
      </c>
      <c r="AJ862">
        <v>5065</v>
      </c>
      <c r="AK862" t="s">
        <v>11627</v>
      </c>
      <c r="AL862" t="s">
        <v>14795</v>
      </c>
      <c r="AM862" t="s">
        <v>12352</v>
      </c>
      <c r="AN862" t="s">
        <v>12352</v>
      </c>
      <c r="AO862" t="s">
        <v>1394</v>
      </c>
    </row>
    <row r="863" spans="1:41" x14ac:dyDescent="0.3">
      <c r="A863" t="s">
        <v>5046</v>
      </c>
      <c r="B863" t="s">
        <v>1345</v>
      </c>
      <c r="C863" s="62">
        <v>33394</v>
      </c>
      <c r="D863" t="s">
        <v>6549</v>
      </c>
      <c r="E863" t="s">
        <v>7648</v>
      </c>
      <c r="F863" t="s">
        <v>1468</v>
      </c>
      <c r="G863" t="s">
        <v>6107</v>
      </c>
      <c r="H863" t="s">
        <v>1371</v>
      </c>
      <c r="I863" t="s">
        <v>10218</v>
      </c>
      <c r="J863" t="s">
        <v>1345</v>
      </c>
      <c r="K863">
        <v>571760</v>
      </c>
      <c r="L863" t="s">
        <v>1345</v>
      </c>
      <c r="M863">
        <v>2036439</v>
      </c>
      <c r="N863" t="s">
        <v>1345</v>
      </c>
      <c r="O863" t="s">
        <v>8619</v>
      </c>
      <c r="P863" t="s">
        <v>5046</v>
      </c>
      <c r="Q863">
        <v>9586</v>
      </c>
      <c r="R863" t="s">
        <v>1345</v>
      </c>
      <c r="S863">
        <v>32672</v>
      </c>
      <c r="T863" t="s">
        <v>1345</v>
      </c>
      <c r="V863" t="s">
        <v>5618</v>
      </c>
      <c r="W863">
        <v>99874</v>
      </c>
      <c r="X863">
        <v>9586</v>
      </c>
      <c r="Y863" t="s">
        <v>1345</v>
      </c>
      <c r="Z863" t="s">
        <v>5619</v>
      </c>
      <c r="AA863" t="s">
        <v>664</v>
      </c>
      <c r="AB863" t="s">
        <v>664</v>
      </c>
      <c r="AC863" t="s">
        <v>1345</v>
      </c>
      <c r="AD863" t="s">
        <v>5619</v>
      </c>
      <c r="AE863">
        <v>12463</v>
      </c>
      <c r="AF863" t="s">
        <v>1345</v>
      </c>
      <c r="AG863">
        <v>52167</v>
      </c>
      <c r="AH863" t="s">
        <v>1345</v>
      </c>
      <c r="AI863">
        <v>18190</v>
      </c>
      <c r="AJ863">
        <v>4487</v>
      </c>
      <c r="AL863" t="s">
        <v>14796</v>
      </c>
      <c r="AM863" t="s">
        <v>5619</v>
      </c>
      <c r="AN863" t="s">
        <v>5619</v>
      </c>
      <c r="AO863" t="s">
        <v>15887</v>
      </c>
    </row>
    <row r="864" spans="1:41" x14ac:dyDescent="0.3">
      <c r="A864" t="s">
        <v>2198</v>
      </c>
      <c r="B864" t="s">
        <v>114</v>
      </c>
      <c r="C864" s="62">
        <v>32613</v>
      </c>
      <c r="D864" t="s">
        <v>6653</v>
      </c>
      <c r="E864" t="s">
        <v>6652</v>
      </c>
      <c r="F864" t="s">
        <v>3575</v>
      </c>
      <c r="G864" t="s">
        <v>3575</v>
      </c>
      <c r="H864" t="s">
        <v>1429</v>
      </c>
      <c r="I864" t="s">
        <v>10716</v>
      </c>
      <c r="J864" t="s">
        <v>114</v>
      </c>
      <c r="K864">
        <v>588751</v>
      </c>
      <c r="L864" t="s">
        <v>114</v>
      </c>
      <c r="M864">
        <v>1744722</v>
      </c>
      <c r="N864" t="s">
        <v>114</v>
      </c>
      <c r="O864" t="s">
        <v>4135</v>
      </c>
      <c r="P864" t="s">
        <v>2198</v>
      </c>
      <c r="Q864">
        <v>9259</v>
      </c>
      <c r="R864" t="s">
        <v>114</v>
      </c>
      <c r="S864">
        <v>31049</v>
      </c>
      <c r="T864" t="s">
        <v>114</v>
      </c>
      <c r="U864" t="s">
        <v>114</v>
      </c>
      <c r="V864" t="s">
        <v>12886</v>
      </c>
      <c r="W864">
        <v>66810</v>
      </c>
      <c r="X864">
        <v>9259</v>
      </c>
      <c r="Y864" t="s">
        <v>114</v>
      </c>
      <c r="Z864" t="s">
        <v>5620</v>
      </c>
      <c r="AA864" t="s">
        <v>656</v>
      </c>
      <c r="AB864" t="s">
        <v>656</v>
      </c>
      <c r="AC864" t="s">
        <v>114</v>
      </c>
      <c r="AD864" t="s">
        <v>5620</v>
      </c>
      <c r="AE864">
        <v>11352</v>
      </c>
      <c r="AF864" t="s">
        <v>114</v>
      </c>
      <c r="AG864">
        <v>13060</v>
      </c>
      <c r="AH864" t="s">
        <v>114</v>
      </c>
      <c r="AI864">
        <v>12673</v>
      </c>
      <c r="AJ864">
        <v>3975</v>
      </c>
      <c r="AL864" t="s">
        <v>14797</v>
      </c>
      <c r="AM864" t="s">
        <v>5620</v>
      </c>
      <c r="AN864" t="s">
        <v>5620</v>
      </c>
      <c r="AO864" t="s">
        <v>1429</v>
      </c>
    </row>
    <row r="865" spans="1:41" x14ac:dyDescent="0.3">
      <c r="A865" t="s">
        <v>8167</v>
      </c>
      <c r="B865" t="s">
        <v>8620</v>
      </c>
      <c r="C865" s="62">
        <v>33834</v>
      </c>
      <c r="D865" t="s">
        <v>6562</v>
      </c>
      <c r="E865" t="s">
        <v>8168</v>
      </c>
      <c r="F865" t="s">
        <v>1407</v>
      </c>
      <c r="G865" t="s">
        <v>9083</v>
      </c>
      <c r="H865" t="s">
        <v>1422</v>
      </c>
      <c r="I865" t="s">
        <v>10925</v>
      </c>
      <c r="J865" t="s">
        <v>8620</v>
      </c>
      <c r="K865">
        <v>595978</v>
      </c>
      <c r="L865" t="s">
        <v>8620</v>
      </c>
      <c r="M865">
        <v>1947852</v>
      </c>
      <c r="N865" t="s">
        <v>8620</v>
      </c>
      <c r="O865" t="s">
        <v>13617</v>
      </c>
      <c r="P865" t="s">
        <v>8167</v>
      </c>
      <c r="Q865">
        <v>9336</v>
      </c>
      <c r="R865" t="s">
        <v>8620</v>
      </c>
      <c r="S865">
        <v>32168</v>
      </c>
      <c r="T865" t="s">
        <v>8620</v>
      </c>
      <c r="V865" t="s">
        <v>12675</v>
      </c>
      <c r="W865">
        <v>70397</v>
      </c>
      <c r="X865">
        <v>9336</v>
      </c>
      <c r="Y865" t="s">
        <v>8620</v>
      </c>
      <c r="Z865" t="s">
        <v>8621</v>
      </c>
      <c r="AA865" t="s">
        <v>656</v>
      </c>
      <c r="AB865" t="s">
        <v>656</v>
      </c>
      <c r="AC865" t="s">
        <v>8620</v>
      </c>
      <c r="AD865" t="s">
        <v>8621</v>
      </c>
      <c r="AE865">
        <v>12148</v>
      </c>
      <c r="AF865" t="s">
        <v>8620</v>
      </c>
      <c r="AG865">
        <v>38004</v>
      </c>
      <c r="AH865" t="s">
        <v>8620</v>
      </c>
      <c r="AI865">
        <v>18207</v>
      </c>
      <c r="AJ865">
        <v>4550</v>
      </c>
      <c r="AK865" t="s">
        <v>8620</v>
      </c>
      <c r="AL865" t="s">
        <v>14798</v>
      </c>
      <c r="AM865" t="s">
        <v>8621</v>
      </c>
      <c r="AN865" t="s">
        <v>8621</v>
      </c>
      <c r="AO865" t="s">
        <v>1422</v>
      </c>
    </row>
    <row r="866" spans="1:41" x14ac:dyDescent="0.3">
      <c r="A866" t="s">
        <v>2199</v>
      </c>
      <c r="B866" t="s">
        <v>1099</v>
      </c>
      <c r="C866" s="62">
        <v>31482</v>
      </c>
      <c r="D866" t="s">
        <v>7539</v>
      </c>
      <c r="E866" t="s">
        <v>7903</v>
      </c>
      <c r="F866" t="s">
        <v>1393</v>
      </c>
      <c r="G866" t="s">
        <v>9083</v>
      </c>
      <c r="H866" t="s">
        <v>1371</v>
      </c>
      <c r="I866" t="s">
        <v>10087</v>
      </c>
      <c r="J866" t="s">
        <v>1099</v>
      </c>
      <c r="K866">
        <v>458550</v>
      </c>
      <c r="L866" t="s">
        <v>1099</v>
      </c>
      <c r="M866">
        <v>1741379</v>
      </c>
      <c r="N866" t="s">
        <v>1099</v>
      </c>
      <c r="O866" t="s">
        <v>4136</v>
      </c>
      <c r="P866" t="s">
        <v>2199</v>
      </c>
      <c r="Q866">
        <v>9162</v>
      </c>
      <c r="R866" t="s">
        <v>1099</v>
      </c>
      <c r="S866">
        <v>30870</v>
      </c>
      <c r="T866" t="s">
        <v>1099</v>
      </c>
      <c r="V866" t="s">
        <v>4137</v>
      </c>
      <c r="W866">
        <v>53661</v>
      </c>
      <c r="X866">
        <v>9162</v>
      </c>
      <c r="Y866" t="s">
        <v>1099</v>
      </c>
      <c r="Z866" t="s">
        <v>8622</v>
      </c>
      <c r="AA866" t="s">
        <v>656</v>
      </c>
      <c r="AB866" t="s">
        <v>656</v>
      </c>
      <c r="AC866" t="s">
        <v>1099</v>
      </c>
      <c r="AD866" t="s">
        <v>8622</v>
      </c>
      <c r="AE866">
        <v>9992</v>
      </c>
      <c r="AI866">
        <v>6472</v>
      </c>
      <c r="AN866" t="s">
        <v>1099</v>
      </c>
      <c r="AO866" t="s">
        <v>1371</v>
      </c>
    </row>
    <row r="867" spans="1:41" x14ac:dyDescent="0.3">
      <c r="A867" t="s">
        <v>2200</v>
      </c>
      <c r="B867" t="s">
        <v>519</v>
      </c>
      <c r="C867" s="62">
        <v>31030</v>
      </c>
      <c r="D867" t="s">
        <v>6642</v>
      </c>
      <c r="E867" t="s">
        <v>7126</v>
      </c>
      <c r="F867" t="s">
        <v>3575</v>
      </c>
      <c r="G867" t="s">
        <v>3575</v>
      </c>
      <c r="H867" t="s">
        <v>1378</v>
      </c>
      <c r="I867" t="s">
        <v>9533</v>
      </c>
      <c r="J867" t="s">
        <v>519</v>
      </c>
      <c r="K867">
        <v>502317</v>
      </c>
      <c r="L867" t="s">
        <v>519</v>
      </c>
      <c r="M867">
        <v>1603026</v>
      </c>
      <c r="N867" t="s">
        <v>519</v>
      </c>
      <c r="O867" t="s">
        <v>2201</v>
      </c>
      <c r="P867" t="s">
        <v>2200</v>
      </c>
      <c r="Q867">
        <v>8617</v>
      </c>
      <c r="R867" t="s">
        <v>519</v>
      </c>
      <c r="S867">
        <v>30519</v>
      </c>
      <c r="T867" t="s">
        <v>519</v>
      </c>
      <c r="U867" t="s">
        <v>519</v>
      </c>
      <c r="V867" t="s">
        <v>4138</v>
      </c>
      <c r="W867">
        <v>50228</v>
      </c>
      <c r="X867">
        <v>8617</v>
      </c>
      <c r="Y867" t="s">
        <v>519</v>
      </c>
      <c r="Z867" t="s">
        <v>5621</v>
      </c>
      <c r="AA867" t="s">
        <v>656</v>
      </c>
      <c r="AB867" t="s">
        <v>656</v>
      </c>
      <c r="AC867" t="s">
        <v>519</v>
      </c>
      <c r="AD867" t="s">
        <v>5621</v>
      </c>
      <c r="AE867">
        <v>10920</v>
      </c>
      <c r="AF867" t="s">
        <v>519</v>
      </c>
      <c r="AG867">
        <v>11096</v>
      </c>
      <c r="AH867" t="s">
        <v>519</v>
      </c>
      <c r="AI867">
        <v>3010</v>
      </c>
      <c r="AJ867">
        <v>3282</v>
      </c>
      <c r="AN867" t="s">
        <v>519</v>
      </c>
      <c r="AO867" t="s">
        <v>1378</v>
      </c>
    </row>
    <row r="868" spans="1:41" x14ac:dyDescent="0.3">
      <c r="A868" t="s">
        <v>2202</v>
      </c>
      <c r="B868" t="s">
        <v>870</v>
      </c>
      <c r="C868" s="62">
        <v>31875</v>
      </c>
      <c r="D868" t="s">
        <v>7539</v>
      </c>
      <c r="E868" t="s">
        <v>7591</v>
      </c>
      <c r="F868" t="s">
        <v>3575</v>
      </c>
      <c r="G868" t="s">
        <v>3575</v>
      </c>
      <c r="H868" t="s">
        <v>1371</v>
      </c>
      <c r="I868" t="s">
        <v>9447</v>
      </c>
      <c r="J868" t="s">
        <v>870</v>
      </c>
      <c r="K868">
        <v>476451</v>
      </c>
      <c r="L868" t="s">
        <v>870</v>
      </c>
      <c r="M868">
        <v>1619226</v>
      </c>
      <c r="N868" t="s">
        <v>870</v>
      </c>
      <c r="O868" t="s">
        <v>2203</v>
      </c>
      <c r="P868" t="s">
        <v>2202</v>
      </c>
      <c r="Q868">
        <v>8415</v>
      </c>
      <c r="R868" t="s">
        <v>870</v>
      </c>
      <c r="S868">
        <v>30506</v>
      </c>
      <c r="T868" t="s">
        <v>870</v>
      </c>
      <c r="V868" t="s">
        <v>4139</v>
      </c>
      <c r="W868">
        <v>46155</v>
      </c>
      <c r="X868">
        <v>8415</v>
      </c>
      <c r="Y868" t="s">
        <v>870</v>
      </c>
      <c r="Z868" t="s">
        <v>5622</v>
      </c>
      <c r="AA868" t="s">
        <v>656</v>
      </c>
      <c r="AB868" t="s">
        <v>656</v>
      </c>
      <c r="AC868" t="s">
        <v>870</v>
      </c>
      <c r="AD868" t="s">
        <v>5622</v>
      </c>
      <c r="AE868">
        <v>8842</v>
      </c>
      <c r="AF868" t="s">
        <v>870</v>
      </c>
      <c r="AG868">
        <v>10968</v>
      </c>
      <c r="AH868" t="s">
        <v>870</v>
      </c>
      <c r="AI868">
        <v>2714</v>
      </c>
      <c r="AJ868">
        <v>3449</v>
      </c>
      <c r="AK868" t="s">
        <v>870</v>
      </c>
      <c r="AL868" t="s">
        <v>14799</v>
      </c>
      <c r="AM868" t="s">
        <v>5622</v>
      </c>
      <c r="AN868" t="s">
        <v>5622</v>
      </c>
      <c r="AO868" t="s">
        <v>15887</v>
      </c>
    </row>
    <row r="869" spans="1:41" x14ac:dyDescent="0.3">
      <c r="A869" t="s">
        <v>2204</v>
      </c>
      <c r="B869" t="s">
        <v>583</v>
      </c>
      <c r="C869" s="62">
        <v>26896</v>
      </c>
      <c r="D869" t="s">
        <v>6791</v>
      </c>
      <c r="E869" t="s">
        <v>7245</v>
      </c>
      <c r="F869" t="s">
        <v>3575</v>
      </c>
      <c r="G869" t="s">
        <v>3575</v>
      </c>
      <c r="H869" t="s">
        <v>1394</v>
      </c>
      <c r="I869" t="s">
        <v>10057</v>
      </c>
      <c r="J869" t="s">
        <v>583</v>
      </c>
      <c r="K869">
        <v>115732</v>
      </c>
      <c r="L869" t="s">
        <v>583</v>
      </c>
      <c r="M869">
        <v>7700</v>
      </c>
      <c r="N869" t="s">
        <v>583</v>
      </c>
      <c r="O869" t="s">
        <v>2205</v>
      </c>
      <c r="P869" t="s">
        <v>2204</v>
      </c>
      <c r="Q869">
        <v>5870</v>
      </c>
      <c r="R869" t="s">
        <v>583</v>
      </c>
      <c r="S869">
        <v>3709</v>
      </c>
      <c r="T869" t="s">
        <v>583</v>
      </c>
      <c r="V869" t="s">
        <v>4140</v>
      </c>
      <c r="W869">
        <v>834</v>
      </c>
      <c r="X869">
        <v>5870</v>
      </c>
      <c r="Y869" t="s">
        <v>583</v>
      </c>
      <c r="Z869" t="s">
        <v>8623</v>
      </c>
      <c r="AA869" t="s">
        <v>664</v>
      </c>
      <c r="AB869" t="s">
        <v>664</v>
      </c>
      <c r="AC869" t="s">
        <v>583</v>
      </c>
      <c r="AD869" t="s">
        <v>8623</v>
      </c>
      <c r="AI869">
        <v>14763</v>
      </c>
      <c r="AO869" t="s">
        <v>1394</v>
      </c>
    </row>
    <row r="870" spans="1:41" x14ac:dyDescent="0.3">
      <c r="A870" t="s">
        <v>12304</v>
      </c>
      <c r="B870" t="s">
        <v>11362</v>
      </c>
      <c r="C870" s="62">
        <v>32521</v>
      </c>
      <c r="D870" t="s">
        <v>7763</v>
      </c>
      <c r="E870" t="s">
        <v>12305</v>
      </c>
      <c r="F870" t="s">
        <v>1387</v>
      </c>
      <c r="G870" t="s">
        <v>6107</v>
      </c>
      <c r="H870" t="s">
        <v>1371</v>
      </c>
      <c r="I870" t="s">
        <v>11363</v>
      </c>
      <c r="J870" t="s">
        <v>11362</v>
      </c>
      <c r="K870">
        <v>592390</v>
      </c>
      <c r="L870" t="s">
        <v>11362</v>
      </c>
      <c r="M870">
        <v>1937568</v>
      </c>
      <c r="N870" t="s">
        <v>11362</v>
      </c>
      <c r="O870" t="s">
        <v>12306</v>
      </c>
      <c r="P870" t="s">
        <v>12304</v>
      </c>
      <c r="Q870">
        <v>9519</v>
      </c>
      <c r="R870" t="s">
        <v>11362</v>
      </c>
      <c r="S870">
        <v>31840</v>
      </c>
      <c r="T870" t="s">
        <v>11362</v>
      </c>
      <c r="V870" t="s">
        <v>12307</v>
      </c>
      <c r="W870">
        <v>67011</v>
      </c>
      <c r="X870">
        <v>9519</v>
      </c>
      <c r="Y870" t="s">
        <v>11362</v>
      </c>
      <c r="Z870" t="s">
        <v>12308</v>
      </c>
      <c r="AA870" t="s">
        <v>656</v>
      </c>
      <c r="AB870" t="s">
        <v>656</v>
      </c>
      <c r="AC870" t="s">
        <v>11362</v>
      </c>
      <c r="AD870" t="s">
        <v>12308</v>
      </c>
      <c r="AE870">
        <v>11519</v>
      </c>
      <c r="AF870" t="s">
        <v>11362</v>
      </c>
      <c r="AG870">
        <v>17026</v>
      </c>
      <c r="AH870" t="s">
        <v>11362</v>
      </c>
      <c r="AI870">
        <v>14736</v>
      </c>
      <c r="AJ870">
        <v>4072</v>
      </c>
      <c r="AL870" t="s">
        <v>14800</v>
      </c>
      <c r="AM870" t="s">
        <v>12308</v>
      </c>
      <c r="AN870" t="s">
        <v>11362</v>
      </c>
      <c r="AO870" t="s">
        <v>15883</v>
      </c>
    </row>
    <row r="871" spans="1:41" x14ac:dyDescent="0.3">
      <c r="A871" t="s">
        <v>2206</v>
      </c>
      <c r="B871" t="s">
        <v>1013</v>
      </c>
      <c r="C871" s="62">
        <v>30245</v>
      </c>
      <c r="D871" t="s">
        <v>7400</v>
      </c>
      <c r="E871" t="s">
        <v>7510</v>
      </c>
      <c r="F871" t="s">
        <v>3575</v>
      </c>
      <c r="G871" t="s">
        <v>3575</v>
      </c>
      <c r="H871" t="s">
        <v>1371</v>
      </c>
      <c r="I871" t="s">
        <v>10562</v>
      </c>
      <c r="J871" t="s">
        <v>1013</v>
      </c>
      <c r="K871">
        <v>449104</v>
      </c>
      <c r="L871" t="s">
        <v>1013</v>
      </c>
      <c r="M871">
        <v>1803887</v>
      </c>
      <c r="N871" t="s">
        <v>1013</v>
      </c>
      <c r="O871" t="s">
        <v>4141</v>
      </c>
      <c r="P871" t="s">
        <v>2206</v>
      </c>
      <c r="Q871">
        <v>9248</v>
      </c>
      <c r="R871" t="s">
        <v>1013</v>
      </c>
      <c r="S871">
        <v>31169</v>
      </c>
      <c r="T871" t="s">
        <v>1013</v>
      </c>
      <c r="V871" t="s">
        <v>4142</v>
      </c>
      <c r="W871">
        <v>47758</v>
      </c>
      <c r="X871">
        <v>9248</v>
      </c>
      <c r="Y871" t="s">
        <v>1013</v>
      </c>
      <c r="Z871" t="s">
        <v>5623</v>
      </c>
      <c r="AA871" t="s">
        <v>664</v>
      </c>
      <c r="AB871" t="s">
        <v>656</v>
      </c>
      <c r="AC871" t="s">
        <v>1013</v>
      </c>
      <c r="AD871" t="s">
        <v>5623</v>
      </c>
      <c r="AE871">
        <v>12641</v>
      </c>
      <c r="AF871" t="s">
        <v>1013</v>
      </c>
      <c r="AG871">
        <v>13296</v>
      </c>
      <c r="AH871" t="s">
        <v>1013</v>
      </c>
      <c r="AI871">
        <v>1521</v>
      </c>
      <c r="AN871" t="s">
        <v>1013</v>
      </c>
      <c r="AO871" t="s">
        <v>1371</v>
      </c>
    </row>
    <row r="872" spans="1:41" x14ac:dyDescent="0.3">
      <c r="A872" t="s">
        <v>4143</v>
      </c>
      <c r="B872" t="s">
        <v>1350</v>
      </c>
      <c r="C872" s="62">
        <v>32849</v>
      </c>
      <c r="D872" t="s">
        <v>6572</v>
      </c>
      <c r="E872" t="s">
        <v>7600</v>
      </c>
      <c r="F872" t="s">
        <v>1479</v>
      </c>
      <c r="G872" t="s">
        <v>9083</v>
      </c>
      <c r="H872" t="s">
        <v>1371</v>
      </c>
      <c r="I872" t="s">
        <v>10280</v>
      </c>
      <c r="J872" t="s">
        <v>1350</v>
      </c>
      <c r="K872">
        <v>543294</v>
      </c>
      <c r="L872" t="s">
        <v>1350</v>
      </c>
      <c r="M872">
        <v>2108023</v>
      </c>
      <c r="N872" t="s">
        <v>1350</v>
      </c>
      <c r="O872" t="s">
        <v>8624</v>
      </c>
      <c r="P872" t="s">
        <v>4143</v>
      </c>
      <c r="Q872">
        <v>9758</v>
      </c>
      <c r="R872" t="s">
        <v>1350</v>
      </c>
      <c r="S872">
        <v>33173</v>
      </c>
      <c r="T872" t="s">
        <v>1350</v>
      </c>
      <c r="V872" t="s">
        <v>5624</v>
      </c>
      <c r="W872">
        <v>69172</v>
      </c>
      <c r="X872">
        <v>9758</v>
      </c>
      <c r="Y872" t="s">
        <v>1350</v>
      </c>
      <c r="Z872" t="s">
        <v>5625</v>
      </c>
      <c r="AA872" t="s">
        <v>656</v>
      </c>
      <c r="AB872" t="s">
        <v>656</v>
      </c>
      <c r="AC872" t="s">
        <v>1350</v>
      </c>
      <c r="AD872" t="s">
        <v>5625</v>
      </c>
      <c r="AE872">
        <v>12649</v>
      </c>
      <c r="AF872" t="s">
        <v>1350</v>
      </c>
      <c r="AG872">
        <v>53398</v>
      </c>
      <c r="AH872" t="s">
        <v>1350</v>
      </c>
      <c r="AI872">
        <v>18334</v>
      </c>
      <c r="AJ872">
        <v>4568</v>
      </c>
      <c r="AK872" t="s">
        <v>1350</v>
      </c>
      <c r="AL872" t="s">
        <v>14801</v>
      </c>
      <c r="AM872" t="s">
        <v>5625</v>
      </c>
      <c r="AN872" t="s">
        <v>5625</v>
      </c>
      <c r="AO872" t="s">
        <v>15887</v>
      </c>
    </row>
    <row r="873" spans="1:41" x14ac:dyDescent="0.3">
      <c r="A873" t="s">
        <v>2207</v>
      </c>
      <c r="B873" t="s">
        <v>1010</v>
      </c>
      <c r="C873" s="62">
        <v>32549</v>
      </c>
      <c r="D873" t="s">
        <v>7905</v>
      </c>
      <c r="E873" t="s">
        <v>7904</v>
      </c>
      <c r="F873" t="s">
        <v>1384</v>
      </c>
      <c r="G873" t="s">
        <v>6107</v>
      </c>
      <c r="H873" t="s">
        <v>1371</v>
      </c>
      <c r="I873" t="s">
        <v>10408</v>
      </c>
      <c r="J873" t="s">
        <v>1010</v>
      </c>
      <c r="K873">
        <v>521230</v>
      </c>
      <c r="L873" t="s">
        <v>1010</v>
      </c>
      <c r="M873">
        <v>1756629</v>
      </c>
      <c r="N873" t="s">
        <v>1010</v>
      </c>
      <c r="O873" t="s">
        <v>2208</v>
      </c>
      <c r="P873" t="s">
        <v>2207</v>
      </c>
      <c r="Q873">
        <v>9057</v>
      </c>
      <c r="R873" t="s">
        <v>1010</v>
      </c>
      <c r="S873">
        <v>31755</v>
      </c>
      <c r="T873" t="s">
        <v>1010</v>
      </c>
      <c r="V873" t="s">
        <v>4144</v>
      </c>
      <c r="W873">
        <v>56426</v>
      </c>
      <c r="X873">
        <v>9057</v>
      </c>
      <c r="Y873" t="s">
        <v>1010</v>
      </c>
      <c r="Z873" t="s">
        <v>5626</v>
      </c>
      <c r="AA873" t="s">
        <v>656</v>
      </c>
      <c r="AB873" t="s">
        <v>656</v>
      </c>
      <c r="AC873" t="s">
        <v>1010</v>
      </c>
      <c r="AD873" t="s">
        <v>5626</v>
      </c>
      <c r="AE873">
        <v>11422</v>
      </c>
      <c r="AF873" t="s">
        <v>1010</v>
      </c>
      <c r="AG873">
        <v>15225</v>
      </c>
      <c r="AH873" t="s">
        <v>1010</v>
      </c>
      <c r="AI873">
        <v>5778</v>
      </c>
      <c r="AJ873">
        <v>3897</v>
      </c>
      <c r="AL873" t="s">
        <v>14802</v>
      </c>
      <c r="AM873" t="s">
        <v>5626</v>
      </c>
      <c r="AN873" t="s">
        <v>1010</v>
      </c>
      <c r="AO873" t="s">
        <v>1371</v>
      </c>
    </row>
    <row r="874" spans="1:41" x14ac:dyDescent="0.3">
      <c r="A874" t="s">
        <v>4145</v>
      </c>
      <c r="B874" t="s">
        <v>1035</v>
      </c>
      <c r="C874" s="62">
        <v>29098</v>
      </c>
      <c r="D874" t="s">
        <v>7607</v>
      </c>
      <c r="E874" t="s">
        <v>7906</v>
      </c>
      <c r="F874" t="s">
        <v>3575</v>
      </c>
      <c r="G874" t="s">
        <v>3575</v>
      </c>
      <c r="H874" t="s">
        <v>1371</v>
      </c>
      <c r="I874" t="s">
        <v>10594</v>
      </c>
      <c r="J874" t="s">
        <v>1035</v>
      </c>
      <c r="K874">
        <v>454535</v>
      </c>
      <c r="L874" t="s">
        <v>1035</v>
      </c>
      <c r="M874">
        <v>556540</v>
      </c>
      <c r="N874" t="s">
        <v>1035</v>
      </c>
      <c r="O874" t="s">
        <v>5627</v>
      </c>
      <c r="P874" t="s">
        <v>4145</v>
      </c>
      <c r="Q874">
        <v>7604</v>
      </c>
      <c r="R874" t="s">
        <v>1035</v>
      </c>
      <c r="V874" t="s">
        <v>5628</v>
      </c>
      <c r="W874">
        <v>36847</v>
      </c>
      <c r="X874">
        <v>7604</v>
      </c>
      <c r="Y874" t="s">
        <v>1035</v>
      </c>
      <c r="Z874" t="s">
        <v>8625</v>
      </c>
      <c r="AA874" t="s">
        <v>656</v>
      </c>
      <c r="AB874" t="s">
        <v>656</v>
      </c>
      <c r="AC874" t="s">
        <v>1035</v>
      </c>
      <c r="AD874" t="s">
        <v>8625</v>
      </c>
      <c r="AI874">
        <v>4179</v>
      </c>
      <c r="AO874" t="s">
        <v>1371</v>
      </c>
    </row>
    <row r="875" spans="1:41" x14ac:dyDescent="0.3">
      <c r="A875" t="s">
        <v>13257</v>
      </c>
      <c r="B875" t="s">
        <v>11524</v>
      </c>
      <c r="C875" s="62">
        <v>33269</v>
      </c>
      <c r="D875" t="s">
        <v>7994</v>
      </c>
      <c r="E875" t="s">
        <v>13258</v>
      </c>
      <c r="F875" t="s">
        <v>1437</v>
      </c>
      <c r="G875" t="s">
        <v>6107</v>
      </c>
      <c r="H875" t="s">
        <v>1378</v>
      </c>
      <c r="I875" t="s">
        <v>11525</v>
      </c>
      <c r="J875" t="s">
        <v>11524</v>
      </c>
      <c r="K875">
        <v>628338</v>
      </c>
      <c r="L875" t="s">
        <v>11524</v>
      </c>
      <c r="M875">
        <v>2221896</v>
      </c>
      <c r="N875" t="s">
        <v>11524</v>
      </c>
      <c r="O875" t="s">
        <v>13259</v>
      </c>
      <c r="P875" t="s">
        <v>13257</v>
      </c>
      <c r="Q875">
        <v>10352</v>
      </c>
      <c r="R875" t="s">
        <v>11524</v>
      </c>
      <c r="S875">
        <v>35050</v>
      </c>
      <c r="T875" t="s">
        <v>11524</v>
      </c>
      <c r="W875">
        <v>102267</v>
      </c>
      <c r="X875">
        <v>10352</v>
      </c>
      <c r="Y875" t="s">
        <v>11524</v>
      </c>
      <c r="Z875" t="s">
        <v>13260</v>
      </c>
      <c r="AA875" t="s">
        <v>656</v>
      </c>
      <c r="AB875" t="s">
        <v>664</v>
      </c>
      <c r="AD875" t="s">
        <v>13260</v>
      </c>
      <c r="AE875">
        <v>12828</v>
      </c>
      <c r="AF875" t="s">
        <v>11524</v>
      </c>
      <c r="AG875">
        <v>72261</v>
      </c>
      <c r="AH875" t="s">
        <v>11524</v>
      </c>
      <c r="AI875">
        <v>23683</v>
      </c>
      <c r="AJ875">
        <v>5334</v>
      </c>
      <c r="AK875" t="s">
        <v>11524</v>
      </c>
      <c r="AL875" t="s">
        <v>14803</v>
      </c>
      <c r="AM875" t="s">
        <v>13260</v>
      </c>
      <c r="AN875" t="s">
        <v>13260</v>
      </c>
      <c r="AO875" t="s">
        <v>1378</v>
      </c>
    </row>
    <row r="876" spans="1:41" x14ac:dyDescent="0.3">
      <c r="A876" t="s">
        <v>3474</v>
      </c>
      <c r="B876" t="s">
        <v>169</v>
      </c>
      <c r="C876" s="62">
        <v>33016</v>
      </c>
      <c r="D876" t="s">
        <v>6960</v>
      </c>
      <c r="E876" t="s">
        <v>6959</v>
      </c>
      <c r="F876" t="s">
        <v>1396</v>
      </c>
      <c r="G876" t="s">
        <v>9083</v>
      </c>
      <c r="H876" t="s">
        <v>659</v>
      </c>
      <c r="I876" t="s">
        <v>10812</v>
      </c>
      <c r="J876" t="s">
        <v>169</v>
      </c>
      <c r="K876">
        <v>514917</v>
      </c>
      <c r="L876" t="s">
        <v>169</v>
      </c>
      <c r="M876">
        <v>1784924</v>
      </c>
      <c r="N876" t="s">
        <v>169</v>
      </c>
      <c r="O876" t="s">
        <v>4146</v>
      </c>
      <c r="P876" t="s">
        <v>3474</v>
      </c>
      <c r="Q876">
        <v>9411</v>
      </c>
      <c r="R876" t="s">
        <v>169</v>
      </c>
      <c r="S876">
        <v>31130</v>
      </c>
      <c r="T876" t="s">
        <v>169</v>
      </c>
      <c r="V876" t="s">
        <v>12757</v>
      </c>
      <c r="W876">
        <v>56444</v>
      </c>
      <c r="X876">
        <v>9411</v>
      </c>
      <c r="Y876" t="s">
        <v>169</v>
      </c>
      <c r="Z876" t="s">
        <v>5629</v>
      </c>
      <c r="AA876" t="s">
        <v>5053</v>
      </c>
      <c r="AB876" t="s">
        <v>656</v>
      </c>
      <c r="AC876" t="s">
        <v>169</v>
      </c>
      <c r="AD876" t="s">
        <v>5629</v>
      </c>
      <c r="AE876">
        <v>11820</v>
      </c>
      <c r="AF876" t="s">
        <v>169</v>
      </c>
      <c r="AG876">
        <v>13354</v>
      </c>
      <c r="AH876" t="s">
        <v>169</v>
      </c>
      <c r="AI876">
        <v>9092</v>
      </c>
      <c r="AJ876">
        <v>4375</v>
      </c>
      <c r="AK876" t="s">
        <v>169</v>
      </c>
      <c r="AL876" t="s">
        <v>14804</v>
      </c>
      <c r="AM876" t="s">
        <v>5629</v>
      </c>
      <c r="AN876" t="s">
        <v>5629</v>
      </c>
      <c r="AO876" t="s">
        <v>659</v>
      </c>
    </row>
    <row r="877" spans="1:41" x14ac:dyDescent="0.3">
      <c r="A877" t="s">
        <v>2209</v>
      </c>
      <c r="B877" t="s">
        <v>1273</v>
      </c>
      <c r="C877" s="62">
        <v>31180</v>
      </c>
      <c r="D877" t="s">
        <v>6670</v>
      </c>
      <c r="E877" t="s">
        <v>6959</v>
      </c>
      <c r="F877" t="s">
        <v>1444</v>
      </c>
      <c r="G877" t="s">
        <v>9083</v>
      </c>
      <c r="H877" t="s">
        <v>1371</v>
      </c>
      <c r="I877" t="s">
        <v>9478</v>
      </c>
      <c r="J877" t="s">
        <v>1273</v>
      </c>
      <c r="K877">
        <v>456696</v>
      </c>
      <c r="L877" t="s">
        <v>1273</v>
      </c>
      <c r="M877">
        <v>1630080</v>
      </c>
      <c r="N877" t="s">
        <v>1273</v>
      </c>
      <c r="O877" t="s">
        <v>13499</v>
      </c>
      <c r="P877" t="s">
        <v>2209</v>
      </c>
      <c r="Q877">
        <v>8498</v>
      </c>
      <c r="R877" t="s">
        <v>1273</v>
      </c>
      <c r="S877">
        <v>30058</v>
      </c>
      <c r="T877" t="s">
        <v>1273</v>
      </c>
      <c r="V877" t="s">
        <v>12458</v>
      </c>
      <c r="W877">
        <v>47804</v>
      </c>
      <c r="X877">
        <v>8498</v>
      </c>
      <c r="Y877" t="s">
        <v>1273</v>
      </c>
      <c r="Z877" t="s">
        <v>5630</v>
      </c>
      <c r="AA877" t="s">
        <v>656</v>
      </c>
      <c r="AB877" t="s">
        <v>656</v>
      </c>
      <c r="AC877" t="s">
        <v>1273</v>
      </c>
      <c r="AD877" t="s">
        <v>5630</v>
      </c>
      <c r="AE877">
        <v>9656</v>
      </c>
      <c r="AF877" t="s">
        <v>1273</v>
      </c>
      <c r="AG877">
        <v>5270</v>
      </c>
      <c r="AH877" t="s">
        <v>1273</v>
      </c>
      <c r="AI877">
        <v>1771</v>
      </c>
      <c r="AJ877">
        <v>3259</v>
      </c>
      <c r="AL877" t="s">
        <v>14805</v>
      </c>
      <c r="AM877" t="s">
        <v>5630</v>
      </c>
      <c r="AN877" t="s">
        <v>1273</v>
      </c>
      <c r="AO877" t="s">
        <v>15883</v>
      </c>
    </row>
    <row r="878" spans="1:41" x14ac:dyDescent="0.3">
      <c r="A878" t="s">
        <v>9539</v>
      </c>
      <c r="B878" t="s">
        <v>9540</v>
      </c>
      <c r="C878" s="62">
        <v>33474</v>
      </c>
      <c r="D878" t="s">
        <v>9541</v>
      </c>
      <c r="E878" t="s">
        <v>6959</v>
      </c>
      <c r="F878" t="s">
        <v>1377</v>
      </c>
      <c r="G878" t="s">
        <v>9083</v>
      </c>
      <c r="H878" t="s">
        <v>1429</v>
      </c>
      <c r="I878" t="s">
        <v>9542</v>
      </c>
      <c r="J878" t="s">
        <v>9540</v>
      </c>
      <c r="K878">
        <v>571771</v>
      </c>
      <c r="L878" t="s">
        <v>9540</v>
      </c>
      <c r="M878">
        <v>1810385</v>
      </c>
      <c r="N878" t="s">
        <v>9540</v>
      </c>
      <c r="O878" t="s">
        <v>11918</v>
      </c>
      <c r="P878" t="s">
        <v>9539</v>
      </c>
      <c r="Q878">
        <v>9754</v>
      </c>
      <c r="R878" t="s">
        <v>9543</v>
      </c>
      <c r="S878">
        <v>31358</v>
      </c>
      <c r="T878" t="s">
        <v>9540</v>
      </c>
      <c r="V878" t="s">
        <v>11919</v>
      </c>
      <c r="W878">
        <v>59660</v>
      </c>
      <c r="X878">
        <v>9754</v>
      </c>
      <c r="Y878" t="s">
        <v>9543</v>
      </c>
      <c r="Z878" t="s">
        <v>9544</v>
      </c>
      <c r="AA878" t="s">
        <v>656</v>
      </c>
      <c r="AB878" t="s">
        <v>656</v>
      </c>
      <c r="AC878" t="s">
        <v>9540</v>
      </c>
      <c r="AD878" t="s">
        <v>9544</v>
      </c>
      <c r="AE878">
        <v>11139</v>
      </c>
      <c r="AF878" t="s">
        <v>9543</v>
      </c>
      <c r="AG878">
        <v>13792</v>
      </c>
      <c r="AH878" t="s">
        <v>9543</v>
      </c>
      <c r="AI878">
        <v>11508</v>
      </c>
      <c r="AJ878">
        <v>4675</v>
      </c>
      <c r="AK878" t="s">
        <v>9543</v>
      </c>
      <c r="AN878" t="s">
        <v>9544</v>
      </c>
      <c r="AO878" t="s">
        <v>15914</v>
      </c>
    </row>
    <row r="879" spans="1:41" x14ac:dyDescent="0.3">
      <c r="A879" t="s">
        <v>2210</v>
      </c>
      <c r="B879" t="s">
        <v>687</v>
      </c>
      <c r="C879" s="62">
        <v>31510</v>
      </c>
      <c r="D879" t="s">
        <v>7314</v>
      </c>
      <c r="E879" t="s">
        <v>6959</v>
      </c>
      <c r="F879" t="s">
        <v>1390</v>
      </c>
      <c r="G879" t="s">
        <v>6107</v>
      </c>
      <c r="H879" t="s">
        <v>1371</v>
      </c>
      <c r="I879" t="s">
        <v>9729</v>
      </c>
      <c r="J879" t="s">
        <v>687</v>
      </c>
      <c r="K879">
        <v>433587</v>
      </c>
      <c r="L879" t="s">
        <v>687</v>
      </c>
      <c r="M879">
        <v>541516</v>
      </c>
      <c r="N879" t="s">
        <v>687</v>
      </c>
      <c r="O879" t="s">
        <v>2211</v>
      </c>
      <c r="P879" t="s">
        <v>2210</v>
      </c>
      <c r="Q879">
        <v>7487</v>
      </c>
      <c r="R879" t="s">
        <v>687</v>
      </c>
      <c r="S879">
        <v>6194</v>
      </c>
      <c r="T879" t="s">
        <v>687</v>
      </c>
      <c r="V879" t="s">
        <v>4147</v>
      </c>
      <c r="W879">
        <v>45536</v>
      </c>
      <c r="X879">
        <v>7487</v>
      </c>
      <c r="Y879" t="s">
        <v>687</v>
      </c>
      <c r="Z879" t="s">
        <v>5631</v>
      </c>
      <c r="AA879" t="s">
        <v>656</v>
      </c>
      <c r="AB879" t="s">
        <v>656</v>
      </c>
      <c r="AC879" t="s">
        <v>687</v>
      </c>
      <c r="AD879" t="s">
        <v>5631</v>
      </c>
      <c r="AE879">
        <v>7886</v>
      </c>
      <c r="AF879" t="s">
        <v>687</v>
      </c>
      <c r="AG879">
        <v>5661</v>
      </c>
      <c r="AH879" t="s">
        <v>687</v>
      </c>
      <c r="AI879">
        <v>15214</v>
      </c>
      <c r="AJ879">
        <v>1165</v>
      </c>
      <c r="AL879" t="s">
        <v>14806</v>
      </c>
      <c r="AM879" t="s">
        <v>5631</v>
      </c>
      <c r="AN879" t="s">
        <v>5631</v>
      </c>
      <c r="AO879" t="s">
        <v>15887</v>
      </c>
    </row>
    <row r="880" spans="1:41" x14ac:dyDescent="0.3">
      <c r="A880" t="s">
        <v>2212</v>
      </c>
      <c r="B880" t="s">
        <v>105</v>
      </c>
      <c r="C880" s="62">
        <v>32027</v>
      </c>
      <c r="D880" t="s">
        <v>7417</v>
      </c>
      <c r="E880" t="s">
        <v>6959</v>
      </c>
      <c r="F880" t="s">
        <v>1387</v>
      </c>
      <c r="G880" t="s">
        <v>6107</v>
      </c>
      <c r="H880" t="s">
        <v>1378</v>
      </c>
      <c r="I880" t="s">
        <v>10038</v>
      </c>
      <c r="J880" t="s">
        <v>105</v>
      </c>
      <c r="K880">
        <v>491676</v>
      </c>
      <c r="L880" t="s">
        <v>105</v>
      </c>
      <c r="M880">
        <v>1599715</v>
      </c>
      <c r="N880" t="s">
        <v>105</v>
      </c>
      <c r="O880" t="s">
        <v>4148</v>
      </c>
      <c r="P880" t="s">
        <v>2212</v>
      </c>
      <c r="Q880">
        <v>9188</v>
      </c>
      <c r="R880" t="s">
        <v>105</v>
      </c>
      <c r="S880">
        <v>29550</v>
      </c>
      <c r="T880" t="s">
        <v>105</v>
      </c>
      <c r="V880" t="s">
        <v>5632</v>
      </c>
      <c r="W880">
        <v>51885</v>
      </c>
      <c r="X880">
        <v>9188</v>
      </c>
      <c r="Y880" t="s">
        <v>105</v>
      </c>
      <c r="Z880" t="s">
        <v>8626</v>
      </c>
      <c r="AA880" t="s">
        <v>656</v>
      </c>
      <c r="AB880" t="s">
        <v>656</v>
      </c>
      <c r="AC880" t="s">
        <v>105</v>
      </c>
      <c r="AD880" t="s">
        <v>8626</v>
      </c>
      <c r="AE880">
        <v>9483</v>
      </c>
      <c r="AF880" t="s">
        <v>105</v>
      </c>
      <c r="AG880">
        <v>12993</v>
      </c>
      <c r="AH880" t="s">
        <v>105</v>
      </c>
      <c r="AI880">
        <v>2979</v>
      </c>
      <c r="AJ880">
        <v>2814</v>
      </c>
      <c r="AK880" t="s">
        <v>105</v>
      </c>
      <c r="AL880" t="s">
        <v>14807</v>
      </c>
      <c r="AM880" t="s">
        <v>8626</v>
      </c>
      <c r="AN880" t="s">
        <v>8626</v>
      </c>
      <c r="AO880" t="s">
        <v>1378</v>
      </c>
    </row>
    <row r="881" spans="1:41" x14ac:dyDescent="0.3">
      <c r="A881" t="s">
        <v>4149</v>
      </c>
      <c r="B881" t="s">
        <v>1351</v>
      </c>
      <c r="C881" s="62">
        <v>27445</v>
      </c>
      <c r="D881" t="s">
        <v>7907</v>
      </c>
      <c r="E881" t="s">
        <v>6959</v>
      </c>
      <c r="F881" t="s">
        <v>3575</v>
      </c>
      <c r="G881" t="s">
        <v>3575</v>
      </c>
      <c r="H881" t="s">
        <v>1371</v>
      </c>
      <c r="I881" t="s">
        <v>9797</v>
      </c>
      <c r="J881" t="s">
        <v>1351</v>
      </c>
      <c r="K881">
        <v>115817</v>
      </c>
      <c r="L881" t="s">
        <v>1351</v>
      </c>
      <c r="M881">
        <v>7710</v>
      </c>
      <c r="N881" t="s">
        <v>1351</v>
      </c>
      <c r="O881" t="s">
        <v>5633</v>
      </c>
      <c r="P881" t="s">
        <v>4149</v>
      </c>
      <c r="Q881">
        <v>5734</v>
      </c>
      <c r="R881" t="s">
        <v>1351</v>
      </c>
      <c r="V881" t="s">
        <v>5634</v>
      </c>
      <c r="W881">
        <v>450</v>
      </c>
      <c r="Z881" t="s">
        <v>8627</v>
      </c>
      <c r="AA881" t="s">
        <v>656</v>
      </c>
      <c r="AB881" t="s">
        <v>656</v>
      </c>
      <c r="AC881" t="s">
        <v>1351</v>
      </c>
      <c r="AD881" t="s">
        <v>8627</v>
      </c>
      <c r="AI881">
        <v>15199</v>
      </c>
      <c r="AO881" t="s">
        <v>1371</v>
      </c>
    </row>
    <row r="882" spans="1:41" x14ac:dyDescent="0.3">
      <c r="A882" t="s">
        <v>2213</v>
      </c>
      <c r="B882" t="s">
        <v>11</v>
      </c>
      <c r="C882" s="62">
        <v>30859</v>
      </c>
      <c r="D882" t="s">
        <v>6926</v>
      </c>
      <c r="E882" t="s">
        <v>6959</v>
      </c>
      <c r="F882" t="s">
        <v>3575</v>
      </c>
      <c r="G882" t="s">
        <v>3575</v>
      </c>
      <c r="H882" t="s">
        <v>1429</v>
      </c>
      <c r="I882" t="s">
        <v>10040</v>
      </c>
      <c r="J882" t="s">
        <v>11</v>
      </c>
      <c r="K882">
        <v>434682</v>
      </c>
      <c r="L882" t="s">
        <v>11</v>
      </c>
      <c r="M882">
        <v>533264</v>
      </c>
      <c r="N882" t="s">
        <v>2214</v>
      </c>
      <c r="P882" t="s">
        <v>2213</v>
      </c>
      <c r="Q882">
        <v>8066</v>
      </c>
      <c r="R882" t="s">
        <v>11</v>
      </c>
      <c r="V882" t="s">
        <v>12311</v>
      </c>
      <c r="W882">
        <v>36866</v>
      </c>
      <c r="X882">
        <v>8066</v>
      </c>
      <c r="Y882" t="s">
        <v>11</v>
      </c>
      <c r="Z882" t="s">
        <v>8628</v>
      </c>
      <c r="AA882" t="s">
        <v>5053</v>
      </c>
      <c r="AB882" t="s">
        <v>656</v>
      </c>
      <c r="AC882" t="s">
        <v>11</v>
      </c>
      <c r="AD882" t="s">
        <v>8628</v>
      </c>
      <c r="AI882">
        <v>1216</v>
      </c>
      <c r="AO882" t="s">
        <v>1429</v>
      </c>
    </row>
    <row r="883" spans="1:41" x14ac:dyDescent="0.3">
      <c r="A883" t="s">
        <v>15574</v>
      </c>
      <c r="B883" t="s">
        <v>14285</v>
      </c>
      <c r="C883" s="62">
        <v>33853</v>
      </c>
      <c r="D883" t="s">
        <v>7332</v>
      </c>
      <c r="E883" t="s">
        <v>6959</v>
      </c>
      <c r="F883" t="s">
        <v>1387</v>
      </c>
      <c r="G883" t="s">
        <v>6107</v>
      </c>
      <c r="H883" t="s">
        <v>658</v>
      </c>
      <c r="I883" t="s">
        <v>15492</v>
      </c>
      <c r="J883" t="s">
        <v>14285</v>
      </c>
      <c r="K883">
        <v>593523</v>
      </c>
      <c r="L883" t="s">
        <v>14285</v>
      </c>
      <c r="P883" t="s">
        <v>15574</v>
      </c>
      <c r="Q883">
        <v>10270</v>
      </c>
      <c r="R883" t="s">
        <v>14285</v>
      </c>
      <c r="S883">
        <v>33431</v>
      </c>
      <c r="T883" t="s">
        <v>14285</v>
      </c>
      <c r="W883">
        <v>67342</v>
      </c>
      <c r="X883">
        <v>10270</v>
      </c>
      <c r="Y883" t="s">
        <v>16007</v>
      </c>
      <c r="Z883" t="s">
        <v>16008</v>
      </c>
      <c r="AA883" t="s">
        <v>664</v>
      </c>
      <c r="AB883" t="s">
        <v>656</v>
      </c>
      <c r="AD883" t="s">
        <v>16008</v>
      </c>
      <c r="AE883">
        <v>13704</v>
      </c>
      <c r="AI883">
        <v>12979</v>
      </c>
      <c r="AJ883">
        <v>5256</v>
      </c>
      <c r="AN883" t="s">
        <v>14285</v>
      </c>
      <c r="AO883" t="s">
        <v>658</v>
      </c>
    </row>
    <row r="884" spans="1:41" x14ac:dyDescent="0.3">
      <c r="A884" t="s">
        <v>2215</v>
      </c>
      <c r="B884" t="s">
        <v>342</v>
      </c>
      <c r="C884" s="62">
        <v>27900</v>
      </c>
      <c r="D884" t="s">
        <v>7157</v>
      </c>
      <c r="E884" t="s">
        <v>6959</v>
      </c>
      <c r="F884" t="s">
        <v>3575</v>
      </c>
      <c r="G884" t="s">
        <v>3575</v>
      </c>
      <c r="H884" t="s">
        <v>1422</v>
      </c>
      <c r="I884" t="s">
        <v>9930</v>
      </c>
      <c r="J884" t="s">
        <v>342</v>
      </c>
      <c r="K884">
        <v>150421</v>
      </c>
      <c r="L884" t="s">
        <v>342</v>
      </c>
      <c r="M884">
        <v>21581</v>
      </c>
      <c r="N884" t="s">
        <v>342</v>
      </c>
      <c r="O884" t="s">
        <v>2216</v>
      </c>
      <c r="P884" t="s">
        <v>2215</v>
      </c>
      <c r="Q884">
        <v>6258</v>
      </c>
      <c r="R884" t="s">
        <v>342</v>
      </c>
      <c r="S884">
        <v>4097</v>
      </c>
      <c r="T884" t="s">
        <v>342</v>
      </c>
      <c r="V884" t="s">
        <v>4150</v>
      </c>
      <c r="W884">
        <v>936</v>
      </c>
      <c r="X884">
        <v>6258</v>
      </c>
      <c r="Y884" t="s">
        <v>342</v>
      </c>
      <c r="Z884" t="s">
        <v>8629</v>
      </c>
      <c r="AA884" t="s">
        <v>656</v>
      </c>
      <c r="AB884" t="s">
        <v>656</v>
      </c>
      <c r="AC884" t="s">
        <v>342</v>
      </c>
      <c r="AD884" t="s">
        <v>8629</v>
      </c>
      <c r="AI884">
        <v>3869</v>
      </c>
      <c r="AO884" t="s">
        <v>1422</v>
      </c>
    </row>
    <row r="885" spans="1:41" x14ac:dyDescent="0.3">
      <c r="A885" t="s">
        <v>13770</v>
      </c>
      <c r="B885" t="s">
        <v>11642</v>
      </c>
      <c r="C885" s="62">
        <v>33892</v>
      </c>
      <c r="D885" t="s">
        <v>13771</v>
      </c>
      <c r="E885" t="s">
        <v>6959</v>
      </c>
      <c r="F885" t="s">
        <v>1424</v>
      </c>
      <c r="G885" t="s">
        <v>6107</v>
      </c>
      <c r="H885" t="s">
        <v>1378</v>
      </c>
      <c r="I885" t="s">
        <v>11643</v>
      </c>
      <c r="J885" t="s">
        <v>11642</v>
      </c>
      <c r="K885">
        <v>606192</v>
      </c>
      <c r="L885" t="s">
        <v>11642</v>
      </c>
      <c r="M885">
        <v>2119659</v>
      </c>
      <c r="N885" t="s">
        <v>11642</v>
      </c>
      <c r="O885" t="s">
        <v>13772</v>
      </c>
      <c r="P885" t="s">
        <v>13770</v>
      </c>
      <c r="Q885">
        <v>10366</v>
      </c>
      <c r="R885" t="s">
        <v>11642</v>
      </c>
      <c r="S885">
        <v>33377</v>
      </c>
      <c r="T885" t="s">
        <v>11642</v>
      </c>
      <c r="W885">
        <v>69667</v>
      </c>
      <c r="X885">
        <v>10366</v>
      </c>
      <c r="Y885" t="s">
        <v>13773</v>
      </c>
      <c r="Z885" t="s">
        <v>13774</v>
      </c>
      <c r="AA885" t="s">
        <v>656</v>
      </c>
      <c r="AB885" t="s">
        <v>656</v>
      </c>
      <c r="AD885" t="s">
        <v>13774</v>
      </c>
      <c r="AE885">
        <v>12850</v>
      </c>
      <c r="AI885">
        <v>23651</v>
      </c>
      <c r="AJ885">
        <v>5353</v>
      </c>
      <c r="AL885" t="s">
        <v>14808</v>
      </c>
      <c r="AM885" t="s">
        <v>13774</v>
      </c>
      <c r="AN885" t="s">
        <v>13774</v>
      </c>
      <c r="AO885" t="s">
        <v>1378</v>
      </c>
    </row>
    <row r="886" spans="1:41" x14ac:dyDescent="0.3">
      <c r="A886" t="s">
        <v>12823</v>
      </c>
      <c r="B886" t="s">
        <v>11574</v>
      </c>
      <c r="C886" s="62">
        <v>34396</v>
      </c>
      <c r="D886" t="s">
        <v>12824</v>
      </c>
      <c r="E886" t="s">
        <v>7246</v>
      </c>
      <c r="F886" t="s">
        <v>1432</v>
      </c>
      <c r="G886" t="s">
        <v>9083</v>
      </c>
      <c r="H886" t="s">
        <v>659</v>
      </c>
      <c r="I886" t="s">
        <v>11575</v>
      </c>
      <c r="J886" t="s">
        <v>11574</v>
      </c>
      <c r="K886">
        <v>599096</v>
      </c>
      <c r="L886" t="s">
        <v>11574</v>
      </c>
      <c r="M886">
        <v>2118134</v>
      </c>
      <c r="N886" t="s">
        <v>11574</v>
      </c>
      <c r="O886" t="s">
        <v>13381</v>
      </c>
      <c r="P886" t="s">
        <v>12823</v>
      </c>
      <c r="Q886">
        <v>9800</v>
      </c>
      <c r="R886" t="s">
        <v>11574</v>
      </c>
      <c r="S886">
        <v>33091</v>
      </c>
      <c r="T886" t="s">
        <v>11574</v>
      </c>
      <c r="W886">
        <v>69012</v>
      </c>
      <c r="X886">
        <v>9800</v>
      </c>
      <c r="Y886" t="s">
        <v>11574</v>
      </c>
      <c r="Z886" t="s">
        <v>12825</v>
      </c>
      <c r="AA886" t="s">
        <v>656</v>
      </c>
      <c r="AB886" t="s">
        <v>656</v>
      </c>
      <c r="AC886" t="s">
        <v>11574</v>
      </c>
      <c r="AD886" t="s">
        <v>12825</v>
      </c>
      <c r="AE886">
        <v>13186</v>
      </c>
      <c r="AI886">
        <v>18396</v>
      </c>
      <c r="AJ886">
        <v>4733</v>
      </c>
      <c r="AL886" t="s">
        <v>14809</v>
      </c>
      <c r="AM886" t="s">
        <v>12825</v>
      </c>
      <c r="AN886" t="s">
        <v>11574</v>
      </c>
      <c r="AO886" t="s">
        <v>659</v>
      </c>
    </row>
    <row r="887" spans="1:41" x14ac:dyDescent="0.3">
      <c r="A887" t="s">
        <v>9104</v>
      </c>
      <c r="B887" t="s">
        <v>9105</v>
      </c>
      <c r="C887" s="62">
        <v>31079</v>
      </c>
      <c r="D887" t="s">
        <v>9106</v>
      </c>
      <c r="E887" t="s">
        <v>7246</v>
      </c>
      <c r="F887" t="s">
        <v>3575</v>
      </c>
      <c r="G887" t="s">
        <v>3575</v>
      </c>
      <c r="H887" t="s">
        <v>659</v>
      </c>
      <c r="I887" t="s">
        <v>9107</v>
      </c>
      <c r="J887" t="s">
        <v>9105</v>
      </c>
      <c r="K887">
        <v>467070</v>
      </c>
      <c r="L887" t="s">
        <v>9105</v>
      </c>
      <c r="M887">
        <v>1803324</v>
      </c>
      <c r="N887" t="s">
        <v>9105</v>
      </c>
      <c r="O887" t="s">
        <v>11870</v>
      </c>
      <c r="P887" t="s">
        <v>9104</v>
      </c>
      <c r="Q887">
        <v>9184</v>
      </c>
      <c r="R887" t="s">
        <v>9105</v>
      </c>
      <c r="S887">
        <v>31165</v>
      </c>
      <c r="T887" t="s">
        <v>9105</v>
      </c>
      <c r="V887" t="s">
        <v>11871</v>
      </c>
      <c r="W887">
        <v>49824</v>
      </c>
      <c r="X887">
        <v>9184</v>
      </c>
      <c r="Y887" t="s">
        <v>9105</v>
      </c>
      <c r="Z887" t="s">
        <v>9108</v>
      </c>
      <c r="AA887" t="s">
        <v>5053</v>
      </c>
      <c r="AB887" t="s">
        <v>656</v>
      </c>
      <c r="AC887" t="s">
        <v>9105</v>
      </c>
      <c r="AD887" t="s">
        <v>9108</v>
      </c>
      <c r="AE887">
        <v>12434</v>
      </c>
      <c r="AH887" t="s">
        <v>9105</v>
      </c>
      <c r="AI887">
        <v>1862</v>
      </c>
      <c r="AN887" t="s">
        <v>9105</v>
      </c>
      <c r="AO887" t="s">
        <v>659</v>
      </c>
    </row>
    <row r="888" spans="1:41" x14ac:dyDescent="0.3">
      <c r="A888" t="s">
        <v>2217</v>
      </c>
      <c r="B888" t="s">
        <v>178</v>
      </c>
      <c r="C888" s="62">
        <v>30989</v>
      </c>
      <c r="D888" t="s">
        <v>6795</v>
      </c>
      <c r="E888" t="s">
        <v>7246</v>
      </c>
      <c r="F888" t="s">
        <v>3575</v>
      </c>
      <c r="G888" t="s">
        <v>3575</v>
      </c>
      <c r="H888" t="s">
        <v>659</v>
      </c>
      <c r="I888" t="s">
        <v>10859</v>
      </c>
      <c r="J888" t="s">
        <v>178</v>
      </c>
      <c r="K888">
        <v>468406</v>
      </c>
      <c r="L888" t="s">
        <v>178</v>
      </c>
      <c r="M888">
        <v>1102926</v>
      </c>
      <c r="N888" t="s">
        <v>178</v>
      </c>
      <c r="O888" t="s">
        <v>2218</v>
      </c>
      <c r="P888" t="s">
        <v>2217</v>
      </c>
      <c r="Q888">
        <v>8235</v>
      </c>
      <c r="R888" t="s">
        <v>178</v>
      </c>
      <c r="S888">
        <v>29119</v>
      </c>
      <c r="T888" t="s">
        <v>178</v>
      </c>
      <c r="U888" t="s">
        <v>178</v>
      </c>
      <c r="V888" t="s">
        <v>4151</v>
      </c>
      <c r="W888">
        <v>47843</v>
      </c>
      <c r="X888">
        <v>8235</v>
      </c>
      <c r="Y888" t="s">
        <v>178</v>
      </c>
      <c r="Z888" t="s">
        <v>5635</v>
      </c>
      <c r="AA888" t="s">
        <v>5053</v>
      </c>
      <c r="AB888" t="s">
        <v>656</v>
      </c>
      <c r="AC888" t="s">
        <v>178</v>
      </c>
      <c r="AD888" t="s">
        <v>5635</v>
      </c>
      <c r="AE888">
        <v>9541</v>
      </c>
      <c r="AF888" t="s">
        <v>178</v>
      </c>
      <c r="AG888">
        <v>12271</v>
      </c>
      <c r="AH888" t="s">
        <v>178</v>
      </c>
      <c r="AI888">
        <v>3067</v>
      </c>
      <c r="AN888" t="s">
        <v>178</v>
      </c>
      <c r="AO888" t="s">
        <v>659</v>
      </c>
    </row>
    <row r="889" spans="1:41" x14ac:dyDescent="0.3">
      <c r="A889" t="s">
        <v>2219</v>
      </c>
      <c r="B889" t="s">
        <v>685</v>
      </c>
      <c r="C889" s="62">
        <v>32873</v>
      </c>
      <c r="D889" t="s">
        <v>7678</v>
      </c>
      <c r="E889" t="s">
        <v>7246</v>
      </c>
      <c r="F889" t="s">
        <v>3575</v>
      </c>
      <c r="G889" t="s">
        <v>3575</v>
      </c>
      <c r="H889" t="s">
        <v>1371</v>
      </c>
      <c r="I889" t="s">
        <v>9101</v>
      </c>
      <c r="J889" t="s">
        <v>685</v>
      </c>
      <c r="K889">
        <v>516969</v>
      </c>
      <c r="L889" t="s">
        <v>685</v>
      </c>
      <c r="M889">
        <v>1897843</v>
      </c>
      <c r="N889" t="s">
        <v>685</v>
      </c>
      <c r="O889" t="s">
        <v>2220</v>
      </c>
      <c r="P889" t="s">
        <v>2219</v>
      </c>
      <c r="Q889">
        <v>9089</v>
      </c>
      <c r="R889" t="s">
        <v>685</v>
      </c>
      <c r="S889">
        <v>32029</v>
      </c>
      <c r="T889" t="s">
        <v>685</v>
      </c>
      <c r="V889" t="s">
        <v>4152</v>
      </c>
      <c r="W889">
        <v>56449</v>
      </c>
      <c r="X889">
        <v>9089</v>
      </c>
      <c r="Y889" t="s">
        <v>685</v>
      </c>
      <c r="Z889" t="s">
        <v>5636</v>
      </c>
      <c r="AA889" t="s">
        <v>656</v>
      </c>
      <c r="AB889" t="s">
        <v>656</v>
      </c>
      <c r="AC889" t="s">
        <v>685</v>
      </c>
      <c r="AD889" t="s">
        <v>5636</v>
      </c>
      <c r="AE889">
        <v>10700</v>
      </c>
      <c r="AF889" t="s">
        <v>685</v>
      </c>
      <c r="AG889">
        <v>15336</v>
      </c>
      <c r="AH889" t="s">
        <v>685</v>
      </c>
      <c r="AI889">
        <v>8549</v>
      </c>
      <c r="AJ889">
        <v>3943</v>
      </c>
      <c r="AL889" t="s">
        <v>14810</v>
      </c>
      <c r="AM889" t="s">
        <v>5636</v>
      </c>
      <c r="AN889" t="s">
        <v>5636</v>
      </c>
      <c r="AO889" t="s">
        <v>15883</v>
      </c>
    </row>
    <row r="890" spans="1:41" x14ac:dyDescent="0.3">
      <c r="A890" t="s">
        <v>8169</v>
      </c>
      <c r="B890" t="s">
        <v>8630</v>
      </c>
      <c r="C890" s="62">
        <v>33601</v>
      </c>
      <c r="D890" t="s">
        <v>8170</v>
      </c>
      <c r="E890" t="s">
        <v>7246</v>
      </c>
      <c r="F890" t="s">
        <v>1396</v>
      </c>
      <c r="G890" t="s">
        <v>9083</v>
      </c>
      <c r="H890" t="s">
        <v>1378</v>
      </c>
      <c r="I890" t="s">
        <v>9499</v>
      </c>
      <c r="J890" t="s">
        <v>8630</v>
      </c>
      <c r="K890">
        <v>546318</v>
      </c>
      <c r="L890" t="s">
        <v>8630</v>
      </c>
      <c r="M890">
        <v>2046496</v>
      </c>
      <c r="N890" t="s">
        <v>8630</v>
      </c>
      <c r="O890" t="s">
        <v>13543</v>
      </c>
      <c r="P890" t="s">
        <v>8169</v>
      </c>
      <c r="Q890">
        <v>9906</v>
      </c>
      <c r="R890" t="s">
        <v>8630</v>
      </c>
      <c r="S890">
        <v>32868</v>
      </c>
      <c r="T890" t="s">
        <v>8630</v>
      </c>
      <c r="V890" t="s">
        <v>8631</v>
      </c>
      <c r="W890">
        <v>66013</v>
      </c>
      <c r="X890">
        <v>9906</v>
      </c>
      <c r="Y890" t="s">
        <v>8630</v>
      </c>
      <c r="Z890" t="s">
        <v>8632</v>
      </c>
      <c r="AA890" t="s">
        <v>664</v>
      </c>
      <c r="AB890" t="s">
        <v>656</v>
      </c>
      <c r="AC890" t="s">
        <v>8630</v>
      </c>
      <c r="AD890" t="s">
        <v>8632</v>
      </c>
      <c r="AE890">
        <v>12704</v>
      </c>
      <c r="AF890" t="s">
        <v>8630</v>
      </c>
      <c r="AG890">
        <v>38319</v>
      </c>
      <c r="AH890" t="s">
        <v>8630</v>
      </c>
      <c r="AI890">
        <v>17822</v>
      </c>
      <c r="AJ890">
        <v>4842</v>
      </c>
      <c r="AK890" t="s">
        <v>8630</v>
      </c>
      <c r="AL890" t="s">
        <v>14811</v>
      </c>
      <c r="AM890" t="s">
        <v>8632</v>
      </c>
      <c r="AN890" t="s">
        <v>8632</v>
      </c>
      <c r="AO890" t="s">
        <v>1378</v>
      </c>
    </row>
    <row r="891" spans="1:41" x14ac:dyDescent="0.3">
      <c r="A891" t="s">
        <v>15864</v>
      </c>
      <c r="B891" t="s">
        <v>15669</v>
      </c>
      <c r="C891" s="62">
        <v>33893</v>
      </c>
      <c r="D891" t="s">
        <v>15865</v>
      </c>
      <c r="E891" t="s">
        <v>7246</v>
      </c>
      <c r="F891" t="s">
        <v>1411</v>
      </c>
      <c r="G891" t="s">
        <v>9083</v>
      </c>
      <c r="H891" t="s">
        <v>1378</v>
      </c>
      <c r="I891" t="s">
        <v>15866</v>
      </c>
      <c r="J891" t="s">
        <v>15669</v>
      </c>
      <c r="K891">
        <v>594011</v>
      </c>
      <c r="L891" t="s">
        <v>15669</v>
      </c>
      <c r="P891" t="s">
        <v>15864</v>
      </c>
      <c r="Q891">
        <v>9569</v>
      </c>
      <c r="R891" t="s">
        <v>15669</v>
      </c>
      <c r="S891">
        <v>33103</v>
      </c>
      <c r="T891" t="s">
        <v>15669</v>
      </c>
      <c r="W891">
        <v>67626</v>
      </c>
      <c r="X891">
        <v>9569</v>
      </c>
      <c r="Y891" t="s">
        <v>15669</v>
      </c>
      <c r="Z891" t="s">
        <v>16009</v>
      </c>
      <c r="AA891" t="s">
        <v>5053</v>
      </c>
      <c r="AB891" t="s">
        <v>656</v>
      </c>
      <c r="AD891" t="s">
        <v>16009</v>
      </c>
      <c r="AE891">
        <v>12263</v>
      </c>
      <c r="AI891">
        <v>13377</v>
      </c>
      <c r="AJ891">
        <v>5841</v>
      </c>
      <c r="AN891" t="s">
        <v>15669</v>
      </c>
      <c r="AO891" t="s">
        <v>1378</v>
      </c>
    </row>
    <row r="892" spans="1:41" x14ac:dyDescent="0.3">
      <c r="A892" t="s">
        <v>2221</v>
      </c>
      <c r="B892" t="s">
        <v>53</v>
      </c>
      <c r="C892" s="62">
        <v>32105</v>
      </c>
      <c r="D892" t="s">
        <v>6642</v>
      </c>
      <c r="E892" t="s">
        <v>7141</v>
      </c>
      <c r="F892" t="s">
        <v>3575</v>
      </c>
      <c r="G892" t="s">
        <v>3575</v>
      </c>
      <c r="H892" t="s">
        <v>1422</v>
      </c>
      <c r="I892" t="s">
        <v>9362</v>
      </c>
      <c r="J892" t="s">
        <v>53</v>
      </c>
      <c r="K892">
        <v>543302</v>
      </c>
      <c r="L892" t="s">
        <v>53</v>
      </c>
      <c r="M892">
        <v>1794325</v>
      </c>
      <c r="N892" t="s">
        <v>53</v>
      </c>
      <c r="O892" t="s">
        <v>4153</v>
      </c>
      <c r="P892" t="s">
        <v>2221</v>
      </c>
      <c r="Q892">
        <v>9309</v>
      </c>
      <c r="R892" t="s">
        <v>53</v>
      </c>
      <c r="S892">
        <v>31998</v>
      </c>
      <c r="T892" t="s">
        <v>53</v>
      </c>
      <c r="V892" t="s">
        <v>4154</v>
      </c>
      <c r="W892">
        <v>60002</v>
      </c>
      <c r="X892">
        <v>9309</v>
      </c>
      <c r="Y892" t="s">
        <v>53</v>
      </c>
      <c r="Z892" t="s">
        <v>5637</v>
      </c>
      <c r="AA892" t="s">
        <v>664</v>
      </c>
      <c r="AB892" t="s">
        <v>656</v>
      </c>
      <c r="AC892" t="s">
        <v>53</v>
      </c>
      <c r="AD892" t="s">
        <v>5637</v>
      </c>
      <c r="AE892">
        <v>11140</v>
      </c>
      <c r="AF892" t="s">
        <v>53</v>
      </c>
      <c r="AG892">
        <v>13359</v>
      </c>
      <c r="AH892" t="s">
        <v>53</v>
      </c>
      <c r="AI892">
        <v>17821</v>
      </c>
      <c r="AJ892">
        <v>4212</v>
      </c>
      <c r="AK892" t="s">
        <v>53</v>
      </c>
      <c r="AL892" t="s">
        <v>14812</v>
      </c>
      <c r="AM892" t="s">
        <v>5637</v>
      </c>
      <c r="AN892" t="s">
        <v>5637</v>
      </c>
      <c r="AO892" t="s">
        <v>1422</v>
      </c>
    </row>
    <row r="893" spans="1:41" x14ac:dyDescent="0.3">
      <c r="A893" t="s">
        <v>15750</v>
      </c>
      <c r="B893" t="s">
        <v>14232</v>
      </c>
      <c r="C893" s="62">
        <v>34160</v>
      </c>
      <c r="D893" t="s">
        <v>6670</v>
      </c>
      <c r="E893" t="s">
        <v>15751</v>
      </c>
      <c r="F893" t="s">
        <v>1447</v>
      </c>
      <c r="G893" t="s">
        <v>6107</v>
      </c>
      <c r="H893" t="s">
        <v>1371</v>
      </c>
      <c r="I893" t="s">
        <v>15752</v>
      </c>
      <c r="J893" t="s">
        <v>14232</v>
      </c>
      <c r="K893">
        <v>605276</v>
      </c>
      <c r="L893" t="s">
        <v>14232</v>
      </c>
      <c r="P893" t="s">
        <v>15750</v>
      </c>
      <c r="Q893">
        <v>10156</v>
      </c>
      <c r="R893" t="s">
        <v>14232</v>
      </c>
      <c r="S893">
        <v>34226</v>
      </c>
      <c r="T893" t="s">
        <v>14232</v>
      </c>
      <c r="W893">
        <v>103801</v>
      </c>
      <c r="Z893" t="s">
        <v>16010</v>
      </c>
      <c r="AA893" t="s">
        <v>656</v>
      </c>
      <c r="AB893" t="s">
        <v>656</v>
      </c>
      <c r="AD893" t="s">
        <v>16010</v>
      </c>
      <c r="AE893">
        <v>14206</v>
      </c>
      <c r="AI893">
        <v>21303</v>
      </c>
      <c r="AJ893">
        <v>5395</v>
      </c>
      <c r="AN893" t="s">
        <v>14232</v>
      </c>
      <c r="AO893" t="s">
        <v>15887</v>
      </c>
    </row>
    <row r="894" spans="1:41" x14ac:dyDescent="0.3">
      <c r="A894" t="s">
        <v>2222</v>
      </c>
      <c r="B894" t="s">
        <v>50</v>
      </c>
      <c r="C894" s="62">
        <v>30573</v>
      </c>
      <c r="D894" t="s">
        <v>6907</v>
      </c>
      <c r="E894" t="s">
        <v>7247</v>
      </c>
      <c r="F894" t="s">
        <v>3575</v>
      </c>
      <c r="G894" t="s">
        <v>3575</v>
      </c>
      <c r="H894" t="s">
        <v>1422</v>
      </c>
      <c r="I894" t="s">
        <v>10596</v>
      </c>
      <c r="J894" t="s">
        <v>50</v>
      </c>
      <c r="K894">
        <v>452105</v>
      </c>
      <c r="L894" t="s">
        <v>50</v>
      </c>
      <c r="M894">
        <v>1603027</v>
      </c>
      <c r="N894" t="s">
        <v>50</v>
      </c>
      <c r="O894" t="s">
        <v>2223</v>
      </c>
      <c r="P894" t="s">
        <v>2222</v>
      </c>
      <c r="Q894">
        <v>8568</v>
      </c>
      <c r="R894" t="s">
        <v>50</v>
      </c>
      <c r="S894">
        <v>29788</v>
      </c>
      <c r="T894" t="s">
        <v>50</v>
      </c>
      <c r="V894" t="s">
        <v>4155</v>
      </c>
      <c r="W894">
        <v>52534</v>
      </c>
      <c r="X894">
        <v>8568</v>
      </c>
      <c r="Y894" t="s">
        <v>50</v>
      </c>
      <c r="Z894" t="s">
        <v>8633</v>
      </c>
      <c r="AA894" t="s">
        <v>656</v>
      </c>
      <c r="AB894" t="s">
        <v>656</v>
      </c>
      <c r="AC894" t="s">
        <v>50</v>
      </c>
      <c r="AD894" t="s">
        <v>8633</v>
      </c>
      <c r="AE894">
        <v>11213</v>
      </c>
      <c r="AH894" t="s">
        <v>50</v>
      </c>
      <c r="AI894">
        <v>2259</v>
      </c>
      <c r="AN894" t="s">
        <v>50</v>
      </c>
      <c r="AO894" t="s">
        <v>1422</v>
      </c>
    </row>
    <row r="895" spans="1:41" x14ac:dyDescent="0.3">
      <c r="A895" t="s">
        <v>8234</v>
      </c>
      <c r="B895" t="s">
        <v>8634</v>
      </c>
      <c r="C895" s="62">
        <v>32243</v>
      </c>
      <c r="D895" t="s">
        <v>6642</v>
      </c>
      <c r="E895" t="s">
        <v>8235</v>
      </c>
      <c r="F895" t="s">
        <v>3575</v>
      </c>
      <c r="G895" t="s">
        <v>3575</v>
      </c>
      <c r="H895" t="s">
        <v>1371</v>
      </c>
      <c r="I895" t="s">
        <v>10615</v>
      </c>
      <c r="J895" t="s">
        <v>8634</v>
      </c>
      <c r="K895">
        <v>518790</v>
      </c>
      <c r="L895" t="s">
        <v>8634</v>
      </c>
      <c r="M895">
        <v>1982197</v>
      </c>
      <c r="N895" t="s">
        <v>8634</v>
      </c>
      <c r="O895" t="s">
        <v>8635</v>
      </c>
      <c r="P895" t="s">
        <v>8234</v>
      </c>
      <c r="Q895">
        <v>9833</v>
      </c>
      <c r="R895" t="s">
        <v>8634</v>
      </c>
      <c r="S895">
        <v>32611</v>
      </c>
      <c r="T895" t="s">
        <v>8634</v>
      </c>
      <c r="V895" t="s">
        <v>12005</v>
      </c>
      <c r="W895">
        <v>59332</v>
      </c>
      <c r="X895">
        <v>9833</v>
      </c>
      <c r="Y895" t="s">
        <v>8634</v>
      </c>
      <c r="Z895" t="s">
        <v>8636</v>
      </c>
      <c r="AA895" t="s">
        <v>656</v>
      </c>
      <c r="AB895" t="s">
        <v>656</v>
      </c>
      <c r="AC895" t="s">
        <v>8634</v>
      </c>
      <c r="AD895" t="s">
        <v>8636</v>
      </c>
      <c r="AE895">
        <v>12441</v>
      </c>
      <c r="AF895" t="s">
        <v>8634</v>
      </c>
      <c r="AG895">
        <v>38172</v>
      </c>
      <c r="AH895" t="s">
        <v>8634</v>
      </c>
      <c r="AI895">
        <v>8601</v>
      </c>
      <c r="AJ895">
        <v>4237</v>
      </c>
      <c r="AN895" t="s">
        <v>8634</v>
      </c>
      <c r="AO895" t="s">
        <v>1371</v>
      </c>
    </row>
    <row r="896" spans="1:41" x14ac:dyDescent="0.3">
      <c r="A896" t="s">
        <v>2224</v>
      </c>
      <c r="B896" t="s">
        <v>611</v>
      </c>
      <c r="C896" s="62">
        <v>32729</v>
      </c>
      <c r="D896" t="s">
        <v>6614</v>
      </c>
      <c r="E896" t="s">
        <v>6649</v>
      </c>
      <c r="F896" t="s">
        <v>1479</v>
      </c>
      <c r="G896" t="s">
        <v>9083</v>
      </c>
      <c r="H896" t="s">
        <v>1378</v>
      </c>
      <c r="I896" t="s">
        <v>9757</v>
      </c>
      <c r="J896" t="s">
        <v>611</v>
      </c>
      <c r="K896">
        <v>518792</v>
      </c>
      <c r="L896" t="s">
        <v>611</v>
      </c>
      <c r="M896">
        <v>1611138</v>
      </c>
      <c r="N896" t="s">
        <v>611</v>
      </c>
      <c r="O896" t="s">
        <v>2225</v>
      </c>
      <c r="P896" t="s">
        <v>2224</v>
      </c>
      <c r="Q896">
        <v>8621</v>
      </c>
      <c r="R896" t="s">
        <v>611</v>
      </c>
      <c r="S896">
        <v>29551</v>
      </c>
      <c r="T896" t="s">
        <v>611</v>
      </c>
      <c r="U896" t="s">
        <v>611</v>
      </c>
      <c r="V896" t="s">
        <v>4156</v>
      </c>
      <c r="W896">
        <v>57396</v>
      </c>
      <c r="X896">
        <v>8621</v>
      </c>
      <c r="Y896" t="s">
        <v>611</v>
      </c>
      <c r="Z896" t="s">
        <v>5638</v>
      </c>
      <c r="AA896" t="s">
        <v>664</v>
      </c>
      <c r="AB896" t="s">
        <v>664</v>
      </c>
      <c r="AC896" t="s">
        <v>611</v>
      </c>
      <c r="AD896" t="s">
        <v>5638</v>
      </c>
      <c r="AE896">
        <v>9757</v>
      </c>
      <c r="AF896" t="s">
        <v>611</v>
      </c>
      <c r="AG896">
        <v>11129</v>
      </c>
      <c r="AH896" t="s">
        <v>611</v>
      </c>
      <c r="AI896">
        <v>7549</v>
      </c>
      <c r="AJ896">
        <v>3311</v>
      </c>
      <c r="AK896" t="s">
        <v>611</v>
      </c>
      <c r="AL896" t="s">
        <v>14813</v>
      </c>
      <c r="AM896" t="s">
        <v>5638</v>
      </c>
      <c r="AN896" t="s">
        <v>5638</v>
      </c>
      <c r="AO896" t="s">
        <v>1378</v>
      </c>
    </row>
    <row r="897" spans="1:41" x14ac:dyDescent="0.3">
      <c r="A897" t="s">
        <v>2226</v>
      </c>
      <c r="B897" t="s">
        <v>273</v>
      </c>
      <c r="C897" s="62">
        <v>32783</v>
      </c>
      <c r="D897" t="s">
        <v>6581</v>
      </c>
      <c r="E897" t="s">
        <v>6927</v>
      </c>
      <c r="F897" t="s">
        <v>1370</v>
      </c>
      <c r="G897" t="s">
        <v>6107</v>
      </c>
      <c r="H897" t="s">
        <v>1378</v>
      </c>
      <c r="I897" t="s">
        <v>9966</v>
      </c>
      <c r="J897" t="s">
        <v>273</v>
      </c>
      <c r="K897">
        <v>543305</v>
      </c>
      <c r="L897" t="s">
        <v>273</v>
      </c>
      <c r="M897">
        <v>1669559</v>
      </c>
      <c r="N897" t="s">
        <v>273</v>
      </c>
      <c r="O897" t="s">
        <v>4157</v>
      </c>
      <c r="P897" t="s">
        <v>2226</v>
      </c>
      <c r="Q897">
        <v>9325</v>
      </c>
      <c r="R897" t="s">
        <v>273</v>
      </c>
      <c r="S897">
        <v>31253</v>
      </c>
      <c r="T897" t="s">
        <v>273</v>
      </c>
      <c r="U897" t="s">
        <v>273</v>
      </c>
      <c r="V897" t="s">
        <v>4158</v>
      </c>
      <c r="W897">
        <v>57967</v>
      </c>
      <c r="X897">
        <v>9325</v>
      </c>
      <c r="Y897" t="s">
        <v>273</v>
      </c>
      <c r="Z897" t="s">
        <v>5639</v>
      </c>
      <c r="AA897" t="s">
        <v>5053</v>
      </c>
      <c r="AB897" t="s">
        <v>656</v>
      </c>
      <c r="AC897" t="s">
        <v>273</v>
      </c>
      <c r="AD897" t="s">
        <v>5639</v>
      </c>
      <c r="AE897">
        <v>10470</v>
      </c>
      <c r="AF897" t="s">
        <v>273</v>
      </c>
      <c r="AG897">
        <v>13894</v>
      </c>
      <c r="AH897" t="s">
        <v>273</v>
      </c>
      <c r="AI897">
        <v>5770</v>
      </c>
      <c r="AJ897">
        <v>4213</v>
      </c>
      <c r="AK897" t="s">
        <v>273</v>
      </c>
      <c r="AL897" t="s">
        <v>14814</v>
      </c>
      <c r="AM897" t="s">
        <v>5639</v>
      </c>
      <c r="AN897" t="s">
        <v>5639</v>
      </c>
      <c r="AO897" t="s">
        <v>1378</v>
      </c>
    </row>
    <row r="898" spans="1:41" x14ac:dyDescent="0.3">
      <c r="A898" t="s">
        <v>2227</v>
      </c>
      <c r="B898" t="s">
        <v>131</v>
      </c>
      <c r="C898" s="62">
        <v>31304</v>
      </c>
      <c r="D898" t="s">
        <v>6664</v>
      </c>
      <c r="E898" t="s">
        <v>6927</v>
      </c>
      <c r="F898" t="s">
        <v>3575</v>
      </c>
      <c r="G898" t="s">
        <v>3575</v>
      </c>
      <c r="H898" t="s">
        <v>659</v>
      </c>
      <c r="I898" t="s">
        <v>10794</v>
      </c>
      <c r="J898" t="s">
        <v>131</v>
      </c>
      <c r="K898">
        <v>518794</v>
      </c>
      <c r="L898" t="s">
        <v>131</v>
      </c>
      <c r="M898">
        <v>1599170</v>
      </c>
      <c r="N898" t="s">
        <v>131</v>
      </c>
      <c r="O898" t="s">
        <v>2228</v>
      </c>
      <c r="P898" t="s">
        <v>2227</v>
      </c>
      <c r="Q898">
        <v>8725</v>
      </c>
      <c r="R898" t="s">
        <v>131</v>
      </c>
      <c r="S898">
        <v>29552</v>
      </c>
      <c r="T898" t="s">
        <v>131</v>
      </c>
      <c r="V898" t="s">
        <v>5640</v>
      </c>
      <c r="W898">
        <v>56450</v>
      </c>
      <c r="X898">
        <v>8725</v>
      </c>
      <c r="Y898" t="s">
        <v>131</v>
      </c>
      <c r="Z898" t="s">
        <v>5641</v>
      </c>
      <c r="AA898" t="s">
        <v>656</v>
      </c>
      <c r="AB898" t="s">
        <v>656</v>
      </c>
      <c r="AC898" t="s">
        <v>131</v>
      </c>
      <c r="AD898" t="s">
        <v>5641</v>
      </c>
      <c r="AE898">
        <v>9926</v>
      </c>
      <c r="AI898">
        <v>5678</v>
      </c>
      <c r="AN898" t="s">
        <v>131</v>
      </c>
      <c r="AO898" t="s">
        <v>659</v>
      </c>
    </row>
    <row r="899" spans="1:41" x14ac:dyDescent="0.3">
      <c r="A899" t="s">
        <v>13775</v>
      </c>
      <c r="B899" t="s">
        <v>11674</v>
      </c>
      <c r="C899" s="62">
        <v>32751</v>
      </c>
      <c r="D899" t="s">
        <v>6907</v>
      </c>
      <c r="E899" t="s">
        <v>6927</v>
      </c>
      <c r="F899" t="s">
        <v>1403</v>
      </c>
      <c r="G899" t="s">
        <v>6107</v>
      </c>
      <c r="H899" t="s">
        <v>1394</v>
      </c>
      <c r="I899" t="s">
        <v>11675</v>
      </c>
      <c r="J899" t="s">
        <v>11674</v>
      </c>
      <c r="K899">
        <v>543308</v>
      </c>
      <c r="L899" t="s">
        <v>11674</v>
      </c>
      <c r="M899">
        <v>1956975</v>
      </c>
      <c r="N899" t="s">
        <v>11674</v>
      </c>
      <c r="O899" t="s">
        <v>13776</v>
      </c>
      <c r="P899" t="s">
        <v>13775</v>
      </c>
      <c r="Q899">
        <v>10059</v>
      </c>
      <c r="R899" t="s">
        <v>11674</v>
      </c>
      <c r="S899">
        <v>32255</v>
      </c>
      <c r="T899" t="s">
        <v>11674</v>
      </c>
      <c r="W899">
        <v>70307</v>
      </c>
      <c r="X899">
        <v>10059</v>
      </c>
      <c r="Y899" t="s">
        <v>11674</v>
      </c>
      <c r="Z899" t="s">
        <v>13777</v>
      </c>
      <c r="AA899" t="s">
        <v>656</v>
      </c>
      <c r="AB899" t="s">
        <v>656</v>
      </c>
      <c r="AD899" t="s">
        <v>13777</v>
      </c>
      <c r="AE899">
        <v>12251</v>
      </c>
      <c r="AI899">
        <v>23863</v>
      </c>
      <c r="AJ899">
        <v>4943</v>
      </c>
      <c r="AK899" t="s">
        <v>11674</v>
      </c>
      <c r="AL899" t="s">
        <v>14815</v>
      </c>
      <c r="AM899" t="s">
        <v>13777</v>
      </c>
      <c r="AN899" t="s">
        <v>11674</v>
      </c>
      <c r="AO899" t="s">
        <v>15894</v>
      </c>
    </row>
    <row r="900" spans="1:41" x14ac:dyDescent="0.3">
      <c r="A900" t="s">
        <v>15753</v>
      </c>
      <c r="B900" t="s">
        <v>15698</v>
      </c>
      <c r="C900" s="62">
        <v>35314</v>
      </c>
      <c r="D900" t="s">
        <v>6988</v>
      </c>
      <c r="E900" t="s">
        <v>6927</v>
      </c>
      <c r="F900" t="s">
        <v>1393</v>
      </c>
      <c r="G900" t="s">
        <v>9083</v>
      </c>
      <c r="H900" t="s">
        <v>1371</v>
      </c>
      <c r="I900" t="s">
        <v>15754</v>
      </c>
      <c r="J900" t="s">
        <v>15698</v>
      </c>
      <c r="K900">
        <v>663855</v>
      </c>
      <c r="L900" t="s">
        <v>15698</v>
      </c>
      <c r="P900" t="s">
        <v>15753</v>
      </c>
      <c r="Q900">
        <v>10947</v>
      </c>
      <c r="R900" t="s">
        <v>15698</v>
      </c>
      <c r="S900">
        <v>37909</v>
      </c>
      <c r="T900" t="s">
        <v>15698</v>
      </c>
      <c r="W900">
        <v>107962</v>
      </c>
      <c r="Z900" t="s">
        <v>16011</v>
      </c>
      <c r="AA900" t="s">
        <v>656</v>
      </c>
      <c r="AB900" t="s">
        <v>656</v>
      </c>
      <c r="AD900" t="s">
        <v>16011</v>
      </c>
      <c r="AE900">
        <v>13912</v>
      </c>
      <c r="AI900">
        <v>23864</v>
      </c>
      <c r="AJ900">
        <v>5817</v>
      </c>
      <c r="AN900" t="s">
        <v>15698</v>
      </c>
      <c r="AO900" t="s">
        <v>15883</v>
      </c>
    </row>
    <row r="901" spans="1:41" x14ac:dyDescent="0.3">
      <c r="A901" t="s">
        <v>14131</v>
      </c>
      <c r="B901" t="s">
        <v>13967</v>
      </c>
      <c r="C901" s="62">
        <v>33222</v>
      </c>
      <c r="D901" t="s">
        <v>6812</v>
      </c>
      <c r="E901" t="s">
        <v>14132</v>
      </c>
      <c r="F901" t="s">
        <v>1563</v>
      </c>
      <c r="G901" t="s">
        <v>6107</v>
      </c>
      <c r="H901" t="s">
        <v>1371</v>
      </c>
      <c r="I901" t="s">
        <v>13994</v>
      </c>
      <c r="J901" t="s">
        <v>13967</v>
      </c>
      <c r="K901">
        <v>657610</v>
      </c>
      <c r="L901" t="s">
        <v>13967</v>
      </c>
      <c r="M901">
        <v>2794535</v>
      </c>
      <c r="N901" t="s">
        <v>13967</v>
      </c>
      <c r="O901" t="s">
        <v>14816</v>
      </c>
      <c r="P901" t="s">
        <v>14131</v>
      </c>
      <c r="Q901">
        <v>10740</v>
      </c>
      <c r="R901" t="s">
        <v>13967</v>
      </c>
      <c r="S901">
        <v>35902</v>
      </c>
      <c r="T901" t="s">
        <v>13967</v>
      </c>
      <c r="W901">
        <v>105121</v>
      </c>
      <c r="X901">
        <v>10740</v>
      </c>
      <c r="Y901" t="s">
        <v>13967</v>
      </c>
      <c r="Z901" t="s">
        <v>14133</v>
      </c>
      <c r="AA901" t="s">
        <v>656</v>
      </c>
      <c r="AB901" t="s">
        <v>656</v>
      </c>
      <c r="AD901" t="s">
        <v>14134</v>
      </c>
      <c r="AE901">
        <v>14408</v>
      </c>
      <c r="AI901">
        <v>21419</v>
      </c>
      <c r="AJ901">
        <v>5455</v>
      </c>
      <c r="AL901" t="s">
        <v>14817</v>
      </c>
      <c r="AM901" t="s">
        <v>14134</v>
      </c>
      <c r="AN901" t="s">
        <v>14134</v>
      </c>
      <c r="AO901" t="s">
        <v>15883</v>
      </c>
    </row>
    <row r="902" spans="1:41" x14ac:dyDescent="0.3">
      <c r="A902" t="s">
        <v>2229</v>
      </c>
      <c r="B902" t="s">
        <v>549</v>
      </c>
      <c r="C902" s="62">
        <v>30031</v>
      </c>
      <c r="D902" t="s">
        <v>6581</v>
      </c>
      <c r="E902" t="s">
        <v>6580</v>
      </c>
      <c r="F902" t="s">
        <v>3575</v>
      </c>
      <c r="G902" t="s">
        <v>3575</v>
      </c>
      <c r="H902" t="s">
        <v>659</v>
      </c>
      <c r="I902" t="s">
        <v>10145</v>
      </c>
      <c r="J902" t="s">
        <v>549</v>
      </c>
      <c r="K902">
        <v>431094</v>
      </c>
      <c r="L902" t="s">
        <v>549</v>
      </c>
      <c r="M902">
        <v>484952</v>
      </c>
      <c r="N902" t="s">
        <v>549</v>
      </c>
      <c r="O902" t="s">
        <v>2230</v>
      </c>
      <c r="P902" t="s">
        <v>2229</v>
      </c>
      <c r="Q902">
        <v>7483</v>
      </c>
      <c r="R902" t="s">
        <v>549</v>
      </c>
      <c r="S902">
        <v>6190</v>
      </c>
      <c r="T902" t="s">
        <v>549</v>
      </c>
      <c r="U902" t="s">
        <v>549</v>
      </c>
      <c r="V902" t="s">
        <v>4159</v>
      </c>
      <c r="W902">
        <v>45430</v>
      </c>
      <c r="X902">
        <v>7483</v>
      </c>
      <c r="Y902" t="s">
        <v>549</v>
      </c>
      <c r="Z902" t="s">
        <v>5642</v>
      </c>
      <c r="AA902" t="s">
        <v>656</v>
      </c>
      <c r="AB902" t="s">
        <v>656</v>
      </c>
      <c r="AC902" t="s">
        <v>549</v>
      </c>
      <c r="AD902" t="s">
        <v>5642</v>
      </c>
      <c r="AE902">
        <v>7624</v>
      </c>
      <c r="AF902" t="s">
        <v>549</v>
      </c>
      <c r="AG902">
        <v>5557</v>
      </c>
      <c r="AH902" t="s">
        <v>549</v>
      </c>
      <c r="AI902">
        <v>15283</v>
      </c>
      <c r="AJ902">
        <v>1186</v>
      </c>
      <c r="AK902" t="s">
        <v>549</v>
      </c>
      <c r="AN902" t="s">
        <v>549</v>
      </c>
      <c r="AO902" t="s">
        <v>659</v>
      </c>
    </row>
    <row r="903" spans="1:41" x14ac:dyDescent="0.3">
      <c r="A903" t="s">
        <v>11099</v>
      </c>
      <c r="B903" t="s">
        <v>11100</v>
      </c>
      <c r="C903" s="62">
        <v>29291</v>
      </c>
      <c r="D903" t="s">
        <v>7899</v>
      </c>
      <c r="E903" t="s">
        <v>6580</v>
      </c>
      <c r="F903" t="s">
        <v>1377</v>
      </c>
      <c r="G903" t="s">
        <v>9083</v>
      </c>
      <c r="H903" t="s">
        <v>1371</v>
      </c>
      <c r="I903" t="s">
        <v>11101</v>
      </c>
      <c r="J903" t="s">
        <v>11100</v>
      </c>
      <c r="K903">
        <v>448179</v>
      </c>
      <c r="L903" t="s">
        <v>11100</v>
      </c>
      <c r="M903">
        <v>555244</v>
      </c>
      <c r="N903" t="s">
        <v>11100</v>
      </c>
      <c r="O903" t="s">
        <v>11905</v>
      </c>
      <c r="P903" t="s">
        <v>11099</v>
      </c>
      <c r="Q903">
        <v>7578</v>
      </c>
      <c r="R903" t="s">
        <v>11100</v>
      </c>
      <c r="S903">
        <v>6321</v>
      </c>
      <c r="T903" t="s">
        <v>11100</v>
      </c>
      <c r="V903" t="s">
        <v>11906</v>
      </c>
      <c r="W903">
        <v>36959</v>
      </c>
      <c r="X903">
        <v>7578</v>
      </c>
      <c r="Y903" t="s">
        <v>11100</v>
      </c>
      <c r="Z903" t="s">
        <v>11102</v>
      </c>
      <c r="AA903" t="s">
        <v>664</v>
      </c>
      <c r="AB903" t="s">
        <v>664</v>
      </c>
      <c r="AC903" t="s">
        <v>11100</v>
      </c>
      <c r="AD903" t="s">
        <v>11102</v>
      </c>
      <c r="AE903">
        <v>7965</v>
      </c>
      <c r="AF903" t="s">
        <v>11100</v>
      </c>
      <c r="AG903">
        <v>5983</v>
      </c>
      <c r="AH903" t="s">
        <v>11100</v>
      </c>
      <c r="AI903">
        <v>5594</v>
      </c>
      <c r="AJ903">
        <v>2262</v>
      </c>
      <c r="AK903" t="s">
        <v>11100</v>
      </c>
      <c r="AL903" t="s">
        <v>14818</v>
      </c>
      <c r="AM903" t="s">
        <v>11102</v>
      </c>
      <c r="AN903" t="s">
        <v>11102</v>
      </c>
      <c r="AO903" t="s">
        <v>15887</v>
      </c>
    </row>
    <row r="904" spans="1:41" x14ac:dyDescent="0.3">
      <c r="A904" t="s">
        <v>2231</v>
      </c>
      <c r="B904" t="s">
        <v>933</v>
      </c>
      <c r="C904" s="62">
        <v>29704</v>
      </c>
      <c r="D904" t="s">
        <v>7786</v>
      </c>
      <c r="E904" t="s">
        <v>6580</v>
      </c>
      <c r="F904" t="s">
        <v>3575</v>
      </c>
      <c r="G904" t="s">
        <v>3575</v>
      </c>
      <c r="H904" t="s">
        <v>1371</v>
      </c>
      <c r="I904" t="s">
        <v>9317</v>
      </c>
      <c r="J904" t="s">
        <v>933</v>
      </c>
      <c r="K904">
        <v>429718</v>
      </c>
      <c r="L904" t="s">
        <v>933</v>
      </c>
      <c r="M904">
        <v>448409</v>
      </c>
      <c r="N904" t="s">
        <v>933</v>
      </c>
      <c r="O904" t="s">
        <v>4160</v>
      </c>
      <c r="P904" t="s">
        <v>2231</v>
      </c>
      <c r="Q904">
        <v>7350</v>
      </c>
      <c r="R904" t="s">
        <v>933</v>
      </c>
      <c r="S904">
        <v>5993</v>
      </c>
      <c r="T904" t="s">
        <v>933</v>
      </c>
      <c r="V904" t="s">
        <v>5643</v>
      </c>
      <c r="W904">
        <v>36960</v>
      </c>
      <c r="X904">
        <v>7350</v>
      </c>
      <c r="Y904" t="s">
        <v>933</v>
      </c>
      <c r="Z904" t="s">
        <v>8637</v>
      </c>
      <c r="AA904" t="s">
        <v>656</v>
      </c>
      <c r="AB904" t="s">
        <v>656</v>
      </c>
      <c r="AC904" t="s">
        <v>933</v>
      </c>
      <c r="AD904" t="s">
        <v>8637</v>
      </c>
      <c r="AE904">
        <v>7848</v>
      </c>
      <c r="AI904">
        <v>5655</v>
      </c>
      <c r="AN904" t="s">
        <v>933</v>
      </c>
      <c r="AO904" t="s">
        <v>1371</v>
      </c>
    </row>
    <row r="905" spans="1:41" x14ac:dyDescent="0.3">
      <c r="A905" t="s">
        <v>2232</v>
      </c>
      <c r="B905" t="s">
        <v>1308</v>
      </c>
      <c r="C905" s="62">
        <v>31120</v>
      </c>
      <c r="D905" t="s">
        <v>6815</v>
      </c>
      <c r="E905" t="s">
        <v>6580</v>
      </c>
      <c r="F905" t="s">
        <v>3575</v>
      </c>
      <c r="G905" t="s">
        <v>3575</v>
      </c>
      <c r="H905" t="s">
        <v>1422</v>
      </c>
      <c r="I905" t="s">
        <v>10153</v>
      </c>
      <c r="J905" t="s">
        <v>1308</v>
      </c>
      <c r="K905">
        <v>518799</v>
      </c>
      <c r="L905" t="s">
        <v>1308</v>
      </c>
      <c r="M905">
        <v>1661503</v>
      </c>
      <c r="N905" t="s">
        <v>2233</v>
      </c>
      <c r="P905" t="s">
        <v>2232</v>
      </c>
      <c r="Q905">
        <v>8785</v>
      </c>
      <c r="R905" t="s">
        <v>1308</v>
      </c>
      <c r="V905" t="s">
        <v>12246</v>
      </c>
      <c r="W905">
        <v>36953</v>
      </c>
      <c r="X905">
        <v>8785</v>
      </c>
      <c r="Y905" t="s">
        <v>1308</v>
      </c>
      <c r="Z905" t="s">
        <v>8638</v>
      </c>
      <c r="AA905" t="s">
        <v>656</v>
      </c>
      <c r="AB905" t="s">
        <v>656</v>
      </c>
      <c r="AC905" t="s">
        <v>1308</v>
      </c>
      <c r="AD905" t="s">
        <v>8638</v>
      </c>
      <c r="AI905">
        <v>17820</v>
      </c>
      <c r="AO905" t="s">
        <v>1422</v>
      </c>
    </row>
    <row r="906" spans="1:41" x14ac:dyDescent="0.3">
      <c r="A906" t="s">
        <v>12178</v>
      </c>
      <c r="B906" t="s">
        <v>11230</v>
      </c>
      <c r="C906" s="62">
        <v>31453</v>
      </c>
      <c r="D906" t="s">
        <v>12179</v>
      </c>
      <c r="E906" t="s">
        <v>12180</v>
      </c>
      <c r="F906" t="s">
        <v>3575</v>
      </c>
      <c r="G906" t="s">
        <v>3575</v>
      </c>
      <c r="H906" t="s">
        <v>1371</v>
      </c>
      <c r="I906" t="s">
        <v>11231</v>
      </c>
      <c r="J906" t="s">
        <v>11230</v>
      </c>
      <c r="K906">
        <v>648737</v>
      </c>
      <c r="L906" t="s">
        <v>11230</v>
      </c>
      <c r="M906">
        <v>2118087</v>
      </c>
      <c r="N906" t="s">
        <v>11230</v>
      </c>
      <c r="O906" t="s">
        <v>13588</v>
      </c>
      <c r="P906" t="s">
        <v>12178</v>
      </c>
      <c r="Q906">
        <v>9952</v>
      </c>
      <c r="R906" t="s">
        <v>11230</v>
      </c>
      <c r="S906">
        <v>33275</v>
      </c>
      <c r="T906" t="s">
        <v>11230</v>
      </c>
      <c r="V906" t="s">
        <v>12181</v>
      </c>
      <c r="W906">
        <v>103731</v>
      </c>
      <c r="X906">
        <v>9952</v>
      </c>
      <c r="Y906" t="s">
        <v>11230</v>
      </c>
      <c r="Z906" t="s">
        <v>12182</v>
      </c>
      <c r="AA906" t="s">
        <v>656</v>
      </c>
      <c r="AB906" t="s">
        <v>656</v>
      </c>
      <c r="AC906" t="s">
        <v>11230</v>
      </c>
      <c r="AD906" t="s">
        <v>12182</v>
      </c>
      <c r="AE906">
        <v>13156</v>
      </c>
      <c r="AF906" t="s">
        <v>11230</v>
      </c>
      <c r="AG906">
        <v>52867</v>
      </c>
      <c r="AH906" t="s">
        <v>11230</v>
      </c>
      <c r="AI906">
        <v>20227</v>
      </c>
      <c r="AN906" t="s">
        <v>11230</v>
      </c>
      <c r="AO906" t="s">
        <v>1371</v>
      </c>
    </row>
    <row r="907" spans="1:41" x14ac:dyDescent="0.3">
      <c r="A907" t="s">
        <v>2234</v>
      </c>
      <c r="B907" t="s">
        <v>381</v>
      </c>
      <c r="C907" s="62">
        <v>28342</v>
      </c>
      <c r="D907" t="s">
        <v>6589</v>
      </c>
      <c r="E907" t="s">
        <v>7248</v>
      </c>
      <c r="F907" t="s">
        <v>3575</v>
      </c>
      <c r="G907" t="s">
        <v>3575</v>
      </c>
      <c r="H907" t="s">
        <v>1378</v>
      </c>
      <c r="I907" t="s">
        <v>10804</v>
      </c>
      <c r="J907" t="s">
        <v>381</v>
      </c>
      <c r="K907">
        <v>400134</v>
      </c>
      <c r="L907" t="s">
        <v>381</v>
      </c>
      <c r="M907">
        <v>211691</v>
      </c>
      <c r="N907" t="s">
        <v>381</v>
      </c>
      <c r="O907" t="s">
        <v>2235</v>
      </c>
      <c r="P907" t="s">
        <v>2234</v>
      </c>
      <c r="Q907">
        <v>6645</v>
      </c>
      <c r="R907" t="s">
        <v>381</v>
      </c>
      <c r="V907" t="s">
        <v>4161</v>
      </c>
      <c r="W907">
        <v>992</v>
      </c>
      <c r="X907">
        <v>6645</v>
      </c>
      <c r="Y907" t="s">
        <v>381</v>
      </c>
      <c r="Z907" t="s">
        <v>8639</v>
      </c>
      <c r="AA907" t="s">
        <v>664</v>
      </c>
      <c r="AB907" t="s">
        <v>656</v>
      </c>
      <c r="AC907" t="s">
        <v>381</v>
      </c>
      <c r="AD907" t="s">
        <v>8639</v>
      </c>
      <c r="AI907">
        <v>15169</v>
      </c>
      <c r="AO907" t="s">
        <v>1378</v>
      </c>
    </row>
    <row r="908" spans="1:41" x14ac:dyDescent="0.3">
      <c r="A908" t="s">
        <v>14135</v>
      </c>
      <c r="B908" t="s">
        <v>14136</v>
      </c>
      <c r="C908" s="62">
        <v>30749</v>
      </c>
      <c r="D908" t="s">
        <v>14137</v>
      </c>
      <c r="E908" t="s">
        <v>14138</v>
      </c>
      <c r="F908" t="s">
        <v>1529</v>
      </c>
      <c r="G908" t="s">
        <v>9083</v>
      </c>
      <c r="H908" t="s">
        <v>1371</v>
      </c>
      <c r="I908" t="s">
        <v>15867</v>
      </c>
      <c r="J908" t="s">
        <v>14136</v>
      </c>
      <c r="K908">
        <v>673633</v>
      </c>
      <c r="L908" t="s">
        <v>14136</v>
      </c>
      <c r="P908" t="s">
        <v>14135</v>
      </c>
      <c r="Q908">
        <v>10837</v>
      </c>
      <c r="S908">
        <v>39842</v>
      </c>
      <c r="W908">
        <v>53724</v>
      </c>
      <c r="Z908" t="s">
        <v>14139</v>
      </c>
      <c r="AA908" t="s">
        <v>656</v>
      </c>
      <c r="AB908" t="s">
        <v>656</v>
      </c>
      <c r="AD908" t="s">
        <v>14139</v>
      </c>
      <c r="AE908">
        <v>13736</v>
      </c>
      <c r="AI908">
        <v>33601</v>
      </c>
      <c r="AJ908">
        <v>5848</v>
      </c>
      <c r="AL908" t="s">
        <v>14819</v>
      </c>
      <c r="AM908" t="s">
        <v>14139</v>
      </c>
      <c r="AN908" t="s">
        <v>14139</v>
      </c>
      <c r="AO908" t="s">
        <v>15883</v>
      </c>
    </row>
    <row r="909" spans="1:41" x14ac:dyDescent="0.3">
      <c r="A909" t="s">
        <v>16129</v>
      </c>
      <c r="B909" t="s">
        <v>16130</v>
      </c>
      <c r="C909" s="62">
        <v>35279</v>
      </c>
      <c r="D909" t="s">
        <v>16131</v>
      </c>
      <c r="E909" t="s">
        <v>16132</v>
      </c>
      <c r="F909" t="s">
        <v>1435</v>
      </c>
      <c r="G909" t="s">
        <v>9083</v>
      </c>
      <c r="H909" t="s">
        <v>659</v>
      </c>
      <c r="I909" t="s">
        <v>16133</v>
      </c>
      <c r="J909" t="s">
        <v>16130</v>
      </c>
      <c r="K909">
        <v>669374</v>
      </c>
      <c r="L909" t="s">
        <v>16130</v>
      </c>
      <c r="M909">
        <v>2835061</v>
      </c>
      <c r="N909" t="s">
        <v>16130</v>
      </c>
      <c r="P909" t="s">
        <v>16129</v>
      </c>
      <c r="S909">
        <v>39879</v>
      </c>
      <c r="T909" t="s">
        <v>16130</v>
      </c>
      <c r="W909">
        <v>110030</v>
      </c>
      <c r="AA909" t="s">
        <v>656</v>
      </c>
      <c r="AB909" t="s">
        <v>656</v>
      </c>
      <c r="AD909" t="s">
        <v>16134</v>
      </c>
      <c r="AE909">
        <v>14782</v>
      </c>
      <c r="AJ909">
        <v>6009</v>
      </c>
      <c r="AN909" t="s">
        <v>16130</v>
      </c>
      <c r="AO909" t="s">
        <v>659</v>
      </c>
    </row>
    <row r="910" spans="1:41" x14ac:dyDescent="0.3">
      <c r="A910" t="s">
        <v>2236</v>
      </c>
      <c r="B910" t="s">
        <v>868</v>
      </c>
      <c r="C910" s="62">
        <v>30574</v>
      </c>
      <c r="D910" t="s">
        <v>7330</v>
      </c>
      <c r="E910" t="s">
        <v>7908</v>
      </c>
      <c r="F910" t="s">
        <v>3575</v>
      </c>
      <c r="G910" t="s">
        <v>3575</v>
      </c>
      <c r="H910" t="s">
        <v>1371</v>
      </c>
      <c r="I910" t="s">
        <v>9712</v>
      </c>
      <c r="J910" t="s">
        <v>868</v>
      </c>
      <c r="K910">
        <v>460024</v>
      </c>
      <c r="L910" t="s">
        <v>868</v>
      </c>
      <c r="M910">
        <v>1116600</v>
      </c>
      <c r="N910" t="s">
        <v>868</v>
      </c>
      <c r="O910" t="s">
        <v>2237</v>
      </c>
      <c r="P910" t="s">
        <v>2236</v>
      </c>
      <c r="Q910">
        <v>7919</v>
      </c>
      <c r="R910" t="s">
        <v>868</v>
      </c>
      <c r="S910">
        <v>28643</v>
      </c>
      <c r="T910" t="s">
        <v>868</v>
      </c>
      <c r="V910" t="s">
        <v>4162</v>
      </c>
      <c r="W910">
        <v>52047</v>
      </c>
      <c r="X910">
        <v>7919</v>
      </c>
      <c r="Y910" t="s">
        <v>868</v>
      </c>
      <c r="Z910" t="s">
        <v>5644</v>
      </c>
      <c r="AA910" t="s">
        <v>656</v>
      </c>
      <c r="AB910" t="s">
        <v>656</v>
      </c>
      <c r="AC910" t="s">
        <v>868</v>
      </c>
      <c r="AD910" t="s">
        <v>5644</v>
      </c>
      <c r="AE910">
        <v>8619</v>
      </c>
      <c r="AF910" t="s">
        <v>868</v>
      </c>
      <c r="AG910">
        <v>5138</v>
      </c>
      <c r="AH910" t="s">
        <v>868</v>
      </c>
      <c r="AI910">
        <v>3200</v>
      </c>
      <c r="AJ910">
        <v>2764</v>
      </c>
      <c r="AN910" t="s">
        <v>868</v>
      </c>
      <c r="AO910" t="s">
        <v>1371</v>
      </c>
    </row>
    <row r="911" spans="1:41" x14ac:dyDescent="0.3">
      <c r="A911" t="s">
        <v>2238</v>
      </c>
      <c r="B911" t="s">
        <v>339</v>
      </c>
      <c r="C911" s="62">
        <v>32937</v>
      </c>
      <c r="D911" t="s">
        <v>7250</v>
      </c>
      <c r="E911" t="s">
        <v>7249</v>
      </c>
      <c r="F911" t="s">
        <v>3575</v>
      </c>
      <c r="G911" t="s">
        <v>3575</v>
      </c>
      <c r="H911" t="s">
        <v>1378</v>
      </c>
      <c r="I911" t="s">
        <v>10645</v>
      </c>
      <c r="J911" t="s">
        <v>339</v>
      </c>
      <c r="K911">
        <v>543321</v>
      </c>
      <c r="L911" t="s">
        <v>339</v>
      </c>
      <c r="M911">
        <v>1910547</v>
      </c>
      <c r="N911" t="s">
        <v>339</v>
      </c>
      <c r="O911" t="s">
        <v>4163</v>
      </c>
      <c r="P911" t="s">
        <v>2238</v>
      </c>
      <c r="Q911">
        <v>9307</v>
      </c>
      <c r="R911" t="s">
        <v>339</v>
      </c>
      <c r="S911">
        <v>32090</v>
      </c>
      <c r="T911" t="s">
        <v>339</v>
      </c>
      <c r="U911" t="s">
        <v>339</v>
      </c>
      <c r="V911" t="s">
        <v>4164</v>
      </c>
      <c r="W911">
        <v>57979</v>
      </c>
      <c r="X911">
        <v>9307</v>
      </c>
      <c r="Y911" t="s">
        <v>339</v>
      </c>
      <c r="Z911" t="s">
        <v>5645</v>
      </c>
      <c r="AA911" t="s">
        <v>656</v>
      </c>
      <c r="AB911" t="s">
        <v>656</v>
      </c>
      <c r="AC911" t="s">
        <v>339</v>
      </c>
      <c r="AD911" t="s">
        <v>5645</v>
      </c>
      <c r="AE911">
        <v>10560</v>
      </c>
      <c r="AF911" t="s">
        <v>339</v>
      </c>
      <c r="AG911">
        <v>17044</v>
      </c>
      <c r="AH911" t="s">
        <v>339</v>
      </c>
      <c r="AI911">
        <v>17808</v>
      </c>
      <c r="AJ911">
        <v>4206</v>
      </c>
      <c r="AN911" t="s">
        <v>339</v>
      </c>
      <c r="AO911" t="s">
        <v>1378</v>
      </c>
    </row>
    <row r="912" spans="1:41" x14ac:dyDescent="0.3">
      <c r="A912" t="s">
        <v>12641</v>
      </c>
      <c r="B912" t="s">
        <v>10528</v>
      </c>
      <c r="C912" s="62">
        <v>33977</v>
      </c>
      <c r="D912" t="s">
        <v>7060</v>
      </c>
      <c r="E912" t="s">
        <v>7909</v>
      </c>
      <c r="F912" t="s">
        <v>1524</v>
      </c>
      <c r="G912" t="s">
        <v>9083</v>
      </c>
      <c r="H912" t="s">
        <v>1371</v>
      </c>
      <c r="I912" t="s">
        <v>11783</v>
      </c>
      <c r="J912" t="s">
        <v>10528</v>
      </c>
      <c r="K912">
        <v>656546</v>
      </c>
      <c r="L912" t="s">
        <v>10528</v>
      </c>
      <c r="M912">
        <v>2135606</v>
      </c>
      <c r="N912" t="s">
        <v>10528</v>
      </c>
      <c r="O912" t="s">
        <v>13436</v>
      </c>
      <c r="P912" t="s">
        <v>12641</v>
      </c>
      <c r="Q912">
        <v>9896</v>
      </c>
      <c r="R912" t="s">
        <v>10528</v>
      </c>
      <c r="S912">
        <v>33841</v>
      </c>
      <c r="T912" t="s">
        <v>10528</v>
      </c>
      <c r="V912" t="s">
        <v>12642</v>
      </c>
      <c r="W912">
        <v>105425</v>
      </c>
      <c r="X912">
        <v>9896</v>
      </c>
      <c r="Y912" t="s">
        <v>10528</v>
      </c>
      <c r="Z912" t="s">
        <v>10529</v>
      </c>
      <c r="AA912" t="s">
        <v>656</v>
      </c>
      <c r="AB912" t="s">
        <v>656</v>
      </c>
      <c r="AC912" t="s">
        <v>10528</v>
      </c>
      <c r="AD912" t="s">
        <v>10529</v>
      </c>
      <c r="AE912">
        <v>13345</v>
      </c>
      <c r="AH912" t="s">
        <v>10528</v>
      </c>
      <c r="AI912">
        <v>18364</v>
      </c>
      <c r="AJ912">
        <v>5361</v>
      </c>
      <c r="AK912" t="s">
        <v>10528</v>
      </c>
      <c r="AL912" t="s">
        <v>14820</v>
      </c>
      <c r="AM912" t="s">
        <v>10529</v>
      </c>
      <c r="AN912" t="s">
        <v>10528</v>
      </c>
      <c r="AO912" t="s">
        <v>1371</v>
      </c>
    </row>
    <row r="913" spans="1:41" x14ac:dyDescent="0.3">
      <c r="A913" t="s">
        <v>4165</v>
      </c>
      <c r="B913" t="s">
        <v>4166</v>
      </c>
      <c r="C913" s="62">
        <v>24758</v>
      </c>
      <c r="D913" t="s">
        <v>6812</v>
      </c>
      <c r="E913" t="s">
        <v>7909</v>
      </c>
      <c r="F913" t="s">
        <v>3575</v>
      </c>
      <c r="G913" t="s">
        <v>3575</v>
      </c>
      <c r="H913" t="s">
        <v>1371</v>
      </c>
      <c r="I913" t="s">
        <v>9791</v>
      </c>
      <c r="J913" t="s">
        <v>4166</v>
      </c>
      <c r="K913">
        <v>116034</v>
      </c>
      <c r="L913" t="s">
        <v>4166</v>
      </c>
      <c r="M913">
        <v>7722</v>
      </c>
      <c r="N913" t="s">
        <v>4166</v>
      </c>
      <c r="O913" t="s">
        <v>5646</v>
      </c>
      <c r="P913" t="s">
        <v>4165</v>
      </c>
      <c r="R913" t="s">
        <v>4166</v>
      </c>
      <c r="S913">
        <v>2817</v>
      </c>
      <c r="T913" t="s">
        <v>4166</v>
      </c>
      <c r="V913" t="s">
        <v>5647</v>
      </c>
      <c r="W913">
        <v>620</v>
      </c>
      <c r="Z913" t="s">
        <v>8640</v>
      </c>
      <c r="AA913" t="s">
        <v>656</v>
      </c>
      <c r="AB913" t="s">
        <v>656</v>
      </c>
      <c r="AC913" t="s">
        <v>4166</v>
      </c>
      <c r="AD913" t="s">
        <v>8640</v>
      </c>
      <c r="AI913">
        <v>9431</v>
      </c>
      <c r="AO913" t="s">
        <v>1371</v>
      </c>
    </row>
    <row r="914" spans="1:41" x14ac:dyDescent="0.3">
      <c r="A914" t="s">
        <v>2239</v>
      </c>
      <c r="B914" t="s">
        <v>25</v>
      </c>
      <c r="C914" s="62">
        <v>32100</v>
      </c>
      <c r="D914" t="s">
        <v>7051</v>
      </c>
      <c r="E914" t="s">
        <v>7050</v>
      </c>
      <c r="F914" t="s">
        <v>1411</v>
      </c>
      <c r="G914" t="s">
        <v>9083</v>
      </c>
      <c r="H914" t="s">
        <v>1422</v>
      </c>
      <c r="I914" t="s">
        <v>10780</v>
      </c>
      <c r="J914" t="s">
        <v>25</v>
      </c>
      <c r="K914">
        <v>592407</v>
      </c>
      <c r="L914" t="s">
        <v>25</v>
      </c>
      <c r="M914">
        <v>1794307</v>
      </c>
      <c r="N914" t="s">
        <v>25</v>
      </c>
      <c r="O914" t="s">
        <v>4167</v>
      </c>
      <c r="P914" t="s">
        <v>2239</v>
      </c>
      <c r="Q914">
        <v>9208</v>
      </c>
      <c r="R914" t="s">
        <v>25</v>
      </c>
      <c r="S914">
        <v>31961</v>
      </c>
      <c r="T914" t="s">
        <v>25</v>
      </c>
      <c r="U914" t="s">
        <v>25</v>
      </c>
      <c r="V914" t="s">
        <v>4168</v>
      </c>
      <c r="W914">
        <v>67016</v>
      </c>
      <c r="X914">
        <v>9208</v>
      </c>
      <c r="Y914" t="s">
        <v>25</v>
      </c>
      <c r="Z914" t="s">
        <v>5648</v>
      </c>
      <c r="AA914" t="s">
        <v>656</v>
      </c>
      <c r="AB914" t="s">
        <v>656</v>
      </c>
      <c r="AC914" t="s">
        <v>25</v>
      </c>
      <c r="AD914" t="s">
        <v>5648</v>
      </c>
      <c r="AE914">
        <v>11688</v>
      </c>
      <c r="AF914" t="s">
        <v>25</v>
      </c>
      <c r="AG914">
        <v>13407</v>
      </c>
      <c r="AH914" t="s">
        <v>25</v>
      </c>
      <c r="AI914">
        <v>17807</v>
      </c>
      <c r="AJ914">
        <v>4118</v>
      </c>
      <c r="AL914" t="s">
        <v>14821</v>
      </c>
      <c r="AM914" t="s">
        <v>5648</v>
      </c>
      <c r="AN914" t="s">
        <v>25</v>
      </c>
      <c r="AO914" t="s">
        <v>1422</v>
      </c>
    </row>
    <row r="915" spans="1:41" x14ac:dyDescent="0.3">
      <c r="A915" t="s">
        <v>15575</v>
      </c>
      <c r="B915" t="s">
        <v>14274</v>
      </c>
      <c r="C915" s="62">
        <v>34129</v>
      </c>
      <c r="D915" t="s">
        <v>6795</v>
      </c>
      <c r="E915" t="s">
        <v>15576</v>
      </c>
      <c r="F915" t="s">
        <v>1370</v>
      </c>
      <c r="G915" t="s">
        <v>6107</v>
      </c>
      <c r="H915" t="s">
        <v>1371</v>
      </c>
      <c r="I915" t="s">
        <v>15522</v>
      </c>
      <c r="J915" t="s">
        <v>14274</v>
      </c>
      <c r="K915">
        <v>656547</v>
      </c>
      <c r="L915" t="s">
        <v>14274</v>
      </c>
      <c r="P915" t="s">
        <v>15575</v>
      </c>
      <c r="Q915">
        <v>10390</v>
      </c>
      <c r="R915" t="s">
        <v>14274</v>
      </c>
      <c r="S915">
        <v>36035</v>
      </c>
      <c r="T915" t="s">
        <v>14274</v>
      </c>
      <c r="W915">
        <v>104803</v>
      </c>
      <c r="X915">
        <v>10390</v>
      </c>
      <c r="Y915" t="s">
        <v>14274</v>
      </c>
      <c r="Z915" t="s">
        <v>16012</v>
      </c>
      <c r="AA915" t="s">
        <v>656</v>
      </c>
      <c r="AB915" t="s">
        <v>656</v>
      </c>
      <c r="AD915" t="s">
        <v>16012</v>
      </c>
      <c r="AE915">
        <v>14538</v>
      </c>
      <c r="AI915">
        <v>18656</v>
      </c>
      <c r="AJ915">
        <v>5373</v>
      </c>
      <c r="AN915" t="s">
        <v>14274</v>
      </c>
      <c r="AO915" t="s">
        <v>15883</v>
      </c>
    </row>
    <row r="916" spans="1:41" x14ac:dyDescent="0.3">
      <c r="A916" t="s">
        <v>2240</v>
      </c>
      <c r="B916" t="s">
        <v>850</v>
      </c>
      <c r="C916" s="62">
        <v>31694</v>
      </c>
      <c r="D916" t="s">
        <v>6909</v>
      </c>
      <c r="E916" t="s">
        <v>7565</v>
      </c>
      <c r="F916" t="s">
        <v>3575</v>
      </c>
      <c r="G916" t="s">
        <v>3575</v>
      </c>
      <c r="H916" t="s">
        <v>1371</v>
      </c>
      <c r="I916" t="s">
        <v>10939</v>
      </c>
      <c r="J916" t="s">
        <v>850</v>
      </c>
      <c r="K916">
        <v>502706</v>
      </c>
      <c r="L916" t="s">
        <v>850</v>
      </c>
      <c r="M916">
        <v>1630081</v>
      </c>
      <c r="N916" t="s">
        <v>850</v>
      </c>
      <c r="O916" t="s">
        <v>2241</v>
      </c>
      <c r="P916" t="s">
        <v>2240</v>
      </c>
      <c r="Q916">
        <v>8406</v>
      </c>
      <c r="R916" t="s">
        <v>850</v>
      </c>
      <c r="S916">
        <v>30148</v>
      </c>
      <c r="T916" t="s">
        <v>850</v>
      </c>
      <c r="V916" t="s">
        <v>4169</v>
      </c>
      <c r="W916">
        <v>56468</v>
      </c>
      <c r="X916">
        <v>8406</v>
      </c>
      <c r="Y916" t="s">
        <v>850</v>
      </c>
      <c r="Z916" t="s">
        <v>5649</v>
      </c>
      <c r="AA916" t="s">
        <v>5053</v>
      </c>
      <c r="AB916" t="s">
        <v>664</v>
      </c>
      <c r="AC916" t="s">
        <v>850</v>
      </c>
      <c r="AD916" t="s">
        <v>5649</v>
      </c>
      <c r="AE916">
        <v>10762</v>
      </c>
      <c r="AF916" t="s">
        <v>850</v>
      </c>
      <c r="AG916">
        <v>5764</v>
      </c>
      <c r="AH916" t="s">
        <v>850</v>
      </c>
      <c r="AI916">
        <v>5441</v>
      </c>
      <c r="AJ916">
        <v>3114</v>
      </c>
      <c r="AK916" t="s">
        <v>850</v>
      </c>
      <c r="AN916" t="s">
        <v>850</v>
      </c>
      <c r="AO916" t="s">
        <v>15887</v>
      </c>
    </row>
    <row r="917" spans="1:41" x14ac:dyDescent="0.3">
      <c r="A917" t="s">
        <v>2242</v>
      </c>
      <c r="B917" t="s">
        <v>677</v>
      </c>
      <c r="C917" s="62">
        <v>31371</v>
      </c>
      <c r="D917" t="s">
        <v>7224</v>
      </c>
      <c r="E917" t="s">
        <v>7565</v>
      </c>
      <c r="F917" t="s">
        <v>3575</v>
      </c>
      <c r="G917" t="s">
        <v>3575</v>
      </c>
      <c r="H917" t="s">
        <v>1371</v>
      </c>
      <c r="I917" t="s">
        <v>9766</v>
      </c>
      <c r="J917" t="s">
        <v>677</v>
      </c>
      <c r="K917">
        <v>518813</v>
      </c>
      <c r="L917" t="s">
        <v>677</v>
      </c>
      <c r="M917">
        <v>1758975</v>
      </c>
      <c r="N917" t="s">
        <v>677</v>
      </c>
      <c r="O917" t="s">
        <v>2243</v>
      </c>
      <c r="P917" t="s">
        <v>2242</v>
      </c>
      <c r="Q917">
        <v>8773</v>
      </c>
      <c r="R917" t="s">
        <v>677</v>
      </c>
      <c r="S917">
        <v>30945</v>
      </c>
      <c r="T917" t="s">
        <v>677</v>
      </c>
      <c r="V917" t="s">
        <v>4170</v>
      </c>
      <c r="W917">
        <v>57708</v>
      </c>
      <c r="X917">
        <v>8773</v>
      </c>
      <c r="Y917" t="s">
        <v>677</v>
      </c>
      <c r="Z917" t="s">
        <v>5650</v>
      </c>
      <c r="AA917" t="s">
        <v>656</v>
      </c>
      <c r="AB917" t="s">
        <v>656</v>
      </c>
      <c r="AC917" t="s">
        <v>677</v>
      </c>
      <c r="AD917" t="s">
        <v>5650</v>
      </c>
      <c r="AE917">
        <v>10392</v>
      </c>
      <c r="AF917" t="s">
        <v>677</v>
      </c>
      <c r="AG917">
        <v>12463</v>
      </c>
      <c r="AH917" t="s">
        <v>677</v>
      </c>
      <c r="AI917">
        <v>5534</v>
      </c>
      <c r="AJ917">
        <v>3568</v>
      </c>
      <c r="AL917" t="s">
        <v>14822</v>
      </c>
      <c r="AM917" t="s">
        <v>5650</v>
      </c>
      <c r="AN917" t="s">
        <v>5650</v>
      </c>
      <c r="AO917" t="s">
        <v>15883</v>
      </c>
    </row>
    <row r="918" spans="1:41" x14ac:dyDescent="0.3">
      <c r="A918" t="s">
        <v>2244</v>
      </c>
      <c r="B918" t="s">
        <v>633</v>
      </c>
      <c r="C918" s="62">
        <v>29235</v>
      </c>
      <c r="D918" t="s">
        <v>6610</v>
      </c>
      <c r="E918" t="s">
        <v>6677</v>
      </c>
      <c r="F918" t="s">
        <v>3575</v>
      </c>
      <c r="G918" t="s">
        <v>3575</v>
      </c>
      <c r="H918" t="s">
        <v>1378</v>
      </c>
      <c r="I918" t="s">
        <v>10242</v>
      </c>
      <c r="J918" t="s">
        <v>633</v>
      </c>
      <c r="K918">
        <v>407812</v>
      </c>
      <c r="L918" t="s">
        <v>633</v>
      </c>
      <c r="M918">
        <v>181555</v>
      </c>
      <c r="N918" t="s">
        <v>633</v>
      </c>
      <c r="O918" t="s">
        <v>2245</v>
      </c>
      <c r="P918" t="s">
        <v>2244</v>
      </c>
      <c r="Q918">
        <v>7311</v>
      </c>
      <c r="R918" t="s">
        <v>633</v>
      </c>
      <c r="S918">
        <v>5940</v>
      </c>
      <c r="T918" t="s">
        <v>633</v>
      </c>
      <c r="U918" t="s">
        <v>633</v>
      </c>
      <c r="V918" t="s">
        <v>4171</v>
      </c>
      <c r="W918">
        <v>37052</v>
      </c>
      <c r="X918">
        <v>7311</v>
      </c>
      <c r="Y918" t="s">
        <v>633</v>
      </c>
      <c r="Z918" t="s">
        <v>5651</v>
      </c>
      <c r="AA918" t="s">
        <v>656</v>
      </c>
      <c r="AB918" t="s">
        <v>656</v>
      </c>
      <c r="AC918" t="s">
        <v>633</v>
      </c>
      <c r="AD918" t="s">
        <v>5651</v>
      </c>
      <c r="AE918">
        <v>7222</v>
      </c>
      <c r="AF918" t="s">
        <v>633</v>
      </c>
      <c r="AG918">
        <v>5178</v>
      </c>
      <c r="AH918" t="s">
        <v>633</v>
      </c>
      <c r="AI918">
        <v>8014</v>
      </c>
      <c r="AJ918">
        <v>891</v>
      </c>
      <c r="AK918" t="s">
        <v>633</v>
      </c>
      <c r="AL918" t="s">
        <v>14823</v>
      </c>
      <c r="AM918" t="s">
        <v>5651</v>
      </c>
      <c r="AN918" t="s">
        <v>5651</v>
      </c>
      <c r="AO918" t="s">
        <v>1378</v>
      </c>
    </row>
    <row r="919" spans="1:41" x14ac:dyDescent="0.3">
      <c r="A919" t="s">
        <v>10609</v>
      </c>
      <c r="B919" t="s">
        <v>10610</v>
      </c>
      <c r="C919" s="62">
        <v>35146</v>
      </c>
      <c r="D919" t="s">
        <v>7058</v>
      </c>
      <c r="E919" t="s">
        <v>10611</v>
      </c>
      <c r="F919" t="s">
        <v>1384</v>
      </c>
      <c r="G919" t="s">
        <v>6107</v>
      </c>
      <c r="H919" t="s">
        <v>1371</v>
      </c>
      <c r="I919" t="s">
        <v>10612</v>
      </c>
      <c r="J919" t="s">
        <v>10610</v>
      </c>
      <c r="K919">
        <v>656550</v>
      </c>
      <c r="L919" t="s">
        <v>10610</v>
      </c>
      <c r="N919" t="s">
        <v>10610</v>
      </c>
      <c r="P919" t="s">
        <v>10609</v>
      </c>
      <c r="Q919">
        <v>10549</v>
      </c>
      <c r="R919" t="s">
        <v>10610</v>
      </c>
      <c r="S919">
        <v>33840</v>
      </c>
      <c r="T919" t="s">
        <v>10610</v>
      </c>
      <c r="V919" t="s">
        <v>12158</v>
      </c>
      <c r="W919">
        <v>104805</v>
      </c>
      <c r="Z919" t="s">
        <v>10613</v>
      </c>
      <c r="AA919" t="s">
        <v>664</v>
      </c>
      <c r="AB919" t="s">
        <v>656</v>
      </c>
      <c r="AC919" t="s">
        <v>10610</v>
      </c>
      <c r="AD919" t="s">
        <v>10613</v>
      </c>
      <c r="AE919">
        <v>13374</v>
      </c>
      <c r="AI919">
        <v>18375</v>
      </c>
      <c r="AJ919">
        <v>5163</v>
      </c>
      <c r="AL919" t="s">
        <v>14824</v>
      </c>
      <c r="AM919" t="s">
        <v>10613</v>
      </c>
      <c r="AN919" t="s">
        <v>10610</v>
      </c>
      <c r="AO919" t="s">
        <v>1371</v>
      </c>
    </row>
    <row r="920" spans="1:41" x14ac:dyDescent="0.3">
      <c r="A920" t="s">
        <v>2246</v>
      </c>
      <c r="B920" t="s">
        <v>259</v>
      </c>
      <c r="C920" s="62">
        <v>32305</v>
      </c>
      <c r="D920" t="s">
        <v>7011</v>
      </c>
      <c r="E920" t="s">
        <v>7010</v>
      </c>
      <c r="F920" t="s">
        <v>1387</v>
      </c>
      <c r="G920" t="s">
        <v>6107</v>
      </c>
      <c r="H920" t="s">
        <v>659</v>
      </c>
      <c r="I920" t="s">
        <v>10421</v>
      </c>
      <c r="J920" t="s">
        <v>259</v>
      </c>
      <c r="K920">
        <v>571788</v>
      </c>
      <c r="L920" t="s">
        <v>259</v>
      </c>
      <c r="M920">
        <v>1741211</v>
      </c>
      <c r="N920" t="s">
        <v>259</v>
      </c>
      <c r="O920" t="s">
        <v>4172</v>
      </c>
      <c r="P920" t="s">
        <v>2246</v>
      </c>
      <c r="Q920">
        <v>9292</v>
      </c>
      <c r="R920" t="s">
        <v>259</v>
      </c>
      <c r="S920">
        <v>30841</v>
      </c>
      <c r="T920" t="s">
        <v>259</v>
      </c>
      <c r="V920" t="s">
        <v>4173</v>
      </c>
      <c r="W920">
        <v>59664</v>
      </c>
      <c r="X920">
        <v>9292</v>
      </c>
      <c r="Y920" t="s">
        <v>259</v>
      </c>
      <c r="Z920" t="s">
        <v>5652</v>
      </c>
      <c r="AA920" t="s">
        <v>664</v>
      </c>
      <c r="AB920" t="s">
        <v>656</v>
      </c>
      <c r="AC920" t="s">
        <v>259</v>
      </c>
      <c r="AD920" t="s">
        <v>5652</v>
      </c>
      <c r="AE920">
        <v>11728</v>
      </c>
      <c r="AF920" t="s">
        <v>259</v>
      </c>
      <c r="AG920">
        <v>13685</v>
      </c>
      <c r="AH920" t="s">
        <v>259</v>
      </c>
      <c r="AI920">
        <v>8668</v>
      </c>
      <c r="AJ920">
        <v>4195</v>
      </c>
      <c r="AL920" t="s">
        <v>14825</v>
      </c>
      <c r="AM920" t="s">
        <v>5652</v>
      </c>
      <c r="AN920" t="s">
        <v>259</v>
      </c>
      <c r="AO920" t="s">
        <v>15915</v>
      </c>
    </row>
    <row r="921" spans="1:41" x14ac:dyDescent="0.3">
      <c r="A921" t="s">
        <v>12133</v>
      </c>
      <c r="B921" t="s">
        <v>11206</v>
      </c>
      <c r="C921" s="62">
        <v>34789</v>
      </c>
      <c r="D921" t="s">
        <v>7274</v>
      </c>
      <c r="E921" t="s">
        <v>12134</v>
      </c>
      <c r="F921" t="s">
        <v>1437</v>
      </c>
      <c r="G921" t="s">
        <v>6107</v>
      </c>
      <c r="H921" t="s">
        <v>1371</v>
      </c>
      <c r="I921" t="s">
        <v>11207</v>
      </c>
      <c r="J921" t="s">
        <v>11206</v>
      </c>
      <c r="K921">
        <v>641703</v>
      </c>
      <c r="L921" t="s">
        <v>11206</v>
      </c>
      <c r="N921" t="s">
        <v>11206</v>
      </c>
      <c r="P921" t="s">
        <v>12133</v>
      </c>
      <c r="Q921">
        <v>10218</v>
      </c>
      <c r="R921" t="s">
        <v>11206</v>
      </c>
      <c r="S921">
        <v>33838</v>
      </c>
      <c r="T921" t="s">
        <v>11206</v>
      </c>
      <c r="V921" t="s">
        <v>12135</v>
      </c>
      <c r="W921">
        <v>103893</v>
      </c>
      <c r="Z921" t="s">
        <v>12136</v>
      </c>
      <c r="AA921" t="s">
        <v>656</v>
      </c>
      <c r="AB921" t="s">
        <v>656</v>
      </c>
      <c r="AC921" t="s">
        <v>11206</v>
      </c>
      <c r="AD921" t="s">
        <v>12136</v>
      </c>
      <c r="AE921">
        <v>13442</v>
      </c>
      <c r="AI921">
        <v>18561</v>
      </c>
      <c r="AJ921">
        <v>5396</v>
      </c>
      <c r="AL921" t="s">
        <v>14826</v>
      </c>
      <c r="AM921" t="s">
        <v>12136</v>
      </c>
      <c r="AN921" t="s">
        <v>12136</v>
      </c>
      <c r="AO921" t="s">
        <v>1371</v>
      </c>
    </row>
    <row r="922" spans="1:41" x14ac:dyDescent="0.3">
      <c r="A922" t="s">
        <v>2247</v>
      </c>
      <c r="B922" t="s">
        <v>698</v>
      </c>
      <c r="C922" s="62">
        <v>32002</v>
      </c>
      <c r="D922" t="s">
        <v>6602</v>
      </c>
      <c r="E922" t="s">
        <v>7910</v>
      </c>
      <c r="F922" t="s">
        <v>3575</v>
      </c>
      <c r="G922" t="s">
        <v>3575</v>
      </c>
      <c r="H922" t="s">
        <v>1371</v>
      </c>
      <c r="I922" t="s">
        <v>10549</v>
      </c>
      <c r="J922" t="s">
        <v>698</v>
      </c>
      <c r="K922">
        <v>543331</v>
      </c>
      <c r="L922" t="s">
        <v>698</v>
      </c>
      <c r="M922">
        <v>1914484</v>
      </c>
      <c r="N922" t="s">
        <v>698</v>
      </c>
      <c r="O922" t="s">
        <v>4174</v>
      </c>
      <c r="P922" t="s">
        <v>2247</v>
      </c>
      <c r="Q922">
        <v>9163</v>
      </c>
      <c r="R922" t="s">
        <v>698</v>
      </c>
      <c r="S922">
        <v>32557</v>
      </c>
      <c r="T922" t="s">
        <v>698</v>
      </c>
      <c r="V922" t="s">
        <v>4175</v>
      </c>
      <c r="W922">
        <v>57985</v>
      </c>
      <c r="X922">
        <v>9163</v>
      </c>
      <c r="Y922" t="s">
        <v>698</v>
      </c>
      <c r="Z922" t="s">
        <v>5653</v>
      </c>
      <c r="AA922" t="s">
        <v>656</v>
      </c>
      <c r="AB922" t="s">
        <v>656</v>
      </c>
      <c r="AC922" t="s">
        <v>698</v>
      </c>
      <c r="AD922" t="s">
        <v>5653</v>
      </c>
      <c r="AE922">
        <v>10863</v>
      </c>
      <c r="AF922" t="s">
        <v>698</v>
      </c>
      <c r="AG922">
        <v>17016</v>
      </c>
      <c r="AH922" t="s">
        <v>698</v>
      </c>
      <c r="AI922">
        <v>4717</v>
      </c>
      <c r="AJ922">
        <v>4065</v>
      </c>
      <c r="AL922" t="s">
        <v>14827</v>
      </c>
      <c r="AM922" t="s">
        <v>5653</v>
      </c>
      <c r="AN922" t="s">
        <v>698</v>
      </c>
      <c r="AO922" t="s">
        <v>1371</v>
      </c>
    </row>
    <row r="923" spans="1:41" x14ac:dyDescent="0.3">
      <c r="A923" t="s">
        <v>2248</v>
      </c>
      <c r="B923" t="s">
        <v>1152</v>
      </c>
      <c r="C923" s="62">
        <v>31321</v>
      </c>
      <c r="D923" t="s">
        <v>7539</v>
      </c>
      <c r="E923" t="s">
        <v>7911</v>
      </c>
      <c r="F923" t="s">
        <v>3575</v>
      </c>
      <c r="G923" t="s">
        <v>3575</v>
      </c>
      <c r="H923" t="s">
        <v>1371</v>
      </c>
      <c r="I923" t="s">
        <v>10545</v>
      </c>
      <c r="J923" t="s">
        <v>1152</v>
      </c>
      <c r="K923">
        <v>456662</v>
      </c>
      <c r="L923" t="s">
        <v>1152</v>
      </c>
      <c r="M923">
        <v>1740947</v>
      </c>
      <c r="N923" t="s">
        <v>1152</v>
      </c>
      <c r="O923" t="s">
        <v>2249</v>
      </c>
      <c r="P923" t="s">
        <v>2248</v>
      </c>
      <c r="Q923">
        <v>8947</v>
      </c>
      <c r="R923" t="s">
        <v>1152</v>
      </c>
      <c r="S923">
        <v>31071</v>
      </c>
      <c r="T923" t="s">
        <v>1152</v>
      </c>
      <c r="V923" t="s">
        <v>4176</v>
      </c>
      <c r="W923">
        <v>53745</v>
      </c>
      <c r="X923">
        <v>8947</v>
      </c>
      <c r="Y923" t="s">
        <v>1152</v>
      </c>
      <c r="Z923" t="s">
        <v>8641</v>
      </c>
      <c r="AA923" t="s">
        <v>664</v>
      </c>
      <c r="AB923" t="s">
        <v>664</v>
      </c>
      <c r="AC923" t="s">
        <v>1152</v>
      </c>
      <c r="AD923" t="s">
        <v>8641</v>
      </c>
      <c r="AE923">
        <v>12069</v>
      </c>
      <c r="AI923">
        <v>4485</v>
      </c>
      <c r="AN923" t="s">
        <v>1152</v>
      </c>
      <c r="AO923" t="s">
        <v>1371</v>
      </c>
    </row>
    <row r="924" spans="1:41" x14ac:dyDescent="0.3">
      <c r="A924" t="s">
        <v>12946</v>
      </c>
      <c r="B924" t="s">
        <v>11619</v>
      </c>
      <c r="C924" s="62">
        <v>34045</v>
      </c>
      <c r="D924" t="s">
        <v>12947</v>
      </c>
      <c r="E924" t="s">
        <v>12948</v>
      </c>
      <c r="F924" t="s">
        <v>1396</v>
      </c>
      <c r="G924" t="s">
        <v>9083</v>
      </c>
      <c r="H924" t="s">
        <v>1378</v>
      </c>
      <c r="I924" t="s">
        <v>13778</v>
      </c>
      <c r="J924" t="s">
        <v>11619</v>
      </c>
      <c r="K924">
        <v>656555</v>
      </c>
      <c r="L924" t="s">
        <v>11619</v>
      </c>
      <c r="M924">
        <v>2211176</v>
      </c>
      <c r="N924" t="s">
        <v>11619</v>
      </c>
      <c r="O924" t="s">
        <v>14828</v>
      </c>
      <c r="P924" t="s">
        <v>12946</v>
      </c>
      <c r="Q924">
        <v>10556</v>
      </c>
      <c r="R924" t="s">
        <v>11619</v>
      </c>
      <c r="S924">
        <v>35291</v>
      </c>
      <c r="T924" t="s">
        <v>11619</v>
      </c>
      <c r="W924">
        <v>104806</v>
      </c>
      <c r="Z924" t="s">
        <v>12949</v>
      </c>
      <c r="AA924" t="s">
        <v>656</v>
      </c>
      <c r="AB924" t="s">
        <v>656</v>
      </c>
      <c r="AC924" t="s">
        <v>11619</v>
      </c>
      <c r="AD924" t="s">
        <v>12949</v>
      </c>
      <c r="AE924">
        <v>13782</v>
      </c>
      <c r="AH924" t="s">
        <v>11619</v>
      </c>
      <c r="AI924">
        <v>20350</v>
      </c>
      <c r="AJ924">
        <v>5391</v>
      </c>
      <c r="AL924" t="s">
        <v>14829</v>
      </c>
      <c r="AM924" t="s">
        <v>12949</v>
      </c>
      <c r="AN924" t="s">
        <v>12949</v>
      </c>
      <c r="AO924" t="s">
        <v>1378</v>
      </c>
    </row>
    <row r="925" spans="1:41" x14ac:dyDescent="0.3">
      <c r="A925" t="s">
        <v>2250</v>
      </c>
      <c r="B925" t="s">
        <v>555</v>
      </c>
      <c r="C925" s="62">
        <v>32805</v>
      </c>
      <c r="D925" t="s">
        <v>6589</v>
      </c>
      <c r="E925" t="s">
        <v>6588</v>
      </c>
      <c r="F925" t="s">
        <v>1407</v>
      </c>
      <c r="G925" t="s">
        <v>9083</v>
      </c>
      <c r="H925" t="s">
        <v>1394</v>
      </c>
      <c r="I925" t="s">
        <v>9135</v>
      </c>
      <c r="J925" t="s">
        <v>555</v>
      </c>
      <c r="K925">
        <v>543333</v>
      </c>
      <c r="L925" t="s">
        <v>555</v>
      </c>
      <c r="M925">
        <v>1669561</v>
      </c>
      <c r="N925" t="s">
        <v>555</v>
      </c>
      <c r="O925" t="s">
        <v>2251</v>
      </c>
      <c r="P925" t="s">
        <v>2250</v>
      </c>
      <c r="Q925">
        <v>8857</v>
      </c>
      <c r="R925" t="s">
        <v>555</v>
      </c>
      <c r="S925">
        <v>30993</v>
      </c>
      <c r="T925" t="s">
        <v>555</v>
      </c>
      <c r="U925" t="s">
        <v>555</v>
      </c>
      <c r="V925" t="s">
        <v>4177</v>
      </c>
      <c r="W925">
        <v>57988</v>
      </c>
      <c r="X925">
        <v>8857</v>
      </c>
      <c r="Y925" t="s">
        <v>555</v>
      </c>
      <c r="Z925" t="s">
        <v>5654</v>
      </c>
      <c r="AA925" t="s">
        <v>664</v>
      </c>
      <c r="AB925" t="s">
        <v>664</v>
      </c>
      <c r="AC925" t="s">
        <v>555</v>
      </c>
      <c r="AD925" t="s">
        <v>5654</v>
      </c>
      <c r="AE925">
        <v>10462</v>
      </c>
      <c r="AF925" t="s">
        <v>555</v>
      </c>
      <c r="AG925">
        <v>12928</v>
      </c>
      <c r="AH925" t="s">
        <v>555</v>
      </c>
      <c r="AI925">
        <v>8631</v>
      </c>
      <c r="AJ925">
        <v>3716</v>
      </c>
      <c r="AK925" t="s">
        <v>555</v>
      </c>
      <c r="AL925" t="s">
        <v>14830</v>
      </c>
      <c r="AM925" t="s">
        <v>5654</v>
      </c>
      <c r="AN925" t="s">
        <v>5654</v>
      </c>
      <c r="AO925" t="s">
        <v>1394</v>
      </c>
    </row>
    <row r="926" spans="1:41" x14ac:dyDescent="0.3">
      <c r="A926" t="s">
        <v>4178</v>
      </c>
      <c r="B926" t="s">
        <v>1073</v>
      </c>
      <c r="C926" s="62">
        <v>32780</v>
      </c>
      <c r="D926" t="s">
        <v>7627</v>
      </c>
      <c r="E926" t="s">
        <v>7626</v>
      </c>
      <c r="F926" t="s">
        <v>3575</v>
      </c>
      <c r="G926" t="s">
        <v>3575</v>
      </c>
      <c r="H926" t="s">
        <v>1371</v>
      </c>
      <c r="I926" t="s">
        <v>9811</v>
      </c>
      <c r="J926" t="s">
        <v>1073</v>
      </c>
      <c r="K926">
        <v>543334</v>
      </c>
      <c r="L926" t="s">
        <v>1073</v>
      </c>
      <c r="M926">
        <v>2027431</v>
      </c>
      <c r="N926" t="s">
        <v>1073</v>
      </c>
      <c r="O926" t="s">
        <v>8642</v>
      </c>
      <c r="P926" t="s">
        <v>4178</v>
      </c>
      <c r="Q926">
        <v>9443</v>
      </c>
      <c r="R926" t="s">
        <v>9812</v>
      </c>
      <c r="S926">
        <v>32610</v>
      </c>
      <c r="T926" t="s">
        <v>1073</v>
      </c>
      <c r="V926" t="s">
        <v>5655</v>
      </c>
      <c r="W926">
        <v>60836</v>
      </c>
      <c r="X926">
        <v>9443</v>
      </c>
      <c r="Y926" t="s">
        <v>1073</v>
      </c>
      <c r="Z926" t="s">
        <v>5656</v>
      </c>
      <c r="AA926" t="s">
        <v>656</v>
      </c>
      <c r="AB926" t="s">
        <v>664</v>
      </c>
      <c r="AC926" t="s">
        <v>1073</v>
      </c>
      <c r="AD926" t="s">
        <v>5656</v>
      </c>
      <c r="AE926">
        <v>11329</v>
      </c>
      <c r="AF926" t="s">
        <v>1073</v>
      </c>
      <c r="AG926">
        <v>38113</v>
      </c>
      <c r="AH926" t="s">
        <v>9812</v>
      </c>
      <c r="AI926">
        <v>8618</v>
      </c>
      <c r="AJ926">
        <v>4532</v>
      </c>
      <c r="AN926" t="s">
        <v>1073</v>
      </c>
      <c r="AO926" t="s">
        <v>1371</v>
      </c>
    </row>
    <row r="927" spans="1:41" x14ac:dyDescent="0.3">
      <c r="A927" t="s">
        <v>2252</v>
      </c>
      <c r="B927" t="s">
        <v>556</v>
      </c>
      <c r="C927" s="62">
        <v>29178</v>
      </c>
      <c r="D927" t="s">
        <v>6637</v>
      </c>
      <c r="E927" t="s">
        <v>6852</v>
      </c>
      <c r="F927" t="s">
        <v>3575</v>
      </c>
      <c r="G927" t="s">
        <v>3575</v>
      </c>
      <c r="H927" t="s">
        <v>1394</v>
      </c>
      <c r="I927" t="s">
        <v>9988</v>
      </c>
      <c r="J927" t="s">
        <v>556</v>
      </c>
      <c r="K927">
        <v>429667</v>
      </c>
      <c r="L927" t="s">
        <v>556</v>
      </c>
      <c r="M927">
        <v>448940</v>
      </c>
      <c r="N927" t="s">
        <v>556</v>
      </c>
      <c r="O927" t="s">
        <v>2253</v>
      </c>
      <c r="P927" t="s">
        <v>2252</v>
      </c>
      <c r="Q927">
        <v>7437</v>
      </c>
      <c r="R927" t="s">
        <v>556</v>
      </c>
      <c r="S927">
        <v>6097</v>
      </c>
      <c r="T927" t="s">
        <v>556</v>
      </c>
      <c r="U927" t="s">
        <v>556</v>
      </c>
      <c r="V927" t="s">
        <v>4179</v>
      </c>
      <c r="W927">
        <v>37145</v>
      </c>
      <c r="X927">
        <v>7437</v>
      </c>
      <c r="Y927" t="s">
        <v>556</v>
      </c>
      <c r="Z927" t="s">
        <v>5657</v>
      </c>
      <c r="AA927" t="s">
        <v>664</v>
      </c>
      <c r="AB927" t="s">
        <v>664</v>
      </c>
      <c r="AC927" t="s">
        <v>556</v>
      </c>
      <c r="AD927" t="s">
        <v>5657</v>
      </c>
      <c r="AE927">
        <v>7565</v>
      </c>
      <c r="AF927" t="s">
        <v>556</v>
      </c>
      <c r="AG927">
        <v>5404</v>
      </c>
      <c r="AH927" t="s">
        <v>556</v>
      </c>
      <c r="AI927">
        <v>4256</v>
      </c>
      <c r="AJ927">
        <v>985</v>
      </c>
      <c r="AN927" t="s">
        <v>556</v>
      </c>
      <c r="AO927" t="s">
        <v>1394</v>
      </c>
    </row>
    <row r="928" spans="1:41" x14ac:dyDescent="0.3">
      <c r="A928" t="s">
        <v>2254</v>
      </c>
      <c r="B928" t="s">
        <v>1113</v>
      </c>
      <c r="C928" s="62">
        <v>30431</v>
      </c>
      <c r="D928" t="s">
        <v>7173</v>
      </c>
      <c r="E928" t="s">
        <v>7912</v>
      </c>
      <c r="F928" t="s">
        <v>3575</v>
      </c>
      <c r="G928" t="s">
        <v>3575</v>
      </c>
      <c r="H928" t="s">
        <v>1371</v>
      </c>
      <c r="I928" t="s">
        <v>9780</v>
      </c>
      <c r="J928" t="s">
        <v>1113</v>
      </c>
      <c r="K928">
        <v>434442</v>
      </c>
      <c r="L928" t="s">
        <v>1113</v>
      </c>
      <c r="M928">
        <v>530358</v>
      </c>
      <c r="N928" t="s">
        <v>1113</v>
      </c>
      <c r="O928" t="s">
        <v>2255</v>
      </c>
      <c r="P928" t="s">
        <v>2254</v>
      </c>
      <c r="Q928">
        <v>7572</v>
      </c>
      <c r="R928" t="s">
        <v>1113</v>
      </c>
      <c r="S928">
        <v>6312</v>
      </c>
      <c r="T928" t="s">
        <v>1113</v>
      </c>
      <c r="V928" t="s">
        <v>4180</v>
      </c>
      <c r="W928">
        <v>45541</v>
      </c>
      <c r="X928">
        <v>7572</v>
      </c>
      <c r="Y928" t="s">
        <v>1113</v>
      </c>
      <c r="Z928" t="s">
        <v>5658</v>
      </c>
      <c r="AA928" t="s">
        <v>664</v>
      </c>
      <c r="AB928" t="s">
        <v>664</v>
      </c>
      <c r="AC928" t="s">
        <v>1113</v>
      </c>
      <c r="AD928" t="s">
        <v>5658</v>
      </c>
      <c r="AE928">
        <v>8336</v>
      </c>
      <c r="AF928" t="s">
        <v>1113</v>
      </c>
      <c r="AG928">
        <v>5708</v>
      </c>
      <c r="AH928" t="s">
        <v>1113</v>
      </c>
      <c r="AI928">
        <v>988</v>
      </c>
      <c r="AN928" t="s">
        <v>1113</v>
      </c>
      <c r="AO928" t="s">
        <v>1371</v>
      </c>
    </row>
    <row r="929" spans="1:41" x14ac:dyDescent="0.3">
      <c r="A929" t="s">
        <v>12606</v>
      </c>
      <c r="B929" t="s">
        <v>11729</v>
      </c>
      <c r="C929" s="62">
        <v>32646</v>
      </c>
      <c r="D929" t="s">
        <v>7783</v>
      </c>
      <c r="E929" t="s">
        <v>12607</v>
      </c>
      <c r="F929" t="s">
        <v>3575</v>
      </c>
      <c r="G929" t="s">
        <v>3575</v>
      </c>
      <c r="H929" t="s">
        <v>1378</v>
      </c>
      <c r="I929" t="s">
        <v>11730</v>
      </c>
      <c r="J929" t="s">
        <v>11729</v>
      </c>
      <c r="K929">
        <v>592419</v>
      </c>
      <c r="L929" t="s">
        <v>11729</v>
      </c>
      <c r="M929">
        <v>1804525</v>
      </c>
      <c r="N929" t="s">
        <v>11729</v>
      </c>
      <c r="O929" t="s">
        <v>13581</v>
      </c>
      <c r="P929" t="s">
        <v>12606</v>
      </c>
      <c r="Q929">
        <v>10306</v>
      </c>
      <c r="R929" t="s">
        <v>11729</v>
      </c>
      <c r="S929">
        <v>31217</v>
      </c>
      <c r="T929" t="s">
        <v>11729</v>
      </c>
      <c r="V929" t="s">
        <v>12608</v>
      </c>
      <c r="W929">
        <v>67020</v>
      </c>
      <c r="X929">
        <v>10306</v>
      </c>
      <c r="Y929" t="s">
        <v>11729</v>
      </c>
      <c r="Z929" t="s">
        <v>12609</v>
      </c>
      <c r="AA929" t="s">
        <v>664</v>
      </c>
      <c r="AB929" t="s">
        <v>656</v>
      </c>
      <c r="AC929" t="s">
        <v>11729</v>
      </c>
      <c r="AD929" t="s">
        <v>12609</v>
      </c>
      <c r="AE929">
        <v>11827</v>
      </c>
      <c r="AI929">
        <v>13695</v>
      </c>
      <c r="AJ929">
        <v>5192</v>
      </c>
      <c r="AK929" t="s">
        <v>11729</v>
      </c>
      <c r="AL929" t="s">
        <v>14831</v>
      </c>
      <c r="AM929" t="s">
        <v>12609</v>
      </c>
      <c r="AN929" t="s">
        <v>11729</v>
      </c>
      <c r="AO929" t="s">
        <v>1378</v>
      </c>
    </row>
    <row r="930" spans="1:41" x14ac:dyDescent="0.3">
      <c r="A930" t="s">
        <v>12575</v>
      </c>
      <c r="B930" t="s">
        <v>11273</v>
      </c>
      <c r="C930" s="62">
        <v>31685</v>
      </c>
      <c r="D930" t="s">
        <v>6668</v>
      </c>
      <c r="E930" t="s">
        <v>12576</v>
      </c>
      <c r="F930" t="s">
        <v>1400</v>
      </c>
      <c r="G930" t="s">
        <v>6107</v>
      </c>
      <c r="H930" t="s">
        <v>1371</v>
      </c>
      <c r="I930" t="s">
        <v>11781</v>
      </c>
      <c r="J930" t="s">
        <v>11273</v>
      </c>
      <c r="K930">
        <v>624586</v>
      </c>
      <c r="L930" t="s">
        <v>11273</v>
      </c>
      <c r="M930">
        <v>2120371</v>
      </c>
      <c r="N930" t="s">
        <v>11273</v>
      </c>
      <c r="O930" t="s">
        <v>13392</v>
      </c>
      <c r="P930" t="s">
        <v>12575</v>
      </c>
      <c r="Q930">
        <v>10357</v>
      </c>
      <c r="R930" t="s">
        <v>11273</v>
      </c>
      <c r="S930">
        <v>33416</v>
      </c>
      <c r="T930" t="s">
        <v>11273</v>
      </c>
      <c r="V930" t="s">
        <v>12925</v>
      </c>
      <c r="W930">
        <v>101658</v>
      </c>
      <c r="X930">
        <v>10357</v>
      </c>
      <c r="Y930" t="s">
        <v>11273</v>
      </c>
      <c r="Z930" t="s">
        <v>12577</v>
      </c>
      <c r="AA930" t="s">
        <v>656</v>
      </c>
      <c r="AB930" t="s">
        <v>656</v>
      </c>
      <c r="AC930" t="s">
        <v>11273</v>
      </c>
      <c r="AD930" t="s">
        <v>12577</v>
      </c>
      <c r="AE930">
        <v>14178</v>
      </c>
      <c r="AF930" t="s">
        <v>11273</v>
      </c>
      <c r="AG930">
        <v>72377</v>
      </c>
      <c r="AH930" t="s">
        <v>11273</v>
      </c>
      <c r="AI930">
        <v>23640</v>
      </c>
      <c r="AJ930">
        <v>5246</v>
      </c>
      <c r="AL930" t="s">
        <v>14832</v>
      </c>
      <c r="AM930" t="s">
        <v>12577</v>
      </c>
      <c r="AN930" t="s">
        <v>12577</v>
      </c>
      <c r="AO930" t="s">
        <v>1371</v>
      </c>
    </row>
    <row r="931" spans="1:41" x14ac:dyDescent="0.3">
      <c r="A931" t="s">
        <v>2256</v>
      </c>
      <c r="B931" t="s">
        <v>797</v>
      </c>
      <c r="C931" s="62">
        <v>31845</v>
      </c>
      <c r="D931" t="s">
        <v>6633</v>
      </c>
      <c r="E931" t="s">
        <v>7418</v>
      </c>
      <c r="F931" t="s">
        <v>3575</v>
      </c>
      <c r="G931" t="s">
        <v>3575</v>
      </c>
      <c r="H931" t="s">
        <v>1371</v>
      </c>
      <c r="I931" t="s">
        <v>10573</v>
      </c>
      <c r="J931" t="s">
        <v>797</v>
      </c>
      <c r="K931">
        <v>543339</v>
      </c>
      <c r="L931" t="s">
        <v>797</v>
      </c>
      <c r="M931">
        <v>1697836</v>
      </c>
      <c r="N931" t="s">
        <v>797</v>
      </c>
      <c r="O931" t="s">
        <v>2257</v>
      </c>
      <c r="P931" t="s">
        <v>2256</v>
      </c>
      <c r="Q931">
        <v>8567</v>
      </c>
      <c r="R931" t="s">
        <v>797</v>
      </c>
      <c r="S931">
        <v>30376</v>
      </c>
      <c r="T931" t="s">
        <v>797</v>
      </c>
      <c r="V931" t="s">
        <v>5659</v>
      </c>
      <c r="W931">
        <v>57996</v>
      </c>
      <c r="X931">
        <v>8567</v>
      </c>
      <c r="Y931" t="s">
        <v>797</v>
      </c>
      <c r="Z931" t="s">
        <v>5660</v>
      </c>
      <c r="AA931" t="s">
        <v>656</v>
      </c>
      <c r="AB931" t="s">
        <v>656</v>
      </c>
      <c r="AC931" t="s">
        <v>797</v>
      </c>
      <c r="AD931" t="s">
        <v>5660</v>
      </c>
      <c r="AE931">
        <v>10645</v>
      </c>
      <c r="AF931" t="s">
        <v>797</v>
      </c>
      <c r="AG931">
        <v>6295</v>
      </c>
      <c r="AH931" t="s">
        <v>797</v>
      </c>
      <c r="AI931">
        <v>9304</v>
      </c>
      <c r="AJ931">
        <v>3340</v>
      </c>
      <c r="AL931" t="s">
        <v>14833</v>
      </c>
      <c r="AM931" t="s">
        <v>5660</v>
      </c>
      <c r="AN931" t="s">
        <v>5660</v>
      </c>
      <c r="AO931" t="s">
        <v>15883</v>
      </c>
    </row>
    <row r="932" spans="1:41" x14ac:dyDescent="0.3">
      <c r="A932" t="s">
        <v>2256</v>
      </c>
      <c r="B932" t="s">
        <v>15695</v>
      </c>
      <c r="C932" s="62">
        <v>34592</v>
      </c>
      <c r="D932" t="s">
        <v>15916</v>
      </c>
      <c r="E932" t="s">
        <v>7418</v>
      </c>
      <c r="F932" t="s">
        <v>1393</v>
      </c>
      <c r="G932" t="s">
        <v>9083</v>
      </c>
      <c r="H932" t="s">
        <v>1371</v>
      </c>
      <c r="I932" t="s">
        <v>15917</v>
      </c>
      <c r="J932" t="s">
        <v>15695</v>
      </c>
      <c r="K932">
        <v>641712</v>
      </c>
      <c r="L932" t="s">
        <v>15695</v>
      </c>
      <c r="P932" t="s">
        <v>16013</v>
      </c>
      <c r="Q932">
        <v>10598</v>
      </c>
      <c r="R932" t="s">
        <v>15695</v>
      </c>
      <c r="S932">
        <v>38680</v>
      </c>
      <c r="T932" t="s">
        <v>15695</v>
      </c>
      <c r="W932">
        <v>108931</v>
      </c>
      <c r="Z932" t="s">
        <v>16014</v>
      </c>
      <c r="AA932" t="s">
        <v>656</v>
      </c>
      <c r="AB932" t="s">
        <v>656</v>
      </c>
      <c r="AD932" t="s">
        <v>16014</v>
      </c>
      <c r="AE932">
        <v>14240</v>
      </c>
      <c r="AI932">
        <v>23707</v>
      </c>
      <c r="AJ932">
        <v>5913</v>
      </c>
      <c r="AN932" t="s">
        <v>15695</v>
      </c>
      <c r="AO932" t="s">
        <v>15883</v>
      </c>
    </row>
    <row r="933" spans="1:41" x14ac:dyDescent="0.3">
      <c r="A933" t="s">
        <v>4181</v>
      </c>
      <c r="B933" t="s">
        <v>277</v>
      </c>
      <c r="C933" s="62">
        <v>28471</v>
      </c>
      <c r="D933" t="s">
        <v>7382</v>
      </c>
      <c r="E933" t="s">
        <v>7418</v>
      </c>
      <c r="F933" t="s">
        <v>3575</v>
      </c>
      <c r="G933" t="s">
        <v>3575</v>
      </c>
      <c r="H933" t="s">
        <v>659</v>
      </c>
      <c r="I933" t="s">
        <v>10271</v>
      </c>
      <c r="J933" t="s">
        <v>277</v>
      </c>
      <c r="K933">
        <v>407861</v>
      </c>
      <c r="L933" t="s">
        <v>277</v>
      </c>
      <c r="M933">
        <v>284611</v>
      </c>
      <c r="N933" t="s">
        <v>277</v>
      </c>
      <c r="O933" t="s">
        <v>5661</v>
      </c>
      <c r="P933" t="s">
        <v>4181</v>
      </c>
      <c r="Q933">
        <v>6875</v>
      </c>
      <c r="R933" t="s">
        <v>277</v>
      </c>
      <c r="V933" t="s">
        <v>5662</v>
      </c>
      <c r="W933">
        <v>994</v>
      </c>
      <c r="Z933" t="s">
        <v>8643</v>
      </c>
      <c r="AA933" t="s">
        <v>5053</v>
      </c>
      <c r="AB933" t="s">
        <v>656</v>
      </c>
      <c r="AC933" t="s">
        <v>277</v>
      </c>
      <c r="AD933" t="s">
        <v>8643</v>
      </c>
      <c r="AI933">
        <v>15196</v>
      </c>
      <c r="AO933" t="s">
        <v>659</v>
      </c>
    </row>
    <row r="934" spans="1:41" x14ac:dyDescent="0.3">
      <c r="A934" t="s">
        <v>2258</v>
      </c>
      <c r="B934" t="s">
        <v>781</v>
      </c>
      <c r="C934" s="62">
        <v>27589</v>
      </c>
      <c r="D934" t="s">
        <v>7031</v>
      </c>
      <c r="E934" t="s">
        <v>7418</v>
      </c>
      <c r="F934" t="s">
        <v>3575</v>
      </c>
      <c r="G934" t="s">
        <v>3575</v>
      </c>
      <c r="H934" t="s">
        <v>1371</v>
      </c>
      <c r="I934" t="s">
        <v>9360</v>
      </c>
      <c r="J934" t="s">
        <v>781</v>
      </c>
      <c r="K934">
        <v>218596</v>
      </c>
      <c r="L934" t="s">
        <v>781</v>
      </c>
      <c r="M934">
        <v>132684</v>
      </c>
      <c r="N934" t="s">
        <v>781</v>
      </c>
      <c r="O934" t="s">
        <v>2259</v>
      </c>
      <c r="P934" t="s">
        <v>2258</v>
      </c>
      <c r="Q934">
        <v>6245</v>
      </c>
      <c r="R934" t="s">
        <v>781</v>
      </c>
      <c r="S934">
        <v>4084</v>
      </c>
      <c r="T934" t="s">
        <v>781</v>
      </c>
      <c r="V934" t="s">
        <v>4182</v>
      </c>
      <c r="W934">
        <v>938</v>
      </c>
      <c r="X934">
        <v>6245</v>
      </c>
      <c r="Y934" t="s">
        <v>781</v>
      </c>
      <c r="Z934" t="s">
        <v>5663</v>
      </c>
      <c r="AA934" t="s">
        <v>656</v>
      </c>
      <c r="AB934" t="s">
        <v>656</v>
      </c>
      <c r="AC934" t="s">
        <v>781</v>
      </c>
      <c r="AD934" t="s">
        <v>5663</v>
      </c>
      <c r="AE934">
        <v>6219</v>
      </c>
      <c r="AF934" t="s">
        <v>781</v>
      </c>
      <c r="AG934">
        <v>5991</v>
      </c>
      <c r="AH934" t="s">
        <v>781</v>
      </c>
      <c r="AI934">
        <v>12427</v>
      </c>
      <c r="AN934" t="s">
        <v>781</v>
      </c>
      <c r="AO934" t="s">
        <v>1371</v>
      </c>
    </row>
    <row r="935" spans="1:41" x14ac:dyDescent="0.3">
      <c r="A935" t="s">
        <v>4183</v>
      </c>
      <c r="B935" t="s">
        <v>172</v>
      </c>
      <c r="C935" s="62">
        <v>28114</v>
      </c>
      <c r="D935" t="s">
        <v>7420</v>
      </c>
      <c r="E935" t="s">
        <v>7419</v>
      </c>
      <c r="F935" t="s">
        <v>3575</v>
      </c>
      <c r="G935" t="s">
        <v>3575</v>
      </c>
      <c r="H935" t="s">
        <v>1378</v>
      </c>
      <c r="I935" t="s">
        <v>9122</v>
      </c>
      <c r="J935" t="s">
        <v>172</v>
      </c>
      <c r="K935">
        <v>333492</v>
      </c>
      <c r="L935" t="s">
        <v>172</v>
      </c>
      <c r="M935">
        <v>200627</v>
      </c>
      <c r="N935" t="s">
        <v>172</v>
      </c>
      <c r="O935" t="s">
        <v>5664</v>
      </c>
      <c r="P935" t="s">
        <v>4183</v>
      </c>
      <c r="R935" t="s">
        <v>172</v>
      </c>
      <c r="V935" t="s">
        <v>5665</v>
      </c>
      <c r="W935">
        <v>1049</v>
      </c>
      <c r="Z935" t="s">
        <v>8644</v>
      </c>
      <c r="AA935" t="s">
        <v>664</v>
      </c>
      <c r="AB935" t="s">
        <v>656</v>
      </c>
      <c r="AC935" t="s">
        <v>172</v>
      </c>
      <c r="AD935" t="s">
        <v>8644</v>
      </c>
      <c r="AI935">
        <v>15176</v>
      </c>
      <c r="AO935" t="s">
        <v>1378</v>
      </c>
    </row>
    <row r="936" spans="1:41" x14ac:dyDescent="0.3">
      <c r="A936" t="s">
        <v>2260</v>
      </c>
      <c r="B936" t="s">
        <v>904</v>
      </c>
      <c r="C936" s="62">
        <v>30916</v>
      </c>
      <c r="D936" t="s">
        <v>6670</v>
      </c>
      <c r="E936" t="s">
        <v>7419</v>
      </c>
      <c r="F936" t="s">
        <v>3575</v>
      </c>
      <c r="G936" t="s">
        <v>3575</v>
      </c>
      <c r="H936" t="s">
        <v>1371</v>
      </c>
      <c r="I936" t="s">
        <v>10482</v>
      </c>
      <c r="J936" t="s">
        <v>904</v>
      </c>
      <c r="K936">
        <v>453307</v>
      </c>
      <c r="L936" t="s">
        <v>904</v>
      </c>
      <c r="M936">
        <v>1623771</v>
      </c>
      <c r="N936" t="s">
        <v>904</v>
      </c>
      <c r="O936" t="s">
        <v>2261</v>
      </c>
      <c r="P936" t="s">
        <v>2260</v>
      </c>
      <c r="Q936">
        <v>8417</v>
      </c>
      <c r="R936" t="s">
        <v>904</v>
      </c>
      <c r="S936">
        <v>30127</v>
      </c>
      <c r="T936" t="s">
        <v>904</v>
      </c>
      <c r="V936" t="s">
        <v>4184</v>
      </c>
      <c r="W936">
        <v>51966</v>
      </c>
      <c r="X936">
        <v>8417</v>
      </c>
      <c r="Y936" t="s">
        <v>904</v>
      </c>
      <c r="Z936" t="s">
        <v>5666</v>
      </c>
      <c r="AA936" t="s">
        <v>5053</v>
      </c>
      <c r="AB936" t="s">
        <v>664</v>
      </c>
      <c r="AC936" t="s">
        <v>904</v>
      </c>
      <c r="AD936" t="s">
        <v>5666</v>
      </c>
      <c r="AE936">
        <v>9290</v>
      </c>
      <c r="AF936" t="s">
        <v>904</v>
      </c>
      <c r="AG936">
        <v>5228</v>
      </c>
      <c r="AH936" t="s">
        <v>904</v>
      </c>
      <c r="AI936">
        <v>1910</v>
      </c>
      <c r="AN936" t="s">
        <v>904</v>
      </c>
      <c r="AO936" t="s">
        <v>1371</v>
      </c>
    </row>
    <row r="937" spans="1:41" x14ac:dyDescent="0.3">
      <c r="A937" t="s">
        <v>2262</v>
      </c>
      <c r="B937" t="s">
        <v>1148</v>
      </c>
      <c r="C937" s="62">
        <v>31232</v>
      </c>
      <c r="D937" t="s">
        <v>7783</v>
      </c>
      <c r="E937" t="s">
        <v>7421</v>
      </c>
      <c r="F937" t="s">
        <v>1444</v>
      </c>
      <c r="G937" t="s">
        <v>9083</v>
      </c>
      <c r="H937" t="s">
        <v>1371</v>
      </c>
      <c r="I937" t="s">
        <v>9462</v>
      </c>
      <c r="J937" t="s">
        <v>1148</v>
      </c>
      <c r="K937">
        <v>453172</v>
      </c>
      <c r="L937" t="s">
        <v>1148</v>
      </c>
      <c r="M937">
        <v>1895574</v>
      </c>
      <c r="N937" t="s">
        <v>1148</v>
      </c>
      <c r="O937" t="s">
        <v>2263</v>
      </c>
      <c r="P937" t="s">
        <v>2262</v>
      </c>
      <c r="Q937">
        <v>9073</v>
      </c>
      <c r="R937" t="s">
        <v>1148</v>
      </c>
      <c r="S937">
        <v>31556</v>
      </c>
      <c r="T937" t="s">
        <v>1148</v>
      </c>
      <c r="V937" t="s">
        <v>4185</v>
      </c>
      <c r="W937">
        <v>51927</v>
      </c>
      <c r="X937">
        <v>9073</v>
      </c>
      <c r="Y937" t="s">
        <v>1148</v>
      </c>
      <c r="Z937" t="s">
        <v>5667</v>
      </c>
      <c r="AA937" t="s">
        <v>656</v>
      </c>
      <c r="AB937" t="s">
        <v>656</v>
      </c>
      <c r="AC937" t="s">
        <v>1148</v>
      </c>
      <c r="AD937" t="s">
        <v>5667</v>
      </c>
      <c r="AE937">
        <v>9407</v>
      </c>
      <c r="AF937" t="s">
        <v>1148</v>
      </c>
      <c r="AG937">
        <v>14143</v>
      </c>
      <c r="AH937" t="s">
        <v>1148</v>
      </c>
      <c r="AI937">
        <v>2628</v>
      </c>
      <c r="AJ937">
        <v>3931</v>
      </c>
      <c r="AL937" t="s">
        <v>14834</v>
      </c>
      <c r="AM937" t="s">
        <v>5667</v>
      </c>
      <c r="AN937" t="s">
        <v>1148</v>
      </c>
      <c r="AO937" t="s">
        <v>15883</v>
      </c>
    </row>
    <row r="938" spans="1:41" x14ac:dyDescent="0.3">
      <c r="A938" t="s">
        <v>2264</v>
      </c>
      <c r="B938" t="s">
        <v>95</v>
      </c>
      <c r="C938" s="62">
        <v>30896</v>
      </c>
      <c r="D938" t="s">
        <v>7330</v>
      </c>
      <c r="E938" t="s">
        <v>7421</v>
      </c>
      <c r="F938" t="s">
        <v>3575</v>
      </c>
      <c r="G938" t="s">
        <v>3575</v>
      </c>
      <c r="H938" t="s">
        <v>659</v>
      </c>
      <c r="I938" t="s">
        <v>10519</v>
      </c>
      <c r="J938" t="s">
        <v>95</v>
      </c>
      <c r="K938">
        <v>471863</v>
      </c>
      <c r="L938" t="s">
        <v>95</v>
      </c>
      <c r="M938">
        <v>1104374</v>
      </c>
      <c r="N938" t="s">
        <v>95</v>
      </c>
      <c r="O938" t="s">
        <v>2265</v>
      </c>
      <c r="P938" t="s">
        <v>2264</v>
      </c>
      <c r="Q938">
        <v>8715</v>
      </c>
      <c r="R938" t="s">
        <v>95</v>
      </c>
      <c r="S938">
        <v>29428</v>
      </c>
      <c r="T938" t="s">
        <v>95</v>
      </c>
      <c r="V938" t="s">
        <v>5668</v>
      </c>
      <c r="W938">
        <v>47863</v>
      </c>
      <c r="X938">
        <v>8715</v>
      </c>
      <c r="Y938" t="s">
        <v>95</v>
      </c>
      <c r="Z938" t="s">
        <v>8645</v>
      </c>
      <c r="AA938" t="s">
        <v>656</v>
      </c>
      <c r="AB938" t="s">
        <v>656</v>
      </c>
      <c r="AC938" t="s">
        <v>95</v>
      </c>
      <c r="AD938" t="s">
        <v>8645</v>
      </c>
      <c r="AI938">
        <v>3237</v>
      </c>
      <c r="AO938" t="s">
        <v>659</v>
      </c>
    </row>
    <row r="939" spans="1:41" x14ac:dyDescent="0.3">
      <c r="A939" t="s">
        <v>2266</v>
      </c>
      <c r="B939" t="s">
        <v>851</v>
      </c>
      <c r="C939" s="62">
        <v>31587</v>
      </c>
      <c r="D939" t="s">
        <v>7076</v>
      </c>
      <c r="E939" t="s">
        <v>7421</v>
      </c>
      <c r="F939" t="s">
        <v>3575</v>
      </c>
      <c r="G939" t="s">
        <v>3575</v>
      </c>
      <c r="H939" t="s">
        <v>1371</v>
      </c>
      <c r="I939" t="s">
        <v>9833</v>
      </c>
      <c r="J939" t="s">
        <v>851</v>
      </c>
      <c r="K939">
        <v>461833</v>
      </c>
      <c r="L939" t="s">
        <v>851</v>
      </c>
      <c r="M939">
        <v>584965</v>
      </c>
      <c r="N939" t="s">
        <v>851</v>
      </c>
      <c r="O939" t="s">
        <v>2267</v>
      </c>
      <c r="P939" t="s">
        <v>2266</v>
      </c>
      <c r="Q939">
        <v>7913</v>
      </c>
      <c r="R939" t="s">
        <v>851</v>
      </c>
      <c r="S939">
        <v>28638</v>
      </c>
      <c r="T939" t="s">
        <v>851</v>
      </c>
      <c r="V939" t="s">
        <v>4186</v>
      </c>
      <c r="W939">
        <v>47865</v>
      </c>
      <c r="X939">
        <v>7913</v>
      </c>
      <c r="Y939" t="s">
        <v>851</v>
      </c>
      <c r="Z939" t="s">
        <v>5669</v>
      </c>
      <c r="AA939" t="s">
        <v>656</v>
      </c>
      <c r="AB939" t="s">
        <v>656</v>
      </c>
      <c r="AC939" t="s">
        <v>851</v>
      </c>
      <c r="AD939" t="s">
        <v>5669</v>
      </c>
      <c r="AE939">
        <v>8316</v>
      </c>
      <c r="AF939" t="s">
        <v>851</v>
      </c>
      <c r="AG939">
        <v>5396</v>
      </c>
      <c r="AH939" t="s">
        <v>851</v>
      </c>
      <c r="AI939">
        <v>685</v>
      </c>
      <c r="AJ939">
        <v>2522</v>
      </c>
      <c r="AL939" t="s">
        <v>14835</v>
      </c>
      <c r="AM939" t="s">
        <v>5669</v>
      </c>
      <c r="AN939" t="s">
        <v>851</v>
      </c>
      <c r="AO939" t="s">
        <v>15883</v>
      </c>
    </row>
    <row r="940" spans="1:41" x14ac:dyDescent="0.3">
      <c r="A940" t="s">
        <v>2268</v>
      </c>
      <c r="B940" t="s">
        <v>1057</v>
      </c>
      <c r="C940" s="62">
        <v>32840</v>
      </c>
      <c r="D940" t="s">
        <v>6846</v>
      </c>
      <c r="E940" t="s">
        <v>7913</v>
      </c>
      <c r="F940" t="s">
        <v>3575</v>
      </c>
      <c r="G940" t="s">
        <v>3575</v>
      </c>
      <c r="H940" t="s">
        <v>1371</v>
      </c>
      <c r="I940" t="s">
        <v>1056</v>
      </c>
      <c r="J940" t="s">
        <v>1057</v>
      </c>
      <c r="K940">
        <v>543343</v>
      </c>
      <c r="L940" t="s">
        <v>1057</v>
      </c>
      <c r="M940">
        <v>1888603</v>
      </c>
      <c r="N940" t="s">
        <v>1057</v>
      </c>
      <c r="P940" t="s">
        <v>2268</v>
      </c>
      <c r="Q940">
        <v>9127</v>
      </c>
      <c r="R940" t="s">
        <v>1057</v>
      </c>
      <c r="S940">
        <v>32023</v>
      </c>
      <c r="T940" t="s">
        <v>1057</v>
      </c>
      <c r="V940" t="s">
        <v>4187</v>
      </c>
      <c r="W940">
        <v>70752</v>
      </c>
      <c r="X940">
        <v>9127</v>
      </c>
      <c r="Y940" t="s">
        <v>1057</v>
      </c>
      <c r="Z940" t="s">
        <v>5670</v>
      </c>
      <c r="AA940" t="s">
        <v>664</v>
      </c>
      <c r="AB940" t="s">
        <v>664</v>
      </c>
      <c r="AC940" t="s">
        <v>1057</v>
      </c>
      <c r="AD940" t="s">
        <v>5670</v>
      </c>
      <c r="AE940">
        <v>12123</v>
      </c>
      <c r="AH940" t="s">
        <v>1057</v>
      </c>
      <c r="AI940">
        <v>18117</v>
      </c>
      <c r="AJ940">
        <v>3995</v>
      </c>
      <c r="AN940" t="s">
        <v>1057</v>
      </c>
      <c r="AO940" t="s">
        <v>1371</v>
      </c>
    </row>
    <row r="941" spans="1:41" x14ac:dyDescent="0.3">
      <c r="A941" t="s">
        <v>2269</v>
      </c>
      <c r="B941" t="s">
        <v>1000</v>
      </c>
      <c r="C941" s="62">
        <v>30306</v>
      </c>
      <c r="D941" t="s">
        <v>7915</v>
      </c>
      <c r="E941" t="s">
        <v>7914</v>
      </c>
      <c r="F941" t="s">
        <v>3575</v>
      </c>
      <c r="G941" t="s">
        <v>3575</v>
      </c>
      <c r="H941" t="s">
        <v>1371</v>
      </c>
      <c r="I941" t="s">
        <v>9342</v>
      </c>
      <c r="J941" t="s">
        <v>1000</v>
      </c>
      <c r="K941">
        <v>458950</v>
      </c>
      <c r="L941" t="s">
        <v>1000</v>
      </c>
      <c r="M941">
        <v>546232</v>
      </c>
      <c r="N941" t="s">
        <v>1000</v>
      </c>
      <c r="O941" t="s">
        <v>2270</v>
      </c>
      <c r="P941" t="s">
        <v>2269</v>
      </c>
      <c r="Q941">
        <v>7873</v>
      </c>
      <c r="R941" t="s">
        <v>1000</v>
      </c>
      <c r="S941">
        <v>28596</v>
      </c>
      <c r="T941" t="s">
        <v>1000</v>
      </c>
      <c r="V941" t="s">
        <v>4188</v>
      </c>
      <c r="W941">
        <v>46132</v>
      </c>
      <c r="X941">
        <v>7873</v>
      </c>
      <c r="Y941" t="s">
        <v>1000</v>
      </c>
      <c r="Z941" t="s">
        <v>8646</v>
      </c>
      <c r="AA941" t="s">
        <v>656</v>
      </c>
      <c r="AB941" t="s">
        <v>656</v>
      </c>
      <c r="AC941" t="s">
        <v>1000</v>
      </c>
      <c r="AD941" t="s">
        <v>8646</v>
      </c>
      <c r="AI941">
        <v>708</v>
      </c>
      <c r="AO941" t="s">
        <v>1371</v>
      </c>
    </row>
    <row r="942" spans="1:41" x14ac:dyDescent="0.3">
      <c r="A942" t="s">
        <v>2271</v>
      </c>
      <c r="B942" t="s">
        <v>128</v>
      </c>
      <c r="C942" s="62">
        <v>30567</v>
      </c>
      <c r="D942" t="s">
        <v>6568</v>
      </c>
      <c r="E942" t="s">
        <v>6991</v>
      </c>
      <c r="F942" t="s">
        <v>3575</v>
      </c>
      <c r="G942" t="s">
        <v>3575</v>
      </c>
      <c r="H942" t="s">
        <v>1422</v>
      </c>
      <c r="I942" t="s">
        <v>10154</v>
      </c>
      <c r="J942" t="s">
        <v>128</v>
      </c>
      <c r="K942">
        <v>460026</v>
      </c>
      <c r="L942" t="s">
        <v>128</v>
      </c>
      <c r="M942">
        <v>1200053</v>
      </c>
      <c r="N942" t="s">
        <v>128</v>
      </c>
      <c r="O942" t="s">
        <v>2272</v>
      </c>
      <c r="P942" t="s">
        <v>2271</v>
      </c>
      <c r="Q942">
        <v>8294</v>
      </c>
      <c r="R942" t="s">
        <v>128</v>
      </c>
      <c r="S942">
        <v>29180</v>
      </c>
      <c r="T942" t="s">
        <v>128</v>
      </c>
      <c r="U942" t="s">
        <v>128</v>
      </c>
      <c r="V942" t="s">
        <v>4189</v>
      </c>
      <c r="W942">
        <v>47690</v>
      </c>
      <c r="X942">
        <v>8294</v>
      </c>
      <c r="Y942" t="s">
        <v>128</v>
      </c>
      <c r="Z942" t="s">
        <v>5671</v>
      </c>
      <c r="AA942" t="s">
        <v>656</v>
      </c>
      <c r="AB942" t="s">
        <v>656</v>
      </c>
      <c r="AC942" t="s">
        <v>128</v>
      </c>
      <c r="AD942" t="s">
        <v>5671</v>
      </c>
      <c r="AE942">
        <v>8863</v>
      </c>
      <c r="AF942" t="s">
        <v>128</v>
      </c>
      <c r="AG942">
        <v>5037</v>
      </c>
      <c r="AH942" t="s">
        <v>128</v>
      </c>
      <c r="AI942">
        <v>3043</v>
      </c>
      <c r="AJ942">
        <v>2981</v>
      </c>
      <c r="AK942" t="s">
        <v>128</v>
      </c>
      <c r="AL942" t="s">
        <v>14836</v>
      </c>
      <c r="AM942" t="s">
        <v>5671</v>
      </c>
      <c r="AN942" t="s">
        <v>128</v>
      </c>
      <c r="AO942" t="s">
        <v>1422</v>
      </c>
    </row>
    <row r="943" spans="1:41" x14ac:dyDescent="0.3">
      <c r="A943" t="s">
        <v>2273</v>
      </c>
      <c r="B943" t="s">
        <v>589</v>
      </c>
      <c r="C943" s="62">
        <v>27593</v>
      </c>
      <c r="D943" t="s">
        <v>6608</v>
      </c>
      <c r="E943" t="s">
        <v>6576</v>
      </c>
      <c r="F943" t="s">
        <v>3575</v>
      </c>
      <c r="G943" t="s">
        <v>3575</v>
      </c>
      <c r="H943" t="s">
        <v>1378</v>
      </c>
      <c r="I943" t="s">
        <v>10295</v>
      </c>
      <c r="J943" t="s">
        <v>589</v>
      </c>
      <c r="K943">
        <v>116338</v>
      </c>
      <c r="L943" t="s">
        <v>589</v>
      </c>
      <c r="M943">
        <v>10813</v>
      </c>
      <c r="N943" t="s">
        <v>589</v>
      </c>
      <c r="O943" t="s">
        <v>2274</v>
      </c>
      <c r="P943" t="s">
        <v>2273</v>
      </c>
      <c r="Q943">
        <v>5884</v>
      </c>
      <c r="R943" t="s">
        <v>589</v>
      </c>
      <c r="S943">
        <v>3723</v>
      </c>
      <c r="T943" t="s">
        <v>589</v>
      </c>
      <c r="U943" t="s">
        <v>589</v>
      </c>
      <c r="V943" t="s">
        <v>4190</v>
      </c>
      <c r="W943">
        <v>1480</v>
      </c>
      <c r="X943">
        <v>5884</v>
      </c>
      <c r="Y943" t="s">
        <v>589</v>
      </c>
      <c r="Z943" t="s">
        <v>5672</v>
      </c>
      <c r="AA943" t="s">
        <v>656</v>
      </c>
      <c r="AB943" t="s">
        <v>656</v>
      </c>
      <c r="AC943" t="s">
        <v>589</v>
      </c>
      <c r="AD943" t="s">
        <v>5672</v>
      </c>
      <c r="AE943">
        <v>5532</v>
      </c>
      <c r="AF943" t="s">
        <v>589</v>
      </c>
      <c r="AG943">
        <v>5589</v>
      </c>
      <c r="AH943" t="s">
        <v>589</v>
      </c>
      <c r="AI943">
        <v>12528</v>
      </c>
      <c r="AN943" t="s">
        <v>589</v>
      </c>
      <c r="AO943" t="s">
        <v>1378</v>
      </c>
    </row>
    <row r="944" spans="1:41" x14ac:dyDescent="0.3">
      <c r="A944" t="s">
        <v>2275</v>
      </c>
      <c r="B944" t="s">
        <v>882</v>
      </c>
      <c r="C944" s="62">
        <v>31596</v>
      </c>
      <c r="D944" t="s">
        <v>7018</v>
      </c>
      <c r="E944" t="s">
        <v>6576</v>
      </c>
      <c r="F944" t="s">
        <v>1396</v>
      </c>
      <c r="G944" t="s">
        <v>9083</v>
      </c>
      <c r="H944" t="s">
        <v>1371</v>
      </c>
      <c r="I944" t="s">
        <v>9925</v>
      </c>
      <c r="J944" t="s">
        <v>882</v>
      </c>
      <c r="K944">
        <v>488984</v>
      </c>
      <c r="L944" t="s">
        <v>882</v>
      </c>
      <c r="M944">
        <v>1595123</v>
      </c>
      <c r="N944" t="s">
        <v>882</v>
      </c>
      <c r="O944" t="s">
        <v>2276</v>
      </c>
      <c r="P944" t="s">
        <v>2275</v>
      </c>
      <c r="Q944">
        <v>8312</v>
      </c>
      <c r="R944" t="s">
        <v>882</v>
      </c>
      <c r="S944">
        <v>29198</v>
      </c>
      <c r="T944" t="s">
        <v>882</v>
      </c>
      <c r="V944" t="s">
        <v>4191</v>
      </c>
      <c r="W944">
        <v>57403</v>
      </c>
      <c r="X944">
        <v>8312</v>
      </c>
      <c r="Y944" t="s">
        <v>882</v>
      </c>
      <c r="Z944" t="s">
        <v>5673</v>
      </c>
      <c r="AA944" t="s">
        <v>656</v>
      </c>
      <c r="AB944" t="s">
        <v>656</v>
      </c>
      <c r="AC944" t="s">
        <v>882</v>
      </c>
      <c r="AD944" t="s">
        <v>5673</v>
      </c>
      <c r="AE944">
        <v>9886</v>
      </c>
      <c r="AF944" t="s">
        <v>882</v>
      </c>
      <c r="AG944">
        <v>5761</v>
      </c>
      <c r="AH944" t="s">
        <v>882</v>
      </c>
      <c r="AI944">
        <v>7114</v>
      </c>
      <c r="AJ944">
        <v>3010</v>
      </c>
      <c r="AL944" t="s">
        <v>14837</v>
      </c>
      <c r="AM944" t="s">
        <v>5673</v>
      </c>
      <c r="AN944" t="s">
        <v>882</v>
      </c>
      <c r="AO944" t="s">
        <v>15883</v>
      </c>
    </row>
    <row r="945" spans="1:41" x14ac:dyDescent="0.3">
      <c r="A945" t="s">
        <v>2277</v>
      </c>
      <c r="B945" t="s">
        <v>1023</v>
      </c>
      <c r="C945" s="62">
        <v>33107</v>
      </c>
      <c r="D945" t="s">
        <v>6859</v>
      </c>
      <c r="E945" t="s">
        <v>7540</v>
      </c>
      <c r="F945" t="s">
        <v>3575</v>
      </c>
      <c r="G945" t="s">
        <v>3575</v>
      </c>
      <c r="H945" t="s">
        <v>1371</v>
      </c>
      <c r="I945" t="s">
        <v>10456</v>
      </c>
      <c r="J945" t="s">
        <v>1023</v>
      </c>
      <c r="K945">
        <v>571800</v>
      </c>
      <c r="L945" t="s">
        <v>1023</v>
      </c>
      <c r="M945">
        <v>1812898</v>
      </c>
      <c r="N945" t="s">
        <v>1023</v>
      </c>
      <c r="O945" t="s">
        <v>4192</v>
      </c>
      <c r="P945" t="s">
        <v>2277</v>
      </c>
      <c r="Q945">
        <v>9158</v>
      </c>
      <c r="R945" t="s">
        <v>1023</v>
      </c>
      <c r="S945">
        <v>31462</v>
      </c>
      <c r="T945" t="s">
        <v>1023</v>
      </c>
      <c r="V945" t="s">
        <v>4193</v>
      </c>
      <c r="W945">
        <v>66556</v>
      </c>
      <c r="X945">
        <v>9158</v>
      </c>
      <c r="Y945" t="s">
        <v>1023</v>
      </c>
      <c r="Z945" t="s">
        <v>5674</v>
      </c>
      <c r="AA945" t="s">
        <v>664</v>
      </c>
      <c r="AB945" t="s">
        <v>656</v>
      </c>
      <c r="AC945" t="s">
        <v>1023</v>
      </c>
      <c r="AD945" t="s">
        <v>5674</v>
      </c>
      <c r="AE945">
        <v>11821</v>
      </c>
      <c r="AF945" t="s">
        <v>1023</v>
      </c>
      <c r="AG945">
        <v>14003</v>
      </c>
      <c r="AH945" t="s">
        <v>1023</v>
      </c>
      <c r="AI945">
        <v>17790</v>
      </c>
      <c r="AJ945">
        <v>3966</v>
      </c>
      <c r="AN945" t="s">
        <v>1023</v>
      </c>
      <c r="AO945" t="s">
        <v>1371</v>
      </c>
    </row>
    <row r="946" spans="1:41" x14ac:dyDescent="0.3">
      <c r="A946" t="s">
        <v>12780</v>
      </c>
      <c r="B946" t="s">
        <v>12781</v>
      </c>
      <c r="C946" s="62">
        <v>31986</v>
      </c>
      <c r="D946" t="s">
        <v>12782</v>
      </c>
      <c r="E946" t="s">
        <v>12783</v>
      </c>
      <c r="F946" t="s">
        <v>3575</v>
      </c>
      <c r="G946" t="s">
        <v>3575</v>
      </c>
      <c r="H946" t="s">
        <v>658</v>
      </c>
      <c r="I946" t="s">
        <v>13779</v>
      </c>
      <c r="J946" t="s">
        <v>13303</v>
      </c>
      <c r="K946">
        <v>666561</v>
      </c>
      <c r="L946" t="s">
        <v>13303</v>
      </c>
      <c r="M946">
        <v>2663269</v>
      </c>
      <c r="N946" t="s">
        <v>13303</v>
      </c>
      <c r="O946" t="s">
        <v>14838</v>
      </c>
      <c r="P946" t="s">
        <v>12780</v>
      </c>
      <c r="Q946">
        <v>10652</v>
      </c>
      <c r="R946" t="s">
        <v>12781</v>
      </c>
      <c r="S946">
        <v>36152</v>
      </c>
      <c r="T946" t="s">
        <v>13303</v>
      </c>
      <c r="W946">
        <v>109151</v>
      </c>
      <c r="X946">
        <v>10652</v>
      </c>
      <c r="Y946" t="s">
        <v>12781</v>
      </c>
      <c r="Z946" t="s">
        <v>12784</v>
      </c>
      <c r="AA946" t="s">
        <v>656</v>
      </c>
      <c r="AB946" t="s">
        <v>656</v>
      </c>
      <c r="AC946" t="s">
        <v>12781</v>
      </c>
      <c r="AD946" t="s">
        <v>12784</v>
      </c>
      <c r="AE946">
        <v>14622</v>
      </c>
      <c r="AI946">
        <v>23735</v>
      </c>
      <c r="AJ946">
        <v>5493</v>
      </c>
      <c r="AN946" t="s">
        <v>13303</v>
      </c>
      <c r="AO946" t="s">
        <v>658</v>
      </c>
    </row>
    <row r="947" spans="1:41" x14ac:dyDescent="0.3">
      <c r="A947" t="s">
        <v>2278</v>
      </c>
      <c r="B947" t="s">
        <v>479</v>
      </c>
      <c r="C947" s="62">
        <v>30414</v>
      </c>
      <c r="D947" t="s">
        <v>6642</v>
      </c>
      <c r="E947" t="s">
        <v>6894</v>
      </c>
      <c r="F947" t="s">
        <v>1524</v>
      </c>
      <c r="G947" t="s">
        <v>9083</v>
      </c>
      <c r="H947" t="s">
        <v>1422</v>
      </c>
      <c r="I947" t="s">
        <v>10480</v>
      </c>
      <c r="J947" t="s">
        <v>479</v>
      </c>
      <c r="K947">
        <v>455104</v>
      </c>
      <c r="L947" t="s">
        <v>479</v>
      </c>
      <c r="M947">
        <v>584802</v>
      </c>
      <c r="N947" t="s">
        <v>479</v>
      </c>
      <c r="O947" t="s">
        <v>2279</v>
      </c>
      <c r="P947" t="s">
        <v>2278</v>
      </c>
      <c r="Q947">
        <v>7845</v>
      </c>
      <c r="R947" t="s">
        <v>479</v>
      </c>
      <c r="S947">
        <v>28561</v>
      </c>
      <c r="T947" t="s">
        <v>479</v>
      </c>
      <c r="U947" t="s">
        <v>479</v>
      </c>
      <c r="V947" t="s">
        <v>4194</v>
      </c>
      <c r="W947">
        <v>46150</v>
      </c>
      <c r="X947">
        <v>7845</v>
      </c>
      <c r="Y947" t="s">
        <v>479</v>
      </c>
      <c r="Z947" t="s">
        <v>5675</v>
      </c>
      <c r="AA947" t="s">
        <v>656</v>
      </c>
      <c r="AB947" t="s">
        <v>656</v>
      </c>
      <c r="AC947" t="s">
        <v>479</v>
      </c>
      <c r="AD947" t="s">
        <v>5675</v>
      </c>
      <c r="AE947">
        <v>8786</v>
      </c>
      <c r="AF947" t="s">
        <v>479</v>
      </c>
      <c r="AG947">
        <v>5084</v>
      </c>
      <c r="AH947" t="s">
        <v>479</v>
      </c>
      <c r="AI947">
        <v>7179</v>
      </c>
      <c r="AJ947">
        <v>2414</v>
      </c>
      <c r="AK947" t="s">
        <v>479</v>
      </c>
      <c r="AL947" t="s">
        <v>14209</v>
      </c>
      <c r="AM947" t="s">
        <v>5675</v>
      </c>
      <c r="AN947" t="s">
        <v>5675</v>
      </c>
      <c r="AO947" t="s">
        <v>1422</v>
      </c>
    </row>
    <row r="948" spans="1:41" x14ac:dyDescent="0.3">
      <c r="A948" t="s">
        <v>2280</v>
      </c>
      <c r="B948" t="s">
        <v>275</v>
      </c>
      <c r="C948" s="62">
        <v>26452</v>
      </c>
      <c r="D948" t="s">
        <v>7252</v>
      </c>
      <c r="E948" t="s">
        <v>7251</v>
      </c>
      <c r="F948" t="s">
        <v>3575</v>
      </c>
      <c r="G948" t="s">
        <v>3575</v>
      </c>
      <c r="H948" t="s">
        <v>1378</v>
      </c>
      <c r="I948" t="s">
        <v>10134</v>
      </c>
      <c r="J948" t="s">
        <v>275</v>
      </c>
      <c r="K948">
        <v>116380</v>
      </c>
      <c r="L948" t="s">
        <v>275</v>
      </c>
      <c r="M948">
        <v>7744</v>
      </c>
      <c r="N948" t="s">
        <v>275</v>
      </c>
      <c r="O948" t="s">
        <v>2281</v>
      </c>
      <c r="P948" t="s">
        <v>2280</v>
      </c>
      <c r="Q948">
        <v>5665</v>
      </c>
      <c r="R948" t="s">
        <v>275</v>
      </c>
      <c r="S948">
        <v>3504</v>
      </c>
      <c r="T948" t="s">
        <v>275</v>
      </c>
      <c r="U948" t="s">
        <v>275</v>
      </c>
      <c r="V948" t="s">
        <v>4195</v>
      </c>
      <c r="W948">
        <v>1382</v>
      </c>
      <c r="X948">
        <v>5665</v>
      </c>
      <c r="Y948" t="s">
        <v>275</v>
      </c>
      <c r="Z948" t="s">
        <v>5676</v>
      </c>
      <c r="AA948" t="s">
        <v>664</v>
      </c>
      <c r="AB948" t="s">
        <v>656</v>
      </c>
      <c r="AC948" t="s">
        <v>275</v>
      </c>
      <c r="AD948" t="s">
        <v>5676</v>
      </c>
      <c r="AI948">
        <v>12316</v>
      </c>
      <c r="AO948" t="s">
        <v>1378</v>
      </c>
    </row>
    <row r="949" spans="1:41" x14ac:dyDescent="0.3">
      <c r="A949" t="s">
        <v>2282</v>
      </c>
      <c r="B949" t="s">
        <v>1044</v>
      </c>
      <c r="C949" s="62">
        <v>29003</v>
      </c>
      <c r="D949" t="s">
        <v>7917</v>
      </c>
      <c r="E949" t="s">
        <v>7916</v>
      </c>
      <c r="F949" t="s">
        <v>3575</v>
      </c>
      <c r="G949" t="s">
        <v>3575</v>
      </c>
      <c r="H949" t="s">
        <v>1371</v>
      </c>
      <c r="I949" t="s">
        <v>9409</v>
      </c>
      <c r="J949" t="s">
        <v>1044</v>
      </c>
      <c r="K949">
        <v>579799</v>
      </c>
      <c r="L949" t="s">
        <v>1044</v>
      </c>
      <c r="M949">
        <v>1727802</v>
      </c>
      <c r="N949" t="s">
        <v>1044</v>
      </c>
      <c r="O949" t="s">
        <v>2283</v>
      </c>
      <c r="P949" t="s">
        <v>2282</v>
      </c>
      <c r="Q949">
        <v>8613</v>
      </c>
      <c r="R949" t="s">
        <v>1044</v>
      </c>
      <c r="V949" t="s">
        <v>5677</v>
      </c>
      <c r="W949">
        <v>37290</v>
      </c>
      <c r="Z949" t="s">
        <v>8647</v>
      </c>
      <c r="AA949" t="s">
        <v>656</v>
      </c>
      <c r="AB949" t="s">
        <v>656</v>
      </c>
      <c r="AC949" t="s">
        <v>1044</v>
      </c>
      <c r="AD949" t="s">
        <v>8647</v>
      </c>
      <c r="AI949">
        <v>12731</v>
      </c>
      <c r="AO949" t="s">
        <v>1371</v>
      </c>
    </row>
    <row r="950" spans="1:41" x14ac:dyDescent="0.3">
      <c r="A950" t="s">
        <v>2284</v>
      </c>
      <c r="B950" t="s">
        <v>46</v>
      </c>
      <c r="C950" s="62">
        <v>32878</v>
      </c>
      <c r="D950" t="s">
        <v>6530</v>
      </c>
      <c r="E950" t="s">
        <v>6836</v>
      </c>
      <c r="F950" t="s">
        <v>3575</v>
      </c>
      <c r="G950" t="s">
        <v>3575</v>
      </c>
      <c r="H950" t="s">
        <v>1429</v>
      </c>
      <c r="I950" t="s">
        <v>10471</v>
      </c>
      <c r="J950" t="s">
        <v>46</v>
      </c>
      <c r="K950">
        <v>578428</v>
      </c>
      <c r="L950" t="s">
        <v>46</v>
      </c>
      <c r="M950">
        <v>1707364</v>
      </c>
      <c r="N950" t="s">
        <v>46</v>
      </c>
      <c r="O950" t="s">
        <v>2285</v>
      </c>
      <c r="P950" t="s">
        <v>2284</v>
      </c>
      <c r="Q950">
        <v>8848</v>
      </c>
      <c r="R950" t="s">
        <v>46</v>
      </c>
      <c r="S950">
        <v>30382</v>
      </c>
      <c r="T950" t="s">
        <v>46</v>
      </c>
      <c r="U950" t="s">
        <v>46</v>
      </c>
      <c r="V950" t="s">
        <v>4196</v>
      </c>
      <c r="W950">
        <v>61044</v>
      </c>
      <c r="X950">
        <v>8848</v>
      </c>
      <c r="Y950" t="s">
        <v>46</v>
      </c>
      <c r="Z950" t="s">
        <v>5678</v>
      </c>
      <c r="AA950" t="s">
        <v>656</v>
      </c>
      <c r="AB950" t="s">
        <v>656</v>
      </c>
      <c r="AC950" t="s">
        <v>46</v>
      </c>
      <c r="AD950" t="s">
        <v>5678</v>
      </c>
      <c r="AE950">
        <v>11162</v>
      </c>
      <c r="AF950" t="s">
        <v>46</v>
      </c>
      <c r="AG950">
        <v>12919</v>
      </c>
      <c r="AH950" t="s">
        <v>46</v>
      </c>
      <c r="AI950">
        <v>5098</v>
      </c>
      <c r="AJ950">
        <v>3405</v>
      </c>
      <c r="AK950" t="s">
        <v>46</v>
      </c>
      <c r="AL950" t="s">
        <v>14839</v>
      </c>
      <c r="AM950" t="s">
        <v>5678</v>
      </c>
      <c r="AN950" t="s">
        <v>5678</v>
      </c>
      <c r="AO950" t="s">
        <v>1429</v>
      </c>
    </row>
    <row r="951" spans="1:41" x14ac:dyDescent="0.3">
      <c r="A951" t="s">
        <v>8257</v>
      </c>
      <c r="B951" t="s">
        <v>8648</v>
      </c>
      <c r="C951" s="62">
        <v>32877</v>
      </c>
      <c r="D951" t="s">
        <v>8258</v>
      </c>
      <c r="E951" t="s">
        <v>6836</v>
      </c>
      <c r="F951" t="s">
        <v>1444</v>
      </c>
      <c r="G951" t="s">
        <v>9083</v>
      </c>
      <c r="H951" t="s">
        <v>1371</v>
      </c>
      <c r="I951" t="s">
        <v>9334</v>
      </c>
      <c r="J951" t="s">
        <v>8648</v>
      </c>
      <c r="K951">
        <v>628452</v>
      </c>
      <c r="L951" t="s">
        <v>8648</v>
      </c>
      <c r="M951">
        <v>2135575</v>
      </c>
      <c r="N951" t="s">
        <v>8648</v>
      </c>
      <c r="O951" t="s">
        <v>13568</v>
      </c>
      <c r="P951" t="s">
        <v>8257</v>
      </c>
      <c r="Q951">
        <v>9902</v>
      </c>
      <c r="R951" t="s">
        <v>8648</v>
      </c>
      <c r="S951">
        <v>33618</v>
      </c>
      <c r="T951" t="s">
        <v>8648</v>
      </c>
      <c r="V951" t="s">
        <v>12166</v>
      </c>
      <c r="W951">
        <v>102294</v>
      </c>
      <c r="X951">
        <v>9902</v>
      </c>
      <c r="Y951" t="s">
        <v>8648</v>
      </c>
      <c r="Z951" t="s">
        <v>8649</v>
      </c>
      <c r="AA951" t="s">
        <v>656</v>
      </c>
      <c r="AB951" t="s">
        <v>656</v>
      </c>
      <c r="AC951" t="s">
        <v>8648</v>
      </c>
      <c r="AD951" t="s">
        <v>8649</v>
      </c>
      <c r="AE951">
        <v>13217</v>
      </c>
      <c r="AF951" t="s">
        <v>8648</v>
      </c>
      <c r="AG951">
        <v>61858</v>
      </c>
      <c r="AH951" t="s">
        <v>8648</v>
      </c>
      <c r="AI951">
        <v>18422</v>
      </c>
      <c r="AJ951">
        <v>4860</v>
      </c>
      <c r="AL951" t="s">
        <v>14840</v>
      </c>
      <c r="AM951" t="s">
        <v>8649</v>
      </c>
      <c r="AN951" t="s">
        <v>8649</v>
      </c>
      <c r="AO951" t="s">
        <v>15883</v>
      </c>
    </row>
    <row r="952" spans="1:41" x14ac:dyDescent="0.3">
      <c r="A952" t="s">
        <v>2286</v>
      </c>
      <c r="B952" t="s">
        <v>111</v>
      </c>
      <c r="C952" s="62">
        <v>33175</v>
      </c>
      <c r="D952" t="s">
        <v>6871</v>
      </c>
      <c r="E952" t="s">
        <v>6870</v>
      </c>
      <c r="F952" t="s">
        <v>1458</v>
      </c>
      <c r="G952" t="s">
        <v>9083</v>
      </c>
      <c r="H952" t="s">
        <v>1378</v>
      </c>
      <c r="I952" t="s">
        <v>9983</v>
      </c>
      <c r="J952" t="s">
        <v>111</v>
      </c>
      <c r="K952">
        <v>542255</v>
      </c>
      <c r="L952" t="s">
        <v>111</v>
      </c>
      <c r="M952">
        <v>1808403</v>
      </c>
      <c r="N952" t="s">
        <v>111</v>
      </c>
      <c r="O952" t="s">
        <v>8650</v>
      </c>
      <c r="P952" t="s">
        <v>2286</v>
      </c>
      <c r="Q952">
        <v>9355</v>
      </c>
      <c r="R952" t="s">
        <v>111</v>
      </c>
      <c r="S952">
        <v>31327</v>
      </c>
      <c r="T952" t="s">
        <v>111</v>
      </c>
      <c r="V952" t="s">
        <v>4197</v>
      </c>
      <c r="W952">
        <v>59112</v>
      </c>
      <c r="X952">
        <v>9355</v>
      </c>
      <c r="Y952" t="s">
        <v>111</v>
      </c>
      <c r="Z952" t="s">
        <v>5679</v>
      </c>
      <c r="AA952" t="s">
        <v>664</v>
      </c>
      <c r="AB952" t="s">
        <v>664</v>
      </c>
      <c r="AC952" t="s">
        <v>111</v>
      </c>
      <c r="AD952" t="s">
        <v>5679</v>
      </c>
      <c r="AE952">
        <v>12713</v>
      </c>
      <c r="AF952" t="s">
        <v>111</v>
      </c>
      <c r="AG952">
        <v>13691</v>
      </c>
      <c r="AH952" t="s">
        <v>111</v>
      </c>
      <c r="AI952">
        <v>5931</v>
      </c>
      <c r="AJ952">
        <v>4329</v>
      </c>
      <c r="AK952" t="s">
        <v>111</v>
      </c>
      <c r="AL952" t="s">
        <v>14841</v>
      </c>
      <c r="AM952" t="s">
        <v>5679</v>
      </c>
      <c r="AN952" t="s">
        <v>5679</v>
      </c>
      <c r="AO952" t="s">
        <v>1378</v>
      </c>
    </row>
    <row r="953" spans="1:41" x14ac:dyDescent="0.3">
      <c r="A953" t="s">
        <v>15577</v>
      </c>
      <c r="B953" t="s">
        <v>14262</v>
      </c>
      <c r="C953" s="62">
        <v>31968</v>
      </c>
      <c r="D953" t="s">
        <v>6758</v>
      </c>
      <c r="E953" t="s">
        <v>6816</v>
      </c>
      <c r="F953" t="s">
        <v>3575</v>
      </c>
      <c r="G953" t="s">
        <v>3575</v>
      </c>
      <c r="H953" t="s">
        <v>1371</v>
      </c>
      <c r="I953" t="s">
        <v>15507</v>
      </c>
      <c r="J953" t="s">
        <v>14262</v>
      </c>
      <c r="K953">
        <v>500872</v>
      </c>
      <c r="L953" t="s">
        <v>14262</v>
      </c>
      <c r="P953" t="s">
        <v>15577</v>
      </c>
      <c r="Q953">
        <v>8801</v>
      </c>
      <c r="R953" t="s">
        <v>14262</v>
      </c>
      <c r="S953">
        <v>30955</v>
      </c>
      <c r="T953" t="s">
        <v>14262</v>
      </c>
      <c r="W953">
        <v>51654</v>
      </c>
      <c r="X953">
        <v>8801</v>
      </c>
      <c r="Y953" t="s">
        <v>14262</v>
      </c>
      <c r="Z953" t="s">
        <v>16015</v>
      </c>
      <c r="AA953" t="s">
        <v>656</v>
      </c>
      <c r="AB953" t="s">
        <v>656</v>
      </c>
      <c r="AD953" t="s">
        <v>16015</v>
      </c>
      <c r="AE953">
        <v>10797</v>
      </c>
      <c r="AI953">
        <v>4586</v>
      </c>
      <c r="AJ953">
        <v>3589</v>
      </c>
      <c r="AN953" t="s">
        <v>14262</v>
      </c>
      <c r="AO953" t="s">
        <v>1371</v>
      </c>
    </row>
    <row r="954" spans="1:41" x14ac:dyDescent="0.3">
      <c r="A954" t="s">
        <v>2287</v>
      </c>
      <c r="B954" t="s">
        <v>318</v>
      </c>
      <c r="C954" s="62">
        <v>29946</v>
      </c>
      <c r="D954" t="s">
        <v>6817</v>
      </c>
      <c r="E954" t="s">
        <v>6816</v>
      </c>
      <c r="F954" t="s">
        <v>3575</v>
      </c>
      <c r="G954" t="s">
        <v>3575</v>
      </c>
      <c r="H954" t="s">
        <v>659</v>
      </c>
      <c r="I954" t="s">
        <v>9669</v>
      </c>
      <c r="J954" t="s">
        <v>318</v>
      </c>
      <c r="K954">
        <v>408299</v>
      </c>
      <c r="L954" t="s">
        <v>318</v>
      </c>
      <c r="M954">
        <v>225374</v>
      </c>
      <c r="N954" t="s">
        <v>318</v>
      </c>
      <c r="O954" t="s">
        <v>2288</v>
      </c>
      <c r="P954" t="s">
        <v>2287</v>
      </c>
      <c r="Q954">
        <v>7016</v>
      </c>
      <c r="R954" t="s">
        <v>318</v>
      </c>
      <c r="S954">
        <v>5339</v>
      </c>
      <c r="T954" t="s">
        <v>318</v>
      </c>
      <c r="U954" t="s">
        <v>318</v>
      </c>
      <c r="V954" t="s">
        <v>4198</v>
      </c>
      <c r="W954">
        <v>1424</v>
      </c>
      <c r="X954">
        <v>7016</v>
      </c>
      <c r="Y954" t="s">
        <v>318</v>
      </c>
      <c r="Z954" t="s">
        <v>5680</v>
      </c>
      <c r="AA954" t="s">
        <v>656</v>
      </c>
      <c r="AB954" t="s">
        <v>656</v>
      </c>
      <c r="AC954" t="s">
        <v>318</v>
      </c>
      <c r="AD954" t="s">
        <v>5680</v>
      </c>
      <c r="AE954">
        <v>6836</v>
      </c>
      <c r="AF954" t="s">
        <v>318</v>
      </c>
      <c r="AG954">
        <v>5238</v>
      </c>
      <c r="AH954" t="s">
        <v>318</v>
      </c>
      <c r="AI954">
        <v>7230</v>
      </c>
      <c r="AJ954">
        <v>747</v>
      </c>
      <c r="AN954" t="s">
        <v>318</v>
      </c>
      <c r="AO954" t="s">
        <v>659</v>
      </c>
    </row>
    <row r="955" spans="1:41" x14ac:dyDescent="0.3">
      <c r="A955" t="s">
        <v>2289</v>
      </c>
      <c r="B955" t="s">
        <v>171</v>
      </c>
      <c r="C955" s="62">
        <v>28264</v>
      </c>
      <c r="D955" t="s">
        <v>6664</v>
      </c>
      <c r="E955" t="s">
        <v>7253</v>
      </c>
      <c r="F955" t="s">
        <v>3575</v>
      </c>
      <c r="G955" t="s">
        <v>3575</v>
      </c>
      <c r="H955" t="s">
        <v>658</v>
      </c>
      <c r="I955" t="s">
        <v>10172</v>
      </c>
      <c r="J955" t="s">
        <v>171</v>
      </c>
      <c r="K955">
        <v>276346</v>
      </c>
      <c r="L955" t="s">
        <v>171</v>
      </c>
      <c r="M955">
        <v>128898</v>
      </c>
      <c r="N955" t="s">
        <v>171</v>
      </c>
      <c r="O955" t="s">
        <v>2290</v>
      </c>
      <c r="P955" t="s">
        <v>2289</v>
      </c>
      <c r="Q955">
        <v>6681</v>
      </c>
      <c r="R955" t="s">
        <v>171</v>
      </c>
      <c r="S955">
        <v>4623</v>
      </c>
      <c r="T955" t="s">
        <v>171</v>
      </c>
      <c r="V955" t="s">
        <v>4199</v>
      </c>
      <c r="W955">
        <v>1425</v>
      </c>
      <c r="X955">
        <v>6681</v>
      </c>
      <c r="Y955" t="s">
        <v>171</v>
      </c>
      <c r="Z955" t="s">
        <v>8651</v>
      </c>
      <c r="AA955" t="s">
        <v>656</v>
      </c>
      <c r="AB955" t="s">
        <v>656</v>
      </c>
      <c r="AC955" t="s">
        <v>171</v>
      </c>
      <c r="AD955" t="s">
        <v>8651</v>
      </c>
      <c r="AI955">
        <v>8472</v>
      </c>
      <c r="AO955" t="s">
        <v>658</v>
      </c>
    </row>
    <row r="956" spans="1:41" x14ac:dyDescent="0.3">
      <c r="A956" t="s">
        <v>2291</v>
      </c>
      <c r="B956" t="s">
        <v>165</v>
      </c>
      <c r="C956" s="62">
        <v>30583</v>
      </c>
      <c r="D956" t="s">
        <v>6825</v>
      </c>
      <c r="E956" t="s">
        <v>7138</v>
      </c>
      <c r="F956" t="s">
        <v>3575</v>
      </c>
      <c r="G956" t="s">
        <v>3575</v>
      </c>
      <c r="H956" t="s">
        <v>1394</v>
      </c>
      <c r="I956" t="s">
        <v>9161</v>
      </c>
      <c r="J956" t="s">
        <v>165</v>
      </c>
      <c r="K956">
        <v>448170</v>
      </c>
      <c r="L956" t="s">
        <v>165</v>
      </c>
      <c r="M956">
        <v>549249</v>
      </c>
      <c r="N956" t="s">
        <v>165</v>
      </c>
      <c r="O956" t="s">
        <v>2292</v>
      </c>
      <c r="P956" t="s">
        <v>2291</v>
      </c>
      <c r="Q956">
        <v>7734</v>
      </c>
      <c r="R956" t="s">
        <v>165</v>
      </c>
      <c r="S956">
        <v>6509</v>
      </c>
      <c r="T956" t="s">
        <v>165</v>
      </c>
      <c r="V956" t="s">
        <v>4200</v>
      </c>
      <c r="W956">
        <v>37362</v>
      </c>
      <c r="X956">
        <v>7734</v>
      </c>
      <c r="Y956" t="s">
        <v>165</v>
      </c>
      <c r="Z956" t="s">
        <v>5681</v>
      </c>
      <c r="AA956" t="s">
        <v>664</v>
      </c>
      <c r="AB956" t="s">
        <v>664</v>
      </c>
      <c r="AC956" t="s">
        <v>165</v>
      </c>
      <c r="AD956" t="s">
        <v>5681</v>
      </c>
      <c r="AE956">
        <v>7525</v>
      </c>
      <c r="AF956" t="s">
        <v>165</v>
      </c>
      <c r="AG956">
        <v>5109</v>
      </c>
      <c r="AH956" t="s">
        <v>165</v>
      </c>
      <c r="AI956">
        <v>3566</v>
      </c>
      <c r="AN956" t="s">
        <v>165</v>
      </c>
      <c r="AO956" t="s">
        <v>1394</v>
      </c>
    </row>
    <row r="957" spans="1:41" x14ac:dyDescent="0.3">
      <c r="A957" t="s">
        <v>2293</v>
      </c>
      <c r="B957" t="s">
        <v>1045</v>
      </c>
      <c r="C957" s="62">
        <v>26549</v>
      </c>
      <c r="D957" t="s">
        <v>6614</v>
      </c>
      <c r="E957" t="s">
        <v>7918</v>
      </c>
      <c r="F957" t="s">
        <v>3575</v>
      </c>
      <c r="G957" t="s">
        <v>3575</v>
      </c>
      <c r="H957" t="s">
        <v>1371</v>
      </c>
      <c r="I957" t="s">
        <v>10208</v>
      </c>
      <c r="J957" t="s">
        <v>1045</v>
      </c>
      <c r="K957">
        <v>116414</v>
      </c>
      <c r="L957" t="s">
        <v>1045</v>
      </c>
      <c r="M957">
        <v>7747</v>
      </c>
      <c r="N957" t="s">
        <v>1045</v>
      </c>
      <c r="O957" t="s">
        <v>2294</v>
      </c>
      <c r="P957" t="s">
        <v>2293</v>
      </c>
      <c r="Q957">
        <v>5449</v>
      </c>
      <c r="R957" t="s">
        <v>1045</v>
      </c>
      <c r="S957">
        <v>3289</v>
      </c>
      <c r="T957" t="s">
        <v>1045</v>
      </c>
      <c r="V957" t="s">
        <v>5682</v>
      </c>
      <c r="W957">
        <v>185</v>
      </c>
      <c r="Z957" t="s">
        <v>8652</v>
      </c>
      <c r="AA957" t="s">
        <v>656</v>
      </c>
      <c r="AB957" t="s">
        <v>656</v>
      </c>
      <c r="AC957" t="s">
        <v>1045</v>
      </c>
      <c r="AD957" t="s">
        <v>8652</v>
      </c>
      <c r="AI957">
        <v>8030</v>
      </c>
      <c r="AO957" t="s">
        <v>1371</v>
      </c>
    </row>
    <row r="958" spans="1:41" x14ac:dyDescent="0.3">
      <c r="A958" t="s">
        <v>2295</v>
      </c>
      <c r="B958" t="s">
        <v>833</v>
      </c>
      <c r="C958" s="62">
        <v>29688</v>
      </c>
      <c r="D958" t="s">
        <v>7517</v>
      </c>
      <c r="E958" t="s">
        <v>7516</v>
      </c>
      <c r="F958" t="s">
        <v>3575</v>
      </c>
      <c r="G958" t="s">
        <v>3575</v>
      </c>
      <c r="H958" t="s">
        <v>1371</v>
      </c>
      <c r="I958" t="s">
        <v>10300</v>
      </c>
      <c r="J958" t="s">
        <v>833</v>
      </c>
      <c r="K958">
        <v>547874</v>
      </c>
      <c r="L958" t="s">
        <v>833</v>
      </c>
      <c r="M958">
        <v>1933858</v>
      </c>
      <c r="N958" t="s">
        <v>833</v>
      </c>
      <c r="O958" t="s">
        <v>4201</v>
      </c>
      <c r="P958" t="s">
        <v>2295</v>
      </c>
      <c r="Q958">
        <v>9092</v>
      </c>
      <c r="R958" t="s">
        <v>833</v>
      </c>
      <c r="S958">
        <v>30965</v>
      </c>
      <c r="T958" t="s">
        <v>833</v>
      </c>
      <c r="V958" t="s">
        <v>4202</v>
      </c>
      <c r="W958">
        <v>37381</v>
      </c>
      <c r="X958">
        <v>9092</v>
      </c>
      <c r="Y958" t="s">
        <v>833</v>
      </c>
      <c r="Z958" t="s">
        <v>8653</v>
      </c>
      <c r="AA958" t="s">
        <v>656</v>
      </c>
      <c r="AB958" t="s">
        <v>656</v>
      </c>
      <c r="AC958" t="s">
        <v>833</v>
      </c>
      <c r="AD958" t="s">
        <v>8653</v>
      </c>
      <c r="AE958">
        <v>8391</v>
      </c>
      <c r="AF958" t="s">
        <v>833</v>
      </c>
      <c r="AG958">
        <v>16919</v>
      </c>
      <c r="AH958" t="s">
        <v>833</v>
      </c>
      <c r="AI958">
        <v>18099</v>
      </c>
      <c r="AJ958">
        <v>3699</v>
      </c>
      <c r="AL958" t="s">
        <v>14842</v>
      </c>
      <c r="AM958" t="s">
        <v>8653</v>
      </c>
      <c r="AN958" t="s">
        <v>8653</v>
      </c>
      <c r="AO958" t="s">
        <v>1371</v>
      </c>
    </row>
    <row r="959" spans="1:41" x14ac:dyDescent="0.3">
      <c r="A959" t="s">
        <v>4203</v>
      </c>
      <c r="B959" t="s">
        <v>4204</v>
      </c>
      <c r="C959" s="62">
        <v>28895</v>
      </c>
      <c r="D959" t="s">
        <v>7423</v>
      </c>
      <c r="E959" t="s">
        <v>7422</v>
      </c>
      <c r="F959" t="s">
        <v>3575</v>
      </c>
      <c r="G959" t="s">
        <v>3575</v>
      </c>
      <c r="H959" t="s">
        <v>659</v>
      </c>
      <c r="I959" t="s">
        <v>10520</v>
      </c>
      <c r="J959" t="s">
        <v>4204</v>
      </c>
      <c r="K959">
        <v>493127</v>
      </c>
      <c r="L959" t="s">
        <v>4204</v>
      </c>
      <c r="M959">
        <v>1166034</v>
      </c>
      <c r="N959" t="s">
        <v>4204</v>
      </c>
      <c r="O959" t="s">
        <v>5683</v>
      </c>
      <c r="P959" t="s">
        <v>4203</v>
      </c>
      <c r="R959" t="s">
        <v>4204</v>
      </c>
      <c r="V959" t="s">
        <v>5684</v>
      </c>
      <c r="W959">
        <v>37383</v>
      </c>
      <c r="Z959" t="s">
        <v>8654</v>
      </c>
      <c r="AA959" t="s">
        <v>664</v>
      </c>
      <c r="AB959" t="s">
        <v>656</v>
      </c>
      <c r="AC959" t="s">
        <v>4204</v>
      </c>
      <c r="AD959" t="s">
        <v>8654</v>
      </c>
      <c r="AI959">
        <v>12540</v>
      </c>
      <c r="AO959" t="s">
        <v>659</v>
      </c>
    </row>
    <row r="960" spans="1:41" x14ac:dyDescent="0.3">
      <c r="A960" t="s">
        <v>2296</v>
      </c>
      <c r="B960" t="s">
        <v>406</v>
      </c>
      <c r="C960" s="62">
        <v>29476</v>
      </c>
      <c r="D960" t="s">
        <v>7036</v>
      </c>
      <c r="E960" t="s">
        <v>7035</v>
      </c>
      <c r="F960" t="s">
        <v>3575</v>
      </c>
      <c r="G960" t="s">
        <v>3575</v>
      </c>
      <c r="H960" t="s">
        <v>659</v>
      </c>
      <c r="I960" t="s">
        <v>10822</v>
      </c>
      <c r="J960" t="s">
        <v>406</v>
      </c>
      <c r="K960">
        <v>430895</v>
      </c>
      <c r="L960" t="s">
        <v>406</v>
      </c>
      <c r="M960">
        <v>392082</v>
      </c>
      <c r="N960" t="s">
        <v>406</v>
      </c>
      <c r="O960" t="s">
        <v>2297</v>
      </c>
      <c r="P960" t="s">
        <v>2296</v>
      </c>
      <c r="Q960">
        <v>7420</v>
      </c>
      <c r="R960" t="s">
        <v>406</v>
      </c>
      <c r="S960">
        <v>6087</v>
      </c>
      <c r="T960" t="s">
        <v>406</v>
      </c>
      <c r="U960" t="s">
        <v>406</v>
      </c>
      <c r="V960" t="s">
        <v>4205</v>
      </c>
      <c r="W960">
        <v>37391</v>
      </c>
      <c r="X960">
        <v>7420</v>
      </c>
      <c r="Y960" t="s">
        <v>406</v>
      </c>
      <c r="Z960" t="s">
        <v>5685</v>
      </c>
      <c r="AA960" t="s">
        <v>5053</v>
      </c>
      <c r="AB960" t="s">
        <v>656</v>
      </c>
      <c r="AC960" t="s">
        <v>406</v>
      </c>
      <c r="AD960" t="s">
        <v>5685</v>
      </c>
      <c r="AE960">
        <v>7875</v>
      </c>
      <c r="AF960" t="s">
        <v>406</v>
      </c>
      <c r="AG960">
        <v>5275</v>
      </c>
      <c r="AH960" t="s">
        <v>406</v>
      </c>
      <c r="AI960">
        <v>4367</v>
      </c>
      <c r="AN960" t="s">
        <v>406</v>
      </c>
      <c r="AO960" t="s">
        <v>659</v>
      </c>
    </row>
    <row r="961" spans="1:41" x14ac:dyDescent="0.3">
      <c r="A961" t="s">
        <v>9848</v>
      </c>
      <c r="B961" t="s">
        <v>9849</v>
      </c>
      <c r="C961" s="62">
        <v>35058</v>
      </c>
      <c r="D961" t="s">
        <v>6528</v>
      </c>
      <c r="E961" t="s">
        <v>6561</v>
      </c>
      <c r="F961" t="s">
        <v>1458</v>
      </c>
      <c r="G961" t="s">
        <v>9083</v>
      </c>
      <c r="H961" t="s">
        <v>1378</v>
      </c>
      <c r="I961" t="s">
        <v>9850</v>
      </c>
      <c r="J961" t="s">
        <v>9849</v>
      </c>
      <c r="K961">
        <v>656577</v>
      </c>
      <c r="L961" t="s">
        <v>9849</v>
      </c>
      <c r="N961" t="s">
        <v>9849</v>
      </c>
      <c r="P961" t="s">
        <v>9848</v>
      </c>
      <c r="Q961">
        <v>9885</v>
      </c>
      <c r="R961" t="s">
        <v>9849</v>
      </c>
      <c r="S961">
        <v>33707</v>
      </c>
      <c r="T961" t="s">
        <v>9849</v>
      </c>
      <c r="V961" t="s">
        <v>12708</v>
      </c>
      <c r="W961">
        <v>104814</v>
      </c>
      <c r="Z961" t="s">
        <v>9851</v>
      </c>
      <c r="AA961" t="s">
        <v>656</v>
      </c>
      <c r="AB961" t="s">
        <v>656</v>
      </c>
      <c r="AC961" t="s">
        <v>9849</v>
      </c>
      <c r="AD961" t="s">
        <v>9851</v>
      </c>
      <c r="AE961">
        <v>13367</v>
      </c>
      <c r="AI961">
        <v>18362</v>
      </c>
      <c r="AJ961">
        <v>5472</v>
      </c>
      <c r="AN961" t="s">
        <v>9849</v>
      </c>
      <c r="AO961" t="s">
        <v>1378</v>
      </c>
    </row>
    <row r="962" spans="1:41" x14ac:dyDescent="0.3">
      <c r="A962" t="s">
        <v>2298</v>
      </c>
      <c r="B962" t="s">
        <v>551</v>
      </c>
      <c r="C962" s="62">
        <v>31809</v>
      </c>
      <c r="D962" t="s">
        <v>6562</v>
      </c>
      <c r="E962" t="s">
        <v>6561</v>
      </c>
      <c r="F962" t="s">
        <v>3575</v>
      </c>
      <c r="G962" t="s">
        <v>3575</v>
      </c>
      <c r="H962" t="s">
        <v>1378</v>
      </c>
      <c r="I962" t="s">
        <v>10028</v>
      </c>
      <c r="J962" t="s">
        <v>551</v>
      </c>
      <c r="K962">
        <v>457706</v>
      </c>
      <c r="L962" t="s">
        <v>551</v>
      </c>
      <c r="M962">
        <v>1103265</v>
      </c>
      <c r="N962" t="s">
        <v>551</v>
      </c>
      <c r="O962" t="s">
        <v>2299</v>
      </c>
      <c r="P962" t="s">
        <v>2298</v>
      </c>
      <c r="Q962">
        <v>8412</v>
      </c>
      <c r="R962" t="s">
        <v>551</v>
      </c>
      <c r="S962">
        <v>29453</v>
      </c>
      <c r="T962" t="s">
        <v>551</v>
      </c>
      <c r="U962" t="s">
        <v>551</v>
      </c>
      <c r="V962" t="s">
        <v>4206</v>
      </c>
      <c r="W962">
        <v>47939</v>
      </c>
      <c r="X962">
        <v>8412</v>
      </c>
      <c r="Y962" t="s">
        <v>551</v>
      </c>
      <c r="Z962" t="s">
        <v>5686</v>
      </c>
      <c r="AA962" t="s">
        <v>656</v>
      </c>
      <c r="AB962" t="s">
        <v>656</v>
      </c>
      <c r="AC962" t="s">
        <v>551</v>
      </c>
      <c r="AD962" t="s">
        <v>5686</v>
      </c>
      <c r="AE962">
        <v>8973</v>
      </c>
      <c r="AF962" t="s">
        <v>551</v>
      </c>
      <c r="AG962">
        <v>10977</v>
      </c>
      <c r="AH962" t="s">
        <v>551</v>
      </c>
      <c r="AI962">
        <v>2508</v>
      </c>
      <c r="AJ962">
        <v>3409</v>
      </c>
      <c r="AK962" t="s">
        <v>551</v>
      </c>
      <c r="AL962" t="s">
        <v>14843</v>
      </c>
      <c r="AM962" t="s">
        <v>5686</v>
      </c>
      <c r="AN962" t="s">
        <v>5686</v>
      </c>
      <c r="AO962" t="s">
        <v>1378</v>
      </c>
    </row>
    <row r="963" spans="1:41" x14ac:dyDescent="0.3">
      <c r="A963" t="s">
        <v>2300</v>
      </c>
      <c r="B963" t="s">
        <v>459</v>
      </c>
      <c r="C963" s="62">
        <v>32357</v>
      </c>
      <c r="D963" t="s">
        <v>6538</v>
      </c>
      <c r="E963" t="s">
        <v>6561</v>
      </c>
      <c r="F963" t="s">
        <v>3575</v>
      </c>
      <c r="G963" t="s">
        <v>3575</v>
      </c>
      <c r="H963" t="s">
        <v>1378</v>
      </c>
      <c r="I963" t="s">
        <v>9238</v>
      </c>
      <c r="J963" t="s">
        <v>459</v>
      </c>
      <c r="K963">
        <v>571804</v>
      </c>
      <c r="L963" t="s">
        <v>459</v>
      </c>
      <c r="M963">
        <v>1732409</v>
      </c>
      <c r="N963" t="s">
        <v>459</v>
      </c>
      <c r="O963" t="s">
        <v>13255</v>
      </c>
      <c r="P963" t="s">
        <v>2300</v>
      </c>
      <c r="Q963">
        <v>8850</v>
      </c>
      <c r="R963" t="s">
        <v>459</v>
      </c>
      <c r="S963">
        <v>30594</v>
      </c>
      <c r="T963" t="s">
        <v>459</v>
      </c>
      <c r="V963" t="s">
        <v>12274</v>
      </c>
      <c r="W963">
        <v>49385</v>
      </c>
      <c r="X963">
        <v>8850</v>
      </c>
      <c r="Y963" t="s">
        <v>459</v>
      </c>
      <c r="Z963" t="s">
        <v>5687</v>
      </c>
      <c r="AA963" t="s">
        <v>664</v>
      </c>
      <c r="AB963" t="s">
        <v>656</v>
      </c>
      <c r="AC963" t="s">
        <v>459</v>
      </c>
      <c r="AD963" t="s">
        <v>5687</v>
      </c>
      <c r="AE963">
        <v>10978</v>
      </c>
      <c r="AI963">
        <v>4972</v>
      </c>
      <c r="AN963" t="s">
        <v>459</v>
      </c>
      <c r="AO963" t="s">
        <v>1378</v>
      </c>
    </row>
    <row r="964" spans="1:41" x14ac:dyDescent="0.3">
      <c r="A964" t="s">
        <v>4207</v>
      </c>
      <c r="B964" t="s">
        <v>4208</v>
      </c>
      <c r="C964" s="62">
        <v>30078</v>
      </c>
      <c r="D964" t="s">
        <v>6844</v>
      </c>
      <c r="E964" t="s">
        <v>6561</v>
      </c>
      <c r="F964" t="s">
        <v>3575</v>
      </c>
      <c r="G964" t="s">
        <v>3575</v>
      </c>
      <c r="H964" t="s">
        <v>1378</v>
      </c>
      <c r="I964" t="s">
        <v>10277</v>
      </c>
      <c r="J964" t="s">
        <v>4208</v>
      </c>
      <c r="K964">
        <v>433582</v>
      </c>
      <c r="L964" t="s">
        <v>4208</v>
      </c>
      <c r="M964">
        <v>489783</v>
      </c>
      <c r="N964" t="s">
        <v>4208</v>
      </c>
      <c r="O964" t="s">
        <v>5688</v>
      </c>
      <c r="P964" t="s">
        <v>4207</v>
      </c>
      <c r="R964" t="s">
        <v>4208</v>
      </c>
      <c r="V964" t="s">
        <v>5689</v>
      </c>
      <c r="W964">
        <v>45433</v>
      </c>
      <c r="Z964" t="s">
        <v>8655</v>
      </c>
      <c r="AA964" t="s">
        <v>656</v>
      </c>
      <c r="AB964" t="s">
        <v>656</v>
      </c>
      <c r="AC964" t="s">
        <v>4208</v>
      </c>
      <c r="AD964" t="s">
        <v>8655</v>
      </c>
      <c r="AI964">
        <v>12529</v>
      </c>
      <c r="AO964" t="s">
        <v>1378</v>
      </c>
    </row>
    <row r="965" spans="1:41" x14ac:dyDescent="0.3">
      <c r="A965" t="s">
        <v>2301</v>
      </c>
      <c r="B965" t="s">
        <v>803</v>
      </c>
      <c r="C965" s="62">
        <v>30568</v>
      </c>
      <c r="D965" t="s">
        <v>6579</v>
      </c>
      <c r="E965" t="s">
        <v>6561</v>
      </c>
      <c r="F965" t="s">
        <v>3575</v>
      </c>
      <c r="G965" t="s">
        <v>3575</v>
      </c>
      <c r="H965" t="s">
        <v>1371</v>
      </c>
      <c r="I965" t="s">
        <v>10033</v>
      </c>
      <c r="J965" t="s">
        <v>803</v>
      </c>
      <c r="K965">
        <v>429719</v>
      </c>
      <c r="L965" t="s">
        <v>803</v>
      </c>
      <c r="M965">
        <v>433026</v>
      </c>
      <c r="N965" t="s">
        <v>803</v>
      </c>
      <c r="O965" t="s">
        <v>2302</v>
      </c>
      <c r="P965" t="s">
        <v>2301</v>
      </c>
      <c r="Q965">
        <v>7241</v>
      </c>
      <c r="R965" t="s">
        <v>803</v>
      </c>
      <c r="S965">
        <v>5842</v>
      </c>
      <c r="T965" t="s">
        <v>803</v>
      </c>
      <c r="V965" t="s">
        <v>4209</v>
      </c>
      <c r="W965">
        <v>37412</v>
      </c>
      <c r="X965">
        <v>7241</v>
      </c>
      <c r="Y965" t="s">
        <v>803</v>
      </c>
      <c r="Z965" t="s">
        <v>5690</v>
      </c>
      <c r="AA965" t="s">
        <v>656</v>
      </c>
      <c r="AB965" t="s">
        <v>656</v>
      </c>
      <c r="AC965" t="s">
        <v>803</v>
      </c>
      <c r="AD965" t="s">
        <v>5690</v>
      </c>
      <c r="AE965">
        <v>7174</v>
      </c>
      <c r="AF965" t="s">
        <v>803</v>
      </c>
      <c r="AG965">
        <v>5125</v>
      </c>
      <c r="AH965" t="s">
        <v>803</v>
      </c>
      <c r="AI965">
        <v>15192</v>
      </c>
      <c r="AJ965">
        <v>868</v>
      </c>
      <c r="AL965" t="s">
        <v>14844</v>
      </c>
      <c r="AM965" t="s">
        <v>5690</v>
      </c>
      <c r="AN965" t="s">
        <v>803</v>
      </c>
      <c r="AO965" t="s">
        <v>15887</v>
      </c>
    </row>
    <row r="966" spans="1:41" x14ac:dyDescent="0.3">
      <c r="A966" t="s">
        <v>2303</v>
      </c>
      <c r="B966" t="s">
        <v>83</v>
      </c>
      <c r="C966" s="62">
        <v>32273</v>
      </c>
      <c r="D966" t="s">
        <v>6637</v>
      </c>
      <c r="E966" t="s">
        <v>6561</v>
      </c>
      <c r="F966" t="s">
        <v>3575</v>
      </c>
      <c r="G966" t="s">
        <v>3575</v>
      </c>
      <c r="H966" t="s">
        <v>1429</v>
      </c>
      <c r="I966" t="s">
        <v>10945</v>
      </c>
      <c r="J966" t="s">
        <v>83</v>
      </c>
      <c r="K966">
        <v>474249</v>
      </c>
      <c r="L966" t="s">
        <v>83</v>
      </c>
      <c r="M966">
        <v>1804463</v>
      </c>
      <c r="N966" t="s">
        <v>83</v>
      </c>
      <c r="O966" t="s">
        <v>4210</v>
      </c>
      <c r="P966" t="s">
        <v>2303</v>
      </c>
      <c r="Q966">
        <v>9264</v>
      </c>
      <c r="R966" t="s">
        <v>83</v>
      </c>
      <c r="S966">
        <v>31213</v>
      </c>
      <c r="T966" t="s">
        <v>83</v>
      </c>
      <c r="V966" t="s">
        <v>12137</v>
      </c>
      <c r="W966">
        <v>17198</v>
      </c>
      <c r="X966">
        <v>9264</v>
      </c>
      <c r="Y966" t="s">
        <v>83</v>
      </c>
      <c r="Z966" t="s">
        <v>5691</v>
      </c>
      <c r="AA966" t="s">
        <v>656</v>
      </c>
      <c r="AB966" t="s">
        <v>656</v>
      </c>
      <c r="AC966" t="s">
        <v>83</v>
      </c>
      <c r="AD966" t="s">
        <v>5691</v>
      </c>
      <c r="AE966">
        <v>11107</v>
      </c>
      <c r="AH966" t="s">
        <v>83</v>
      </c>
      <c r="AI966">
        <v>6293</v>
      </c>
      <c r="AN966" t="s">
        <v>83</v>
      </c>
      <c r="AO966" t="s">
        <v>1429</v>
      </c>
    </row>
    <row r="967" spans="1:41" x14ac:dyDescent="0.3">
      <c r="A967" t="s">
        <v>2304</v>
      </c>
      <c r="B967" t="s">
        <v>16</v>
      </c>
      <c r="C967" s="62">
        <v>29524</v>
      </c>
      <c r="D967" t="s">
        <v>6526</v>
      </c>
      <c r="E967" t="s">
        <v>7424</v>
      </c>
      <c r="F967" t="s">
        <v>3575</v>
      </c>
      <c r="G967" t="s">
        <v>3575</v>
      </c>
      <c r="H967" t="s">
        <v>1394</v>
      </c>
      <c r="I967" t="s">
        <v>9968</v>
      </c>
      <c r="J967" t="s">
        <v>16</v>
      </c>
      <c r="K967">
        <v>408312</v>
      </c>
      <c r="L967" t="s">
        <v>16</v>
      </c>
      <c r="M967">
        <v>288909</v>
      </c>
      <c r="N967" t="s">
        <v>16</v>
      </c>
      <c r="O967" t="s">
        <v>12009</v>
      </c>
      <c r="P967" t="s">
        <v>2304</v>
      </c>
      <c r="Q967">
        <v>7623</v>
      </c>
      <c r="R967" t="s">
        <v>16</v>
      </c>
      <c r="S967">
        <v>23283</v>
      </c>
      <c r="T967" t="s">
        <v>16</v>
      </c>
      <c r="V967" t="s">
        <v>12010</v>
      </c>
      <c r="W967">
        <v>23873</v>
      </c>
      <c r="X967">
        <v>7623</v>
      </c>
      <c r="Y967" t="s">
        <v>16</v>
      </c>
      <c r="Z967" t="s">
        <v>8656</v>
      </c>
      <c r="AA967" t="s">
        <v>664</v>
      </c>
      <c r="AB967" t="s">
        <v>656</v>
      </c>
      <c r="AC967" t="s">
        <v>16</v>
      </c>
      <c r="AD967" t="s">
        <v>8656</v>
      </c>
      <c r="AI967">
        <v>6369</v>
      </c>
      <c r="AO967" t="s">
        <v>1394</v>
      </c>
    </row>
    <row r="968" spans="1:41" x14ac:dyDescent="0.3">
      <c r="A968" t="s">
        <v>15755</v>
      </c>
      <c r="B968" t="s">
        <v>15689</v>
      </c>
      <c r="C968" s="62">
        <v>34036</v>
      </c>
      <c r="D968" t="s">
        <v>15756</v>
      </c>
      <c r="E968" t="s">
        <v>6668</v>
      </c>
      <c r="F968" t="s">
        <v>1374</v>
      </c>
      <c r="G968" t="s">
        <v>6107</v>
      </c>
      <c r="H968" t="s">
        <v>1371</v>
      </c>
      <c r="I968" t="s">
        <v>15757</v>
      </c>
      <c r="J968" t="s">
        <v>15689</v>
      </c>
      <c r="K968">
        <v>657624</v>
      </c>
      <c r="L968" t="s">
        <v>15689</v>
      </c>
      <c r="P968" t="s">
        <v>15755</v>
      </c>
      <c r="Q968">
        <v>11130</v>
      </c>
      <c r="R968" t="s">
        <v>16016</v>
      </c>
      <c r="S968">
        <v>41128</v>
      </c>
      <c r="T968" t="s">
        <v>16016</v>
      </c>
      <c r="W968">
        <v>105129</v>
      </c>
      <c r="Z968" t="s">
        <v>16017</v>
      </c>
      <c r="AA968" t="s">
        <v>656</v>
      </c>
      <c r="AB968" t="s">
        <v>656</v>
      </c>
      <c r="AD968" t="s">
        <v>16017</v>
      </c>
      <c r="AE968">
        <v>15377</v>
      </c>
      <c r="AJ968">
        <v>5969</v>
      </c>
      <c r="AN968" t="s">
        <v>16016</v>
      </c>
      <c r="AO968" t="s">
        <v>1371</v>
      </c>
    </row>
    <row r="969" spans="1:41" x14ac:dyDescent="0.3">
      <c r="A969" t="s">
        <v>2305</v>
      </c>
      <c r="B969" t="s">
        <v>84</v>
      </c>
      <c r="C969" s="62">
        <v>30236</v>
      </c>
      <c r="D969" t="s">
        <v>6551</v>
      </c>
      <c r="E969" t="s">
        <v>7254</v>
      </c>
      <c r="F969" t="s">
        <v>3575</v>
      </c>
      <c r="G969" t="s">
        <v>3575</v>
      </c>
      <c r="H969" t="s">
        <v>1429</v>
      </c>
      <c r="I969" t="s">
        <v>9725</v>
      </c>
      <c r="J969" t="s">
        <v>84</v>
      </c>
      <c r="K969">
        <v>457926</v>
      </c>
      <c r="L969" t="s">
        <v>84</v>
      </c>
      <c r="M969">
        <v>1099426</v>
      </c>
      <c r="N969" t="s">
        <v>84</v>
      </c>
      <c r="O969" t="s">
        <v>2306</v>
      </c>
      <c r="P969" t="s">
        <v>2305</v>
      </c>
      <c r="Q969">
        <v>8245</v>
      </c>
      <c r="R969" t="s">
        <v>84</v>
      </c>
      <c r="S969">
        <v>29130</v>
      </c>
      <c r="T969" t="s">
        <v>84</v>
      </c>
      <c r="V969" t="s">
        <v>4211</v>
      </c>
      <c r="W969">
        <v>46184</v>
      </c>
      <c r="X969">
        <v>8245</v>
      </c>
      <c r="Y969" t="s">
        <v>84</v>
      </c>
      <c r="Z969" t="s">
        <v>8657</v>
      </c>
      <c r="AA969" t="s">
        <v>656</v>
      </c>
      <c r="AB969" t="s">
        <v>656</v>
      </c>
      <c r="AC969" t="s">
        <v>84</v>
      </c>
      <c r="AD969" t="s">
        <v>8657</v>
      </c>
      <c r="AE969">
        <v>9264</v>
      </c>
      <c r="AH969" t="s">
        <v>84</v>
      </c>
      <c r="AI969">
        <v>1320</v>
      </c>
      <c r="AN969" t="s">
        <v>84</v>
      </c>
      <c r="AO969" t="s">
        <v>1429</v>
      </c>
    </row>
    <row r="970" spans="1:41" x14ac:dyDescent="0.3">
      <c r="A970" t="s">
        <v>12447</v>
      </c>
      <c r="B970" t="s">
        <v>11600</v>
      </c>
      <c r="C970" s="62">
        <v>33404</v>
      </c>
      <c r="D970" t="s">
        <v>6825</v>
      </c>
      <c r="E970" t="s">
        <v>12448</v>
      </c>
      <c r="F970" t="s">
        <v>1407</v>
      </c>
      <c r="G970" t="s">
        <v>9083</v>
      </c>
      <c r="H970" t="s">
        <v>1378</v>
      </c>
      <c r="I970" t="s">
        <v>11601</v>
      </c>
      <c r="J970" t="s">
        <v>11600</v>
      </c>
      <c r="K970">
        <v>608671</v>
      </c>
      <c r="L970" t="s">
        <v>11600</v>
      </c>
      <c r="M970">
        <v>2044387</v>
      </c>
      <c r="N970" t="s">
        <v>11600</v>
      </c>
      <c r="O970" t="s">
        <v>13310</v>
      </c>
      <c r="P970" t="s">
        <v>12447</v>
      </c>
      <c r="Q970">
        <v>10050</v>
      </c>
      <c r="R970" t="s">
        <v>11600</v>
      </c>
      <c r="S970">
        <v>32751</v>
      </c>
      <c r="T970" t="s">
        <v>11600</v>
      </c>
      <c r="V970" t="s">
        <v>12449</v>
      </c>
      <c r="W970">
        <v>100300</v>
      </c>
      <c r="X970">
        <v>10050</v>
      </c>
      <c r="Y970" t="s">
        <v>11600</v>
      </c>
      <c r="Z970" t="s">
        <v>12450</v>
      </c>
      <c r="AA970" t="s">
        <v>664</v>
      </c>
      <c r="AB970" t="s">
        <v>656</v>
      </c>
      <c r="AC970" t="s">
        <v>11600</v>
      </c>
      <c r="AD970" t="s">
        <v>12450</v>
      </c>
      <c r="AE970">
        <v>12489</v>
      </c>
      <c r="AF970" t="s">
        <v>11600</v>
      </c>
      <c r="AG970">
        <v>38223</v>
      </c>
      <c r="AH970" t="s">
        <v>11600</v>
      </c>
      <c r="AI970">
        <v>18439</v>
      </c>
      <c r="AJ970">
        <v>5008</v>
      </c>
      <c r="AL970" t="s">
        <v>14845</v>
      </c>
      <c r="AM970" t="s">
        <v>12450</v>
      </c>
      <c r="AN970" t="s">
        <v>12450</v>
      </c>
      <c r="AO970" t="s">
        <v>1378</v>
      </c>
    </row>
    <row r="971" spans="1:41" x14ac:dyDescent="0.3">
      <c r="A971" t="s">
        <v>15758</v>
      </c>
      <c r="B971" t="s">
        <v>14291</v>
      </c>
      <c r="C971" s="62">
        <v>34804</v>
      </c>
      <c r="D971" t="s">
        <v>6846</v>
      </c>
      <c r="E971" t="s">
        <v>7724</v>
      </c>
      <c r="F971" t="s">
        <v>1424</v>
      </c>
      <c r="G971" t="s">
        <v>6107</v>
      </c>
      <c r="H971" t="s">
        <v>1422</v>
      </c>
      <c r="I971" t="s">
        <v>15759</v>
      </c>
      <c r="J971" t="s">
        <v>14291</v>
      </c>
      <c r="K971">
        <v>643376</v>
      </c>
      <c r="L971" t="s">
        <v>14291</v>
      </c>
      <c r="P971" t="s">
        <v>15758</v>
      </c>
      <c r="Q971">
        <v>10959</v>
      </c>
      <c r="R971" t="s">
        <v>14291</v>
      </c>
      <c r="S971">
        <v>35004</v>
      </c>
      <c r="T971" t="s">
        <v>14291</v>
      </c>
      <c r="W971">
        <v>103405</v>
      </c>
      <c r="Z971" t="s">
        <v>16018</v>
      </c>
      <c r="AA971" t="s">
        <v>656</v>
      </c>
      <c r="AB971" t="s">
        <v>656</v>
      </c>
      <c r="AD971" t="s">
        <v>16018</v>
      </c>
      <c r="AE971">
        <v>14980</v>
      </c>
      <c r="AI971">
        <v>19481</v>
      </c>
      <c r="AJ971">
        <v>5754</v>
      </c>
      <c r="AN971" t="s">
        <v>14291</v>
      </c>
      <c r="AO971" t="s">
        <v>1422</v>
      </c>
    </row>
    <row r="972" spans="1:41" x14ac:dyDescent="0.3">
      <c r="A972" t="s">
        <v>2307</v>
      </c>
      <c r="B972" t="s">
        <v>674</v>
      </c>
      <c r="C972" s="62">
        <v>32050</v>
      </c>
      <c r="D972" t="s">
        <v>7725</v>
      </c>
      <c r="E972" t="s">
        <v>7724</v>
      </c>
      <c r="F972" t="s">
        <v>1377</v>
      </c>
      <c r="G972" t="s">
        <v>9083</v>
      </c>
      <c r="H972" t="s">
        <v>1371</v>
      </c>
      <c r="I972" t="s">
        <v>9785</v>
      </c>
      <c r="J972" t="s">
        <v>674</v>
      </c>
      <c r="K972">
        <v>445276</v>
      </c>
      <c r="L972" t="s">
        <v>674</v>
      </c>
      <c r="M972">
        <v>1208718</v>
      </c>
      <c r="N972" t="s">
        <v>674</v>
      </c>
      <c r="O972" t="s">
        <v>2308</v>
      </c>
      <c r="P972" t="s">
        <v>2307</v>
      </c>
      <c r="Q972">
        <v>8758</v>
      </c>
      <c r="R972" t="s">
        <v>674</v>
      </c>
      <c r="S972">
        <v>29630</v>
      </c>
      <c r="T972" t="s">
        <v>674</v>
      </c>
      <c r="V972" t="s">
        <v>4212</v>
      </c>
      <c r="W972">
        <v>47965</v>
      </c>
      <c r="X972">
        <v>8758</v>
      </c>
      <c r="Y972" t="s">
        <v>674</v>
      </c>
      <c r="Z972" t="s">
        <v>5692</v>
      </c>
      <c r="AA972" t="s">
        <v>5053</v>
      </c>
      <c r="AB972" t="s">
        <v>656</v>
      </c>
      <c r="AC972" t="s">
        <v>674</v>
      </c>
      <c r="AD972" t="s">
        <v>5692</v>
      </c>
      <c r="AE972">
        <v>11289</v>
      </c>
      <c r="AF972" t="s">
        <v>674</v>
      </c>
      <c r="AG972">
        <v>12452</v>
      </c>
      <c r="AH972" t="s">
        <v>674</v>
      </c>
      <c r="AI972">
        <v>2916</v>
      </c>
      <c r="AJ972">
        <v>3555</v>
      </c>
      <c r="AL972" t="s">
        <v>14846</v>
      </c>
      <c r="AM972" t="s">
        <v>5692</v>
      </c>
      <c r="AN972" t="s">
        <v>5692</v>
      </c>
      <c r="AO972" t="s">
        <v>15883</v>
      </c>
    </row>
    <row r="973" spans="1:41" x14ac:dyDescent="0.3">
      <c r="A973" t="s">
        <v>2309</v>
      </c>
      <c r="B973" t="s">
        <v>691</v>
      </c>
      <c r="C973" s="62">
        <v>29846</v>
      </c>
      <c r="D973" t="s">
        <v>6754</v>
      </c>
      <c r="E973" t="s">
        <v>7919</v>
      </c>
      <c r="F973" t="s">
        <v>3575</v>
      </c>
      <c r="G973" t="s">
        <v>3575</v>
      </c>
      <c r="H973" t="s">
        <v>1371</v>
      </c>
      <c r="I973" t="s">
        <v>9734</v>
      </c>
      <c r="J973" t="s">
        <v>691</v>
      </c>
      <c r="K973">
        <v>445163</v>
      </c>
      <c r="L973" t="s">
        <v>691</v>
      </c>
      <c r="M973">
        <v>585620</v>
      </c>
      <c r="N973" t="s">
        <v>691</v>
      </c>
      <c r="O973" t="s">
        <v>2310</v>
      </c>
      <c r="P973" t="s">
        <v>2309</v>
      </c>
      <c r="Q973">
        <v>7748</v>
      </c>
      <c r="R973" t="s">
        <v>691</v>
      </c>
      <c r="S973">
        <v>6526</v>
      </c>
      <c r="T973" t="s">
        <v>691</v>
      </c>
      <c r="V973" t="s">
        <v>4213</v>
      </c>
      <c r="W973">
        <v>46193</v>
      </c>
      <c r="X973">
        <v>7748</v>
      </c>
      <c r="Y973" t="s">
        <v>691</v>
      </c>
      <c r="Z973" t="s">
        <v>5693</v>
      </c>
      <c r="AA973" t="s">
        <v>656</v>
      </c>
      <c r="AB973" t="s">
        <v>656</v>
      </c>
      <c r="AC973" t="s">
        <v>691</v>
      </c>
      <c r="AD973" t="s">
        <v>5693</v>
      </c>
      <c r="AE973">
        <v>8791</v>
      </c>
      <c r="AF973" t="s">
        <v>691</v>
      </c>
      <c r="AG973">
        <v>5631</v>
      </c>
      <c r="AH973" t="s">
        <v>691</v>
      </c>
      <c r="AI973">
        <v>9444</v>
      </c>
      <c r="AN973" t="s">
        <v>691</v>
      </c>
      <c r="AO973" t="s">
        <v>1371</v>
      </c>
    </row>
    <row r="974" spans="1:41" x14ac:dyDescent="0.3">
      <c r="A974" t="s">
        <v>2311</v>
      </c>
      <c r="B974" t="s">
        <v>571</v>
      </c>
      <c r="C974" s="62">
        <v>30578</v>
      </c>
      <c r="D974" t="s">
        <v>6907</v>
      </c>
      <c r="E974" t="s">
        <v>6906</v>
      </c>
      <c r="F974" t="s">
        <v>3575</v>
      </c>
      <c r="G974" t="s">
        <v>3575</v>
      </c>
      <c r="H974" t="s">
        <v>1378</v>
      </c>
      <c r="I974" t="s">
        <v>9701</v>
      </c>
      <c r="J974" t="s">
        <v>571</v>
      </c>
      <c r="K974">
        <v>444379</v>
      </c>
      <c r="L974" t="s">
        <v>571</v>
      </c>
      <c r="M974">
        <v>1392901</v>
      </c>
      <c r="N974" t="s">
        <v>571</v>
      </c>
      <c r="O974" t="s">
        <v>2312</v>
      </c>
      <c r="P974" t="s">
        <v>2311</v>
      </c>
      <c r="Q974">
        <v>8368</v>
      </c>
      <c r="R974" t="s">
        <v>571</v>
      </c>
      <c r="S974">
        <v>29255</v>
      </c>
      <c r="T974" t="s">
        <v>571</v>
      </c>
      <c r="U974" t="s">
        <v>571</v>
      </c>
      <c r="V974" t="s">
        <v>4214</v>
      </c>
      <c r="W974">
        <v>46195</v>
      </c>
      <c r="X974">
        <v>8368</v>
      </c>
      <c r="Y974" t="s">
        <v>571</v>
      </c>
      <c r="Z974" t="s">
        <v>5694</v>
      </c>
      <c r="AA974" t="s">
        <v>664</v>
      </c>
      <c r="AB974" t="s">
        <v>656</v>
      </c>
      <c r="AC974" t="s">
        <v>571</v>
      </c>
      <c r="AD974" t="s">
        <v>5694</v>
      </c>
      <c r="AE974">
        <v>8987</v>
      </c>
      <c r="AF974" t="s">
        <v>571</v>
      </c>
      <c r="AG974">
        <v>11313</v>
      </c>
      <c r="AH974" t="s">
        <v>571</v>
      </c>
      <c r="AI974">
        <v>1581</v>
      </c>
      <c r="AJ974">
        <v>3076</v>
      </c>
      <c r="AK974" t="s">
        <v>571</v>
      </c>
      <c r="AL974" t="s">
        <v>14847</v>
      </c>
      <c r="AM974" t="s">
        <v>5694</v>
      </c>
      <c r="AN974" t="s">
        <v>571</v>
      </c>
      <c r="AO974" t="s">
        <v>1378</v>
      </c>
    </row>
    <row r="975" spans="1:41" x14ac:dyDescent="0.3">
      <c r="A975" t="s">
        <v>2313</v>
      </c>
      <c r="B975" t="s">
        <v>514</v>
      </c>
      <c r="C975" s="62">
        <v>31121</v>
      </c>
      <c r="D975" t="s">
        <v>6886</v>
      </c>
      <c r="E975" t="s">
        <v>6789</v>
      </c>
      <c r="F975" t="s">
        <v>3575</v>
      </c>
      <c r="G975" t="s">
        <v>3575</v>
      </c>
      <c r="H975" t="s">
        <v>1378</v>
      </c>
      <c r="I975" t="s">
        <v>10687</v>
      </c>
      <c r="J975" t="s">
        <v>514</v>
      </c>
      <c r="K975">
        <v>445055</v>
      </c>
      <c r="L975" t="s">
        <v>514</v>
      </c>
      <c r="M975">
        <v>1661504</v>
      </c>
      <c r="N975" t="s">
        <v>514</v>
      </c>
      <c r="O975" t="s">
        <v>2314</v>
      </c>
      <c r="P975" t="s">
        <v>2313</v>
      </c>
      <c r="Q975">
        <v>8717</v>
      </c>
      <c r="R975" t="s">
        <v>514</v>
      </c>
      <c r="S975">
        <v>29691</v>
      </c>
      <c r="T975" t="s">
        <v>514</v>
      </c>
      <c r="U975" t="s">
        <v>514</v>
      </c>
      <c r="V975" t="s">
        <v>4215</v>
      </c>
      <c r="W975">
        <v>52296</v>
      </c>
      <c r="X975">
        <v>8717</v>
      </c>
      <c r="Y975" t="s">
        <v>514</v>
      </c>
      <c r="Z975" t="s">
        <v>5695</v>
      </c>
      <c r="AA975" t="s">
        <v>664</v>
      </c>
      <c r="AB975" t="s">
        <v>664</v>
      </c>
      <c r="AC975" t="s">
        <v>514</v>
      </c>
      <c r="AD975" t="s">
        <v>5695</v>
      </c>
      <c r="AE975">
        <v>9361</v>
      </c>
      <c r="AF975" t="s">
        <v>514</v>
      </c>
      <c r="AG975">
        <v>11989</v>
      </c>
      <c r="AH975" t="s">
        <v>514</v>
      </c>
      <c r="AI975">
        <v>1477</v>
      </c>
      <c r="AJ975">
        <v>3434</v>
      </c>
      <c r="AK975" t="s">
        <v>514</v>
      </c>
      <c r="AL975" t="s">
        <v>14848</v>
      </c>
      <c r="AM975" t="s">
        <v>5695</v>
      </c>
      <c r="AN975" t="s">
        <v>5695</v>
      </c>
      <c r="AO975" t="s">
        <v>1378</v>
      </c>
    </row>
    <row r="976" spans="1:41" x14ac:dyDescent="0.3">
      <c r="A976" t="s">
        <v>8280</v>
      </c>
      <c r="B976" t="s">
        <v>8658</v>
      </c>
      <c r="C976" s="62">
        <v>32041</v>
      </c>
      <c r="D976" t="s">
        <v>7539</v>
      </c>
      <c r="E976" t="s">
        <v>8281</v>
      </c>
      <c r="F976" t="s">
        <v>1435</v>
      </c>
      <c r="G976" t="s">
        <v>9083</v>
      </c>
      <c r="H976" t="s">
        <v>1371</v>
      </c>
      <c r="I976" t="s">
        <v>9452</v>
      </c>
      <c r="J976" t="s">
        <v>8658</v>
      </c>
      <c r="K976">
        <v>502026</v>
      </c>
      <c r="L976" t="s">
        <v>8658</v>
      </c>
      <c r="M976">
        <v>1630082</v>
      </c>
      <c r="N976" t="s">
        <v>8658</v>
      </c>
      <c r="O976" t="s">
        <v>8659</v>
      </c>
      <c r="P976" t="s">
        <v>8280</v>
      </c>
      <c r="Q976">
        <v>8800</v>
      </c>
      <c r="R976" t="s">
        <v>8658</v>
      </c>
      <c r="S976">
        <v>30954</v>
      </c>
      <c r="T976" t="s">
        <v>8658</v>
      </c>
      <c r="V976" t="s">
        <v>8660</v>
      </c>
      <c r="W976">
        <v>50094</v>
      </c>
      <c r="X976">
        <v>8800</v>
      </c>
      <c r="Y976" t="s">
        <v>8658</v>
      </c>
      <c r="Z976" t="s">
        <v>8661</v>
      </c>
      <c r="AA976" t="s">
        <v>656</v>
      </c>
      <c r="AB976" t="s">
        <v>656</v>
      </c>
      <c r="AC976" t="s">
        <v>8658</v>
      </c>
      <c r="AD976" t="s">
        <v>8661</v>
      </c>
      <c r="AE976">
        <v>9282</v>
      </c>
      <c r="AF976" t="s">
        <v>8658</v>
      </c>
      <c r="AG976">
        <v>12523</v>
      </c>
      <c r="AH976" t="s">
        <v>8658</v>
      </c>
      <c r="AI976">
        <v>4276</v>
      </c>
      <c r="AJ976">
        <v>3595</v>
      </c>
      <c r="AL976" t="s">
        <v>14849</v>
      </c>
      <c r="AM976" t="s">
        <v>8661</v>
      </c>
      <c r="AN976" t="s">
        <v>8658</v>
      </c>
      <c r="AO976" t="s">
        <v>15883</v>
      </c>
    </row>
    <row r="977" spans="1:41" x14ac:dyDescent="0.3">
      <c r="A977" t="s">
        <v>2315</v>
      </c>
      <c r="B977" t="s">
        <v>900</v>
      </c>
      <c r="C977" s="62">
        <v>32133</v>
      </c>
      <c r="D977" t="s">
        <v>7351</v>
      </c>
      <c r="E977" t="s">
        <v>7920</v>
      </c>
      <c r="F977" t="s">
        <v>3575</v>
      </c>
      <c r="G977" t="s">
        <v>3575</v>
      </c>
      <c r="H977" t="s">
        <v>1371</v>
      </c>
      <c r="I977" t="s">
        <v>10380</v>
      </c>
      <c r="J977" t="s">
        <v>900</v>
      </c>
      <c r="K977">
        <v>554432</v>
      </c>
      <c r="L977" t="s">
        <v>900</v>
      </c>
      <c r="M977">
        <v>1737883</v>
      </c>
      <c r="N977" t="s">
        <v>900</v>
      </c>
      <c r="O977" t="s">
        <v>13455</v>
      </c>
      <c r="P977" t="s">
        <v>2315</v>
      </c>
      <c r="Q977">
        <v>9261</v>
      </c>
      <c r="R977" t="s">
        <v>900</v>
      </c>
      <c r="S977">
        <v>30612</v>
      </c>
      <c r="T977" t="s">
        <v>900</v>
      </c>
      <c r="V977" t="s">
        <v>12162</v>
      </c>
      <c r="W977">
        <v>59313</v>
      </c>
      <c r="X977">
        <v>9261</v>
      </c>
      <c r="Y977" t="s">
        <v>900</v>
      </c>
      <c r="Z977" t="s">
        <v>5696</v>
      </c>
      <c r="AA977" t="s">
        <v>656</v>
      </c>
      <c r="AB977" t="s">
        <v>656</v>
      </c>
      <c r="AC977" t="s">
        <v>900</v>
      </c>
      <c r="AD977" t="s">
        <v>5696</v>
      </c>
      <c r="AE977">
        <v>10964</v>
      </c>
      <c r="AF977" t="s">
        <v>900</v>
      </c>
      <c r="AG977">
        <v>17093</v>
      </c>
      <c r="AI977">
        <v>6009</v>
      </c>
      <c r="AN977" t="s">
        <v>900</v>
      </c>
      <c r="AO977" t="s">
        <v>1371</v>
      </c>
    </row>
    <row r="978" spans="1:41" x14ac:dyDescent="0.3">
      <c r="A978" t="s">
        <v>4216</v>
      </c>
      <c r="B978" t="s">
        <v>4217</v>
      </c>
      <c r="C978" s="62">
        <v>29659</v>
      </c>
      <c r="D978" t="s">
        <v>7167</v>
      </c>
      <c r="E978" t="s">
        <v>7921</v>
      </c>
      <c r="F978" t="s">
        <v>3575</v>
      </c>
      <c r="G978" t="s">
        <v>3575</v>
      </c>
      <c r="H978" t="s">
        <v>1371</v>
      </c>
      <c r="I978" t="s">
        <v>10276</v>
      </c>
      <c r="J978" t="s">
        <v>4217</v>
      </c>
      <c r="K978">
        <v>408057</v>
      </c>
      <c r="L978" t="s">
        <v>4217</v>
      </c>
      <c r="M978">
        <v>288962</v>
      </c>
      <c r="N978" t="s">
        <v>4217</v>
      </c>
      <c r="O978" t="s">
        <v>5697</v>
      </c>
      <c r="P978" t="s">
        <v>4216</v>
      </c>
      <c r="R978" t="s">
        <v>4217</v>
      </c>
      <c r="V978" t="s">
        <v>5698</v>
      </c>
      <c r="W978">
        <v>31600</v>
      </c>
      <c r="Z978" t="s">
        <v>8662</v>
      </c>
      <c r="AA978" t="s">
        <v>656</v>
      </c>
      <c r="AB978" t="s">
        <v>656</v>
      </c>
      <c r="AC978" t="s">
        <v>4217</v>
      </c>
      <c r="AD978" t="s">
        <v>8662</v>
      </c>
      <c r="AI978">
        <v>8512</v>
      </c>
      <c r="AO978" t="s">
        <v>1371</v>
      </c>
    </row>
    <row r="979" spans="1:41" x14ac:dyDescent="0.3">
      <c r="A979" t="s">
        <v>2316</v>
      </c>
      <c r="B979" t="s">
        <v>1055</v>
      </c>
      <c r="C979" s="62">
        <v>31884</v>
      </c>
      <c r="D979" t="s">
        <v>7257</v>
      </c>
      <c r="E979" t="s">
        <v>6533</v>
      </c>
      <c r="F979" t="s">
        <v>3575</v>
      </c>
      <c r="G979" t="s">
        <v>3575</v>
      </c>
      <c r="H979" t="s">
        <v>1371</v>
      </c>
      <c r="I979" t="s">
        <v>10258</v>
      </c>
      <c r="J979" t="s">
        <v>1055</v>
      </c>
      <c r="K979">
        <v>543359</v>
      </c>
      <c r="L979" t="s">
        <v>1055</v>
      </c>
      <c r="M979">
        <v>1735789</v>
      </c>
      <c r="N979" t="s">
        <v>1055</v>
      </c>
      <c r="O979" t="s">
        <v>4218</v>
      </c>
      <c r="P979" t="s">
        <v>2316</v>
      </c>
      <c r="Q979">
        <v>9171</v>
      </c>
      <c r="R979" t="s">
        <v>1055</v>
      </c>
      <c r="S979">
        <v>30555</v>
      </c>
      <c r="T979" t="s">
        <v>1055</v>
      </c>
      <c r="V979" t="s">
        <v>4219</v>
      </c>
      <c r="W979">
        <v>58318</v>
      </c>
      <c r="X979">
        <v>9171</v>
      </c>
      <c r="Y979" t="s">
        <v>1055</v>
      </c>
      <c r="Z979" t="s">
        <v>5699</v>
      </c>
      <c r="AA979" t="s">
        <v>664</v>
      </c>
      <c r="AB979" t="s">
        <v>664</v>
      </c>
      <c r="AC979" t="s">
        <v>1055</v>
      </c>
      <c r="AD979" t="s">
        <v>5699</v>
      </c>
      <c r="AE979">
        <v>11732</v>
      </c>
      <c r="AF979" t="s">
        <v>1055</v>
      </c>
      <c r="AG979">
        <v>13637</v>
      </c>
      <c r="AH979" t="s">
        <v>1055</v>
      </c>
      <c r="AI979">
        <v>5204</v>
      </c>
      <c r="AJ979">
        <v>4088</v>
      </c>
      <c r="AL979" t="s">
        <v>14850</v>
      </c>
      <c r="AM979" t="s">
        <v>5699</v>
      </c>
      <c r="AN979" t="s">
        <v>1055</v>
      </c>
      <c r="AO979" t="s">
        <v>15883</v>
      </c>
    </row>
    <row r="980" spans="1:41" x14ac:dyDescent="0.3">
      <c r="A980" t="s">
        <v>2317</v>
      </c>
      <c r="B980" t="s">
        <v>455</v>
      </c>
      <c r="C980" s="62">
        <v>31715</v>
      </c>
      <c r="D980" t="s">
        <v>6534</v>
      </c>
      <c r="E980" t="s">
        <v>6533</v>
      </c>
      <c r="F980" t="s">
        <v>1437</v>
      </c>
      <c r="G980" t="s">
        <v>6107</v>
      </c>
      <c r="H980" t="s">
        <v>1378</v>
      </c>
      <c r="I980" t="s">
        <v>9413</v>
      </c>
      <c r="J980" t="s">
        <v>455</v>
      </c>
      <c r="K980">
        <v>457775</v>
      </c>
      <c r="L980" t="s">
        <v>455</v>
      </c>
      <c r="M980">
        <v>1623772</v>
      </c>
      <c r="N980" t="s">
        <v>455</v>
      </c>
      <c r="O980" t="s">
        <v>2318</v>
      </c>
      <c r="P980" t="s">
        <v>2317</v>
      </c>
      <c r="Q980">
        <v>8651</v>
      </c>
      <c r="R980" t="s">
        <v>455</v>
      </c>
      <c r="S980">
        <v>30493</v>
      </c>
      <c r="T980" t="s">
        <v>455</v>
      </c>
      <c r="U980" t="s">
        <v>455</v>
      </c>
      <c r="V980" t="s">
        <v>4220</v>
      </c>
      <c r="W980">
        <v>51994</v>
      </c>
      <c r="X980">
        <v>8651</v>
      </c>
      <c r="Y980" t="s">
        <v>455</v>
      </c>
      <c r="Z980" t="s">
        <v>5700</v>
      </c>
      <c r="AA980" t="s">
        <v>656</v>
      </c>
      <c r="AB980" t="s">
        <v>656</v>
      </c>
      <c r="AC980" t="s">
        <v>455</v>
      </c>
      <c r="AD980" t="s">
        <v>5700</v>
      </c>
      <c r="AE980">
        <v>10031</v>
      </c>
      <c r="AF980" t="s">
        <v>455</v>
      </c>
      <c r="AG980">
        <v>11095</v>
      </c>
      <c r="AH980" t="s">
        <v>455</v>
      </c>
      <c r="AI980">
        <v>2699</v>
      </c>
      <c r="AJ980">
        <v>3417</v>
      </c>
      <c r="AN980" t="s">
        <v>455</v>
      </c>
      <c r="AO980" t="s">
        <v>1378</v>
      </c>
    </row>
    <row r="981" spans="1:41" x14ac:dyDescent="0.3">
      <c r="A981" t="s">
        <v>2319</v>
      </c>
      <c r="B981" t="s">
        <v>1216</v>
      </c>
      <c r="C981" s="62">
        <v>30889</v>
      </c>
      <c r="D981" t="s">
        <v>6808</v>
      </c>
      <c r="E981" t="s">
        <v>7702</v>
      </c>
      <c r="F981" t="s">
        <v>3575</v>
      </c>
      <c r="G981" t="s">
        <v>3575</v>
      </c>
      <c r="H981" t="s">
        <v>1371</v>
      </c>
      <c r="I981" t="s">
        <v>10546</v>
      </c>
      <c r="J981" t="s">
        <v>1216</v>
      </c>
      <c r="K981">
        <v>448178</v>
      </c>
      <c r="L981" t="s">
        <v>1216</v>
      </c>
      <c r="M981">
        <v>1209013</v>
      </c>
      <c r="N981" t="s">
        <v>1216</v>
      </c>
      <c r="O981" t="s">
        <v>2320</v>
      </c>
      <c r="P981" t="s">
        <v>2319</v>
      </c>
      <c r="Q981">
        <v>8380</v>
      </c>
      <c r="R981" t="s">
        <v>1216</v>
      </c>
      <c r="S981">
        <v>29265</v>
      </c>
      <c r="T981" t="s">
        <v>1216</v>
      </c>
      <c r="V981" t="s">
        <v>4221</v>
      </c>
      <c r="W981">
        <v>45544</v>
      </c>
      <c r="X981">
        <v>8380</v>
      </c>
      <c r="Y981" t="s">
        <v>1216</v>
      </c>
      <c r="Z981" t="s">
        <v>5701</v>
      </c>
      <c r="AA981" t="s">
        <v>656</v>
      </c>
      <c r="AB981" t="s">
        <v>656</v>
      </c>
      <c r="AC981" t="s">
        <v>1216</v>
      </c>
      <c r="AD981" t="s">
        <v>5701</v>
      </c>
      <c r="AE981">
        <v>7571</v>
      </c>
      <c r="AF981" t="s">
        <v>1216</v>
      </c>
      <c r="AG981">
        <v>5594</v>
      </c>
      <c r="AH981" t="s">
        <v>1216</v>
      </c>
      <c r="AI981">
        <v>1981</v>
      </c>
      <c r="AJ981">
        <v>3086</v>
      </c>
      <c r="AL981" t="s">
        <v>14851</v>
      </c>
      <c r="AM981" t="s">
        <v>5701</v>
      </c>
      <c r="AN981" t="s">
        <v>1216</v>
      </c>
      <c r="AO981" t="s">
        <v>15883</v>
      </c>
    </row>
    <row r="982" spans="1:41" x14ac:dyDescent="0.3">
      <c r="A982" t="s">
        <v>2321</v>
      </c>
      <c r="B982" t="s">
        <v>411</v>
      </c>
      <c r="C982" s="62">
        <v>27206</v>
      </c>
      <c r="D982" t="s">
        <v>6909</v>
      </c>
      <c r="E982" t="s">
        <v>7255</v>
      </c>
      <c r="F982" t="s">
        <v>3575</v>
      </c>
      <c r="G982" t="s">
        <v>3575</v>
      </c>
      <c r="H982" t="s">
        <v>1429</v>
      </c>
      <c r="I982" t="s">
        <v>10846</v>
      </c>
      <c r="J982" t="s">
        <v>411</v>
      </c>
      <c r="K982">
        <v>116539</v>
      </c>
      <c r="L982" t="s">
        <v>411</v>
      </c>
      <c r="M982">
        <v>7758</v>
      </c>
      <c r="N982" t="s">
        <v>411</v>
      </c>
      <c r="O982" t="s">
        <v>2322</v>
      </c>
      <c r="P982" t="s">
        <v>2321</v>
      </c>
      <c r="Q982">
        <v>5406</v>
      </c>
      <c r="R982" t="s">
        <v>411</v>
      </c>
      <c r="S982">
        <v>3246</v>
      </c>
      <c r="T982" t="s">
        <v>411</v>
      </c>
      <c r="U982" t="s">
        <v>411</v>
      </c>
      <c r="V982" t="s">
        <v>4222</v>
      </c>
      <c r="W982">
        <v>1589</v>
      </c>
      <c r="X982">
        <v>5406</v>
      </c>
      <c r="Y982" t="s">
        <v>411</v>
      </c>
      <c r="Z982" t="s">
        <v>8663</v>
      </c>
      <c r="AA982" t="s">
        <v>656</v>
      </c>
      <c r="AB982" t="s">
        <v>656</v>
      </c>
      <c r="AC982" t="s">
        <v>411</v>
      </c>
      <c r="AD982" t="s">
        <v>8663</v>
      </c>
      <c r="AI982">
        <v>15173</v>
      </c>
      <c r="AO982" t="s">
        <v>1429</v>
      </c>
    </row>
    <row r="983" spans="1:41" x14ac:dyDescent="0.3">
      <c r="A983" t="s">
        <v>2323</v>
      </c>
      <c r="B983" t="s">
        <v>166</v>
      </c>
      <c r="C983" s="62">
        <v>32994</v>
      </c>
      <c r="D983" t="s">
        <v>6763</v>
      </c>
      <c r="E983" t="s">
        <v>7256</v>
      </c>
      <c r="F983" t="s">
        <v>3575</v>
      </c>
      <c r="G983" t="s">
        <v>3575</v>
      </c>
      <c r="H983" t="s">
        <v>1422</v>
      </c>
      <c r="I983" t="s">
        <v>13979</v>
      </c>
      <c r="J983" t="s">
        <v>166</v>
      </c>
      <c r="K983">
        <v>543362</v>
      </c>
      <c r="L983" t="s">
        <v>166</v>
      </c>
      <c r="M983">
        <v>1798970</v>
      </c>
      <c r="N983" t="s">
        <v>166</v>
      </c>
      <c r="O983" t="s">
        <v>16019</v>
      </c>
      <c r="P983" t="s">
        <v>2323</v>
      </c>
      <c r="Q983">
        <v>10813</v>
      </c>
      <c r="R983" t="s">
        <v>166</v>
      </c>
      <c r="S983">
        <v>31050</v>
      </c>
      <c r="T983" t="s">
        <v>166</v>
      </c>
      <c r="V983" t="s">
        <v>4223</v>
      </c>
      <c r="W983">
        <v>58320</v>
      </c>
      <c r="Z983" t="s">
        <v>8664</v>
      </c>
      <c r="AA983" t="s">
        <v>656</v>
      </c>
      <c r="AB983" t="s">
        <v>656</v>
      </c>
      <c r="AC983" t="s">
        <v>166</v>
      </c>
      <c r="AD983" t="s">
        <v>8664</v>
      </c>
      <c r="AE983">
        <v>12071</v>
      </c>
      <c r="AI983">
        <v>17777</v>
      </c>
      <c r="AJ983">
        <v>5700</v>
      </c>
      <c r="AL983" t="s">
        <v>14852</v>
      </c>
      <c r="AM983" t="s">
        <v>8664</v>
      </c>
      <c r="AN983" t="s">
        <v>166</v>
      </c>
      <c r="AO983" t="s">
        <v>1422</v>
      </c>
    </row>
    <row r="984" spans="1:41" x14ac:dyDescent="0.3">
      <c r="A984" t="s">
        <v>13610</v>
      </c>
      <c r="B984" t="s">
        <v>11618</v>
      </c>
      <c r="C984" s="62">
        <v>35396</v>
      </c>
      <c r="D984" t="s">
        <v>13611</v>
      </c>
      <c r="E984" t="s">
        <v>7256</v>
      </c>
      <c r="F984" t="s">
        <v>1462</v>
      </c>
      <c r="G984" t="s">
        <v>6107</v>
      </c>
      <c r="H984" t="s">
        <v>1378</v>
      </c>
      <c r="I984" t="s">
        <v>13021</v>
      </c>
      <c r="J984" t="s">
        <v>11618</v>
      </c>
      <c r="K984">
        <v>650391</v>
      </c>
      <c r="L984" t="s">
        <v>11618</v>
      </c>
      <c r="M984">
        <v>2167765</v>
      </c>
      <c r="N984" t="s">
        <v>11618</v>
      </c>
      <c r="P984" t="s">
        <v>13610</v>
      </c>
      <c r="Q984">
        <v>10439</v>
      </c>
      <c r="S984">
        <v>33867</v>
      </c>
      <c r="W984">
        <v>104176</v>
      </c>
      <c r="Z984" t="s">
        <v>13612</v>
      </c>
      <c r="AA984" t="s">
        <v>656</v>
      </c>
      <c r="AB984" t="s">
        <v>656</v>
      </c>
      <c r="AD984" t="s">
        <v>13612</v>
      </c>
      <c r="AE984">
        <v>13145</v>
      </c>
      <c r="AH984" t="s">
        <v>11618</v>
      </c>
      <c r="AJ984">
        <v>5806</v>
      </c>
      <c r="AL984" t="s">
        <v>14853</v>
      </c>
      <c r="AM984" t="s">
        <v>13612</v>
      </c>
      <c r="AN984" t="s">
        <v>13612</v>
      </c>
      <c r="AO984" t="s">
        <v>1378</v>
      </c>
    </row>
    <row r="985" spans="1:41" x14ac:dyDescent="0.3">
      <c r="A985" t="s">
        <v>12891</v>
      </c>
      <c r="B985" t="s">
        <v>11274</v>
      </c>
      <c r="C985" s="62">
        <v>34716</v>
      </c>
      <c r="D985" t="s">
        <v>6616</v>
      </c>
      <c r="E985" t="s">
        <v>7256</v>
      </c>
      <c r="F985" t="s">
        <v>1403</v>
      </c>
      <c r="G985" t="s">
        <v>6107</v>
      </c>
      <c r="H985" t="s">
        <v>1371</v>
      </c>
      <c r="I985" t="s">
        <v>15524</v>
      </c>
      <c r="J985" t="s">
        <v>11274</v>
      </c>
      <c r="K985">
        <v>641729</v>
      </c>
      <c r="L985" t="s">
        <v>11274</v>
      </c>
      <c r="M985">
        <v>2167349</v>
      </c>
      <c r="N985" t="s">
        <v>11274</v>
      </c>
      <c r="O985" t="s">
        <v>16020</v>
      </c>
      <c r="P985" t="s">
        <v>12891</v>
      </c>
      <c r="Q985">
        <v>10468</v>
      </c>
      <c r="R985" t="s">
        <v>11274</v>
      </c>
      <c r="S985">
        <v>33760</v>
      </c>
      <c r="T985" t="s">
        <v>11274</v>
      </c>
      <c r="W985">
        <v>102625</v>
      </c>
      <c r="X985">
        <v>10468</v>
      </c>
      <c r="Y985" t="s">
        <v>16021</v>
      </c>
      <c r="Z985" t="s">
        <v>12892</v>
      </c>
      <c r="AA985" t="s">
        <v>656</v>
      </c>
      <c r="AB985" t="s">
        <v>656</v>
      </c>
      <c r="AC985" t="s">
        <v>11274</v>
      </c>
      <c r="AD985" t="s">
        <v>12892</v>
      </c>
      <c r="AE985">
        <v>13724</v>
      </c>
      <c r="AF985" t="s">
        <v>11274</v>
      </c>
      <c r="AG985">
        <v>79124</v>
      </c>
      <c r="AH985" t="s">
        <v>11274</v>
      </c>
      <c r="AI985">
        <v>20103</v>
      </c>
      <c r="AJ985">
        <v>5480</v>
      </c>
      <c r="AL985" t="s">
        <v>14854</v>
      </c>
      <c r="AM985" t="s">
        <v>12892</v>
      </c>
      <c r="AN985" t="s">
        <v>11274</v>
      </c>
      <c r="AO985" t="s">
        <v>1371</v>
      </c>
    </row>
    <row r="986" spans="1:41" x14ac:dyDescent="0.3">
      <c r="A986" t="s">
        <v>8171</v>
      </c>
      <c r="B986" t="s">
        <v>8665</v>
      </c>
      <c r="C986" s="62">
        <v>32160</v>
      </c>
      <c r="D986" t="s">
        <v>6926</v>
      </c>
      <c r="E986" t="s">
        <v>7256</v>
      </c>
      <c r="F986" t="s">
        <v>3575</v>
      </c>
      <c r="G986" t="s">
        <v>3575</v>
      </c>
      <c r="H986" t="s">
        <v>658</v>
      </c>
      <c r="I986" t="s">
        <v>10219</v>
      </c>
      <c r="J986" t="s">
        <v>8665</v>
      </c>
      <c r="K986">
        <v>499864</v>
      </c>
      <c r="L986" t="s">
        <v>8665</v>
      </c>
      <c r="M986">
        <v>1811744</v>
      </c>
      <c r="N986" t="s">
        <v>8665</v>
      </c>
      <c r="O986" t="s">
        <v>13529</v>
      </c>
      <c r="P986" t="s">
        <v>8171</v>
      </c>
      <c r="Q986">
        <v>9367</v>
      </c>
      <c r="R986" t="s">
        <v>8665</v>
      </c>
      <c r="S986">
        <v>31970</v>
      </c>
      <c r="T986" t="s">
        <v>8665</v>
      </c>
      <c r="V986" t="s">
        <v>11945</v>
      </c>
      <c r="W986">
        <v>50535</v>
      </c>
      <c r="X986">
        <v>9367</v>
      </c>
      <c r="Y986" t="s">
        <v>10220</v>
      </c>
      <c r="Z986" t="s">
        <v>8666</v>
      </c>
      <c r="AA986" t="s">
        <v>656</v>
      </c>
      <c r="AB986" t="s">
        <v>656</v>
      </c>
      <c r="AC986" t="s">
        <v>8665</v>
      </c>
      <c r="AD986" t="s">
        <v>8666</v>
      </c>
      <c r="AE986">
        <v>12337</v>
      </c>
      <c r="AF986" t="s">
        <v>8665</v>
      </c>
      <c r="AG986">
        <v>13907</v>
      </c>
      <c r="AI986">
        <v>6315</v>
      </c>
      <c r="AJ986">
        <v>4299</v>
      </c>
      <c r="AN986" t="s">
        <v>8665</v>
      </c>
      <c r="AO986" t="s">
        <v>658</v>
      </c>
    </row>
    <row r="987" spans="1:41" x14ac:dyDescent="0.3">
      <c r="A987" t="s">
        <v>2324</v>
      </c>
      <c r="B987" t="s">
        <v>852</v>
      </c>
      <c r="C987" s="62">
        <v>30703</v>
      </c>
      <c r="D987" t="s">
        <v>7922</v>
      </c>
      <c r="E987" t="s">
        <v>7256</v>
      </c>
      <c r="F987" t="s">
        <v>3575</v>
      </c>
      <c r="G987" t="s">
        <v>3575</v>
      </c>
      <c r="H987" t="s">
        <v>1371</v>
      </c>
      <c r="I987" t="s">
        <v>10465</v>
      </c>
      <c r="J987" t="s">
        <v>852</v>
      </c>
      <c r="K987">
        <v>434622</v>
      </c>
      <c r="L987" t="s">
        <v>852</v>
      </c>
      <c r="M987">
        <v>533004</v>
      </c>
      <c r="N987" t="s">
        <v>852</v>
      </c>
      <c r="O987" t="s">
        <v>2325</v>
      </c>
      <c r="P987" t="s">
        <v>2324</v>
      </c>
      <c r="Q987">
        <v>7900</v>
      </c>
      <c r="R987" t="s">
        <v>852</v>
      </c>
      <c r="S987">
        <v>28625</v>
      </c>
      <c r="T987" t="s">
        <v>852</v>
      </c>
      <c r="V987" t="s">
        <v>4224</v>
      </c>
      <c r="W987">
        <v>37512</v>
      </c>
      <c r="X987">
        <v>7900</v>
      </c>
      <c r="Y987" t="s">
        <v>852</v>
      </c>
      <c r="Z987" t="s">
        <v>5702</v>
      </c>
      <c r="AA987" t="s">
        <v>656</v>
      </c>
      <c r="AB987" t="s">
        <v>656</v>
      </c>
      <c r="AC987" t="s">
        <v>852</v>
      </c>
      <c r="AD987" t="s">
        <v>5702</v>
      </c>
      <c r="AE987">
        <v>8000</v>
      </c>
      <c r="AF987" t="s">
        <v>852</v>
      </c>
      <c r="AG987">
        <v>5085</v>
      </c>
      <c r="AH987" t="s">
        <v>852</v>
      </c>
      <c r="AI987">
        <v>1146</v>
      </c>
      <c r="AJ987">
        <v>2485</v>
      </c>
      <c r="AL987" t="s">
        <v>14855</v>
      </c>
      <c r="AM987" t="s">
        <v>5702</v>
      </c>
      <c r="AN987" t="s">
        <v>5702</v>
      </c>
      <c r="AO987" t="s">
        <v>1371</v>
      </c>
    </row>
    <row r="988" spans="1:41" x14ac:dyDescent="0.3">
      <c r="A988" t="s">
        <v>12236</v>
      </c>
      <c r="B988" t="s">
        <v>11337</v>
      </c>
      <c r="C988" s="62">
        <v>33214</v>
      </c>
      <c r="D988" t="s">
        <v>6574</v>
      </c>
      <c r="E988" t="s">
        <v>6872</v>
      </c>
      <c r="F988" t="s">
        <v>1387</v>
      </c>
      <c r="G988" t="s">
        <v>6107</v>
      </c>
      <c r="H988" t="s">
        <v>1371</v>
      </c>
      <c r="I988" t="s">
        <v>11338</v>
      </c>
      <c r="J988" t="s">
        <v>11337</v>
      </c>
      <c r="K988">
        <v>598271</v>
      </c>
      <c r="L988" t="s">
        <v>11337</v>
      </c>
      <c r="M988">
        <v>2044522</v>
      </c>
      <c r="N988" t="s">
        <v>11337</v>
      </c>
      <c r="O988" t="s">
        <v>12237</v>
      </c>
      <c r="P988" t="s">
        <v>12236</v>
      </c>
      <c r="Q988">
        <v>9999</v>
      </c>
      <c r="R988" t="s">
        <v>11337</v>
      </c>
      <c r="S988">
        <v>34400</v>
      </c>
      <c r="T988" t="s">
        <v>11337</v>
      </c>
      <c r="V988" t="s">
        <v>12814</v>
      </c>
      <c r="W988">
        <v>68307</v>
      </c>
      <c r="X988">
        <v>9999</v>
      </c>
      <c r="Y988" t="s">
        <v>11337</v>
      </c>
      <c r="Z988" t="s">
        <v>12238</v>
      </c>
      <c r="AA988" t="s">
        <v>664</v>
      </c>
      <c r="AB988" t="s">
        <v>664</v>
      </c>
      <c r="AC988" t="s">
        <v>11337</v>
      </c>
      <c r="AD988" t="s">
        <v>12238</v>
      </c>
      <c r="AE988">
        <v>12482</v>
      </c>
      <c r="AF988" t="s">
        <v>11337</v>
      </c>
      <c r="AG988">
        <v>63476</v>
      </c>
      <c r="AH988" t="s">
        <v>11337</v>
      </c>
      <c r="AI988">
        <v>18418</v>
      </c>
      <c r="AJ988">
        <v>4940</v>
      </c>
      <c r="AK988" t="s">
        <v>11337</v>
      </c>
      <c r="AL988" t="s">
        <v>14856</v>
      </c>
      <c r="AM988" t="s">
        <v>12238</v>
      </c>
      <c r="AN988" t="s">
        <v>11337</v>
      </c>
      <c r="AO988" t="s">
        <v>15893</v>
      </c>
    </row>
    <row r="989" spans="1:41" x14ac:dyDescent="0.3">
      <c r="A989" t="s">
        <v>2326</v>
      </c>
      <c r="B989" t="s">
        <v>313</v>
      </c>
      <c r="C989" s="62">
        <v>30956</v>
      </c>
      <c r="D989" t="s">
        <v>6642</v>
      </c>
      <c r="E989" t="s">
        <v>6872</v>
      </c>
      <c r="F989" t="s">
        <v>3575</v>
      </c>
      <c r="G989" t="s">
        <v>3575</v>
      </c>
      <c r="H989" t="s">
        <v>1394</v>
      </c>
      <c r="I989" t="s">
        <v>9416</v>
      </c>
      <c r="J989" t="s">
        <v>313</v>
      </c>
      <c r="K989">
        <v>453400</v>
      </c>
      <c r="L989" t="s">
        <v>313</v>
      </c>
      <c r="M989">
        <v>1599171</v>
      </c>
      <c r="N989" t="s">
        <v>313</v>
      </c>
      <c r="O989" t="s">
        <v>13441</v>
      </c>
      <c r="P989" t="s">
        <v>2326</v>
      </c>
      <c r="Q989">
        <v>8585</v>
      </c>
      <c r="R989" t="s">
        <v>313</v>
      </c>
      <c r="S989">
        <v>29616</v>
      </c>
      <c r="T989" t="s">
        <v>313</v>
      </c>
      <c r="U989" t="s">
        <v>3475</v>
      </c>
      <c r="V989" t="s">
        <v>12666</v>
      </c>
      <c r="W989">
        <v>52240</v>
      </c>
      <c r="X989">
        <v>8585</v>
      </c>
      <c r="Y989" t="s">
        <v>313</v>
      </c>
      <c r="Z989" t="s">
        <v>5703</v>
      </c>
      <c r="AA989" t="s">
        <v>656</v>
      </c>
      <c r="AB989" t="s">
        <v>656</v>
      </c>
      <c r="AC989" t="s">
        <v>313</v>
      </c>
      <c r="AD989" t="s">
        <v>5703</v>
      </c>
      <c r="AE989">
        <v>9405</v>
      </c>
      <c r="AF989" t="s">
        <v>313</v>
      </c>
      <c r="AG989">
        <v>6308</v>
      </c>
      <c r="AH989" t="s">
        <v>313</v>
      </c>
      <c r="AI989">
        <v>2557</v>
      </c>
      <c r="AJ989">
        <v>3155</v>
      </c>
      <c r="AN989" t="s">
        <v>313</v>
      </c>
      <c r="AO989" t="s">
        <v>1394</v>
      </c>
    </row>
    <row r="990" spans="1:41" x14ac:dyDescent="0.3">
      <c r="A990" t="s">
        <v>2327</v>
      </c>
      <c r="B990" t="s">
        <v>501</v>
      </c>
      <c r="C990" s="62">
        <v>29077</v>
      </c>
      <c r="D990" t="s">
        <v>7257</v>
      </c>
      <c r="E990" t="s">
        <v>6872</v>
      </c>
      <c r="F990" t="s">
        <v>1393</v>
      </c>
      <c r="G990" t="s">
        <v>9083</v>
      </c>
      <c r="H990" t="s">
        <v>1394</v>
      </c>
      <c r="I990" t="s">
        <v>9396</v>
      </c>
      <c r="J990" t="s">
        <v>501</v>
      </c>
      <c r="K990">
        <v>430681</v>
      </c>
      <c r="L990" t="s">
        <v>501</v>
      </c>
      <c r="M990">
        <v>392909</v>
      </c>
      <c r="N990" t="s">
        <v>501</v>
      </c>
      <c r="O990" t="s">
        <v>2328</v>
      </c>
      <c r="P990" t="s">
        <v>2327</v>
      </c>
      <c r="Q990">
        <v>7436</v>
      </c>
      <c r="R990" t="s">
        <v>501</v>
      </c>
      <c r="S990">
        <v>6096</v>
      </c>
      <c r="T990" t="s">
        <v>501</v>
      </c>
      <c r="V990" t="s">
        <v>4225</v>
      </c>
      <c r="W990">
        <v>37587</v>
      </c>
      <c r="X990">
        <v>7436</v>
      </c>
      <c r="Y990" t="s">
        <v>501</v>
      </c>
      <c r="Z990" t="s">
        <v>5704</v>
      </c>
      <c r="AA990" t="s">
        <v>664</v>
      </c>
      <c r="AB990" t="s">
        <v>656</v>
      </c>
      <c r="AC990" t="s">
        <v>501</v>
      </c>
      <c r="AD990" t="s">
        <v>5704</v>
      </c>
      <c r="AE990">
        <v>7834</v>
      </c>
      <c r="AF990" t="s">
        <v>501</v>
      </c>
      <c r="AG990">
        <v>11044</v>
      </c>
      <c r="AH990" t="s">
        <v>501</v>
      </c>
      <c r="AI990">
        <v>3840</v>
      </c>
      <c r="AN990" t="s">
        <v>501</v>
      </c>
      <c r="AO990" t="s">
        <v>1394</v>
      </c>
    </row>
    <row r="991" spans="1:41" x14ac:dyDescent="0.3">
      <c r="A991" t="s">
        <v>2329</v>
      </c>
      <c r="B991" t="s">
        <v>317</v>
      </c>
      <c r="C991" s="62">
        <v>30750</v>
      </c>
      <c r="D991" t="s">
        <v>7258</v>
      </c>
      <c r="E991" t="s">
        <v>6872</v>
      </c>
      <c r="F991" t="s">
        <v>3575</v>
      </c>
      <c r="G991" t="s">
        <v>3575</v>
      </c>
      <c r="H991" t="s">
        <v>1378</v>
      </c>
      <c r="I991" t="s">
        <v>10637</v>
      </c>
      <c r="J991" t="s">
        <v>317</v>
      </c>
      <c r="K991">
        <v>471107</v>
      </c>
      <c r="L991" t="s">
        <v>317</v>
      </c>
      <c r="M991">
        <v>548997</v>
      </c>
      <c r="N991" t="s">
        <v>317</v>
      </c>
      <c r="O991" t="s">
        <v>2330</v>
      </c>
      <c r="P991" t="s">
        <v>2329</v>
      </c>
      <c r="Q991">
        <v>8204</v>
      </c>
      <c r="R991" t="s">
        <v>317</v>
      </c>
      <c r="S991">
        <v>29078</v>
      </c>
      <c r="T991" t="s">
        <v>317</v>
      </c>
      <c r="V991" t="s">
        <v>4226</v>
      </c>
      <c r="W991">
        <v>37596</v>
      </c>
      <c r="X991">
        <v>8204</v>
      </c>
      <c r="Y991" t="s">
        <v>317</v>
      </c>
      <c r="Z991" t="s">
        <v>5705</v>
      </c>
      <c r="AA991" t="s">
        <v>5053</v>
      </c>
      <c r="AB991" t="s">
        <v>656</v>
      </c>
      <c r="AC991" t="s">
        <v>317</v>
      </c>
      <c r="AD991" t="s">
        <v>5705</v>
      </c>
      <c r="AE991">
        <v>8190</v>
      </c>
      <c r="AI991">
        <v>989</v>
      </c>
      <c r="AN991" t="s">
        <v>317</v>
      </c>
      <c r="AO991" t="s">
        <v>1378</v>
      </c>
    </row>
    <row r="992" spans="1:41" x14ac:dyDescent="0.3">
      <c r="A992" t="s">
        <v>3476</v>
      </c>
      <c r="B992" t="s">
        <v>1324</v>
      </c>
      <c r="C992" s="62">
        <v>32872</v>
      </c>
      <c r="D992" t="s">
        <v>7094</v>
      </c>
      <c r="E992" t="s">
        <v>6872</v>
      </c>
      <c r="F992" t="s">
        <v>3575</v>
      </c>
      <c r="G992" t="s">
        <v>3575</v>
      </c>
      <c r="H992" t="s">
        <v>1371</v>
      </c>
      <c r="I992" t="s">
        <v>10633</v>
      </c>
      <c r="J992" t="s">
        <v>1324</v>
      </c>
      <c r="K992">
        <v>605304</v>
      </c>
      <c r="L992" t="s">
        <v>1324</v>
      </c>
      <c r="M992">
        <v>1947826</v>
      </c>
      <c r="N992" t="s">
        <v>1324</v>
      </c>
      <c r="O992" t="s">
        <v>4227</v>
      </c>
      <c r="P992" t="s">
        <v>3476</v>
      </c>
      <c r="Q992">
        <v>9516</v>
      </c>
      <c r="R992" t="s">
        <v>1324</v>
      </c>
      <c r="S992">
        <v>32176</v>
      </c>
      <c r="T992" t="s">
        <v>1324</v>
      </c>
      <c r="V992" t="s">
        <v>12442</v>
      </c>
      <c r="W992">
        <v>70456</v>
      </c>
      <c r="X992">
        <v>9516</v>
      </c>
      <c r="Y992" t="s">
        <v>1324</v>
      </c>
      <c r="Z992" t="s">
        <v>5706</v>
      </c>
      <c r="AA992" t="s">
        <v>656</v>
      </c>
      <c r="AB992" t="s">
        <v>656</v>
      </c>
      <c r="AC992" t="s">
        <v>1324</v>
      </c>
      <c r="AD992" t="s">
        <v>5706</v>
      </c>
      <c r="AE992">
        <v>12211</v>
      </c>
      <c r="AF992" t="s">
        <v>1324</v>
      </c>
      <c r="AG992">
        <v>38120</v>
      </c>
      <c r="AH992" t="s">
        <v>1324</v>
      </c>
      <c r="AI992">
        <v>18230</v>
      </c>
      <c r="AJ992">
        <v>4380</v>
      </c>
      <c r="AN992" t="s">
        <v>1324</v>
      </c>
      <c r="AO992" t="s">
        <v>1371</v>
      </c>
    </row>
    <row r="993" spans="1:41" x14ac:dyDescent="0.3">
      <c r="A993" t="s">
        <v>2331</v>
      </c>
      <c r="B993" t="s">
        <v>724</v>
      </c>
      <c r="C993" s="62">
        <v>30494</v>
      </c>
      <c r="D993" t="s">
        <v>7400</v>
      </c>
      <c r="E993" t="s">
        <v>6872</v>
      </c>
      <c r="F993" t="s">
        <v>3575</v>
      </c>
      <c r="G993" t="s">
        <v>3575</v>
      </c>
      <c r="H993" t="s">
        <v>1371</v>
      </c>
      <c r="I993" t="s">
        <v>10770</v>
      </c>
      <c r="J993" t="s">
        <v>724</v>
      </c>
      <c r="K993">
        <v>462382</v>
      </c>
      <c r="L993" t="s">
        <v>724</v>
      </c>
      <c r="M993">
        <v>580522</v>
      </c>
      <c r="N993" t="s">
        <v>724</v>
      </c>
      <c r="O993" t="s">
        <v>12195</v>
      </c>
      <c r="P993" t="s">
        <v>2331</v>
      </c>
      <c r="Q993">
        <v>7825</v>
      </c>
      <c r="R993" t="s">
        <v>724</v>
      </c>
      <c r="S993">
        <v>28531</v>
      </c>
      <c r="T993" t="s">
        <v>724</v>
      </c>
      <c r="V993" t="s">
        <v>12885</v>
      </c>
      <c r="W993">
        <v>37595</v>
      </c>
      <c r="X993">
        <v>7825</v>
      </c>
      <c r="Y993" t="s">
        <v>724</v>
      </c>
      <c r="Z993" t="s">
        <v>5707</v>
      </c>
      <c r="AA993" t="s">
        <v>656</v>
      </c>
      <c r="AB993" t="s">
        <v>656</v>
      </c>
      <c r="AC993" t="s">
        <v>724</v>
      </c>
      <c r="AD993" t="s">
        <v>5707</v>
      </c>
      <c r="AE993">
        <v>8767</v>
      </c>
      <c r="AF993" t="s">
        <v>724</v>
      </c>
      <c r="AG993">
        <v>5586</v>
      </c>
      <c r="AH993" t="s">
        <v>724</v>
      </c>
      <c r="AI993">
        <v>655</v>
      </c>
      <c r="AJ993">
        <v>2374</v>
      </c>
      <c r="AL993" t="s">
        <v>14857</v>
      </c>
      <c r="AM993" t="s">
        <v>5707</v>
      </c>
      <c r="AN993" t="s">
        <v>724</v>
      </c>
      <c r="AO993" t="s">
        <v>15883</v>
      </c>
    </row>
    <row r="994" spans="1:41" x14ac:dyDescent="0.3">
      <c r="A994" t="s">
        <v>2332</v>
      </c>
      <c r="B994" t="s">
        <v>728</v>
      </c>
      <c r="C994" s="62">
        <v>30712</v>
      </c>
      <c r="D994" t="s">
        <v>6607</v>
      </c>
      <c r="E994" t="s">
        <v>6872</v>
      </c>
      <c r="F994" t="s">
        <v>3575</v>
      </c>
      <c r="G994" t="s">
        <v>3575</v>
      </c>
      <c r="H994" t="s">
        <v>1371</v>
      </c>
      <c r="I994" t="s">
        <v>9587</v>
      </c>
      <c r="J994" t="s">
        <v>728</v>
      </c>
      <c r="K994">
        <v>435178</v>
      </c>
      <c r="L994" t="s">
        <v>728</v>
      </c>
      <c r="M994">
        <v>546234</v>
      </c>
      <c r="N994" t="s">
        <v>728</v>
      </c>
      <c r="O994" t="s">
        <v>2333</v>
      </c>
      <c r="P994" t="s">
        <v>2332</v>
      </c>
      <c r="Q994">
        <v>7669</v>
      </c>
      <c r="R994" t="s">
        <v>728</v>
      </c>
      <c r="S994">
        <v>6435</v>
      </c>
      <c r="T994" t="s">
        <v>728</v>
      </c>
      <c r="V994" t="s">
        <v>4228</v>
      </c>
      <c r="W994">
        <v>45545</v>
      </c>
      <c r="X994">
        <v>7669</v>
      </c>
      <c r="Y994" t="s">
        <v>728</v>
      </c>
      <c r="Z994" t="s">
        <v>5708</v>
      </c>
      <c r="AA994" t="s">
        <v>664</v>
      </c>
      <c r="AB994" t="s">
        <v>656</v>
      </c>
      <c r="AC994" t="s">
        <v>728</v>
      </c>
      <c r="AD994" t="s">
        <v>5708</v>
      </c>
      <c r="AE994">
        <v>8233</v>
      </c>
      <c r="AF994" t="s">
        <v>728</v>
      </c>
      <c r="AG994">
        <v>5160</v>
      </c>
      <c r="AH994" t="s">
        <v>728</v>
      </c>
      <c r="AI994">
        <v>4360</v>
      </c>
      <c r="AN994" t="s">
        <v>728</v>
      </c>
      <c r="AO994" t="s">
        <v>1371</v>
      </c>
    </row>
    <row r="995" spans="1:41" x14ac:dyDescent="0.3">
      <c r="A995" t="s">
        <v>2334</v>
      </c>
      <c r="B995" t="s">
        <v>335</v>
      </c>
      <c r="C995" s="62">
        <v>30004</v>
      </c>
      <c r="D995" t="s">
        <v>7130</v>
      </c>
      <c r="E995" t="s">
        <v>6872</v>
      </c>
      <c r="F995" t="s">
        <v>3575</v>
      </c>
      <c r="G995" t="s">
        <v>3575</v>
      </c>
      <c r="H995" t="s">
        <v>659</v>
      </c>
      <c r="I995" t="s">
        <v>10256</v>
      </c>
      <c r="J995" t="s">
        <v>335</v>
      </c>
      <c r="K995">
        <v>430637</v>
      </c>
      <c r="L995" t="s">
        <v>335</v>
      </c>
      <c r="M995">
        <v>292279</v>
      </c>
      <c r="N995" t="s">
        <v>335</v>
      </c>
      <c r="O995" t="s">
        <v>2335</v>
      </c>
      <c r="P995" t="s">
        <v>2334</v>
      </c>
      <c r="Q995">
        <v>7558</v>
      </c>
      <c r="R995" t="s">
        <v>335</v>
      </c>
      <c r="S995">
        <v>6295</v>
      </c>
      <c r="T995" t="s">
        <v>335</v>
      </c>
      <c r="U995" t="s">
        <v>335</v>
      </c>
      <c r="V995" t="s">
        <v>4229</v>
      </c>
      <c r="W995">
        <v>31349</v>
      </c>
      <c r="X995">
        <v>7558</v>
      </c>
      <c r="Y995" t="s">
        <v>335</v>
      </c>
      <c r="Z995" t="s">
        <v>5709</v>
      </c>
      <c r="AA995" t="s">
        <v>664</v>
      </c>
      <c r="AB995" t="s">
        <v>656</v>
      </c>
      <c r="AC995" t="s">
        <v>335</v>
      </c>
      <c r="AD995" t="s">
        <v>5709</v>
      </c>
      <c r="AE995">
        <v>6922</v>
      </c>
      <c r="AF995" t="s">
        <v>335</v>
      </c>
      <c r="AG995">
        <v>5242</v>
      </c>
      <c r="AH995" t="s">
        <v>335</v>
      </c>
      <c r="AI995">
        <v>12325</v>
      </c>
      <c r="AJ995">
        <v>1013</v>
      </c>
      <c r="AN995" t="s">
        <v>335</v>
      </c>
      <c r="AO995" t="s">
        <v>659</v>
      </c>
    </row>
    <row r="996" spans="1:41" x14ac:dyDescent="0.3">
      <c r="A996" t="s">
        <v>8172</v>
      </c>
      <c r="B996" t="s">
        <v>8667</v>
      </c>
      <c r="C996" s="62">
        <v>33225</v>
      </c>
      <c r="D996" t="s">
        <v>8016</v>
      </c>
      <c r="E996" t="s">
        <v>6872</v>
      </c>
      <c r="F996" t="s">
        <v>3575</v>
      </c>
      <c r="G996" t="s">
        <v>3575</v>
      </c>
      <c r="H996" t="s">
        <v>1378</v>
      </c>
      <c r="I996" t="s">
        <v>10262</v>
      </c>
      <c r="J996" t="s">
        <v>8667</v>
      </c>
      <c r="K996">
        <v>608672</v>
      </c>
      <c r="L996" t="s">
        <v>8667</v>
      </c>
      <c r="M996">
        <v>2065092</v>
      </c>
      <c r="N996" t="s">
        <v>8667</v>
      </c>
      <c r="O996" t="s">
        <v>13596</v>
      </c>
      <c r="P996" t="s">
        <v>8172</v>
      </c>
      <c r="Q996">
        <v>9560</v>
      </c>
      <c r="R996" t="s">
        <v>8667</v>
      </c>
      <c r="S996">
        <v>33149</v>
      </c>
      <c r="T996" t="s">
        <v>8667</v>
      </c>
      <c r="V996" t="s">
        <v>12100</v>
      </c>
      <c r="W996">
        <v>100301</v>
      </c>
      <c r="X996">
        <v>9560</v>
      </c>
      <c r="Y996" t="s">
        <v>8667</v>
      </c>
      <c r="Z996" t="s">
        <v>8668</v>
      </c>
      <c r="AA996" t="s">
        <v>664</v>
      </c>
      <c r="AB996" t="s">
        <v>656</v>
      </c>
      <c r="AC996" t="s">
        <v>8667</v>
      </c>
      <c r="AD996" t="s">
        <v>8668</v>
      </c>
      <c r="AE996">
        <v>13136</v>
      </c>
      <c r="AF996" t="s">
        <v>8667</v>
      </c>
      <c r="AG996">
        <v>52149</v>
      </c>
      <c r="AH996" t="s">
        <v>8667</v>
      </c>
      <c r="AI996">
        <v>18304</v>
      </c>
      <c r="AJ996">
        <v>4693</v>
      </c>
      <c r="AL996" t="s">
        <v>14858</v>
      </c>
      <c r="AM996" t="s">
        <v>8668</v>
      </c>
      <c r="AN996" t="s">
        <v>8667</v>
      </c>
      <c r="AO996" t="s">
        <v>1378</v>
      </c>
    </row>
    <row r="997" spans="1:41" x14ac:dyDescent="0.3">
      <c r="A997" t="s">
        <v>4230</v>
      </c>
      <c r="B997" t="s">
        <v>388</v>
      </c>
      <c r="C997" s="62">
        <v>28752</v>
      </c>
      <c r="D997" t="s">
        <v>6568</v>
      </c>
      <c r="E997" t="s">
        <v>6872</v>
      </c>
      <c r="F997" t="s">
        <v>3575</v>
      </c>
      <c r="G997" t="s">
        <v>3575</v>
      </c>
      <c r="H997" t="s">
        <v>1394</v>
      </c>
      <c r="I997" t="s">
        <v>10483</v>
      </c>
      <c r="J997" t="s">
        <v>388</v>
      </c>
      <c r="K997">
        <v>276376</v>
      </c>
      <c r="L997" t="s">
        <v>388</v>
      </c>
      <c r="M997">
        <v>127563</v>
      </c>
      <c r="N997" t="s">
        <v>388</v>
      </c>
      <c r="O997" t="s">
        <v>5710</v>
      </c>
      <c r="P997" t="s">
        <v>4230</v>
      </c>
      <c r="R997" t="s">
        <v>388</v>
      </c>
      <c r="V997" t="s">
        <v>5711</v>
      </c>
      <c r="W997">
        <v>1590</v>
      </c>
      <c r="Z997" t="s">
        <v>8669</v>
      </c>
      <c r="AA997" t="s">
        <v>664</v>
      </c>
      <c r="AB997" t="s">
        <v>664</v>
      </c>
      <c r="AC997" t="s">
        <v>388</v>
      </c>
      <c r="AD997" t="s">
        <v>8669</v>
      </c>
      <c r="AI997">
        <v>12592</v>
      </c>
      <c r="AO997" t="s">
        <v>1394</v>
      </c>
    </row>
    <row r="998" spans="1:41" x14ac:dyDescent="0.3">
      <c r="A998" t="s">
        <v>2336</v>
      </c>
      <c r="B998" t="s">
        <v>152</v>
      </c>
      <c r="C998" s="62">
        <v>28102</v>
      </c>
      <c r="D998" t="s">
        <v>7084</v>
      </c>
      <c r="E998" t="s">
        <v>6872</v>
      </c>
      <c r="F998" t="s">
        <v>3575</v>
      </c>
      <c r="G998" t="s">
        <v>3575</v>
      </c>
      <c r="H998" t="s">
        <v>1378</v>
      </c>
      <c r="I998" t="s">
        <v>9554</v>
      </c>
      <c r="J998" t="s">
        <v>152</v>
      </c>
      <c r="K998">
        <v>407862</v>
      </c>
      <c r="L998" t="s">
        <v>152</v>
      </c>
      <c r="M998">
        <v>225381</v>
      </c>
      <c r="N998" t="s">
        <v>152</v>
      </c>
      <c r="O998" t="s">
        <v>2337</v>
      </c>
      <c r="P998" t="s">
        <v>2336</v>
      </c>
      <c r="Q998">
        <v>7118</v>
      </c>
      <c r="R998" t="s">
        <v>152</v>
      </c>
      <c r="S998">
        <v>5452</v>
      </c>
      <c r="T998" t="s">
        <v>152</v>
      </c>
      <c r="V998" t="s">
        <v>4231</v>
      </c>
      <c r="W998">
        <v>16613</v>
      </c>
      <c r="X998">
        <v>7118</v>
      </c>
      <c r="Y998" t="s">
        <v>152</v>
      </c>
      <c r="Z998" t="s">
        <v>5712</v>
      </c>
      <c r="AA998" t="s">
        <v>656</v>
      </c>
      <c r="AB998" t="s">
        <v>656</v>
      </c>
      <c r="AC998" t="s">
        <v>152</v>
      </c>
      <c r="AD998" t="s">
        <v>5712</v>
      </c>
      <c r="AE998">
        <v>6814</v>
      </c>
      <c r="AF998" t="s">
        <v>152</v>
      </c>
      <c r="AG998">
        <v>6001</v>
      </c>
      <c r="AH998" t="s">
        <v>152</v>
      </c>
      <c r="AI998">
        <v>6910</v>
      </c>
      <c r="AN998" t="s">
        <v>152</v>
      </c>
      <c r="AO998" t="s">
        <v>1378</v>
      </c>
    </row>
    <row r="999" spans="1:41" x14ac:dyDescent="0.3">
      <c r="A999" t="s">
        <v>2338</v>
      </c>
      <c r="B999" t="s">
        <v>79</v>
      </c>
      <c r="C999" s="62">
        <v>30519</v>
      </c>
      <c r="D999" t="s">
        <v>7165</v>
      </c>
      <c r="E999" t="s">
        <v>6872</v>
      </c>
      <c r="F999" t="s">
        <v>3575</v>
      </c>
      <c r="G999" t="s">
        <v>3575</v>
      </c>
      <c r="H999" t="s">
        <v>1422</v>
      </c>
      <c r="I999" t="s">
        <v>9434</v>
      </c>
      <c r="J999" t="s">
        <v>79</v>
      </c>
      <c r="K999">
        <v>453531</v>
      </c>
      <c r="L999" t="s">
        <v>79</v>
      </c>
      <c r="M999">
        <v>590372</v>
      </c>
      <c r="N999" t="s">
        <v>79</v>
      </c>
      <c r="O999" t="s">
        <v>2339</v>
      </c>
      <c r="P999" t="s">
        <v>2338</v>
      </c>
      <c r="Q999">
        <v>8101</v>
      </c>
      <c r="R999" t="s">
        <v>79</v>
      </c>
      <c r="S999">
        <v>28866</v>
      </c>
      <c r="T999" t="s">
        <v>79</v>
      </c>
      <c r="V999" t="s">
        <v>4232</v>
      </c>
      <c r="W999">
        <v>47903</v>
      </c>
      <c r="X999">
        <v>8101</v>
      </c>
      <c r="Y999" t="s">
        <v>79</v>
      </c>
      <c r="Z999" t="s">
        <v>8670</v>
      </c>
      <c r="AA999" t="s">
        <v>656</v>
      </c>
      <c r="AB999" t="s">
        <v>656</v>
      </c>
      <c r="AC999" t="s">
        <v>79</v>
      </c>
      <c r="AD999" t="s">
        <v>8670</v>
      </c>
      <c r="AI999">
        <v>1016</v>
      </c>
      <c r="AO999" t="s">
        <v>1422</v>
      </c>
    </row>
    <row r="1000" spans="1:41" x14ac:dyDescent="0.3">
      <c r="A1000" t="s">
        <v>2340</v>
      </c>
      <c r="B1000" t="s">
        <v>932</v>
      </c>
      <c r="C1000" s="62">
        <v>32020</v>
      </c>
      <c r="D1000" t="s">
        <v>6723</v>
      </c>
      <c r="E1000" t="s">
        <v>6872</v>
      </c>
      <c r="F1000" t="s">
        <v>3575</v>
      </c>
      <c r="G1000" t="s">
        <v>3575</v>
      </c>
      <c r="H1000" t="s">
        <v>1371</v>
      </c>
      <c r="I1000" t="s">
        <v>9981</v>
      </c>
      <c r="J1000" t="s">
        <v>932</v>
      </c>
      <c r="K1000">
        <v>489002</v>
      </c>
      <c r="L1000" t="s">
        <v>932</v>
      </c>
      <c r="M1000">
        <v>1727408</v>
      </c>
      <c r="N1000" t="s">
        <v>932</v>
      </c>
      <c r="O1000" t="s">
        <v>4233</v>
      </c>
      <c r="P1000" t="s">
        <v>2340</v>
      </c>
      <c r="Q1000">
        <v>9205</v>
      </c>
      <c r="R1000" t="s">
        <v>932</v>
      </c>
      <c r="S1000">
        <v>30391</v>
      </c>
      <c r="T1000" t="s">
        <v>932</v>
      </c>
      <c r="V1000" t="s">
        <v>4234</v>
      </c>
      <c r="W1000">
        <v>49386</v>
      </c>
      <c r="X1000">
        <v>9205</v>
      </c>
      <c r="Y1000" t="s">
        <v>932</v>
      </c>
      <c r="Z1000" t="s">
        <v>8671</v>
      </c>
      <c r="AA1000" t="s">
        <v>656</v>
      </c>
      <c r="AB1000" t="s">
        <v>656</v>
      </c>
      <c r="AC1000" t="s">
        <v>932</v>
      </c>
      <c r="AD1000" t="s">
        <v>8671</v>
      </c>
      <c r="AE1000">
        <v>10404</v>
      </c>
      <c r="AF1000" t="s">
        <v>932</v>
      </c>
      <c r="AG1000">
        <v>17137</v>
      </c>
      <c r="AH1000" t="s">
        <v>932</v>
      </c>
      <c r="AI1000">
        <v>17771</v>
      </c>
      <c r="AJ1000">
        <v>3424</v>
      </c>
      <c r="AN1000" t="s">
        <v>932</v>
      </c>
      <c r="AO1000" t="s">
        <v>1371</v>
      </c>
    </row>
    <row r="1001" spans="1:41" x14ac:dyDescent="0.3">
      <c r="A1001" t="s">
        <v>2341</v>
      </c>
      <c r="B1001" t="s">
        <v>592</v>
      </c>
      <c r="C1001" s="62">
        <v>31260</v>
      </c>
      <c r="D1001" t="s">
        <v>6553</v>
      </c>
      <c r="E1001" t="s">
        <v>6552</v>
      </c>
      <c r="F1001" t="s">
        <v>3575</v>
      </c>
      <c r="G1001" t="s">
        <v>3575</v>
      </c>
      <c r="H1001" t="s">
        <v>1378</v>
      </c>
      <c r="I1001" t="s">
        <v>9538</v>
      </c>
      <c r="J1001" t="s">
        <v>592</v>
      </c>
      <c r="K1001">
        <v>430945</v>
      </c>
      <c r="L1001" t="s">
        <v>592</v>
      </c>
      <c r="M1001">
        <v>479388</v>
      </c>
      <c r="N1001" t="s">
        <v>592</v>
      </c>
      <c r="O1001" t="s">
        <v>2342</v>
      </c>
      <c r="P1001" t="s">
        <v>2341</v>
      </c>
      <c r="Q1001">
        <v>7812</v>
      </c>
      <c r="R1001" t="s">
        <v>592</v>
      </c>
      <c r="S1001">
        <v>28513</v>
      </c>
      <c r="T1001" t="s">
        <v>592</v>
      </c>
      <c r="U1001" t="s">
        <v>592</v>
      </c>
      <c r="V1001" t="s">
        <v>4235</v>
      </c>
      <c r="W1001">
        <v>45435</v>
      </c>
      <c r="X1001">
        <v>7812</v>
      </c>
      <c r="Y1001" t="s">
        <v>592</v>
      </c>
      <c r="Z1001" t="s">
        <v>5713</v>
      </c>
      <c r="AA1001" t="s">
        <v>656</v>
      </c>
      <c r="AB1001" t="s">
        <v>656</v>
      </c>
      <c r="AC1001" t="s">
        <v>592</v>
      </c>
      <c r="AD1001" t="s">
        <v>5713</v>
      </c>
      <c r="AE1001">
        <v>8165</v>
      </c>
      <c r="AF1001" t="s">
        <v>592</v>
      </c>
      <c r="AG1001">
        <v>5262</v>
      </c>
      <c r="AH1001" t="s">
        <v>592</v>
      </c>
      <c r="AI1001">
        <v>1017</v>
      </c>
      <c r="AJ1001">
        <v>2361</v>
      </c>
      <c r="AK1001" t="s">
        <v>592</v>
      </c>
      <c r="AL1001" t="s">
        <v>14859</v>
      </c>
      <c r="AM1001" t="s">
        <v>5713</v>
      </c>
      <c r="AN1001" t="s">
        <v>5713</v>
      </c>
      <c r="AO1001" t="s">
        <v>1378</v>
      </c>
    </row>
    <row r="1002" spans="1:41" x14ac:dyDescent="0.3">
      <c r="A1002" t="s">
        <v>4236</v>
      </c>
      <c r="B1002" t="s">
        <v>557</v>
      </c>
      <c r="C1002" s="62">
        <v>28238</v>
      </c>
      <c r="D1002" t="s">
        <v>7425</v>
      </c>
      <c r="E1002" t="s">
        <v>6552</v>
      </c>
      <c r="F1002" t="s">
        <v>3575</v>
      </c>
      <c r="G1002" t="s">
        <v>3575</v>
      </c>
      <c r="H1002" t="s">
        <v>1378</v>
      </c>
      <c r="I1002" t="s">
        <v>10668</v>
      </c>
      <c r="J1002" t="s">
        <v>557</v>
      </c>
      <c r="K1002">
        <v>116662</v>
      </c>
      <c r="L1002" t="s">
        <v>557</v>
      </c>
      <c r="M1002">
        <v>7764</v>
      </c>
      <c r="N1002" t="s">
        <v>557</v>
      </c>
      <c r="O1002" t="s">
        <v>5714</v>
      </c>
      <c r="P1002" t="s">
        <v>4236</v>
      </c>
      <c r="Q1002">
        <v>5681</v>
      </c>
      <c r="R1002" t="s">
        <v>557</v>
      </c>
      <c r="S1002">
        <v>3520</v>
      </c>
      <c r="T1002" t="s">
        <v>557</v>
      </c>
      <c r="V1002" t="s">
        <v>5715</v>
      </c>
      <c r="W1002">
        <v>86</v>
      </c>
      <c r="Z1002" t="s">
        <v>8672</v>
      </c>
      <c r="AA1002" t="s">
        <v>656</v>
      </c>
      <c r="AB1002" t="s">
        <v>656</v>
      </c>
      <c r="AC1002" t="s">
        <v>557</v>
      </c>
      <c r="AD1002" t="s">
        <v>8672</v>
      </c>
      <c r="AI1002">
        <v>8431</v>
      </c>
      <c r="AO1002" t="s">
        <v>1378</v>
      </c>
    </row>
    <row r="1003" spans="1:41" x14ac:dyDescent="0.3">
      <c r="A1003" t="s">
        <v>5716</v>
      </c>
      <c r="B1003" t="s">
        <v>568</v>
      </c>
      <c r="C1003" s="62">
        <v>26413</v>
      </c>
      <c r="D1003" t="s">
        <v>7426</v>
      </c>
      <c r="E1003" t="s">
        <v>6552</v>
      </c>
      <c r="F1003" t="s">
        <v>3575</v>
      </c>
      <c r="G1003" t="s">
        <v>3575</v>
      </c>
      <c r="H1003" t="s">
        <v>658</v>
      </c>
      <c r="I1003" t="s">
        <v>10119</v>
      </c>
      <c r="J1003" t="s">
        <v>568</v>
      </c>
      <c r="K1003">
        <v>116706</v>
      </c>
      <c r="L1003" t="s">
        <v>568</v>
      </c>
      <c r="M1003">
        <v>7767</v>
      </c>
      <c r="N1003" t="s">
        <v>568</v>
      </c>
      <c r="O1003" t="s">
        <v>5717</v>
      </c>
      <c r="P1003" t="s">
        <v>5716</v>
      </c>
      <c r="R1003" t="s">
        <v>568</v>
      </c>
      <c r="S1003">
        <v>3006</v>
      </c>
      <c r="T1003" t="s">
        <v>568</v>
      </c>
      <c r="V1003" t="s">
        <v>5718</v>
      </c>
      <c r="W1003">
        <v>85</v>
      </c>
      <c r="Z1003" t="s">
        <v>8673</v>
      </c>
      <c r="AA1003" t="s">
        <v>656</v>
      </c>
      <c r="AB1003" t="s">
        <v>656</v>
      </c>
      <c r="AC1003" t="s">
        <v>568</v>
      </c>
      <c r="AD1003" t="s">
        <v>8673</v>
      </c>
      <c r="AI1003">
        <v>15251</v>
      </c>
      <c r="AO1003" t="s">
        <v>658</v>
      </c>
    </row>
    <row r="1004" spans="1:41" x14ac:dyDescent="0.3">
      <c r="A1004" t="s">
        <v>2343</v>
      </c>
      <c r="B1004" t="s">
        <v>507</v>
      </c>
      <c r="C1004" s="62">
        <v>29758</v>
      </c>
      <c r="D1004" t="s">
        <v>6949</v>
      </c>
      <c r="E1004" t="s">
        <v>6552</v>
      </c>
      <c r="F1004" t="s">
        <v>3575</v>
      </c>
      <c r="G1004" t="s">
        <v>3575</v>
      </c>
      <c r="H1004" t="s">
        <v>1378</v>
      </c>
      <c r="I1004" t="s">
        <v>10162</v>
      </c>
      <c r="J1004" t="s">
        <v>507</v>
      </c>
      <c r="K1004">
        <v>434540</v>
      </c>
      <c r="L1004" t="s">
        <v>507</v>
      </c>
      <c r="M1004">
        <v>532869</v>
      </c>
      <c r="N1004" t="s">
        <v>507</v>
      </c>
      <c r="O1004" t="s">
        <v>2344</v>
      </c>
      <c r="P1004" t="s">
        <v>2343</v>
      </c>
      <c r="Q1004">
        <v>8024</v>
      </c>
      <c r="R1004" t="s">
        <v>507</v>
      </c>
      <c r="S1004">
        <v>28763</v>
      </c>
      <c r="T1004" t="s">
        <v>507</v>
      </c>
      <c r="U1004" t="s">
        <v>507</v>
      </c>
      <c r="V1004" t="s">
        <v>4237</v>
      </c>
      <c r="W1004">
        <v>37650</v>
      </c>
      <c r="X1004">
        <v>8024</v>
      </c>
      <c r="Y1004" t="s">
        <v>507</v>
      </c>
      <c r="Z1004" t="s">
        <v>5719</v>
      </c>
      <c r="AA1004" t="s">
        <v>664</v>
      </c>
      <c r="AB1004" t="s">
        <v>664</v>
      </c>
      <c r="AC1004" t="s">
        <v>507</v>
      </c>
      <c r="AD1004" t="s">
        <v>5719</v>
      </c>
      <c r="AE1004">
        <v>7221</v>
      </c>
      <c r="AF1004" t="s">
        <v>507</v>
      </c>
      <c r="AG1004">
        <v>5460</v>
      </c>
      <c r="AH1004" t="s">
        <v>507</v>
      </c>
      <c r="AI1004">
        <v>3143</v>
      </c>
      <c r="AN1004" t="s">
        <v>507</v>
      </c>
      <c r="AO1004" t="s">
        <v>1378</v>
      </c>
    </row>
    <row r="1005" spans="1:41" x14ac:dyDescent="0.3">
      <c r="A1005" t="s">
        <v>13333</v>
      </c>
      <c r="B1005" t="s">
        <v>11537</v>
      </c>
      <c r="C1005" s="62">
        <v>35646</v>
      </c>
      <c r="D1005" t="s">
        <v>13334</v>
      </c>
      <c r="E1005" t="s">
        <v>6552</v>
      </c>
      <c r="F1005" t="s">
        <v>1468</v>
      </c>
      <c r="G1005" t="s">
        <v>6107</v>
      </c>
      <c r="H1005" t="s">
        <v>1378</v>
      </c>
      <c r="I1005" t="s">
        <v>12998</v>
      </c>
      <c r="J1005" t="s">
        <v>11537</v>
      </c>
      <c r="K1005">
        <v>663330</v>
      </c>
      <c r="L1005" t="s">
        <v>11537</v>
      </c>
      <c r="P1005" t="s">
        <v>13333</v>
      </c>
      <c r="S1005">
        <v>34958</v>
      </c>
      <c r="T1005" t="s">
        <v>11537</v>
      </c>
      <c r="W1005">
        <v>106217</v>
      </c>
      <c r="Z1005" t="s">
        <v>13335</v>
      </c>
      <c r="AA1005" t="s">
        <v>656</v>
      </c>
      <c r="AB1005" t="s">
        <v>656</v>
      </c>
      <c r="AD1005" t="s">
        <v>13335</v>
      </c>
      <c r="AE1005">
        <v>13885</v>
      </c>
      <c r="AJ1005">
        <v>5833</v>
      </c>
      <c r="AN1005" t="s">
        <v>11537</v>
      </c>
      <c r="AO1005" t="s">
        <v>1378</v>
      </c>
    </row>
    <row r="1006" spans="1:41" x14ac:dyDescent="0.3">
      <c r="A1006" t="s">
        <v>5720</v>
      </c>
      <c r="B1006" t="s">
        <v>1291</v>
      </c>
      <c r="C1006" s="62">
        <v>32410</v>
      </c>
      <c r="D1006" t="s">
        <v>6668</v>
      </c>
      <c r="E1006" t="s">
        <v>6552</v>
      </c>
      <c r="F1006" t="s">
        <v>3575</v>
      </c>
      <c r="G1006" t="s">
        <v>3575</v>
      </c>
      <c r="H1006" t="s">
        <v>1378</v>
      </c>
      <c r="I1006" t="s">
        <v>9506</v>
      </c>
      <c r="J1006" t="s">
        <v>1291</v>
      </c>
      <c r="K1006">
        <v>571825</v>
      </c>
      <c r="L1006" t="s">
        <v>1291</v>
      </c>
      <c r="M1006">
        <v>1740949</v>
      </c>
      <c r="N1006" t="s">
        <v>1291</v>
      </c>
      <c r="O1006" t="s">
        <v>8674</v>
      </c>
      <c r="P1006" t="s">
        <v>5720</v>
      </c>
      <c r="Q1006">
        <v>9674</v>
      </c>
      <c r="R1006" t="s">
        <v>1291</v>
      </c>
      <c r="S1006">
        <v>30684</v>
      </c>
      <c r="T1006" t="s">
        <v>1291</v>
      </c>
      <c r="V1006" t="s">
        <v>5721</v>
      </c>
      <c r="W1006">
        <v>60900</v>
      </c>
      <c r="X1006">
        <v>9674</v>
      </c>
      <c r="Y1006" t="s">
        <v>1291</v>
      </c>
      <c r="Z1006" t="s">
        <v>5722</v>
      </c>
      <c r="AA1006" t="s">
        <v>664</v>
      </c>
      <c r="AB1006" t="s">
        <v>664</v>
      </c>
      <c r="AC1006" t="s">
        <v>1291</v>
      </c>
      <c r="AD1006" t="s">
        <v>5722</v>
      </c>
      <c r="AE1006">
        <v>10994</v>
      </c>
      <c r="AI1006">
        <v>6259</v>
      </c>
      <c r="AN1006" t="s">
        <v>1291</v>
      </c>
      <c r="AO1006" t="s">
        <v>1378</v>
      </c>
    </row>
    <row r="1007" spans="1:41" x14ac:dyDescent="0.3">
      <c r="A1007" t="s">
        <v>12432</v>
      </c>
      <c r="B1007" t="s">
        <v>11666</v>
      </c>
      <c r="C1007" s="62">
        <v>33734</v>
      </c>
      <c r="D1007" t="s">
        <v>6566</v>
      </c>
      <c r="E1007" t="s">
        <v>6552</v>
      </c>
      <c r="F1007" t="s">
        <v>1403</v>
      </c>
      <c r="G1007" t="s">
        <v>6107</v>
      </c>
      <c r="H1007" t="s">
        <v>1378</v>
      </c>
      <c r="I1007" t="s">
        <v>11667</v>
      </c>
      <c r="J1007" t="s">
        <v>11666</v>
      </c>
      <c r="K1007">
        <v>592444</v>
      </c>
      <c r="L1007" t="s">
        <v>11666</v>
      </c>
      <c r="M1007">
        <v>2211195</v>
      </c>
      <c r="N1007" t="s">
        <v>11666</v>
      </c>
      <c r="O1007" t="s">
        <v>13182</v>
      </c>
      <c r="P1007" t="s">
        <v>12432</v>
      </c>
      <c r="Q1007">
        <v>10124</v>
      </c>
      <c r="R1007" t="s">
        <v>11666</v>
      </c>
      <c r="S1007">
        <v>34906</v>
      </c>
      <c r="T1007" t="s">
        <v>11666</v>
      </c>
      <c r="V1007" t="s">
        <v>12433</v>
      </c>
      <c r="W1007">
        <v>68600</v>
      </c>
      <c r="X1007">
        <v>10124</v>
      </c>
      <c r="Y1007" t="s">
        <v>11666</v>
      </c>
      <c r="Z1007" t="s">
        <v>12434</v>
      </c>
      <c r="AA1007" t="s">
        <v>656</v>
      </c>
      <c r="AB1007" t="s">
        <v>656</v>
      </c>
      <c r="AC1007" t="s">
        <v>11666</v>
      </c>
      <c r="AD1007" t="s">
        <v>12434</v>
      </c>
      <c r="AE1007">
        <v>12998</v>
      </c>
      <c r="AF1007" t="s">
        <v>11666</v>
      </c>
      <c r="AG1007">
        <v>68470</v>
      </c>
      <c r="AH1007" t="s">
        <v>11666</v>
      </c>
      <c r="AI1007">
        <v>18420</v>
      </c>
      <c r="AJ1007">
        <v>5368</v>
      </c>
      <c r="AL1007" t="s">
        <v>14860</v>
      </c>
      <c r="AM1007" t="s">
        <v>12434</v>
      </c>
      <c r="AN1007" t="s">
        <v>12434</v>
      </c>
      <c r="AO1007" t="s">
        <v>1378</v>
      </c>
    </row>
    <row r="1008" spans="1:41" x14ac:dyDescent="0.3">
      <c r="A1008" t="s">
        <v>2345</v>
      </c>
      <c r="B1008" t="s">
        <v>1183</v>
      </c>
      <c r="C1008" s="62">
        <v>31440</v>
      </c>
      <c r="D1008" t="s">
        <v>7024</v>
      </c>
      <c r="E1008" t="s">
        <v>6552</v>
      </c>
      <c r="F1008" t="s">
        <v>1462</v>
      </c>
      <c r="G1008" t="s">
        <v>6107</v>
      </c>
      <c r="H1008" t="s">
        <v>1371</v>
      </c>
      <c r="I1008" t="s">
        <v>9622</v>
      </c>
      <c r="J1008" t="s">
        <v>1183</v>
      </c>
      <c r="K1008">
        <v>518858</v>
      </c>
      <c r="L1008" t="s">
        <v>1183</v>
      </c>
      <c r="M1008">
        <v>1784687</v>
      </c>
      <c r="N1008" t="s">
        <v>1183</v>
      </c>
      <c r="O1008" t="s">
        <v>4238</v>
      </c>
      <c r="P1008" t="s">
        <v>2345</v>
      </c>
      <c r="Q1008">
        <v>9141</v>
      </c>
      <c r="R1008" t="s">
        <v>1183</v>
      </c>
      <c r="S1008">
        <v>31136</v>
      </c>
      <c r="T1008" t="s">
        <v>1183</v>
      </c>
      <c r="V1008" t="s">
        <v>4239</v>
      </c>
      <c r="W1008">
        <v>56519</v>
      </c>
      <c r="X1008">
        <v>9141</v>
      </c>
      <c r="Y1008" t="s">
        <v>1183</v>
      </c>
      <c r="Z1008" t="s">
        <v>8675</v>
      </c>
      <c r="AA1008" t="s">
        <v>656</v>
      </c>
      <c r="AB1008" t="s">
        <v>656</v>
      </c>
      <c r="AC1008" t="s">
        <v>1183</v>
      </c>
      <c r="AD1008" t="s">
        <v>8675</v>
      </c>
      <c r="AE1008">
        <v>9993</v>
      </c>
      <c r="AF1008" t="s">
        <v>1183</v>
      </c>
      <c r="AG1008">
        <v>13458</v>
      </c>
      <c r="AH1008" t="s">
        <v>1183</v>
      </c>
      <c r="AI1008">
        <v>4593</v>
      </c>
      <c r="AJ1008">
        <v>4064</v>
      </c>
      <c r="AL1008" t="s">
        <v>14861</v>
      </c>
      <c r="AM1008" t="s">
        <v>8675</v>
      </c>
      <c r="AN1008" t="s">
        <v>8675</v>
      </c>
      <c r="AO1008" t="s">
        <v>15883</v>
      </c>
    </row>
    <row r="1009" spans="1:41" x14ac:dyDescent="0.3">
      <c r="A1009" t="s">
        <v>13780</v>
      </c>
      <c r="B1009" t="s">
        <v>13023</v>
      </c>
      <c r="C1009" s="62">
        <v>34492</v>
      </c>
      <c r="D1009" t="s">
        <v>13781</v>
      </c>
      <c r="E1009" t="s">
        <v>6552</v>
      </c>
      <c r="F1009" t="s">
        <v>1381</v>
      </c>
      <c r="G1009" t="s">
        <v>9083</v>
      </c>
      <c r="H1009" t="s">
        <v>1394</v>
      </c>
      <c r="I1009" t="s">
        <v>13024</v>
      </c>
      <c r="J1009" t="s">
        <v>13023</v>
      </c>
      <c r="K1009">
        <v>624507</v>
      </c>
      <c r="L1009" t="s">
        <v>13023</v>
      </c>
      <c r="M1009">
        <v>2066829</v>
      </c>
      <c r="N1009" t="s">
        <v>13023</v>
      </c>
      <c r="O1009" t="s">
        <v>14862</v>
      </c>
      <c r="P1009" t="s">
        <v>13780</v>
      </c>
      <c r="Q1009">
        <v>10743</v>
      </c>
      <c r="R1009" t="s">
        <v>13023</v>
      </c>
      <c r="S1009">
        <v>34992</v>
      </c>
      <c r="T1009" t="s">
        <v>13023</v>
      </c>
      <c r="W1009">
        <v>101626</v>
      </c>
      <c r="X1009">
        <v>10743</v>
      </c>
      <c r="Y1009" t="s">
        <v>13023</v>
      </c>
      <c r="Z1009" t="s">
        <v>13782</v>
      </c>
      <c r="AA1009" t="s">
        <v>664</v>
      </c>
      <c r="AB1009" t="s">
        <v>656</v>
      </c>
      <c r="AD1009" t="s">
        <v>13782</v>
      </c>
      <c r="AE1009">
        <v>13083</v>
      </c>
      <c r="AI1009">
        <v>19284</v>
      </c>
      <c r="AJ1009">
        <v>5632</v>
      </c>
      <c r="AL1009" t="s">
        <v>14863</v>
      </c>
      <c r="AM1009" t="s">
        <v>13782</v>
      </c>
      <c r="AN1009" t="s">
        <v>13023</v>
      </c>
      <c r="AO1009" t="s">
        <v>1394</v>
      </c>
    </row>
    <row r="1010" spans="1:41" x14ac:dyDescent="0.3">
      <c r="A1010" t="s">
        <v>4240</v>
      </c>
      <c r="B1010" t="s">
        <v>1338</v>
      </c>
      <c r="C1010" s="62">
        <v>32525</v>
      </c>
      <c r="D1010" t="s">
        <v>6957</v>
      </c>
      <c r="E1010" t="s">
        <v>6988</v>
      </c>
      <c r="F1010" t="s">
        <v>3575</v>
      </c>
      <c r="G1010" t="s">
        <v>3575</v>
      </c>
      <c r="H1010" t="s">
        <v>1371</v>
      </c>
      <c r="I1010" t="s">
        <v>9277</v>
      </c>
      <c r="J1010" t="s">
        <v>1338</v>
      </c>
      <c r="K1010">
        <v>518863</v>
      </c>
      <c r="L1010" t="s">
        <v>1338</v>
      </c>
      <c r="M1010">
        <v>2052551</v>
      </c>
      <c r="N1010" t="s">
        <v>1338</v>
      </c>
      <c r="O1010" t="s">
        <v>4241</v>
      </c>
      <c r="P1010" t="s">
        <v>4240</v>
      </c>
      <c r="Q1010">
        <v>9442</v>
      </c>
      <c r="R1010" t="s">
        <v>1338</v>
      </c>
      <c r="S1010">
        <v>31701</v>
      </c>
      <c r="T1010" t="s">
        <v>1338</v>
      </c>
      <c r="V1010" t="s">
        <v>5723</v>
      </c>
      <c r="W1010">
        <v>59336</v>
      </c>
      <c r="X1010">
        <v>9442</v>
      </c>
      <c r="Y1010" t="s">
        <v>1338</v>
      </c>
      <c r="Z1010" t="s">
        <v>5724</v>
      </c>
      <c r="AA1010" t="s">
        <v>656</v>
      </c>
      <c r="AB1010" t="s">
        <v>656</v>
      </c>
      <c r="AC1010" t="s">
        <v>1338</v>
      </c>
      <c r="AD1010" t="s">
        <v>5724</v>
      </c>
      <c r="AE1010">
        <v>12879</v>
      </c>
      <c r="AF1010" t="s">
        <v>1338</v>
      </c>
      <c r="AG1010">
        <v>39080</v>
      </c>
      <c r="AH1010" t="s">
        <v>1338</v>
      </c>
      <c r="AI1010">
        <v>12147</v>
      </c>
      <c r="AN1010" t="s">
        <v>1338</v>
      </c>
      <c r="AO1010" t="s">
        <v>1371</v>
      </c>
    </row>
    <row r="1011" spans="1:41" x14ac:dyDescent="0.3">
      <c r="A1011" t="s">
        <v>5725</v>
      </c>
      <c r="B1011" t="s">
        <v>113</v>
      </c>
      <c r="C1011" s="62">
        <v>31581</v>
      </c>
      <c r="D1011" t="s">
        <v>7074</v>
      </c>
      <c r="E1011" t="s">
        <v>7073</v>
      </c>
      <c r="F1011" t="s">
        <v>3575</v>
      </c>
      <c r="G1011" t="s">
        <v>3575</v>
      </c>
      <c r="H1011" t="s">
        <v>1422</v>
      </c>
      <c r="I1011" t="s">
        <v>10182</v>
      </c>
      <c r="J1011" t="s">
        <v>113</v>
      </c>
      <c r="K1011">
        <v>543376</v>
      </c>
      <c r="L1011" t="s">
        <v>113</v>
      </c>
      <c r="M1011">
        <v>1733485</v>
      </c>
      <c r="N1011" t="s">
        <v>113</v>
      </c>
      <c r="O1011" t="s">
        <v>8676</v>
      </c>
      <c r="P1011" t="s">
        <v>5725</v>
      </c>
      <c r="Q1011">
        <v>9699</v>
      </c>
      <c r="R1011" t="s">
        <v>113</v>
      </c>
      <c r="S1011">
        <v>30464</v>
      </c>
      <c r="T1011" t="s">
        <v>113</v>
      </c>
      <c r="V1011" t="s">
        <v>5726</v>
      </c>
      <c r="W1011">
        <v>58842</v>
      </c>
      <c r="X1011">
        <v>9699</v>
      </c>
      <c r="Y1011" t="s">
        <v>113</v>
      </c>
      <c r="Z1011" t="s">
        <v>5727</v>
      </c>
      <c r="AA1011" t="s">
        <v>656</v>
      </c>
      <c r="AB1011" t="s">
        <v>656</v>
      </c>
      <c r="AC1011" t="s">
        <v>113</v>
      </c>
      <c r="AD1011" t="s">
        <v>5727</v>
      </c>
      <c r="AE1011">
        <v>11179</v>
      </c>
      <c r="AF1011" t="s">
        <v>113</v>
      </c>
      <c r="AG1011">
        <v>13473</v>
      </c>
      <c r="AH1011" t="s">
        <v>113</v>
      </c>
      <c r="AI1011">
        <v>5206</v>
      </c>
      <c r="AJ1011">
        <v>4622</v>
      </c>
      <c r="AK1011" t="s">
        <v>113</v>
      </c>
      <c r="AL1011" t="s">
        <v>14864</v>
      </c>
      <c r="AM1011" t="s">
        <v>5727</v>
      </c>
      <c r="AN1011" t="s">
        <v>5727</v>
      </c>
      <c r="AO1011" t="s">
        <v>1422</v>
      </c>
    </row>
    <row r="1012" spans="1:41" x14ac:dyDescent="0.3">
      <c r="A1012" t="s">
        <v>2346</v>
      </c>
      <c r="B1012" t="s">
        <v>364</v>
      </c>
      <c r="C1012" s="62">
        <v>32444</v>
      </c>
      <c r="D1012" t="s">
        <v>7427</v>
      </c>
      <c r="E1012" t="s">
        <v>7073</v>
      </c>
      <c r="F1012" t="s">
        <v>1447</v>
      </c>
      <c r="G1012" t="s">
        <v>6107</v>
      </c>
      <c r="H1012" t="s">
        <v>659</v>
      </c>
      <c r="I1012" t="s">
        <v>10489</v>
      </c>
      <c r="J1012" t="s">
        <v>364</v>
      </c>
      <c r="K1012">
        <v>543377</v>
      </c>
      <c r="L1012" t="s">
        <v>364</v>
      </c>
      <c r="M1012">
        <v>1806048</v>
      </c>
      <c r="N1012" t="s">
        <v>364</v>
      </c>
      <c r="O1012" t="s">
        <v>5728</v>
      </c>
      <c r="P1012" t="s">
        <v>5729</v>
      </c>
      <c r="Q1012">
        <v>9387</v>
      </c>
      <c r="R1012" t="s">
        <v>364</v>
      </c>
      <c r="S1012">
        <v>31250</v>
      </c>
      <c r="T1012" t="s">
        <v>364</v>
      </c>
      <c r="V1012" t="s">
        <v>5730</v>
      </c>
      <c r="W1012">
        <v>58329</v>
      </c>
      <c r="X1012">
        <v>9387</v>
      </c>
      <c r="Y1012" t="s">
        <v>364</v>
      </c>
      <c r="Z1012" t="s">
        <v>8677</v>
      </c>
      <c r="AA1012" t="s">
        <v>664</v>
      </c>
      <c r="AB1012" t="s">
        <v>656</v>
      </c>
      <c r="AC1012" t="s">
        <v>364</v>
      </c>
      <c r="AD1012" t="s">
        <v>8677</v>
      </c>
      <c r="AE1012">
        <v>10598</v>
      </c>
      <c r="AI1012">
        <v>4414</v>
      </c>
      <c r="AJ1012">
        <v>3989</v>
      </c>
      <c r="AN1012" t="s">
        <v>364</v>
      </c>
      <c r="AO1012" t="s">
        <v>659</v>
      </c>
    </row>
    <row r="1013" spans="1:41" x14ac:dyDescent="0.3">
      <c r="A1013" t="s">
        <v>12123</v>
      </c>
      <c r="B1013" t="s">
        <v>11505</v>
      </c>
      <c r="C1013" s="62">
        <v>33435</v>
      </c>
      <c r="D1013" t="s">
        <v>7018</v>
      </c>
      <c r="E1013" t="s">
        <v>7073</v>
      </c>
      <c r="F1013" t="s">
        <v>3575</v>
      </c>
      <c r="G1013" t="s">
        <v>3575</v>
      </c>
      <c r="H1013" t="s">
        <v>1394</v>
      </c>
      <c r="I1013" t="s">
        <v>11506</v>
      </c>
      <c r="J1013" t="s">
        <v>11505</v>
      </c>
      <c r="K1013">
        <v>571830</v>
      </c>
      <c r="L1013" t="s">
        <v>11505</v>
      </c>
      <c r="M1013">
        <v>1794784</v>
      </c>
      <c r="N1013" t="s">
        <v>11505</v>
      </c>
      <c r="O1013" t="s">
        <v>13151</v>
      </c>
      <c r="P1013" t="s">
        <v>12123</v>
      </c>
      <c r="Q1013">
        <v>9101</v>
      </c>
      <c r="R1013" t="s">
        <v>11505</v>
      </c>
      <c r="S1013">
        <v>31995</v>
      </c>
      <c r="T1013" t="s">
        <v>11505</v>
      </c>
      <c r="V1013" t="s">
        <v>12124</v>
      </c>
      <c r="W1013">
        <v>66557</v>
      </c>
      <c r="X1013">
        <v>9101</v>
      </c>
      <c r="Y1013" t="s">
        <v>11505</v>
      </c>
      <c r="Z1013" t="s">
        <v>12125</v>
      </c>
      <c r="AA1013" t="s">
        <v>656</v>
      </c>
      <c r="AB1013" t="s">
        <v>656</v>
      </c>
      <c r="AC1013" t="s">
        <v>11505</v>
      </c>
      <c r="AD1013" t="s">
        <v>12125</v>
      </c>
      <c r="AE1013">
        <v>11016</v>
      </c>
      <c r="AF1013" t="s">
        <v>11505</v>
      </c>
      <c r="AG1013">
        <v>13259</v>
      </c>
      <c r="AH1013" t="s">
        <v>11505</v>
      </c>
      <c r="AI1013">
        <v>8599</v>
      </c>
      <c r="AJ1013">
        <v>4492</v>
      </c>
      <c r="AK1013" t="s">
        <v>11505</v>
      </c>
      <c r="AL1013" t="s">
        <v>14865</v>
      </c>
      <c r="AM1013" t="s">
        <v>12125</v>
      </c>
      <c r="AN1013" t="s">
        <v>12125</v>
      </c>
      <c r="AO1013" t="s">
        <v>1394</v>
      </c>
    </row>
    <row r="1014" spans="1:41" x14ac:dyDescent="0.3">
      <c r="A1014" t="s">
        <v>2347</v>
      </c>
      <c r="B1014" t="s">
        <v>576</v>
      </c>
      <c r="C1014" s="62">
        <v>30897</v>
      </c>
      <c r="D1014" t="s">
        <v>6610</v>
      </c>
      <c r="E1014" t="s">
        <v>6826</v>
      </c>
      <c r="F1014" t="s">
        <v>3575</v>
      </c>
      <c r="G1014" t="s">
        <v>3575</v>
      </c>
      <c r="H1014" t="s">
        <v>1378</v>
      </c>
      <c r="I1014" t="s">
        <v>10362</v>
      </c>
      <c r="J1014" t="s">
        <v>576</v>
      </c>
      <c r="K1014">
        <v>459964</v>
      </c>
      <c r="L1014" t="s">
        <v>576</v>
      </c>
      <c r="M1014">
        <v>1208719</v>
      </c>
      <c r="N1014" t="s">
        <v>576</v>
      </c>
      <c r="O1014" t="s">
        <v>2348</v>
      </c>
      <c r="P1014" t="s">
        <v>2347</v>
      </c>
      <c r="Q1014">
        <v>8239</v>
      </c>
      <c r="R1014" t="s">
        <v>576</v>
      </c>
      <c r="S1014">
        <v>29124</v>
      </c>
      <c r="T1014" t="s">
        <v>576</v>
      </c>
      <c r="U1014" t="s">
        <v>576</v>
      </c>
      <c r="V1014" t="s">
        <v>4242</v>
      </c>
      <c r="W1014">
        <v>47952</v>
      </c>
      <c r="X1014">
        <v>8239</v>
      </c>
      <c r="Y1014" t="s">
        <v>576</v>
      </c>
      <c r="Z1014" t="s">
        <v>5731</v>
      </c>
      <c r="AA1014" t="s">
        <v>664</v>
      </c>
      <c r="AB1014" t="s">
        <v>656</v>
      </c>
      <c r="AC1014" t="s">
        <v>576</v>
      </c>
      <c r="AD1014" t="s">
        <v>5731</v>
      </c>
      <c r="AE1014">
        <v>9710</v>
      </c>
      <c r="AF1014" t="s">
        <v>576</v>
      </c>
      <c r="AG1014">
        <v>6005</v>
      </c>
      <c r="AH1014" t="s">
        <v>576</v>
      </c>
      <c r="AI1014">
        <v>3512</v>
      </c>
      <c r="AJ1014">
        <v>2910</v>
      </c>
      <c r="AK1014" t="s">
        <v>576</v>
      </c>
      <c r="AL1014" t="s">
        <v>14866</v>
      </c>
      <c r="AM1014" t="s">
        <v>5731</v>
      </c>
      <c r="AN1014" t="s">
        <v>5731</v>
      </c>
      <c r="AO1014" t="s">
        <v>1378</v>
      </c>
    </row>
    <row r="1015" spans="1:41" x14ac:dyDescent="0.3">
      <c r="A1015" t="s">
        <v>9163</v>
      </c>
      <c r="B1015" t="s">
        <v>9164</v>
      </c>
      <c r="C1015" s="62">
        <v>33720</v>
      </c>
      <c r="D1015" t="s">
        <v>6581</v>
      </c>
      <c r="E1015" t="s">
        <v>9165</v>
      </c>
      <c r="F1015" t="s">
        <v>1370</v>
      </c>
      <c r="G1015" t="s">
        <v>6107</v>
      </c>
      <c r="H1015" t="s">
        <v>1378</v>
      </c>
      <c r="I1015" t="s">
        <v>11659</v>
      </c>
      <c r="J1015" t="s">
        <v>9164</v>
      </c>
      <c r="K1015">
        <v>592450</v>
      </c>
      <c r="L1015" t="s">
        <v>9164</v>
      </c>
      <c r="M1015">
        <v>2071264</v>
      </c>
      <c r="N1015" t="s">
        <v>9164</v>
      </c>
      <c r="O1015" t="s">
        <v>13138</v>
      </c>
      <c r="P1015" t="s">
        <v>9163</v>
      </c>
      <c r="Q1015">
        <v>9877</v>
      </c>
      <c r="R1015" t="s">
        <v>9164</v>
      </c>
      <c r="S1015">
        <v>33192</v>
      </c>
      <c r="T1015" t="s">
        <v>9164</v>
      </c>
      <c r="V1015" t="s">
        <v>12706</v>
      </c>
      <c r="W1015">
        <v>68603</v>
      </c>
      <c r="X1015">
        <v>9877</v>
      </c>
      <c r="Y1015" t="s">
        <v>9164</v>
      </c>
      <c r="Z1015" t="s">
        <v>9166</v>
      </c>
      <c r="AA1015" t="s">
        <v>656</v>
      </c>
      <c r="AB1015" t="s">
        <v>656</v>
      </c>
      <c r="AC1015" t="s">
        <v>9164</v>
      </c>
      <c r="AD1015" t="s">
        <v>9166</v>
      </c>
      <c r="AE1015">
        <v>12959</v>
      </c>
      <c r="AF1015" t="s">
        <v>9164</v>
      </c>
      <c r="AG1015">
        <v>60643</v>
      </c>
      <c r="AH1015" t="s">
        <v>9164</v>
      </c>
      <c r="AI1015">
        <v>18312</v>
      </c>
      <c r="AJ1015">
        <v>5048</v>
      </c>
      <c r="AK1015" t="s">
        <v>9164</v>
      </c>
      <c r="AL1015" t="s">
        <v>14867</v>
      </c>
      <c r="AM1015" t="s">
        <v>9166</v>
      </c>
      <c r="AN1015" t="s">
        <v>9166</v>
      </c>
      <c r="AO1015" t="s">
        <v>1378</v>
      </c>
    </row>
    <row r="1016" spans="1:41" x14ac:dyDescent="0.3">
      <c r="A1016" t="s">
        <v>10624</v>
      </c>
      <c r="B1016" t="s">
        <v>10625</v>
      </c>
      <c r="C1016" s="62">
        <v>32860</v>
      </c>
      <c r="D1016" t="s">
        <v>6957</v>
      </c>
      <c r="E1016" t="s">
        <v>10626</v>
      </c>
      <c r="F1016" t="s">
        <v>3575</v>
      </c>
      <c r="G1016" t="s">
        <v>3575</v>
      </c>
      <c r="H1016" t="s">
        <v>1371</v>
      </c>
      <c r="I1016" t="s">
        <v>10627</v>
      </c>
      <c r="J1016" t="s">
        <v>10625</v>
      </c>
      <c r="K1016">
        <v>543380</v>
      </c>
      <c r="L1016" t="s">
        <v>10625</v>
      </c>
      <c r="M1016">
        <v>1894630</v>
      </c>
      <c r="N1016" t="s">
        <v>10625</v>
      </c>
      <c r="O1016" t="s">
        <v>13614</v>
      </c>
      <c r="P1016" t="s">
        <v>10624</v>
      </c>
      <c r="Q1016">
        <v>9990</v>
      </c>
      <c r="R1016" t="s">
        <v>10625</v>
      </c>
      <c r="S1016">
        <v>32045</v>
      </c>
      <c r="T1016" t="s">
        <v>10625</v>
      </c>
      <c r="V1016" t="s">
        <v>12694</v>
      </c>
      <c r="W1016">
        <v>70756</v>
      </c>
      <c r="X1016">
        <v>9990</v>
      </c>
      <c r="Y1016" t="s">
        <v>10625</v>
      </c>
      <c r="Z1016" t="s">
        <v>10628</v>
      </c>
      <c r="AA1016" t="s">
        <v>656</v>
      </c>
      <c r="AB1016" t="s">
        <v>656</v>
      </c>
      <c r="AC1016" t="s">
        <v>10625</v>
      </c>
      <c r="AD1016" t="s">
        <v>10628</v>
      </c>
      <c r="AE1016">
        <v>12126</v>
      </c>
      <c r="AF1016" t="s">
        <v>10625</v>
      </c>
      <c r="AG1016">
        <v>17163</v>
      </c>
      <c r="AH1016" t="s">
        <v>10625</v>
      </c>
      <c r="AI1016">
        <v>18125</v>
      </c>
      <c r="AJ1016">
        <v>4868</v>
      </c>
      <c r="AL1016" t="s">
        <v>14868</v>
      </c>
      <c r="AM1016" t="s">
        <v>10628</v>
      </c>
      <c r="AN1016" t="s">
        <v>10625</v>
      </c>
      <c r="AO1016" t="s">
        <v>1371</v>
      </c>
    </row>
    <row r="1017" spans="1:41" x14ac:dyDescent="0.3">
      <c r="A1017" t="s">
        <v>13783</v>
      </c>
      <c r="B1017" t="s">
        <v>13784</v>
      </c>
      <c r="C1017" s="62">
        <v>33863</v>
      </c>
      <c r="D1017" t="s">
        <v>13785</v>
      </c>
      <c r="E1017" t="s">
        <v>13786</v>
      </c>
      <c r="F1017" t="s">
        <v>1551</v>
      </c>
      <c r="G1017" t="s">
        <v>6107</v>
      </c>
      <c r="H1017" t="s">
        <v>1371</v>
      </c>
      <c r="I1017" t="s">
        <v>13787</v>
      </c>
      <c r="J1017" t="s">
        <v>13784</v>
      </c>
      <c r="K1017">
        <v>596001</v>
      </c>
      <c r="L1017" t="s">
        <v>11228</v>
      </c>
      <c r="M1017">
        <v>2443874</v>
      </c>
      <c r="N1017" t="s">
        <v>11228</v>
      </c>
      <c r="O1017" t="s">
        <v>14869</v>
      </c>
      <c r="P1017" t="s">
        <v>13783</v>
      </c>
      <c r="Q1017">
        <v>10494</v>
      </c>
      <c r="R1017" t="s">
        <v>11228</v>
      </c>
      <c r="S1017">
        <v>36056</v>
      </c>
      <c r="T1017" t="s">
        <v>11228</v>
      </c>
      <c r="W1017">
        <v>71017</v>
      </c>
      <c r="X1017">
        <v>10494</v>
      </c>
      <c r="Y1017" t="s">
        <v>11228</v>
      </c>
      <c r="Z1017" t="s">
        <v>13788</v>
      </c>
      <c r="AA1017" t="s">
        <v>656</v>
      </c>
      <c r="AB1017" t="s">
        <v>656</v>
      </c>
      <c r="AD1017" t="s">
        <v>13788</v>
      </c>
      <c r="AE1017">
        <v>14512</v>
      </c>
      <c r="AI1017">
        <v>23787</v>
      </c>
      <c r="AJ1017">
        <v>5447</v>
      </c>
      <c r="AK1017" t="s">
        <v>11228</v>
      </c>
      <c r="AN1017" t="s">
        <v>14870</v>
      </c>
      <c r="AO1017" t="s">
        <v>15887</v>
      </c>
    </row>
    <row r="1018" spans="1:41" x14ac:dyDescent="0.3">
      <c r="A1018" t="s">
        <v>13162</v>
      </c>
      <c r="B1018" t="s">
        <v>11376</v>
      </c>
      <c r="C1018" s="62">
        <v>35094</v>
      </c>
      <c r="D1018" t="s">
        <v>11883</v>
      </c>
      <c r="E1018" t="s">
        <v>13163</v>
      </c>
      <c r="F1018" t="s">
        <v>1428</v>
      </c>
      <c r="G1018" t="s">
        <v>6107</v>
      </c>
      <c r="H1018" t="s">
        <v>1371</v>
      </c>
      <c r="I1018" t="s">
        <v>15868</v>
      </c>
      <c r="J1018" t="s">
        <v>11376</v>
      </c>
      <c r="K1018">
        <v>642558</v>
      </c>
      <c r="L1018" t="s">
        <v>11376</v>
      </c>
      <c r="M1018">
        <v>2211787</v>
      </c>
      <c r="N1018" t="s">
        <v>11376</v>
      </c>
      <c r="P1018" t="s">
        <v>13162</v>
      </c>
      <c r="Q1018">
        <v>10611</v>
      </c>
      <c r="S1018">
        <v>35281</v>
      </c>
      <c r="W1018">
        <v>103066</v>
      </c>
      <c r="Z1018" t="s">
        <v>13164</v>
      </c>
      <c r="AA1018" t="s">
        <v>656</v>
      </c>
      <c r="AB1018" t="s">
        <v>656</v>
      </c>
      <c r="AD1018" t="s">
        <v>13164</v>
      </c>
      <c r="AE1018">
        <v>13989</v>
      </c>
      <c r="AI1018">
        <v>19189</v>
      </c>
      <c r="AJ1018">
        <v>5399</v>
      </c>
      <c r="AN1018" t="s">
        <v>11376</v>
      </c>
      <c r="AO1018" t="s">
        <v>1371</v>
      </c>
    </row>
    <row r="1019" spans="1:41" x14ac:dyDescent="0.3">
      <c r="A1019" t="s">
        <v>2349</v>
      </c>
      <c r="B1019" t="s">
        <v>906</v>
      </c>
      <c r="C1019" s="62">
        <v>31441</v>
      </c>
      <c r="D1019" t="s">
        <v>7924</v>
      </c>
      <c r="E1019" t="s">
        <v>7923</v>
      </c>
      <c r="F1019" t="s">
        <v>3575</v>
      </c>
      <c r="G1019" t="s">
        <v>3575</v>
      </c>
      <c r="H1019" t="s">
        <v>1371</v>
      </c>
      <c r="I1019" t="s">
        <v>10926</v>
      </c>
      <c r="J1019" t="s">
        <v>906</v>
      </c>
      <c r="K1019">
        <v>457453</v>
      </c>
      <c r="L1019" t="s">
        <v>906</v>
      </c>
      <c r="M1019">
        <v>1199811</v>
      </c>
      <c r="N1019" t="s">
        <v>906</v>
      </c>
      <c r="O1019" t="s">
        <v>2350</v>
      </c>
      <c r="P1019" t="s">
        <v>2349</v>
      </c>
      <c r="Q1019">
        <v>8091</v>
      </c>
      <c r="R1019" t="s">
        <v>906</v>
      </c>
      <c r="S1019">
        <v>28854</v>
      </c>
      <c r="T1019" t="s">
        <v>906</v>
      </c>
      <c r="V1019" t="s">
        <v>4243</v>
      </c>
      <c r="W1019">
        <v>46186</v>
      </c>
      <c r="X1019">
        <v>8091</v>
      </c>
      <c r="Y1019" t="s">
        <v>906</v>
      </c>
      <c r="Z1019" t="s">
        <v>5732</v>
      </c>
      <c r="AA1019" t="s">
        <v>656</v>
      </c>
      <c r="AB1019" t="s">
        <v>656</v>
      </c>
      <c r="AC1019" t="s">
        <v>906</v>
      </c>
      <c r="AD1019" t="s">
        <v>5732</v>
      </c>
      <c r="AE1019">
        <v>8896</v>
      </c>
      <c r="AI1019">
        <v>3513</v>
      </c>
      <c r="AJ1019">
        <v>2727</v>
      </c>
      <c r="AN1019" t="s">
        <v>906</v>
      </c>
      <c r="AO1019" t="s">
        <v>1371</v>
      </c>
    </row>
    <row r="1020" spans="1:41" x14ac:dyDescent="0.3">
      <c r="A1020" t="s">
        <v>2351</v>
      </c>
      <c r="B1020" t="s">
        <v>489</v>
      </c>
      <c r="C1020" s="62">
        <v>30770</v>
      </c>
      <c r="D1020" t="s">
        <v>7429</v>
      </c>
      <c r="E1020" t="s">
        <v>7428</v>
      </c>
      <c r="F1020" t="s">
        <v>3575</v>
      </c>
      <c r="G1020" t="s">
        <v>3575</v>
      </c>
      <c r="H1020" t="s">
        <v>1394</v>
      </c>
      <c r="I1020" t="s">
        <v>10783</v>
      </c>
      <c r="J1020" t="s">
        <v>489</v>
      </c>
      <c r="K1020">
        <v>451500</v>
      </c>
      <c r="L1020" t="s">
        <v>489</v>
      </c>
      <c r="M1020">
        <v>1208721</v>
      </c>
      <c r="N1020" t="s">
        <v>489</v>
      </c>
      <c r="O1020" t="s">
        <v>2352</v>
      </c>
      <c r="P1020" t="s">
        <v>2351</v>
      </c>
      <c r="Q1020">
        <v>8363</v>
      </c>
      <c r="R1020" t="s">
        <v>489</v>
      </c>
      <c r="S1020">
        <v>29248</v>
      </c>
      <c r="T1020" t="s">
        <v>489</v>
      </c>
      <c r="V1020" t="s">
        <v>5733</v>
      </c>
      <c r="W1020">
        <v>46188</v>
      </c>
      <c r="X1020">
        <v>8363</v>
      </c>
      <c r="Y1020" t="s">
        <v>489</v>
      </c>
      <c r="Z1020" t="s">
        <v>8678</v>
      </c>
      <c r="AA1020" t="s">
        <v>664</v>
      </c>
      <c r="AB1020" t="s">
        <v>656</v>
      </c>
      <c r="AC1020" t="s">
        <v>489</v>
      </c>
      <c r="AD1020" t="s">
        <v>8678</v>
      </c>
      <c r="AI1020">
        <v>5531</v>
      </c>
      <c r="AO1020" t="s">
        <v>1394</v>
      </c>
    </row>
    <row r="1021" spans="1:41" x14ac:dyDescent="0.3">
      <c r="A1021" t="s">
        <v>13789</v>
      </c>
      <c r="B1021" t="s">
        <v>11318</v>
      </c>
      <c r="C1021" s="62">
        <v>32727</v>
      </c>
      <c r="D1021" t="s">
        <v>7018</v>
      </c>
      <c r="E1021" t="s">
        <v>13790</v>
      </c>
      <c r="F1021" t="s">
        <v>1370</v>
      </c>
      <c r="G1021" t="s">
        <v>6107</v>
      </c>
      <c r="H1021" t="s">
        <v>1371</v>
      </c>
      <c r="I1021" t="s">
        <v>11319</v>
      </c>
      <c r="J1021" t="s">
        <v>11318</v>
      </c>
      <c r="K1021">
        <v>592454</v>
      </c>
      <c r="L1021" t="s">
        <v>11318</v>
      </c>
      <c r="M1021">
        <v>2040766</v>
      </c>
      <c r="N1021" t="s">
        <v>11318</v>
      </c>
      <c r="O1021" t="s">
        <v>13791</v>
      </c>
      <c r="P1021" t="s">
        <v>13789</v>
      </c>
      <c r="Q1021">
        <v>9653</v>
      </c>
      <c r="R1021" t="s">
        <v>11318</v>
      </c>
      <c r="S1021">
        <v>31867</v>
      </c>
      <c r="T1021" t="s">
        <v>11318</v>
      </c>
      <c r="W1021">
        <v>67028</v>
      </c>
      <c r="X1021">
        <v>9653</v>
      </c>
      <c r="Y1021" t="s">
        <v>11318</v>
      </c>
      <c r="Z1021" t="s">
        <v>13792</v>
      </c>
      <c r="AA1021" t="s">
        <v>656</v>
      </c>
      <c r="AB1021" t="s">
        <v>656</v>
      </c>
      <c r="AD1021" t="s">
        <v>13792</v>
      </c>
      <c r="AE1021">
        <v>11532</v>
      </c>
      <c r="AI1021">
        <v>14809</v>
      </c>
      <c r="AJ1021">
        <v>4591</v>
      </c>
      <c r="AL1021" t="s">
        <v>14871</v>
      </c>
      <c r="AM1021" t="s">
        <v>13792</v>
      </c>
      <c r="AN1021" t="s">
        <v>13792</v>
      </c>
      <c r="AO1021" t="s">
        <v>15883</v>
      </c>
    </row>
    <row r="1022" spans="1:41" x14ac:dyDescent="0.3">
      <c r="A1022" t="s">
        <v>2353</v>
      </c>
      <c r="B1022" t="s">
        <v>271</v>
      </c>
      <c r="C1022" s="62">
        <v>32230</v>
      </c>
      <c r="D1022" t="s">
        <v>6637</v>
      </c>
      <c r="E1022" t="s">
        <v>7259</v>
      </c>
      <c r="F1022" t="s">
        <v>3575</v>
      </c>
      <c r="G1022" t="s">
        <v>3575</v>
      </c>
      <c r="H1022" t="s">
        <v>1378</v>
      </c>
      <c r="I1022" t="s">
        <v>10589</v>
      </c>
      <c r="J1022" t="s">
        <v>271</v>
      </c>
      <c r="K1022">
        <v>501888</v>
      </c>
      <c r="L1022" t="s">
        <v>271</v>
      </c>
      <c r="M1022">
        <v>1630083</v>
      </c>
      <c r="N1022" t="s">
        <v>271</v>
      </c>
      <c r="O1022" t="s">
        <v>2354</v>
      </c>
      <c r="P1022" t="s">
        <v>2353</v>
      </c>
      <c r="Q1022">
        <v>8626</v>
      </c>
      <c r="R1022" t="s">
        <v>271</v>
      </c>
      <c r="S1022">
        <v>30539</v>
      </c>
      <c r="T1022" t="s">
        <v>271</v>
      </c>
      <c r="V1022" t="s">
        <v>4244</v>
      </c>
      <c r="W1022">
        <v>51105</v>
      </c>
      <c r="X1022">
        <v>8626</v>
      </c>
      <c r="Y1022" t="s">
        <v>271</v>
      </c>
      <c r="Z1022" t="s">
        <v>5734</v>
      </c>
      <c r="AA1022" t="s">
        <v>664</v>
      </c>
      <c r="AB1022" t="s">
        <v>664</v>
      </c>
      <c r="AC1022" t="s">
        <v>271</v>
      </c>
      <c r="AD1022" t="s">
        <v>5734</v>
      </c>
      <c r="AE1022">
        <v>10069</v>
      </c>
      <c r="AF1022" t="s">
        <v>271</v>
      </c>
      <c r="AG1022">
        <v>12472</v>
      </c>
      <c r="AI1022">
        <v>5097</v>
      </c>
      <c r="AN1022" t="s">
        <v>271</v>
      </c>
      <c r="AO1022" t="s">
        <v>1378</v>
      </c>
    </row>
    <row r="1023" spans="1:41" x14ac:dyDescent="0.3">
      <c r="A1023" t="s">
        <v>5735</v>
      </c>
      <c r="B1023" t="s">
        <v>5736</v>
      </c>
      <c r="C1023" s="62">
        <v>31872</v>
      </c>
      <c r="D1023" t="s">
        <v>7431</v>
      </c>
      <c r="E1023" t="s">
        <v>7430</v>
      </c>
      <c r="F1023" t="s">
        <v>1414</v>
      </c>
      <c r="G1023" t="s">
        <v>9083</v>
      </c>
      <c r="H1023" t="s">
        <v>658</v>
      </c>
      <c r="I1023" t="s">
        <v>10648</v>
      </c>
      <c r="J1023" t="s">
        <v>8679</v>
      </c>
      <c r="K1023">
        <v>628356</v>
      </c>
      <c r="L1023" t="s">
        <v>8679</v>
      </c>
      <c r="M1023">
        <v>2166699</v>
      </c>
      <c r="N1023" t="s">
        <v>8679</v>
      </c>
      <c r="O1023" t="s">
        <v>13345</v>
      </c>
      <c r="P1023" t="s">
        <v>5735</v>
      </c>
      <c r="Q1023">
        <v>9884</v>
      </c>
      <c r="R1023" t="s">
        <v>8679</v>
      </c>
      <c r="S1023">
        <v>33689</v>
      </c>
      <c r="T1023" t="s">
        <v>8679</v>
      </c>
      <c r="V1023" t="s">
        <v>11862</v>
      </c>
      <c r="W1023">
        <v>102282</v>
      </c>
      <c r="X1023">
        <v>9884</v>
      </c>
      <c r="Y1023" t="s">
        <v>8679</v>
      </c>
      <c r="Z1023" t="s">
        <v>12721</v>
      </c>
      <c r="AA1023" t="s">
        <v>656</v>
      </c>
      <c r="AB1023" t="s">
        <v>656</v>
      </c>
      <c r="AC1023" t="s">
        <v>5736</v>
      </c>
      <c r="AD1023" t="s">
        <v>8680</v>
      </c>
      <c r="AE1023">
        <v>13685</v>
      </c>
      <c r="AF1023" t="s">
        <v>8679</v>
      </c>
      <c r="AG1023">
        <v>60650</v>
      </c>
      <c r="AH1023" t="s">
        <v>8679</v>
      </c>
      <c r="AI1023">
        <v>18413</v>
      </c>
      <c r="AJ1023">
        <v>4862</v>
      </c>
      <c r="AN1023" t="s">
        <v>8679</v>
      </c>
      <c r="AO1023" t="s">
        <v>658</v>
      </c>
    </row>
    <row r="1024" spans="1:41" x14ac:dyDescent="0.3">
      <c r="A1024" t="s">
        <v>13104</v>
      </c>
      <c r="B1024" t="s">
        <v>11819</v>
      </c>
      <c r="C1024" s="62">
        <v>34395</v>
      </c>
      <c r="D1024" t="s">
        <v>6668</v>
      </c>
      <c r="E1024" t="s">
        <v>13105</v>
      </c>
      <c r="F1024" t="s">
        <v>3575</v>
      </c>
      <c r="G1024" t="s">
        <v>3575</v>
      </c>
      <c r="H1024" t="s">
        <v>1371</v>
      </c>
      <c r="I1024" t="s">
        <v>13106</v>
      </c>
      <c r="J1024" t="s">
        <v>11819</v>
      </c>
      <c r="K1024">
        <v>621076</v>
      </c>
      <c r="L1024" t="s">
        <v>13107</v>
      </c>
      <c r="M1024">
        <v>2184452</v>
      </c>
      <c r="N1024" t="s">
        <v>11819</v>
      </c>
      <c r="P1024" t="s">
        <v>13104</v>
      </c>
      <c r="Q1024">
        <v>10200</v>
      </c>
      <c r="S1024">
        <v>6321</v>
      </c>
      <c r="W1024">
        <v>107171</v>
      </c>
      <c r="Z1024" t="s">
        <v>13108</v>
      </c>
      <c r="AA1024" t="s">
        <v>656</v>
      </c>
      <c r="AB1024" t="s">
        <v>656</v>
      </c>
      <c r="AD1024" t="s">
        <v>13108</v>
      </c>
      <c r="AE1024">
        <v>13825</v>
      </c>
      <c r="AN1024" t="s">
        <v>11819</v>
      </c>
      <c r="AO1024" t="s">
        <v>1371</v>
      </c>
    </row>
    <row r="1025" spans="1:41" x14ac:dyDescent="0.3">
      <c r="A1025" t="s">
        <v>8228</v>
      </c>
      <c r="B1025" t="s">
        <v>8681</v>
      </c>
      <c r="C1025" s="62">
        <v>32106</v>
      </c>
      <c r="D1025" t="s">
        <v>7024</v>
      </c>
      <c r="E1025" t="s">
        <v>8229</v>
      </c>
      <c r="F1025" t="s">
        <v>3575</v>
      </c>
      <c r="G1025" t="s">
        <v>3575</v>
      </c>
      <c r="H1025" t="s">
        <v>1371</v>
      </c>
      <c r="I1025" t="s">
        <v>10179</v>
      </c>
      <c r="J1025" t="s">
        <v>8681</v>
      </c>
      <c r="K1025">
        <v>501992</v>
      </c>
      <c r="L1025" t="s">
        <v>8681</v>
      </c>
      <c r="M1025">
        <v>2027437</v>
      </c>
      <c r="N1025" t="s">
        <v>8682</v>
      </c>
      <c r="O1025" t="s">
        <v>8683</v>
      </c>
      <c r="P1025" t="s">
        <v>8228</v>
      </c>
      <c r="Q1025">
        <v>9410</v>
      </c>
      <c r="R1025" t="s">
        <v>8681</v>
      </c>
      <c r="S1025">
        <v>32607</v>
      </c>
      <c r="T1025" t="s">
        <v>8682</v>
      </c>
      <c r="V1025" t="s">
        <v>8684</v>
      </c>
      <c r="W1025">
        <v>69123</v>
      </c>
      <c r="X1025">
        <v>9410</v>
      </c>
      <c r="Y1025" t="s">
        <v>8682</v>
      </c>
      <c r="Z1025" t="s">
        <v>8685</v>
      </c>
      <c r="AA1025" t="s">
        <v>656</v>
      </c>
      <c r="AB1025" t="s">
        <v>656</v>
      </c>
      <c r="AC1025" t="s">
        <v>8682</v>
      </c>
      <c r="AD1025" t="s">
        <v>8685</v>
      </c>
      <c r="AE1025">
        <v>12768</v>
      </c>
      <c r="AF1025" t="s">
        <v>8681</v>
      </c>
      <c r="AG1025">
        <v>38183</v>
      </c>
      <c r="AH1025" t="s">
        <v>8681</v>
      </c>
      <c r="AI1025">
        <v>13872</v>
      </c>
      <c r="AJ1025">
        <v>4374</v>
      </c>
      <c r="AL1025" t="s">
        <v>14872</v>
      </c>
      <c r="AM1025" t="s">
        <v>8685</v>
      </c>
      <c r="AN1025" t="s">
        <v>8682</v>
      </c>
      <c r="AO1025" t="s">
        <v>1371</v>
      </c>
    </row>
    <row r="1026" spans="1:41" x14ac:dyDescent="0.3">
      <c r="A1026" t="s">
        <v>2355</v>
      </c>
      <c r="B1026" t="s">
        <v>1161</v>
      </c>
      <c r="C1026" s="62">
        <v>30218</v>
      </c>
      <c r="D1026" t="s">
        <v>7060</v>
      </c>
      <c r="E1026" t="s">
        <v>7925</v>
      </c>
      <c r="F1026" t="s">
        <v>3575</v>
      </c>
      <c r="G1026" t="s">
        <v>3575</v>
      </c>
      <c r="H1026" t="s">
        <v>1371</v>
      </c>
      <c r="I1026" t="s">
        <v>9485</v>
      </c>
      <c r="J1026" t="s">
        <v>1161</v>
      </c>
      <c r="K1026">
        <v>444371</v>
      </c>
      <c r="L1026" t="s">
        <v>1161</v>
      </c>
      <c r="M1026">
        <v>580587</v>
      </c>
      <c r="N1026" t="s">
        <v>1161</v>
      </c>
      <c r="O1026" t="s">
        <v>2356</v>
      </c>
      <c r="P1026" t="s">
        <v>2355</v>
      </c>
      <c r="Q1026">
        <v>7840</v>
      </c>
      <c r="R1026" t="s">
        <v>1161</v>
      </c>
      <c r="S1026">
        <v>28552</v>
      </c>
      <c r="T1026" t="s">
        <v>1161</v>
      </c>
      <c r="V1026" t="s">
        <v>5737</v>
      </c>
      <c r="W1026">
        <v>46117</v>
      </c>
      <c r="X1026">
        <v>7840</v>
      </c>
      <c r="Y1026" t="s">
        <v>1161</v>
      </c>
      <c r="Z1026" t="s">
        <v>8686</v>
      </c>
      <c r="AA1026" t="s">
        <v>656</v>
      </c>
      <c r="AB1026" t="s">
        <v>656</v>
      </c>
      <c r="AC1026" t="s">
        <v>1161</v>
      </c>
      <c r="AD1026" t="s">
        <v>8686</v>
      </c>
      <c r="AI1026">
        <v>3720</v>
      </c>
      <c r="AO1026" t="s">
        <v>1371</v>
      </c>
    </row>
    <row r="1027" spans="1:41" x14ac:dyDescent="0.3">
      <c r="A1027" t="s">
        <v>2357</v>
      </c>
      <c r="B1027" t="s">
        <v>8</v>
      </c>
      <c r="C1027" s="62">
        <v>29740</v>
      </c>
      <c r="D1027" t="s">
        <v>7261</v>
      </c>
      <c r="E1027" t="s">
        <v>7260</v>
      </c>
      <c r="F1027" t="s">
        <v>3575</v>
      </c>
      <c r="G1027" t="s">
        <v>3575</v>
      </c>
      <c r="H1027" t="s">
        <v>659</v>
      </c>
      <c r="I1027" t="s">
        <v>10820</v>
      </c>
      <c r="J1027" t="s">
        <v>8</v>
      </c>
      <c r="K1027">
        <v>493128</v>
      </c>
      <c r="L1027" t="s">
        <v>8</v>
      </c>
      <c r="M1027">
        <v>1935585</v>
      </c>
      <c r="N1027" t="s">
        <v>8</v>
      </c>
      <c r="O1027" t="s">
        <v>4245</v>
      </c>
      <c r="P1027" t="s">
        <v>2357</v>
      </c>
      <c r="Q1027">
        <v>9134</v>
      </c>
      <c r="R1027" t="s">
        <v>8</v>
      </c>
      <c r="S1027">
        <v>32047</v>
      </c>
      <c r="T1027" t="s">
        <v>8</v>
      </c>
      <c r="V1027" t="s">
        <v>4246</v>
      </c>
      <c r="W1027">
        <v>37792</v>
      </c>
      <c r="X1027">
        <v>9134</v>
      </c>
      <c r="Y1027" t="s">
        <v>8</v>
      </c>
      <c r="Z1027" t="s">
        <v>5738</v>
      </c>
      <c r="AA1027" t="s">
        <v>664</v>
      </c>
      <c r="AB1027" t="s">
        <v>656</v>
      </c>
      <c r="AC1027" t="s">
        <v>8</v>
      </c>
      <c r="AD1027" t="s">
        <v>5738</v>
      </c>
      <c r="AE1027">
        <v>10880</v>
      </c>
      <c r="AF1027" t="s">
        <v>8</v>
      </c>
      <c r="AG1027">
        <v>16971</v>
      </c>
      <c r="AI1027">
        <v>18235</v>
      </c>
      <c r="AJ1027">
        <v>4050</v>
      </c>
      <c r="AN1027" t="s">
        <v>8</v>
      </c>
      <c r="AO1027" t="s">
        <v>659</v>
      </c>
    </row>
    <row r="1028" spans="1:41" x14ac:dyDescent="0.3">
      <c r="A1028" t="s">
        <v>3477</v>
      </c>
      <c r="B1028" t="s">
        <v>899</v>
      </c>
      <c r="C1028" s="62">
        <v>30705</v>
      </c>
      <c r="D1028" t="s">
        <v>6977</v>
      </c>
      <c r="E1028" t="s">
        <v>7577</v>
      </c>
      <c r="F1028" t="s">
        <v>3575</v>
      </c>
      <c r="G1028" t="s">
        <v>3575</v>
      </c>
      <c r="H1028" t="s">
        <v>1371</v>
      </c>
      <c r="I1028" t="s">
        <v>10067</v>
      </c>
      <c r="J1028" t="s">
        <v>899</v>
      </c>
      <c r="K1028">
        <v>431148</v>
      </c>
      <c r="L1028" t="s">
        <v>899</v>
      </c>
      <c r="M1028">
        <v>483346</v>
      </c>
      <c r="N1028" t="s">
        <v>899</v>
      </c>
      <c r="O1028" t="s">
        <v>4247</v>
      </c>
      <c r="P1028" t="s">
        <v>3477</v>
      </c>
      <c r="Q1028">
        <v>7292</v>
      </c>
      <c r="R1028" t="s">
        <v>899</v>
      </c>
      <c r="S1028">
        <v>5917</v>
      </c>
      <c r="T1028" t="s">
        <v>899</v>
      </c>
      <c r="V1028" t="s">
        <v>4248</v>
      </c>
      <c r="W1028">
        <v>31506</v>
      </c>
      <c r="X1028">
        <v>7292</v>
      </c>
      <c r="Y1028" t="s">
        <v>899</v>
      </c>
      <c r="Z1028" t="s">
        <v>5739</v>
      </c>
      <c r="AA1028" t="s">
        <v>664</v>
      </c>
      <c r="AB1028" t="s">
        <v>664</v>
      </c>
      <c r="AC1028" t="s">
        <v>899</v>
      </c>
      <c r="AD1028" t="s">
        <v>5739</v>
      </c>
      <c r="AE1028">
        <v>7259</v>
      </c>
      <c r="AF1028" t="s">
        <v>899</v>
      </c>
      <c r="AG1028">
        <v>5624</v>
      </c>
      <c r="AH1028" t="s">
        <v>899</v>
      </c>
      <c r="AI1028">
        <v>4724</v>
      </c>
      <c r="AJ1028">
        <v>1176</v>
      </c>
      <c r="AL1028" t="s">
        <v>14873</v>
      </c>
      <c r="AM1028" t="s">
        <v>5739</v>
      </c>
      <c r="AN1028" t="s">
        <v>5739</v>
      </c>
      <c r="AO1028" t="s">
        <v>1371</v>
      </c>
    </row>
    <row r="1029" spans="1:41" x14ac:dyDescent="0.3">
      <c r="A1029" t="s">
        <v>2358</v>
      </c>
      <c r="B1029" t="s">
        <v>370</v>
      </c>
      <c r="C1029" s="62">
        <v>29361</v>
      </c>
      <c r="D1029" t="s">
        <v>6562</v>
      </c>
      <c r="E1029" t="s">
        <v>7262</v>
      </c>
      <c r="F1029" t="s">
        <v>3575</v>
      </c>
      <c r="G1029" t="s">
        <v>3575</v>
      </c>
      <c r="H1029" t="s">
        <v>1378</v>
      </c>
      <c r="I1029" t="s">
        <v>10193</v>
      </c>
      <c r="J1029" t="s">
        <v>370</v>
      </c>
      <c r="K1029">
        <v>400290</v>
      </c>
      <c r="L1029" t="s">
        <v>370</v>
      </c>
      <c r="M1029">
        <v>181966</v>
      </c>
      <c r="N1029" t="s">
        <v>370</v>
      </c>
      <c r="O1029" t="s">
        <v>2359</v>
      </c>
      <c r="P1029" t="s">
        <v>2358</v>
      </c>
      <c r="Q1029">
        <v>6851</v>
      </c>
      <c r="R1029" t="s">
        <v>370</v>
      </c>
      <c r="S1029">
        <v>5012</v>
      </c>
      <c r="T1029" t="s">
        <v>370</v>
      </c>
      <c r="V1029" t="s">
        <v>4249</v>
      </c>
      <c r="W1029">
        <v>783</v>
      </c>
      <c r="X1029">
        <v>6851</v>
      </c>
      <c r="Y1029" t="s">
        <v>370</v>
      </c>
      <c r="Z1029" t="s">
        <v>8687</v>
      </c>
      <c r="AA1029" t="s">
        <v>656</v>
      </c>
      <c r="AB1029" t="s">
        <v>656</v>
      </c>
      <c r="AC1029" t="s">
        <v>370</v>
      </c>
      <c r="AD1029" t="s">
        <v>8687</v>
      </c>
      <c r="AI1029">
        <v>8394</v>
      </c>
      <c r="AO1029" t="s">
        <v>1378</v>
      </c>
    </row>
    <row r="1030" spans="1:41" x14ac:dyDescent="0.3">
      <c r="A1030" t="s">
        <v>8277</v>
      </c>
      <c r="B1030" t="s">
        <v>8688</v>
      </c>
      <c r="C1030" s="62">
        <v>34075</v>
      </c>
      <c r="D1030" t="s">
        <v>8279</v>
      </c>
      <c r="E1030" t="s">
        <v>8278</v>
      </c>
      <c r="F1030" t="s">
        <v>1414</v>
      </c>
      <c r="G1030" t="s">
        <v>9083</v>
      </c>
      <c r="H1030" t="s">
        <v>1371</v>
      </c>
      <c r="I1030" t="s">
        <v>9173</v>
      </c>
      <c r="J1030" t="s">
        <v>8688</v>
      </c>
      <c r="K1030">
        <v>605309</v>
      </c>
      <c r="L1030" t="s">
        <v>8688</v>
      </c>
      <c r="M1030">
        <v>2121080</v>
      </c>
      <c r="N1030" t="s">
        <v>8688</v>
      </c>
      <c r="O1030" t="s">
        <v>13231</v>
      </c>
      <c r="P1030" t="s">
        <v>8277</v>
      </c>
      <c r="Q1030">
        <v>9916</v>
      </c>
      <c r="R1030" t="s">
        <v>8688</v>
      </c>
      <c r="S1030">
        <v>33497</v>
      </c>
      <c r="T1030" t="s">
        <v>8688</v>
      </c>
      <c r="V1030" t="s">
        <v>12684</v>
      </c>
      <c r="W1030">
        <v>71016</v>
      </c>
      <c r="X1030">
        <v>9916</v>
      </c>
      <c r="Y1030" t="s">
        <v>8688</v>
      </c>
      <c r="Z1030" t="s">
        <v>8689</v>
      </c>
      <c r="AA1030" t="s">
        <v>656</v>
      </c>
      <c r="AB1030" t="s">
        <v>656</v>
      </c>
      <c r="AC1030" t="s">
        <v>8688</v>
      </c>
      <c r="AD1030" t="s">
        <v>8689</v>
      </c>
      <c r="AE1030">
        <v>13754</v>
      </c>
      <c r="AF1030" t="s">
        <v>8688</v>
      </c>
      <c r="AG1030">
        <v>53953</v>
      </c>
      <c r="AH1030" t="s">
        <v>8688</v>
      </c>
      <c r="AI1030">
        <v>18432</v>
      </c>
      <c r="AJ1030">
        <v>4797</v>
      </c>
      <c r="AL1030" t="s">
        <v>14874</v>
      </c>
      <c r="AM1030" t="s">
        <v>8689</v>
      </c>
      <c r="AN1030" t="s">
        <v>8689</v>
      </c>
      <c r="AO1030" t="s">
        <v>15883</v>
      </c>
    </row>
    <row r="1031" spans="1:41" x14ac:dyDescent="0.3">
      <c r="A1031" t="s">
        <v>15760</v>
      </c>
      <c r="B1031" t="s">
        <v>14250</v>
      </c>
      <c r="C1031" s="62">
        <v>34907</v>
      </c>
      <c r="D1031" t="s">
        <v>6863</v>
      </c>
      <c r="E1031" t="s">
        <v>13265</v>
      </c>
      <c r="F1031" t="s">
        <v>1551</v>
      </c>
      <c r="G1031" t="s">
        <v>6107</v>
      </c>
      <c r="H1031" t="s">
        <v>1371</v>
      </c>
      <c r="I1031" t="s">
        <v>15761</v>
      </c>
      <c r="J1031" t="s">
        <v>14250</v>
      </c>
      <c r="K1031">
        <v>641745</v>
      </c>
      <c r="L1031" t="s">
        <v>14250</v>
      </c>
      <c r="P1031" t="s">
        <v>15760</v>
      </c>
      <c r="Q1031">
        <v>10418</v>
      </c>
      <c r="R1031" t="s">
        <v>14250</v>
      </c>
      <c r="S1031">
        <v>35292</v>
      </c>
      <c r="T1031" t="s">
        <v>14250</v>
      </c>
      <c r="W1031">
        <v>102632</v>
      </c>
      <c r="Z1031" t="s">
        <v>16022</v>
      </c>
      <c r="AA1031" t="s">
        <v>656</v>
      </c>
      <c r="AB1031" t="s">
        <v>656</v>
      </c>
      <c r="AD1031" t="s">
        <v>16022</v>
      </c>
      <c r="AE1031">
        <v>14516</v>
      </c>
      <c r="AI1031">
        <v>19378</v>
      </c>
      <c r="AJ1031">
        <v>5812</v>
      </c>
      <c r="AN1031" t="s">
        <v>14250</v>
      </c>
      <c r="AO1031" t="s">
        <v>15893</v>
      </c>
    </row>
    <row r="1032" spans="1:41" x14ac:dyDescent="0.3">
      <c r="A1032" t="s">
        <v>13264</v>
      </c>
      <c r="B1032" t="s">
        <v>11784</v>
      </c>
      <c r="C1032" s="62">
        <v>35159</v>
      </c>
      <c r="D1032" t="s">
        <v>6888</v>
      </c>
      <c r="E1032" t="s">
        <v>13265</v>
      </c>
      <c r="F1032" t="s">
        <v>1414</v>
      </c>
      <c r="G1032" t="s">
        <v>9083</v>
      </c>
      <c r="H1032" t="s">
        <v>1371</v>
      </c>
      <c r="I1032" t="s">
        <v>13266</v>
      </c>
      <c r="J1032" t="s">
        <v>11784</v>
      </c>
      <c r="K1032">
        <v>656605</v>
      </c>
      <c r="L1032" t="s">
        <v>11784</v>
      </c>
      <c r="M1032">
        <v>2167302</v>
      </c>
      <c r="N1032" t="s">
        <v>11784</v>
      </c>
      <c r="P1032" t="s">
        <v>13264</v>
      </c>
      <c r="Q1032">
        <v>10565</v>
      </c>
      <c r="S1032">
        <v>33722</v>
      </c>
      <c r="T1032" t="s">
        <v>11784</v>
      </c>
      <c r="W1032">
        <v>104816</v>
      </c>
      <c r="Z1032" t="s">
        <v>13267</v>
      </c>
      <c r="AA1032" t="s">
        <v>656</v>
      </c>
      <c r="AB1032" t="s">
        <v>656</v>
      </c>
      <c r="AD1032" t="s">
        <v>13267</v>
      </c>
      <c r="AE1032">
        <v>13426</v>
      </c>
      <c r="AJ1032">
        <v>6011</v>
      </c>
      <c r="AN1032" t="s">
        <v>13267</v>
      </c>
      <c r="AO1032" t="s">
        <v>1371</v>
      </c>
    </row>
    <row r="1033" spans="1:41" x14ac:dyDescent="0.3">
      <c r="A1033" t="s">
        <v>2360</v>
      </c>
      <c r="B1033" t="s">
        <v>1137</v>
      </c>
      <c r="C1033" s="62">
        <v>30798</v>
      </c>
      <c r="D1033" t="s">
        <v>7786</v>
      </c>
      <c r="E1033" t="s">
        <v>7926</v>
      </c>
      <c r="F1033" t="s">
        <v>3575</v>
      </c>
      <c r="G1033" t="s">
        <v>3575</v>
      </c>
      <c r="H1033" t="s">
        <v>1371</v>
      </c>
      <c r="I1033" t="s">
        <v>9183</v>
      </c>
      <c r="J1033" t="s">
        <v>1137</v>
      </c>
      <c r="K1033">
        <v>518875</v>
      </c>
      <c r="L1033" t="s">
        <v>1137</v>
      </c>
      <c r="M1033">
        <v>1660812</v>
      </c>
      <c r="N1033" t="s">
        <v>1137</v>
      </c>
      <c r="O1033" t="s">
        <v>2361</v>
      </c>
      <c r="P1033" t="s">
        <v>2360</v>
      </c>
      <c r="Q1033">
        <v>8439</v>
      </c>
      <c r="R1033" t="s">
        <v>1137</v>
      </c>
      <c r="S1033">
        <v>30258</v>
      </c>
      <c r="T1033" t="s">
        <v>1137</v>
      </c>
      <c r="V1033" t="s">
        <v>4250</v>
      </c>
      <c r="W1033">
        <v>56533</v>
      </c>
      <c r="X1033">
        <v>8439</v>
      </c>
      <c r="Y1033" t="s">
        <v>1137</v>
      </c>
      <c r="Z1033" t="s">
        <v>5740</v>
      </c>
      <c r="AA1033" t="s">
        <v>656</v>
      </c>
      <c r="AB1033" t="s">
        <v>656</v>
      </c>
      <c r="AC1033" t="s">
        <v>1137</v>
      </c>
      <c r="AD1033" t="s">
        <v>5740</v>
      </c>
      <c r="AE1033">
        <v>10865</v>
      </c>
      <c r="AF1033" t="s">
        <v>1137</v>
      </c>
      <c r="AG1033">
        <v>5384</v>
      </c>
      <c r="AH1033" t="s">
        <v>1137</v>
      </c>
      <c r="AI1033">
        <v>6814</v>
      </c>
      <c r="AJ1033">
        <v>3194</v>
      </c>
      <c r="AL1033" t="s">
        <v>14875</v>
      </c>
      <c r="AM1033" t="s">
        <v>5740</v>
      </c>
      <c r="AN1033" t="s">
        <v>1137</v>
      </c>
      <c r="AO1033" t="s">
        <v>15883</v>
      </c>
    </row>
    <row r="1034" spans="1:41" x14ac:dyDescent="0.3">
      <c r="A1034" t="s">
        <v>2362</v>
      </c>
      <c r="B1034" t="s">
        <v>812</v>
      </c>
      <c r="C1034" s="62">
        <v>32785</v>
      </c>
      <c r="D1034" t="s">
        <v>6754</v>
      </c>
      <c r="E1034" t="s">
        <v>7130</v>
      </c>
      <c r="F1034" t="s">
        <v>3575</v>
      </c>
      <c r="G1034" t="s">
        <v>3575</v>
      </c>
      <c r="H1034" t="s">
        <v>1371</v>
      </c>
      <c r="I1034" t="s">
        <v>9992</v>
      </c>
      <c r="J1034" t="s">
        <v>812</v>
      </c>
      <c r="K1034">
        <v>543391</v>
      </c>
      <c r="L1034" t="s">
        <v>812</v>
      </c>
      <c r="M1034">
        <v>1697837</v>
      </c>
      <c r="N1034" t="s">
        <v>812</v>
      </c>
      <c r="O1034" t="s">
        <v>4251</v>
      </c>
      <c r="P1034" t="s">
        <v>2362</v>
      </c>
      <c r="Q1034">
        <v>8867</v>
      </c>
      <c r="R1034" t="s">
        <v>812</v>
      </c>
      <c r="S1034">
        <v>30520</v>
      </c>
      <c r="T1034" t="s">
        <v>812</v>
      </c>
      <c r="V1034" t="s">
        <v>4252</v>
      </c>
      <c r="W1034">
        <v>58343</v>
      </c>
      <c r="X1034">
        <v>8867</v>
      </c>
      <c r="Y1034" t="s">
        <v>812</v>
      </c>
      <c r="Z1034" t="s">
        <v>5741</v>
      </c>
      <c r="AA1034" t="s">
        <v>656</v>
      </c>
      <c r="AB1034" t="s">
        <v>656</v>
      </c>
      <c r="AC1034" t="s">
        <v>812</v>
      </c>
      <c r="AD1034" t="s">
        <v>5741</v>
      </c>
      <c r="AE1034">
        <v>10474</v>
      </c>
      <c r="AF1034" t="s">
        <v>812</v>
      </c>
      <c r="AG1034">
        <v>12939</v>
      </c>
      <c r="AH1034" t="s">
        <v>812</v>
      </c>
      <c r="AI1034">
        <v>5096</v>
      </c>
      <c r="AJ1034">
        <v>4025</v>
      </c>
      <c r="AN1034" t="s">
        <v>812</v>
      </c>
      <c r="AO1034" t="s">
        <v>1371</v>
      </c>
    </row>
    <row r="1035" spans="1:41" x14ac:dyDescent="0.3">
      <c r="A1035" t="s">
        <v>12815</v>
      </c>
      <c r="B1035" t="s">
        <v>11676</v>
      </c>
      <c r="C1035" s="62">
        <v>34529</v>
      </c>
      <c r="D1035" t="s">
        <v>7793</v>
      </c>
      <c r="E1035" t="s">
        <v>7130</v>
      </c>
      <c r="F1035" t="s">
        <v>1529</v>
      </c>
      <c r="G1035" t="s">
        <v>9083</v>
      </c>
      <c r="H1035" t="s">
        <v>1422</v>
      </c>
      <c r="I1035" t="s">
        <v>11677</v>
      </c>
      <c r="J1035" t="s">
        <v>11676</v>
      </c>
      <c r="K1035">
        <v>608348</v>
      </c>
      <c r="L1035" t="s">
        <v>11676</v>
      </c>
      <c r="M1035">
        <v>2044542</v>
      </c>
      <c r="N1035" t="s">
        <v>11676</v>
      </c>
      <c r="O1035" t="s">
        <v>13370</v>
      </c>
      <c r="P1035" t="s">
        <v>12815</v>
      </c>
      <c r="Q1035">
        <v>10395</v>
      </c>
      <c r="R1035" t="s">
        <v>11676</v>
      </c>
      <c r="S1035">
        <v>32797</v>
      </c>
      <c r="T1035" t="s">
        <v>11676</v>
      </c>
      <c r="W1035">
        <v>70619</v>
      </c>
      <c r="X1035">
        <v>10395</v>
      </c>
      <c r="Y1035" t="s">
        <v>11676</v>
      </c>
      <c r="Z1035" t="s">
        <v>12816</v>
      </c>
      <c r="AA1035" t="s">
        <v>656</v>
      </c>
      <c r="AB1035" t="s">
        <v>656</v>
      </c>
      <c r="AC1035" t="s">
        <v>11676</v>
      </c>
      <c r="AD1035" t="s">
        <v>12816</v>
      </c>
      <c r="AE1035">
        <v>12494</v>
      </c>
      <c r="AH1035" t="s">
        <v>11676</v>
      </c>
      <c r="AI1035">
        <v>23714</v>
      </c>
      <c r="AJ1035">
        <v>5378</v>
      </c>
      <c r="AL1035" t="s">
        <v>14876</v>
      </c>
      <c r="AM1035" t="s">
        <v>12816</v>
      </c>
      <c r="AN1035" t="s">
        <v>11676</v>
      </c>
      <c r="AO1035" t="s">
        <v>1422</v>
      </c>
    </row>
    <row r="1036" spans="1:41" x14ac:dyDescent="0.3">
      <c r="A1036" t="s">
        <v>4253</v>
      </c>
      <c r="B1036" t="s">
        <v>195</v>
      </c>
      <c r="C1036" s="62">
        <v>29266</v>
      </c>
      <c r="D1036" t="s">
        <v>7263</v>
      </c>
      <c r="E1036" t="s">
        <v>7130</v>
      </c>
      <c r="F1036" t="s">
        <v>3575</v>
      </c>
      <c r="G1036" t="s">
        <v>3575</v>
      </c>
      <c r="H1036" t="s">
        <v>1394</v>
      </c>
      <c r="I1036" t="s">
        <v>9965</v>
      </c>
      <c r="J1036" t="s">
        <v>195</v>
      </c>
      <c r="K1036">
        <v>430603</v>
      </c>
      <c r="L1036" t="s">
        <v>195</v>
      </c>
      <c r="M1036">
        <v>448411</v>
      </c>
      <c r="N1036" t="s">
        <v>195</v>
      </c>
      <c r="O1036" t="s">
        <v>4254</v>
      </c>
      <c r="P1036" t="s">
        <v>4253</v>
      </c>
      <c r="Q1036">
        <v>7998</v>
      </c>
      <c r="R1036" t="s">
        <v>195</v>
      </c>
      <c r="S1036">
        <v>28730</v>
      </c>
      <c r="T1036" t="s">
        <v>195</v>
      </c>
      <c r="V1036" t="s">
        <v>5742</v>
      </c>
      <c r="W1036">
        <v>37860</v>
      </c>
      <c r="X1036">
        <v>7998</v>
      </c>
      <c r="Y1036" t="s">
        <v>195</v>
      </c>
      <c r="Z1036" t="s">
        <v>5743</v>
      </c>
      <c r="AA1036" t="s">
        <v>664</v>
      </c>
      <c r="AB1036" t="s">
        <v>656</v>
      </c>
      <c r="AC1036" t="s">
        <v>195</v>
      </c>
      <c r="AD1036" t="s">
        <v>5743</v>
      </c>
      <c r="AE1036">
        <v>7609</v>
      </c>
      <c r="AF1036" t="s">
        <v>195</v>
      </c>
      <c r="AG1036">
        <v>6009</v>
      </c>
      <c r="AH1036" t="s">
        <v>195</v>
      </c>
      <c r="AI1036">
        <v>6839</v>
      </c>
      <c r="AN1036" t="s">
        <v>195</v>
      </c>
      <c r="AO1036" t="s">
        <v>1394</v>
      </c>
    </row>
    <row r="1037" spans="1:41" x14ac:dyDescent="0.3">
      <c r="A1037" t="s">
        <v>2363</v>
      </c>
      <c r="B1037" t="s">
        <v>1170</v>
      </c>
      <c r="C1037" s="62">
        <v>32303</v>
      </c>
      <c r="D1037" t="s">
        <v>6616</v>
      </c>
      <c r="E1037" t="s">
        <v>7130</v>
      </c>
      <c r="F1037" t="s">
        <v>1377</v>
      </c>
      <c r="G1037" t="s">
        <v>9083</v>
      </c>
      <c r="H1037" t="s">
        <v>1371</v>
      </c>
      <c r="I1037" t="s">
        <v>9711</v>
      </c>
      <c r="J1037" t="s">
        <v>1170</v>
      </c>
      <c r="K1037">
        <v>523260</v>
      </c>
      <c r="L1037" t="s">
        <v>1170</v>
      </c>
      <c r="M1037">
        <v>1794767</v>
      </c>
      <c r="N1037" t="s">
        <v>1170</v>
      </c>
      <c r="O1037" t="s">
        <v>12231</v>
      </c>
      <c r="P1037" t="s">
        <v>2363</v>
      </c>
      <c r="Q1037">
        <v>9212</v>
      </c>
      <c r="R1037" t="s">
        <v>1170</v>
      </c>
      <c r="S1037">
        <v>31992</v>
      </c>
      <c r="T1037" t="s">
        <v>1170</v>
      </c>
      <c r="V1037" t="s">
        <v>12722</v>
      </c>
      <c r="W1037">
        <v>59351</v>
      </c>
      <c r="X1037">
        <v>9212</v>
      </c>
      <c r="Y1037" t="s">
        <v>1170</v>
      </c>
      <c r="Z1037" t="s">
        <v>5744</v>
      </c>
      <c r="AA1037" t="s">
        <v>656</v>
      </c>
      <c r="AB1037" t="s">
        <v>656</v>
      </c>
      <c r="AC1037" t="s">
        <v>1170</v>
      </c>
      <c r="AD1037" t="s">
        <v>5744</v>
      </c>
      <c r="AE1037">
        <v>11053</v>
      </c>
      <c r="AF1037" t="s">
        <v>1170</v>
      </c>
      <c r="AG1037">
        <v>13479</v>
      </c>
      <c r="AH1037" t="s">
        <v>1170</v>
      </c>
      <c r="AI1037">
        <v>6292</v>
      </c>
      <c r="AJ1037">
        <v>4120</v>
      </c>
      <c r="AL1037" t="s">
        <v>14877</v>
      </c>
      <c r="AM1037" t="s">
        <v>5744</v>
      </c>
      <c r="AN1037" t="s">
        <v>5744</v>
      </c>
      <c r="AO1037" t="s">
        <v>15883</v>
      </c>
    </row>
    <row r="1038" spans="1:41" x14ac:dyDescent="0.3">
      <c r="A1038" t="s">
        <v>16135</v>
      </c>
      <c r="B1038" t="s">
        <v>16136</v>
      </c>
      <c r="C1038" s="62">
        <v>32430</v>
      </c>
      <c r="D1038" t="s">
        <v>16137</v>
      </c>
      <c r="E1038" t="s">
        <v>7130</v>
      </c>
      <c r="F1038" t="s">
        <v>1529</v>
      </c>
      <c r="G1038" t="s">
        <v>9083</v>
      </c>
      <c r="H1038" t="s">
        <v>1371</v>
      </c>
      <c r="I1038" t="s">
        <v>16138</v>
      </c>
      <c r="J1038" t="s">
        <v>16136</v>
      </c>
      <c r="K1038">
        <v>518876</v>
      </c>
      <c r="L1038" t="s">
        <v>16136</v>
      </c>
      <c r="P1038" t="s">
        <v>16135</v>
      </c>
      <c r="S1038">
        <v>32968</v>
      </c>
      <c r="T1038" t="s">
        <v>16136</v>
      </c>
      <c r="W1038">
        <v>65879</v>
      </c>
      <c r="AA1038" t="s">
        <v>656</v>
      </c>
      <c r="AB1038" t="s">
        <v>656</v>
      </c>
      <c r="AD1038" t="s">
        <v>16139</v>
      </c>
      <c r="AE1038">
        <v>15800</v>
      </c>
      <c r="AJ1038">
        <v>6047</v>
      </c>
      <c r="AN1038" t="s">
        <v>16136</v>
      </c>
      <c r="AO1038" t="s">
        <v>1371</v>
      </c>
    </row>
    <row r="1039" spans="1:41" x14ac:dyDescent="0.3">
      <c r="A1039" t="s">
        <v>14140</v>
      </c>
      <c r="B1039" t="s">
        <v>14068</v>
      </c>
      <c r="C1039" s="62">
        <v>33853</v>
      </c>
      <c r="D1039" t="s">
        <v>6583</v>
      </c>
      <c r="E1039" t="s">
        <v>7130</v>
      </c>
      <c r="F1039" t="s">
        <v>3575</v>
      </c>
      <c r="G1039" t="s">
        <v>3575</v>
      </c>
      <c r="H1039" t="s">
        <v>1371</v>
      </c>
      <c r="I1039" t="s">
        <v>14069</v>
      </c>
      <c r="J1039" t="s">
        <v>14068</v>
      </c>
      <c r="K1039">
        <v>547184</v>
      </c>
      <c r="L1039" t="s">
        <v>14068</v>
      </c>
      <c r="P1039" t="s">
        <v>14140</v>
      </c>
      <c r="S1039">
        <v>36156</v>
      </c>
      <c r="W1039">
        <v>70768</v>
      </c>
      <c r="Z1039" t="s">
        <v>14141</v>
      </c>
      <c r="AA1039" t="s">
        <v>656</v>
      </c>
      <c r="AB1039" t="s">
        <v>656</v>
      </c>
      <c r="AD1039" t="s">
        <v>14141</v>
      </c>
      <c r="AE1039">
        <v>12164</v>
      </c>
      <c r="AN1039" t="s">
        <v>16140</v>
      </c>
      <c r="AO1039" t="s">
        <v>1371</v>
      </c>
    </row>
    <row r="1040" spans="1:41" x14ac:dyDescent="0.3">
      <c r="A1040" t="s">
        <v>13793</v>
      </c>
      <c r="B1040" t="s">
        <v>11602</v>
      </c>
      <c r="C1040" s="62">
        <v>32344</v>
      </c>
      <c r="D1040" t="s">
        <v>7364</v>
      </c>
      <c r="E1040" t="s">
        <v>7130</v>
      </c>
      <c r="F1040" t="s">
        <v>3575</v>
      </c>
      <c r="G1040" t="s">
        <v>3575</v>
      </c>
      <c r="H1040" t="s">
        <v>659</v>
      </c>
      <c r="I1040" t="s">
        <v>11603</v>
      </c>
      <c r="J1040" t="s">
        <v>11602</v>
      </c>
      <c r="K1040">
        <v>571841</v>
      </c>
      <c r="L1040" t="s">
        <v>11602</v>
      </c>
      <c r="M1040">
        <v>2044377</v>
      </c>
      <c r="N1040" t="s">
        <v>11602</v>
      </c>
      <c r="O1040" t="s">
        <v>13794</v>
      </c>
      <c r="P1040" t="s">
        <v>13793</v>
      </c>
      <c r="Q1040">
        <v>10304</v>
      </c>
      <c r="R1040" t="s">
        <v>11602</v>
      </c>
      <c r="S1040">
        <v>32753</v>
      </c>
      <c r="T1040" t="s">
        <v>11602</v>
      </c>
      <c r="W1040">
        <v>60927</v>
      </c>
      <c r="X1040">
        <v>10304</v>
      </c>
      <c r="Y1040" t="s">
        <v>11602</v>
      </c>
      <c r="Z1040" t="s">
        <v>13795</v>
      </c>
      <c r="AA1040" t="s">
        <v>5053</v>
      </c>
      <c r="AB1040" t="s">
        <v>656</v>
      </c>
      <c r="AD1040" t="s">
        <v>13795</v>
      </c>
      <c r="AE1040">
        <v>13125</v>
      </c>
      <c r="AI1040">
        <v>6159</v>
      </c>
      <c r="AJ1040">
        <v>4812</v>
      </c>
      <c r="AK1040" t="s">
        <v>11602</v>
      </c>
      <c r="AL1040" t="s">
        <v>14878</v>
      </c>
      <c r="AM1040" t="s">
        <v>13795</v>
      </c>
      <c r="AN1040" t="s">
        <v>11602</v>
      </c>
      <c r="AO1040" t="s">
        <v>659</v>
      </c>
    </row>
    <row r="1041" spans="1:41" x14ac:dyDescent="0.3">
      <c r="A1041" t="s">
        <v>2364</v>
      </c>
      <c r="B1041" t="s">
        <v>641</v>
      </c>
      <c r="C1041" s="62">
        <v>30948</v>
      </c>
      <c r="D1041" t="s">
        <v>6610</v>
      </c>
      <c r="E1041" t="s">
        <v>6719</v>
      </c>
      <c r="F1041" t="s">
        <v>1444</v>
      </c>
      <c r="G1041" t="s">
        <v>9083</v>
      </c>
      <c r="H1041" t="s">
        <v>1378</v>
      </c>
      <c r="I1041" t="s">
        <v>9660</v>
      </c>
      <c r="J1041" t="s">
        <v>641</v>
      </c>
      <c r="K1041">
        <v>461314</v>
      </c>
      <c r="L1041" t="s">
        <v>641</v>
      </c>
      <c r="M1041">
        <v>549974</v>
      </c>
      <c r="N1041" t="s">
        <v>641</v>
      </c>
      <c r="O1041" t="s">
        <v>2365</v>
      </c>
      <c r="P1041" t="s">
        <v>2364</v>
      </c>
      <c r="Q1041">
        <v>7780</v>
      </c>
      <c r="R1041" t="s">
        <v>641</v>
      </c>
      <c r="S1041">
        <v>28476</v>
      </c>
      <c r="T1041" t="s">
        <v>641</v>
      </c>
      <c r="U1041" t="s">
        <v>641</v>
      </c>
      <c r="V1041" t="s">
        <v>4255</v>
      </c>
      <c r="W1041">
        <v>45436</v>
      </c>
      <c r="X1041">
        <v>7780</v>
      </c>
      <c r="Y1041" t="s">
        <v>641</v>
      </c>
      <c r="Z1041" t="s">
        <v>5745</v>
      </c>
      <c r="AA1041" t="s">
        <v>656</v>
      </c>
      <c r="AB1041" t="s">
        <v>656</v>
      </c>
      <c r="AC1041" t="s">
        <v>641</v>
      </c>
      <c r="AD1041" t="s">
        <v>5745</v>
      </c>
      <c r="AE1041">
        <v>8991</v>
      </c>
      <c r="AF1041" t="s">
        <v>641</v>
      </c>
      <c r="AG1041">
        <v>5292</v>
      </c>
      <c r="AH1041" t="s">
        <v>641</v>
      </c>
      <c r="AI1041">
        <v>3745</v>
      </c>
      <c r="AJ1041">
        <v>2303</v>
      </c>
      <c r="AK1041" t="s">
        <v>641</v>
      </c>
      <c r="AL1041" t="s">
        <v>14231</v>
      </c>
      <c r="AM1041" t="s">
        <v>5745</v>
      </c>
      <c r="AN1041" t="s">
        <v>5745</v>
      </c>
      <c r="AO1041" t="s">
        <v>1378</v>
      </c>
    </row>
    <row r="1042" spans="1:41" x14ac:dyDescent="0.3">
      <c r="A1042" t="s">
        <v>15762</v>
      </c>
      <c r="B1042" t="s">
        <v>14294</v>
      </c>
      <c r="C1042" s="62">
        <v>33542</v>
      </c>
      <c r="D1042" t="s">
        <v>7028</v>
      </c>
      <c r="E1042" t="s">
        <v>6719</v>
      </c>
      <c r="F1042" t="s">
        <v>1374</v>
      </c>
      <c r="G1042" t="s">
        <v>6107</v>
      </c>
      <c r="H1042" t="s">
        <v>1378</v>
      </c>
      <c r="I1042" t="s">
        <v>15488</v>
      </c>
      <c r="J1042" t="s">
        <v>14294</v>
      </c>
      <c r="K1042">
        <v>643393</v>
      </c>
      <c r="L1042" t="s">
        <v>14294</v>
      </c>
      <c r="P1042" t="s">
        <v>15762</v>
      </c>
      <c r="Q1042">
        <v>10125</v>
      </c>
      <c r="R1042" t="s">
        <v>14294</v>
      </c>
      <c r="S1042">
        <v>34083</v>
      </c>
      <c r="T1042" t="s">
        <v>14294</v>
      </c>
      <c r="W1042">
        <v>103417</v>
      </c>
      <c r="X1042">
        <v>10125</v>
      </c>
      <c r="Y1042" t="s">
        <v>14294</v>
      </c>
      <c r="Z1042" t="s">
        <v>16023</v>
      </c>
      <c r="AA1042" t="s">
        <v>664</v>
      </c>
      <c r="AB1042" t="s">
        <v>656</v>
      </c>
      <c r="AD1042" t="s">
        <v>16023</v>
      </c>
      <c r="AE1042">
        <v>13290</v>
      </c>
      <c r="AI1042">
        <v>18494</v>
      </c>
      <c r="AJ1042">
        <v>5078</v>
      </c>
      <c r="AN1042" t="s">
        <v>14294</v>
      </c>
      <c r="AO1042" t="s">
        <v>1378</v>
      </c>
    </row>
    <row r="1043" spans="1:41" x14ac:dyDescent="0.3">
      <c r="A1043" t="s">
        <v>4256</v>
      </c>
      <c r="B1043" t="s">
        <v>4257</v>
      </c>
      <c r="C1043" s="62">
        <v>27206</v>
      </c>
      <c r="D1043" t="s">
        <v>6614</v>
      </c>
      <c r="E1043" t="s">
        <v>7432</v>
      </c>
      <c r="F1043" t="s">
        <v>3575</v>
      </c>
      <c r="G1043" t="s">
        <v>3575</v>
      </c>
      <c r="H1043" t="s">
        <v>1422</v>
      </c>
      <c r="I1043" t="s">
        <v>10125</v>
      </c>
      <c r="J1043" t="s">
        <v>4257</v>
      </c>
      <c r="K1043">
        <v>116974</v>
      </c>
      <c r="L1043" t="s">
        <v>4257</v>
      </c>
      <c r="M1043">
        <v>7784</v>
      </c>
      <c r="N1043" t="s">
        <v>4257</v>
      </c>
      <c r="O1043" t="s">
        <v>5746</v>
      </c>
      <c r="P1043" t="s">
        <v>4256</v>
      </c>
      <c r="R1043" t="s">
        <v>4257</v>
      </c>
      <c r="V1043" t="s">
        <v>5747</v>
      </c>
      <c r="W1043">
        <v>724</v>
      </c>
      <c r="Z1043" t="s">
        <v>8690</v>
      </c>
      <c r="AA1043" t="s">
        <v>656</v>
      </c>
      <c r="AB1043" t="s">
        <v>656</v>
      </c>
      <c r="AC1043" t="s">
        <v>4257</v>
      </c>
      <c r="AD1043" t="s">
        <v>8690</v>
      </c>
      <c r="AI1043">
        <v>15266</v>
      </c>
      <c r="AO1043" t="s">
        <v>1422</v>
      </c>
    </row>
    <row r="1044" spans="1:41" x14ac:dyDescent="0.3">
      <c r="A1044" t="s">
        <v>2366</v>
      </c>
      <c r="B1044" t="s">
        <v>419</v>
      </c>
      <c r="C1044" s="62">
        <v>30509</v>
      </c>
      <c r="D1044" t="s">
        <v>6738</v>
      </c>
      <c r="E1044" t="s">
        <v>6737</v>
      </c>
      <c r="F1044" t="s">
        <v>1432</v>
      </c>
      <c r="G1044" t="s">
        <v>9083</v>
      </c>
      <c r="H1044" t="s">
        <v>659</v>
      </c>
      <c r="I1044" t="s">
        <v>10784</v>
      </c>
      <c r="J1044" t="s">
        <v>419</v>
      </c>
      <c r="K1044">
        <v>435062</v>
      </c>
      <c r="L1044" t="s">
        <v>2367</v>
      </c>
      <c r="M1044">
        <v>489785</v>
      </c>
      <c r="N1044" t="s">
        <v>2367</v>
      </c>
      <c r="O1044" t="s">
        <v>2368</v>
      </c>
      <c r="P1044" t="s">
        <v>2366</v>
      </c>
      <c r="Q1044">
        <v>7746</v>
      </c>
      <c r="R1044" t="s">
        <v>419</v>
      </c>
      <c r="S1044">
        <v>6524</v>
      </c>
      <c r="T1044" t="s">
        <v>419</v>
      </c>
      <c r="U1044" t="s">
        <v>419</v>
      </c>
      <c r="V1044" t="s">
        <v>4258</v>
      </c>
      <c r="W1044">
        <v>45437</v>
      </c>
      <c r="X1044">
        <v>7746</v>
      </c>
      <c r="Y1044" t="s">
        <v>419</v>
      </c>
      <c r="Z1044" t="s">
        <v>5748</v>
      </c>
      <c r="AA1044" t="s">
        <v>656</v>
      </c>
      <c r="AB1044" t="s">
        <v>656</v>
      </c>
      <c r="AC1044" t="s">
        <v>419</v>
      </c>
      <c r="AD1044" t="s">
        <v>5748</v>
      </c>
      <c r="AE1044">
        <v>7901</v>
      </c>
      <c r="AF1044" t="s">
        <v>419</v>
      </c>
      <c r="AG1044">
        <v>5591</v>
      </c>
      <c r="AH1044" t="s">
        <v>419</v>
      </c>
      <c r="AI1044">
        <v>4119</v>
      </c>
      <c r="AJ1044">
        <v>2246</v>
      </c>
      <c r="AK1044" t="s">
        <v>419</v>
      </c>
      <c r="AL1044" t="s">
        <v>14879</v>
      </c>
      <c r="AM1044" t="s">
        <v>5748</v>
      </c>
      <c r="AN1044" t="s">
        <v>5748</v>
      </c>
      <c r="AO1044" t="s">
        <v>659</v>
      </c>
    </row>
    <row r="1045" spans="1:41" x14ac:dyDescent="0.3">
      <c r="A1045" t="s">
        <v>2369</v>
      </c>
      <c r="B1045" t="s">
        <v>854</v>
      </c>
      <c r="C1045" s="62">
        <v>30920</v>
      </c>
      <c r="D1045" t="s">
        <v>6572</v>
      </c>
      <c r="E1045" t="s">
        <v>6737</v>
      </c>
      <c r="F1045" t="s">
        <v>3575</v>
      </c>
      <c r="G1045" t="s">
        <v>3575</v>
      </c>
      <c r="H1045" t="s">
        <v>1371</v>
      </c>
      <c r="I1045" t="s">
        <v>9361</v>
      </c>
      <c r="J1045" t="s">
        <v>854</v>
      </c>
      <c r="K1045">
        <v>452718</v>
      </c>
      <c r="L1045" t="s">
        <v>854</v>
      </c>
      <c r="M1045">
        <v>1225738</v>
      </c>
      <c r="N1045" t="s">
        <v>854</v>
      </c>
      <c r="O1045" t="s">
        <v>2370</v>
      </c>
      <c r="P1045" t="s">
        <v>2369</v>
      </c>
      <c r="Q1045">
        <v>8053</v>
      </c>
      <c r="R1045" t="s">
        <v>854</v>
      </c>
      <c r="S1045">
        <v>28804</v>
      </c>
      <c r="T1045" t="s">
        <v>854</v>
      </c>
      <c r="V1045" t="s">
        <v>4259</v>
      </c>
      <c r="W1045">
        <v>48029</v>
      </c>
      <c r="X1045">
        <v>8053</v>
      </c>
      <c r="Y1045" t="s">
        <v>854</v>
      </c>
      <c r="Z1045" t="s">
        <v>5749</v>
      </c>
      <c r="AA1045" t="s">
        <v>656</v>
      </c>
      <c r="AB1045" t="s">
        <v>656</v>
      </c>
      <c r="AC1045" t="s">
        <v>854</v>
      </c>
      <c r="AD1045" t="s">
        <v>5749</v>
      </c>
      <c r="AE1045">
        <v>8110</v>
      </c>
      <c r="AF1045" t="s">
        <v>854</v>
      </c>
      <c r="AG1045">
        <v>6010</v>
      </c>
      <c r="AH1045" t="s">
        <v>854</v>
      </c>
      <c r="AI1045">
        <v>1396</v>
      </c>
      <c r="AJ1045">
        <v>2671</v>
      </c>
      <c r="AN1045" t="s">
        <v>854</v>
      </c>
      <c r="AO1045" t="s">
        <v>1371</v>
      </c>
    </row>
    <row r="1046" spans="1:41" x14ac:dyDescent="0.3">
      <c r="A1046" t="s">
        <v>4260</v>
      </c>
      <c r="B1046" t="s">
        <v>184</v>
      </c>
      <c r="C1046" s="62">
        <v>27769</v>
      </c>
      <c r="D1046" t="s">
        <v>6553</v>
      </c>
      <c r="E1046" t="s">
        <v>7433</v>
      </c>
      <c r="F1046" t="s">
        <v>3575</v>
      </c>
      <c r="G1046" t="s">
        <v>3575</v>
      </c>
      <c r="H1046" t="s">
        <v>659</v>
      </c>
      <c r="I1046" t="s">
        <v>10279</v>
      </c>
      <c r="J1046" t="s">
        <v>184</v>
      </c>
      <c r="K1046">
        <v>150456</v>
      </c>
      <c r="L1046" t="s">
        <v>184</v>
      </c>
      <c r="M1046">
        <v>26039</v>
      </c>
      <c r="N1046" t="s">
        <v>184</v>
      </c>
      <c r="O1046" t="s">
        <v>5750</v>
      </c>
      <c r="P1046" t="s">
        <v>4260</v>
      </c>
      <c r="Q1046">
        <v>6318</v>
      </c>
      <c r="R1046" t="s">
        <v>184</v>
      </c>
      <c r="V1046" t="s">
        <v>5751</v>
      </c>
      <c r="W1046">
        <v>884</v>
      </c>
      <c r="Z1046" t="s">
        <v>8691</v>
      </c>
      <c r="AA1046" t="s">
        <v>664</v>
      </c>
      <c r="AB1046" t="s">
        <v>656</v>
      </c>
      <c r="AC1046" t="s">
        <v>184</v>
      </c>
      <c r="AD1046" t="s">
        <v>8691</v>
      </c>
      <c r="AI1046">
        <v>9278</v>
      </c>
      <c r="AO1046" t="s">
        <v>659</v>
      </c>
    </row>
    <row r="1047" spans="1:41" x14ac:dyDescent="0.3">
      <c r="A1047" t="s">
        <v>15763</v>
      </c>
      <c r="B1047" t="s">
        <v>15693</v>
      </c>
      <c r="C1047" s="62">
        <v>34550</v>
      </c>
      <c r="D1047" t="s">
        <v>6538</v>
      </c>
      <c r="E1047" t="s">
        <v>7433</v>
      </c>
      <c r="F1047" t="s">
        <v>1407</v>
      </c>
      <c r="G1047" t="s">
        <v>9083</v>
      </c>
      <c r="H1047" t="s">
        <v>1371</v>
      </c>
      <c r="I1047" t="s">
        <v>15764</v>
      </c>
      <c r="J1047" t="s">
        <v>15693</v>
      </c>
      <c r="K1047">
        <v>664028</v>
      </c>
      <c r="L1047" t="s">
        <v>15693</v>
      </c>
      <c r="P1047" t="s">
        <v>15763</v>
      </c>
      <c r="Q1047">
        <v>11100</v>
      </c>
      <c r="R1047" t="s">
        <v>15693</v>
      </c>
      <c r="S1047">
        <v>39872</v>
      </c>
      <c r="T1047" t="s">
        <v>15693</v>
      </c>
      <c r="W1047">
        <v>106251</v>
      </c>
      <c r="Z1047" t="s">
        <v>16024</v>
      </c>
      <c r="AA1047" t="s">
        <v>656</v>
      </c>
      <c r="AB1047" t="s">
        <v>656</v>
      </c>
      <c r="AD1047" t="s">
        <v>16024</v>
      </c>
      <c r="AE1047">
        <v>15691</v>
      </c>
      <c r="AI1047">
        <v>22894</v>
      </c>
      <c r="AJ1047">
        <v>5941</v>
      </c>
      <c r="AN1047" t="s">
        <v>15693</v>
      </c>
      <c r="AO1047" t="s">
        <v>1371</v>
      </c>
    </row>
    <row r="1048" spans="1:41" x14ac:dyDescent="0.3">
      <c r="A1048" t="s">
        <v>2371</v>
      </c>
      <c r="B1048" t="s">
        <v>765</v>
      </c>
      <c r="C1048" s="62">
        <v>31035</v>
      </c>
      <c r="D1048" t="s">
        <v>6524</v>
      </c>
      <c r="E1048" t="s">
        <v>7433</v>
      </c>
      <c r="F1048" t="s">
        <v>1551</v>
      </c>
      <c r="G1048" t="s">
        <v>6107</v>
      </c>
      <c r="H1048" t="s">
        <v>1371</v>
      </c>
      <c r="I1048" t="s">
        <v>10570</v>
      </c>
      <c r="J1048" t="s">
        <v>765</v>
      </c>
      <c r="K1048">
        <v>453178</v>
      </c>
      <c r="L1048" t="s">
        <v>765</v>
      </c>
      <c r="M1048">
        <v>1262690</v>
      </c>
      <c r="N1048" t="s">
        <v>765</v>
      </c>
      <c r="O1048" t="s">
        <v>2372</v>
      </c>
      <c r="P1048" t="s">
        <v>2371</v>
      </c>
      <c r="Q1048">
        <v>8099</v>
      </c>
      <c r="R1048" t="s">
        <v>765</v>
      </c>
      <c r="S1048">
        <v>28864</v>
      </c>
      <c r="T1048" t="s">
        <v>765</v>
      </c>
      <c r="V1048" t="s">
        <v>4261</v>
      </c>
      <c r="W1048">
        <v>52572</v>
      </c>
      <c r="X1048">
        <v>8099</v>
      </c>
      <c r="Y1048" t="s">
        <v>765</v>
      </c>
      <c r="Z1048" t="s">
        <v>5752</v>
      </c>
      <c r="AA1048" t="s">
        <v>656</v>
      </c>
      <c r="AB1048" t="s">
        <v>656</v>
      </c>
      <c r="AC1048" t="s">
        <v>765</v>
      </c>
      <c r="AD1048" t="s">
        <v>5752</v>
      </c>
      <c r="AE1048">
        <v>9309</v>
      </c>
      <c r="AF1048" t="s">
        <v>765</v>
      </c>
      <c r="AG1048">
        <v>8101</v>
      </c>
      <c r="AH1048" t="s">
        <v>765</v>
      </c>
      <c r="AI1048">
        <v>2162</v>
      </c>
      <c r="AJ1048">
        <v>2744</v>
      </c>
      <c r="AK1048" t="s">
        <v>765</v>
      </c>
      <c r="AL1048" t="s">
        <v>14880</v>
      </c>
      <c r="AM1048" t="s">
        <v>5752</v>
      </c>
      <c r="AN1048" t="s">
        <v>5752</v>
      </c>
      <c r="AO1048" t="s">
        <v>15887</v>
      </c>
    </row>
    <row r="1049" spans="1:41" x14ac:dyDescent="0.3">
      <c r="A1049" t="s">
        <v>11394</v>
      </c>
      <c r="B1049" t="s">
        <v>11194</v>
      </c>
      <c r="C1049" s="62">
        <v>34010</v>
      </c>
      <c r="D1049" t="s">
        <v>7497</v>
      </c>
      <c r="E1049" t="s">
        <v>11395</v>
      </c>
      <c r="F1049" t="s">
        <v>1563</v>
      </c>
      <c r="G1049" t="s">
        <v>6107</v>
      </c>
      <c r="H1049" t="s">
        <v>1378</v>
      </c>
      <c r="I1049" t="s">
        <v>11195</v>
      </c>
      <c r="J1049" t="s">
        <v>11194</v>
      </c>
      <c r="K1049">
        <v>596146</v>
      </c>
      <c r="L1049" t="s">
        <v>11194</v>
      </c>
      <c r="M1049">
        <v>2044504</v>
      </c>
      <c r="N1049" t="s">
        <v>11194</v>
      </c>
      <c r="O1049" t="s">
        <v>13420</v>
      </c>
      <c r="P1049" t="s">
        <v>11394</v>
      </c>
      <c r="Q1049">
        <v>10095</v>
      </c>
      <c r="R1049" t="s">
        <v>11194</v>
      </c>
      <c r="S1049">
        <v>31870</v>
      </c>
      <c r="T1049" t="s">
        <v>11194</v>
      </c>
      <c r="V1049" t="s">
        <v>12913</v>
      </c>
      <c r="W1049">
        <v>68091</v>
      </c>
      <c r="X1049">
        <v>10095</v>
      </c>
      <c r="Y1049" t="s">
        <v>11194</v>
      </c>
      <c r="Z1049" t="s">
        <v>12914</v>
      </c>
      <c r="AA1049" t="s">
        <v>664</v>
      </c>
      <c r="AB1049" t="s">
        <v>664</v>
      </c>
      <c r="AC1049" t="s">
        <v>11194</v>
      </c>
      <c r="AD1049" t="s">
        <v>12914</v>
      </c>
      <c r="AE1049">
        <v>11280</v>
      </c>
      <c r="AF1049" t="s">
        <v>11194</v>
      </c>
      <c r="AG1049">
        <v>21875</v>
      </c>
      <c r="AH1049" t="s">
        <v>11194</v>
      </c>
      <c r="AI1049">
        <v>14131</v>
      </c>
      <c r="AJ1049">
        <v>4955</v>
      </c>
      <c r="AK1049" t="s">
        <v>11194</v>
      </c>
      <c r="AL1049" t="s">
        <v>14881</v>
      </c>
      <c r="AM1049" t="s">
        <v>12914</v>
      </c>
      <c r="AN1049" t="s">
        <v>12914</v>
      </c>
      <c r="AO1049" t="s">
        <v>1378</v>
      </c>
    </row>
    <row r="1050" spans="1:41" x14ac:dyDescent="0.3">
      <c r="A1050" t="s">
        <v>2373</v>
      </c>
      <c r="B1050" t="s">
        <v>494</v>
      </c>
      <c r="C1050" s="62">
        <v>29332</v>
      </c>
      <c r="D1050" t="s">
        <v>7060</v>
      </c>
      <c r="E1050" t="s">
        <v>7264</v>
      </c>
      <c r="F1050" t="s">
        <v>3575</v>
      </c>
      <c r="G1050" t="s">
        <v>3575</v>
      </c>
      <c r="H1050" t="s">
        <v>659</v>
      </c>
      <c r="I1050" t="s">
        <v>9532</v>
      </c>
      <c r="J1050" t="s">
        <v>494</v>
      </c>
      <c r="K1050">
        <v>433898</v>
      </c>
      <c r="L1050" t="s">
        <v>494</v>
      </c>
      <c r="M1050">
        <v>393033</v>
      </c>
      <c r="N1050" t="s">
        <v>494</v>
      </c>
      <c r="O1050" t="s">
        <v>2374</v>
      </c>
      <c r="P1050" t="s">
        <v>2373</v>
      </c>
      <c r="Q1050">
        <v>7414</v>
      </c>
      <c r="R1050" t="s">
        <v>494</v>
      </c>
      <c r="S1050">
        <v>6076</v>
      </c>
      <c r="T1050" t="s">
        <v>494</v>
      </c>
      <c r="U1050" t="s">
        <v>494</v>
      </c>
      <c r="V1050" t="s">
        <v>4262</v>
      </c>
      <c r="W1050">
        <v>37894</v>
      </c>
      <c r="X1050">
        <v>7414</v>
      </c>
      <c r="Y1050" t="s">
        <v>494</v>
      </c>
      <c r="Z1050" t="s">
        <v>8692</v>
      </c>
      <c r="AA1050" t="s">
        <v>656</v>
      </c>
      <c r="AB1050" t="s">
        <v>656</v>
      </c>
      <c r="AC1050" t="s">
        <v>494</v>
      </c>
      <c r="AD1050" t="s">
        <v>8692</v>
      </c>
      <c r="AE1050">
        <v>8218</v>
      </c>
      <c r="AI1050">
        <v>3780</v>
      </c>
      <c r="AN1050" t="s">
        <v>494</v>
      </c>
      <c r="AO1050" t="s">
        <v>659</v>
      </c>
    </row>
    <row r="1051" spans="1:41" x14ac:dyDescent="0.3">
      <c r="A1051" t="s">
        <v>2375</v>
      </c>
      <c r="B1051" t="s">
        <v>683</v>
      </c>
      <c r="C1051" s="62">
        <v>32221</v>
      </c>
      <c r="D1051" t="s">
        <v>7483</v>
      </c>
      <c r="E1051" t="s">
        <v>7482</v>
      </c>
      <c r="F1051" t="s">
        <v>1377</v>
      </c>
      <c r="G1051" t="s">
        <v>9083</v>
      </c>
      <c r="H1051" t="s">
        <v>1371</v>
      </c>
      <c r="I1051" t="s">
        <v>10941</v>
      </c>
      <c r="J1051" t="s">
        <v>683</v>
      </c>
      <c r="K1051">
        <v>477132</v>
      </c>
      <c r="L1051" t="s">
        <v>683</v>
      </c>
      <c r="M1051">
        <v>1221725</v>
      </c>
      <c r="N1051" t="s">
        <v>683</v>
      </c>
      <c r="O1051" t="s">
        <v>2376</v>
      </c>
      <c r="P1051" t="s">
        <v>2375</v>
      </c>
      <c r="Q1051">
        <v>8180</v>
      </c>
      <c r="R1051" t="s">
        <v>683</v>
      </c>
      <c r="S1051">
        <v>28963</v>
      </c>
      <c r="T1051" t="s">
        <v>683</v>
      </c>
      <c r="V1051" t="s">
        <v>4263</v>
      </c>
      <c r="W1051">
        <v>49786</v>
      </c>
      <c r="X1051">
        <v>8180</v>
      </c>
      <c r="Y1051" t="s">
        <v>683</v>
      </c>
      <c r="Z1051" t="s">
        <v>5753</v>
      </c>
      <c r="AA1051" t="s">
        <v>664</v>
      </c>
      <c r="AB1051" t="s">
        <v>664</v>
      </c>
      <c r="AC1051" t="s">
        <v>683</v>
      </c>
      <c r="AD1051" t="s">
        <v>5753</v>
      </c>
      <c r="AE1051">
        <v>9276</v>
      </c>
      <c r="AF1051" t="s">
        <v>683</v>
      </c>
      <c r="AG1051">
        <v>5427</v>
      </c>
      <c r="AH1051" t="s">
        <v>683</v>
      </c>
      <c r="AI1051">
        <v>2925</v>
      </c>
      <c r="AJ1051">
        <v>2840</v>
      </c>
      <c r="AK1051" t="s">
        <v>683</v>
      </c>
      <c r="AL1051" t="s">
        <v>14882</v>
      </c>
      <c r="AM1051" t="s">
        <v>5753</v>
      </c>
      <c r="AN1051" t="s">
        <v>5753</v>
      </c>
      <c r="AO1051" t="s">
        <v>15887</v>
      </c>
    </row>
    <row r="1052" spans="1:41" x14ac:dyDescent="0.3">
      <c r="A1052" t="s">
        <v>2377</v>
      </c>
      <c r="B1052" t="s">
        <v>1004</v>
      </c>
      <c r="C1052" s="62">
        <v>32143</v>
      </c>
      <c r="D1052" t="s">
        <v>7542</v>
      </c>
      <c r="E1052" t="s">
        <v>7541</v>
      </c>
      <c r="F1052" t="s">
        <v>3575</v>
      </c>
      <c r="G1052" t="s">
        <v>3575</v>
      </c>
      <c r="H1052" t="s">
        <v>1371</v>
      </c>
      <c r="I1052" t="s">
        <v>9954</v>
      </c>
      <c r="J1052" t="s">
        <v>1004</v>
      </c>
      <c r="K1052">
        <v>572971</v>
      </c>
      <c r="L1052" t="s">
        <v>1004</v>
      </c>
      <c r="M1052">
        <v>1979965</v>
      </c>
      <c r="N1052" t="s">
        <v>1004</v>
      </c>
      <c r="O1052" t="s">
        <v>4264</v>
      </c>
      <c r="P1052" t="s">
        <v>2377</v>
      </c>
      <c r="Q1052">
        <v>9217</v>
      </c>
      <c r="R1052" t="s">
        <v>1004</v>
      </c>
      <c r="S1052">
        <v>31815</v>
      </c>
      <c r="T1052" t="s">
        <v>1004</v>
      </c>
      <c r="V1052" t="s">
        <v>4265</v>
      </c>
      <c r="W1052">
        <v>60448</v>
      </c>
      <c r="X1052">
        <v>9217</v>
      </c>
      <c r="Y1052" t="s">
        <v>1004</v>
      </c>
      <c r="Z1052" t="s">
        <v>5754</v>
      </c>
      <c r="AA1052" t="s">
        <v>664</v>
      </c>
      <c r="AB1052" t="s">
        <v>664</v>
      </c>
      <c r="AC1052" t="s">
        <v>1004</v>
      </c>
      <c r="AD1052" t="s">
        <v>5754</v>
      </c>
      <c r="AE1052">
        <v>11751</v>
      </c>
      <c r="AF1052" t="s">
        <v>1004</v>
      </c>
      <c r="AG1052">
        <v>23089</v>
      </c>
      <c r="AH1052" t="s">
        <v>1004</v>
      </c>
      <c r="AI1052">
        <v>4782</v>
      </c>
      <c r="AJ1052">
        <v>4126</v>
      </c>
      <c r="AL1052" t="s">
        <v>14883</v>
      </c>
      <c r="AM1052" t="s">
        <v>5754</v>
      </c>
      <c r="AN1052" t="s">
        <v>5754</v>
      </c>
      <c r="AO1052" t="s">
        <v>15887</v>
      </c>
    </row>
    <row r="1053" spans="1:41" x14ac:dyDescent="0.3">
      <c r="A1053" t="s">
        <v>4266</v>
      </c>
      <c r="B1053" t="s">
        <v>1299</v>
      </c>
      <c r="C1053" s="62">
        <v>32985</v>
      </c>
      <c r="D1053" t="s">
        <v>6808</v>
      </c>
      <c r="E1053" t="s">
        <v>6807</v>
      </c>
      <c r="F1053" t="s">
        <v>1437</v>
      </c>
      <c r="G1053" t="s">
        <v>6107</v>
      </c>
      <c r="H1053" t="s">
        <v>1378</v>
      </c>
      <c r="I1053" t="s">
        <v>10395</v>
      </c>
      <c r="J1053" t="s">
        <v>1299</v>
      </c>
      <c r="K1053">
        <v>595281</v>
      </c>
      <c r="L1053" t="s">
        <v>1299</v>
      </c>
      <c r="M1053">
        <v>1812666</v>
      </c>
      <c r="N1053" t="s">
        <v>1299</v>
      </c>
      <c r="O1053" t="s">
        <v>5755</v>
      </c>
      <c r="P1053" t="s">
        <v>4266</v>
      </c>
      <c r="Q1053">
        <v>9538</v>
      </c>
      <c r="R1053" t="s">
        <v>1299</v>
      </c>
      <c r="S1053">
        <v>31446</v>
      </c>
      <c r="T1053" t="s">
        <v>1299</v>
      </c>
      <c r="V1053" t="s">
        <v>5756</v>
      </c>
      <c r="W1053">
        <v>67964</v>
      </c>
      <c r="X1053">
        <v>9538</v>
      </c>
      <c r="Y1053" t="s">
        <v>1299</v>
      </c>
      <c r="Z1053" t="s">
        <v>5757</v>
      </c>
      <c r="AA1053" t="s">
        <v>664</v>
      </c>
      <c r="AB1053" t="s">
        <v>656</v>
      </c>
      <c r="AC1053" t="s">
        <v>1299</v>
      </c>
      <c r="AD1053" t="s">
        <v>5757</v>
      </c>
      <c r="AE1053">
        <v>13135</v>
      </c>
      <c r="AF1053" t="s">
        <v>1299</v>
      </c>
      <c r="AG1053">
        <v>13961</v>
      </c>
      <c r="AH1053" t="s">
        <v>1299</v>
      </c>
      <c r="AI1053">
        <v>14209</v>
      </c>
      <c r="AJ1053">
        <v>4529</v>
      </c>
      <c r="AK1053" t="s">
        <v>1299</v>
      </c>
      <c r="AL1053" t="s">
        <v>14884</v>
      </c>
      <c r="AM1053" t="s">
        <v>5757</v>
      </c>
      <c r="AN1053" t="s">
        <v>5757</v>
      </c>
      <c r="AO1053" t="s">
        <v>1378</v>
      </c>
    </row>
    <row r="1054" spans="1:41" x14ac:dyDescent="0.3">
      <c r="A1054" t="s">
        <v>16141</v>
      </c>
      <c r="B1054" t="s">
        <v>16142</v>
      </c>
      <c r="C1054" s="62">
        <v>33406</v>
      </c>
      <c r="D1054" t="s">
        <v>16143</v>
      </c>
      <c r="E1054" t="s">
        <v>16144</v>
      </c>
      <c r="F1054" t="s">
        <v>1390</v>
      </c>
      <c r="G1054" t="s">
        <v>6107</v>
      </c>
      <c r="H1054" t="s">
        <v>1371</v>
      </c>
      <c r="L1054" t="s">
        <v>16142</v>
      </c>
      <c r="P1054" t="s">
        <v>16141</v>
      </c>
      <c r="W1054">
        <v>125512</v>
      </c>
      <c r="AA1054" t="s">
        <v>664</v>
      </c>
      <c r="AB1054" t="s">
        <v>664</v>
      </c>
      <c r="AD1054" t="s">
        <v>16145</v>
      </c>
      <c r="AE1054">
        <v>11281</v>
      </c>
      <c r="AJ1054">
        <v>6030</v>
      </c>
      <c r="AN1054" t="s">
        <v>16142</v>
      </c>
      <c r="AO1054" t="s">
        <v>1371</v>
      </c>
    </row>
    <row r="1055" spans="1:41" x14ac:dyDescent="0.3">
      <c r="A1055" t="s">
        <v>2378</v>
      </c>
      <c r="B1055" t="s">
        <v>670</v>
      </c>
      <c r="C1055" s="62">
        <v>32291</v>
      </c>
      <c r="D1055" t="s">
        <v>6942</v>
      </c>
      <c r="E1055" t="s">
        <v>7679</v>
      </c>
      <c r="F1055" t="s">
        <v>3575</v>
      </c>
      <c r="G1055" t="s">
        <v>3575</v>
      </c>
      <c r="H1055" t="s">
        <v>1371</v>
      </c>
      <c r="I1055" t="s">
        <v>9576</v>
      </c>
      <c r="J1055" t="s">
        <v>670</v>
      </c>
      <c r="K1055">
        <v>518886</v>
      </c>
      <c r="L1055" t="s">
        <v>670</v>
      </c>
      <c r="M1055">
        <v>1718083</v>
      </c>
      <c r="N1055" t="s">
        <v>670</v>
      </c>
      <c r="O1055" t="s">
        <v>2379</v>
      </c>
      <c r="P1055" t="s">
        <v>2378</v>
      </c>
      <c r="Q1055">
        <v>8622</v>
      </c>
      <c r="R1055" t="s">
        <v>670</v>
      </c>
      <c r="S1055">
        <v>30653</v>
      </c>
      <c r="T1055" t="s">
        <v>670</v>
      </c>
      <c r="V1055" t="s">
        <v>4267</v>
      </c>
      <c r="W1055">
        <v>58350</v>
      </c>
      <c r="X1055">
        <v>8622</v>
      </c>
      <c r="Y1055" t="s">
        <v>670</v>
      </c>
      <c r="Z1055" t="s">
        <v>5758</v>
      </c>
      <c r="AA1055" t="s">
        <v>656</v>
      </c>
      <c r="AB1055" t="s">
        <v>656</v>
      </c>
      <c r="AC1055" t="s">
        <v>670</v>
      </c>
      <c r="AD1055" t="s">
        <v>5758</v>
      </c>
      <c r="AE1055">
        <v>10565</v>
      </c>
      <c r="AF1055" t="s">
        <v>670</v>
      </c>
      <c r="AG1055">
        <v>11333</v>
      </c>
      <c r="AH1055" t="s">
        <v>670</v>
      </c>
      <c r="AI1055">
        <v>5677</v>
      </c>
      <c r="AJ1055">
        <v>3470</v>
      </c>
      <c r="AL1055" t="s">
        <v>14885</v>
      </c>
      <c r="AM1055" t="s">
        <v>5758</v>
      </c>
      <c r="AN1055" t="s">
        <v>5758</v>
      </c>
      <c r="AO1055" t="s">
        <v>15883</v>
      </c>
    </row>
    <row r="1056" spans="1:41" x14ac:dyDescent="0.3">
      <c r="A1056" t="s">
        <v>11453</v>
      </c>
      <c r="B1056" t="s">
        <v>12582</v>
      </c>
      <c r="C1056" s="62">
        <v>32154</v>
      </c>
      <c r="D1056" t="s">
        <v>11455</v>
      </c>
      <c r="E1056" t="s">
        <v>11454</v>
      </c>
      <c r="F1056" t="s">
        <v>3575</v>
      </c>
      <c r="G1056" t="s">
        <v>3575</v>
      </c>
      <c r="H1056" t="s">
        <v>1378</v>
      </c>
      <c r="I1056" t="s">
        <v>11456</v>
      </c>
      <c r="J1056" t="s">
        <v>11483</v>
      </c>
      <c r="K1056">
        <v>547957</v>
      </c>
      <c r="L1056" t="s">
        <v>12582</v>
      </c>
      <c r="M1056">
        <v>2215560</v>
      </c>
      <c r="N1056" t="s">
        <v>11483</v>
      </c>
      <c r="O1056" t="s">
        <v>13393</v>
      </c>
      <c r="P1056" t="s">
        <v>11453</v>
      </c>
      <c r="Q1056">
        <v>10104</v>
      </c>
      <c r="R1056" t="s">
        <v>11483</v>
      </c>
      <c r="S1056">
        <v>34885</v>
      </c>
      <c r="T1056" t="s">
        <v>11483</v>
      </c>
      <c r="V1056" t="s">
        <v>12583</v>
      </c>
      <c r="W1056">
        <v>59497</v>
      </c>
      <c r="X1056">
        <v>10104</v>
      </c>
      <c r="Y1056" t="s">
        <v>11483</v>
      </c>
      <c r="Z1056" t="s">
        <v>12752</v>
      </c>
      <c r="AA1056" t="s">
        <v>664</v>
      </c>
      <c r="AB1056" t="s">
        <v>656</v>
      </c>
      <c r="AC1056" t="s">
        <v>12582</v>
      </c>
      <c r="AD1056" t="s">
        <v>12584</v>
      </c>
      <c r="AE1056">
        <v>14142</v>
      </c>
      <c r="AF1056" t="s">
        <v>11483</v>
      </c>
      <c r="AG1056">
        <v>68410</v>
      </c>
      <c r="AH1056" t="s">
        <v>11483</v>
      </c>
      <c r="AI1056">
        <v>23579</v>
      </c>
      <c r="AJ1056">
        <v>5146</v>
      </c>
      <c r="AK1056" t="s">
        <v>11483</v>
      </c>
      <c r="AN1056" t="s">
        <v>11483</v>
      </c>
      <c r="AO1056" t="s">
        <v>1378</v>
      </c>
    </row>
    <row r="1057" spans="1:41" x14ac:dyDescent="0.3">
      <c r="A1057" t="s">
        <v>15578</v>
      </c>
      <c r="B1057" t="s">
        <v>14282</v>
      </c>
      <c r="C1057" s="62">
        <v>34781</v>
      </c>
      <c r="D1057" t="s">
        <v>15579</v>
      </c>
      <c r="E1057" t="s">
        <v>15580</v>
      </c>
      <c r="F1057" t="s">
        <v>1428</v>
      </c>
      <c r="G1057" t="s">
        <v>6107</v>
      </c>
      <c r="H1057" t="s">
        <v>659</v>
      </c>
      <c r="I1057" t="s">
        <v>15581</v>
      </c>
      <c r="J1057" t="s">
        <v>14282</v>
      </c>
      <c r="K1057">
        <v>643396</v>
      </c>
      <c r="L1057" t="s">
        <v>14282</v>
      </c>
      <c r="P1057" t="s">
        <v>15578</v>
      </c>
      <c r="Q1057">
        <v>10992</v>
      </c>
      <c r="R1057" t="s">
        <v>14282</v>
      </c>
      <c r="S1057">
        <v>33572</v>
      </c>
      <c r="T1057" t="s">
        <v>14282</v>
      </c>
      <c r="W1057">
        <v>103420</v>
      </c>
      <c r="Z1057" t="s">
        <v>16025</v>
      </c>
      <c r="AA1057" t="s">
        <v>664</v>
      </c>
      <c r="AB1057" t="s">
        <v>664</v>
      </c>
      <c r="AD1057" t="s">
        <v>16025</v>
      </c>
      <c r="AE1057">
        <v>15245</v>
      </c>
      <c r="AI1057">
        <v>19368</v>
      </c>
      <c r="AJ1057">
        <v>5853</v>
      </c>
      <c r="AN1057" t="s">
        <v>14282</v>
      </c>
      <c r="AO1057" t="s">
        <v>15918</v>
      </c>
    </row>
    <row r="1058" spans="1:41" x14ac:dyDescent="0.3">
      <c r="A1058" t="s">
        <v>14221</v>
      </c>
      <c r="B1058" t="s">
        <v>14041</v>
      </c>
      <c r="C1058" s="62">
        <v>34453</v>
      </c>
      <c r="D1058" t="s">
        <v>6977</v>
      </c>
      <c r="E1058" t="s">
        <v>14203</v>
      </c>
      <c r="F1058" t="s">
        <v>1396</v>
      </c>
      <c r="G1058" t="s">
        <v>9083</v>
      </c>
      <c r="H1058" t="s">
        <v>659</v>
      </c>
      <c r="I1058" t="s">
        <v>15582</v>
      </c>
      <c r="J1058" t="s">
        <v>14041</v>
      </c>
      <c r="K1058">
        <v>664068</v>
      </c>
      <c r="L1058" t="s">
        <v>14041</v>
      </c>
      <c r="P1058" t="s">
        <v>14221</v>
      </c>
      <c r="Q1058">
        <v>10558</v>
      </c>
      <c r="S1058">
        <v>35276</v>
      </c>
      <c r="W1058">
        <v>106259</v>
      </c>
      <c r="Z1058" t="s">
        <v>14222</v>
      </c>
      <c r="AA1058" t="s">
        <v>656</v>
      </c>
      <c r="AB1058" t="s">
        <v>656</v>
      </c>
      <c r="AD1058" t="s">
        <v>14222</v>
      </c>
      <c r="AE1058">
        <v>13844</v>
      </c>
      <c r="AI1058">
        <v>18509</v>
      </c>
      <c r="AJ1058">
        <v>5732</v>
      </c>
      <c r="AL1058" t="s">
        <v>14886</v>
      </c>
      <c r="AM1058" t="s">
        <v>14222</v>
      </c>
      <c r="AN1058" t="s">
        <v>14222</v>
      </c>
      <c r="AO1058" t="s">
        <v>1429</v>
      </c>
    </row>
    <row r="1059" spans="1:41" x14ac:dyDescent="0.3">
      <c r="A1059" t="s">
        <v>15583</v>
      </c>
      <c r="B1059" t="s">
        <v>14263</v>
      </c>
      <c r="C1059" s="62">
        <v>33550</v>
      </c>
      <c r="D1059" t="s">
        <v>6568</v>
      </c>
      <c r="E1059" t="s">
        <v>15584</v>
      </c>
      <c r="F1059" t="s">
        <v>1414</v>
      </c>
      <c r="G1059" t="s">
        <v>9083</v>
      </c>
      <c r="H1059" t="s">
        <v>1371</v>
      </c>
      <c r="I1059" t="s">
        <v>15585</v>
      </c>
      <c r="J1059" t="s">
        <v>14263</v>
      </c>
      <c r="K1059">
        <v>592468</v>
      </c>
      <c r="L1059" t="s">
        <v>14263</v>
      </c>
      <c r="P1059" t="s">
        <v>15583</v>
      </c>
      <c r="Q1059">
        <v>9614</v>
      </c>
      <c r="R1059" t="s">
        <v>14263</v>
      </c>
      <c r="S1059">
        <v>31874</v>
      </c>
      <c r="T1059" t="s">
        <v>14263</v>
      </c>
      <c r="W1059">
        <v>67031</v>
      </c>
      <c r="X1059">
        <v>9614</v>
      </c>
      <c r="Y1059" t="s">
        <v>14263</v>
      </c>
      <c r="Z1059" t="s">
        <v>16026</v>
      </c>
      <c r="AA1059" t="s">
        <v>656</v>
      </c>
      <c r="AB1059" t="s">
        <v>656</v>
      </c>
      <c r="AD1059" t="s">
        <v>16026</v>
      </c>
      <c r="AE1059">
        <v>11552</v>
      </c>
      <c r="AI1059">
        <v>14835</v>
      </c>
      <c r="AJ1059">
        <v>4694</v>
      </c>
      <c r="AN1059" t="s">
        <v>14263</v>
      </c>
      <c r="AO1059" t="s">
        <v>15887</v>
      </c>
    </row>
    <row r="1060" spans="1:41" x14ac:dyDescent="0.3">
      <c r="A1060" t="s">
        <v>2380</v>
      </c>
      <c r="B1060" t="s">
        <v>1189</v>
      </c>
      <c r="C1060" s="62">
        <v>28945</v>
      </c>
      <c r="D1060" t="s">
        <v>6607</v>
      </c>
      <c r="E1060" t="s">
        <v>7927</v>
      </c>
      <c r="F1060" t="s">
        <v>3575</v>
      </c>
      <c r="G1060" t="s">
        <v>3575</v>
      </c>
      <c r="H1060" t="s">
        <v>1371</v>
      </c>
      <c r="I1060" t="s">
        <v>9352</v>
      </c>
      <c r="J1060" t="s">
        <v>1189</v>
      </c>
      <c r="K1060">
        <v>448337</v>
      </c>
      <c r="L1060" t="s">
        <v>1189</v>
      </c>
      <c r="M1060">
        <v>1113312</v>
      </c>
      <c r="N1060" t="s">
        <v>1189</v>
      </c>
      <c r="O1060" t="s">
        <v>2381</v>
      </c>
      <c r="P1060" t="s">
        <v>2380</v>
      </c>
      <c r="Q1060">
        <v>7806</v>
      </c>
      <c r="R1060" t="s">
        <v>1189</v>
      </c>
      <c r="S1060">
        <v>28506</v>
      </c>
      <c r="T1060" t="s">
        <v>1189</v>
      </c>
      <c r="V1060" t="s">
        <v>4268</v>
      </c>
      <c r="W1060">
        <v>37983</v>
      </c>
      <c r="X1060">
        <v>7806</v>
      </c>
      <c r="Y1060" t="s">
        <v>1189</v>
      </c>
      <c r="Z1060" t="s">
        <v>8693</v>
      </c>
      <c r="AA1060" t="s">
        <v>656</v>
      </c>
      <c r="AB1060" t="s">
        <v>656</v>
      </c>
      <c r="AC1060" t="s">
        <v>1189</v>
      </c>
      <c r="AD1060" t="s">
        <v>8693</v>
      </c>
      <c r="AI1060">
        <v>5595</v>
      </c>
      <c r="AO1060" t="s">
        <v>1371</v>
      </c>
    </row>
    <row r="1061" spans="1:41" x14ac:dyDescent="0.3">
      <c r="A1061" t="s">
        <v>2382</v>
      </c>
      <c r="B1061" t="s">
        <v>598</v>
      </c>
      <c r="C1061" s="62">
        <v>30124</v>
      </c>
      <c r="D1061" t="s">
        <v>6524</v>
      </c>
      <c r="E1061" t="s">
        <v>6523</v>
      </c>
      <c r="F1061" t="s">
        <v>1407</v>
      </c>
      <c r="G1061" t="s">
        <v>9083</v>
      </c>
      <c r="H1061" t="s">
        <v>659</v>
      </c>
      <c r="I1061" t="s">
        <v>10093</v>
      </c>
      <c r="J1061" t="s">
        <v>598</v>
      </c>
      <c r="K1061">
        <v>435079</v>
      </c>
      <c r="L1061" t="s">
        <v>598</v>
      </c>
      <c r="M1061">
        <v>489854</v>
      </c>
      <c r="N1061" t="s">
        <v>598</v>
      </c>
      <c r="O1061" t="s">
        <v>2383</v>
      </c>
      <c r="P1061" t="s">
        <v>2382</v>
      </c>
      <c r="Q1061">
        <v>7490</v>
      </c>
      <c r="R1061" t="s">
        <v>598</v>
      </c>
      <c r="S1061">
        <v>6197</v>
      </c>
      <c r="T1061" t="s">
        <v>598</v>
      </c>
      <c r="U1061" t="s">
        <v>598</v>
      </c>
      <c r="V1061" t="s">
        <v>4269</v>
      </c>
      <c r="W1061">
        <v>45438</v>
      </c>
      <c r="X1061">
        <v>7490</v>
      </c>
      <c r="Y1061" t="s">
        <v>598</v>
      </c>
      <c r="Z1061" t="s">
        <v>5759</v>
      </c>
      <c r="AA1061" t="s">
        <v>656</v>
      </c>
      <c r="AB1061" t="s">
        <v>656</v>
      </c>
      <c r="AC1061" t="s">
        <v>598</v>
      </c>
      <c r="AD1061" t="s">
        <v>5759</v>
      </c>
      <c r="AE1061">
        <v>8389</v>
      </c>
      <c r="AF1061" t="s">
        <v>598</v>
      </c>
      <c r="AG1061">
        <v>5504</v>
      </c>
      <c r="AH1061" t="s">
        <v>598</v>
      </c>
      <c r="AI1061">
        <v>7126</v>
      </c>
      <c r="AJ1061">
        <v>2197</v>
      </c>
      <c r="AK1061" t="s">
        <v>598</v>
      </c>
      <c r="AL1061" t="s">
        <v>10279</v>
      </c>
      <c r="AM1061" t="s">
        <v>5759</v>
      </c>
      <c r="AN1061" t="s">
        <v>5759</v>
      </c>
      <c r="AO1061" t="s">
        <v>659</v>
      </c>
    </row>
    <row r="1062" spans="1:41" x14ac:dyDescent="0.3">
      <c r="A1062" t="s">
        <v>2384</v>
      </c>
      <c r="B1062" t="s">
        <v>1054</v>
      </c>
      <c r="C1062" s="62">
        <v>30895</v>
      </c>
      <c r="D1062" t="s">
        <v>6664</v>
      </c>
      <c r="E1062" t="s">
        <v>7928</v>
      </c>
      <c r="F1062" t="s">
        <v>1479</v>
      </c>
      <c r="G1062" t="s">
        <v>9083</v>
      </c>
      <c r="H1062" t="s">
        <v>1371</v>
      </c>
      <c r="I1062" t="s">
        <v>10635</v>
      </c>
      <c r="J1062" t="s">
        <v>1054</v>
      </c>
      <c r="K1062">
        <v>445213</v>
      </c>
      <c r="L1062" t="s">
        <v>1054</v>
      </c>
      <c r="M1062">
        <v>1769564</v>
      </c>
      <c r="N1062" t="s">
        <v>1054</v>
      </c>
      <c r="O1062" t="s">
        <v>2385</v>
      </c>
      <c r="P1062" t="s">
        <v>2384</v>
      </c>
      <c r="Q1062">
        <v>8821</v>
      </c>
      <c r="R1062" t="s">
        <v>1054</v>
      </c>
      <c r="S1062">
        <v>30959</v>
      </c>
      <c r="T1062" t="s">
        <v>1054</v>
      </c>
      <c r="V1062" t="s">
        <v>4270</v>
      </c>
      <c r="W1062">
        <v>46298</v>
      </c>
      <c r="X1062">
        <v>8821</v>
      </c>
      <c r="Y1062" t="s">
        <v>1054</v>
      </c>
      <c r="Z1062" t="s">
        <v>5760</v>
      </c>
      <c r="AA1062" t="s">
        <v>656</v>
      </c>
      <c r="AB1062" t="s">
        <v>656</v>
      </c>
      <c r="AC1062" t="s">
        <v>1054</v>
      </c>
      <c r="AD1062" t="s">
        <v>5760</v>
      </c>
      <c r="AE1062">
        <v>11432</v>
      </c>
      <c r="AF1062" t="s">
        <v>1054</v>
      </c>
      <c r="AG1062">
        <v>12581</v>
      </c>
      <c r="AH1062" t="s">
        <v>1054</v>
      </c>
      <c r="AI1062">
        <v>5183</v>
      </c>
      <c r="AJ1062">
        <v>3603</v>
      </c>
      <c r="AL1062" t="s">
        <v>14887</v>
      </c>
      <c r="AM1062" t="s">
        <v>5760</v>
      </c>
      <c r="AN1062" t="s">
        <v>5760</v>
      </c>
      <c r="AO1062" t="s">
        <v>15883</v>
      </c>
    </row>
    <row r="1063" spans="1:41" x14ac:dyDescent="0.3">
      <c r="A1063" t="s">
        <v>2386</v>
      </c>
      <c r="B1063" t="s">
        <v>470</v>
      </c>
      <c r="C1063" s="62">
        <v>31870</v>
      </c>
      <c r="D1063" t="s">
        <v>6614</v>
      </c>
      <c r="E1063" t="s">
        <v>6613</v>
      </c>
      <c r="F1063" t="s">
        <v>1400</v>
      </c>
      <c r="G1063" t="s">
        <v>6107</v>
      </c>
      <c r="H1063" t="s">
        <v>659</v>
      </c>
      <c r="I1063" t="s">
        <v>10522</v>
      </c>
      <c r="J1063" t="s">
        <v>470</v>
      </c>
      <c r="K1063">
        <v>543401</v>
      </c>
      <c r="L1063" t="s">
        <v>470</v>
      </c>
      <c r="M1063">
        <v>1754188</v>
      </c>
      <c r="N1063" t="s">
        <v>470</v>
      </c>
      <c r="O1063" t="s">
        <v>2387</v>
      </c>
      <c r="P1063" t="s">
        <v>2386</v>
      </c>
      <c r="Q1063">
        <v>8853</v>
      </c>
      <c r="R1063" t="s">
        <v>470</v>
      </c>
      <c r="S1063">
        <v>31007</v>
      </c>
      <c r="T1063" t="s">
        <v>470</v>
      </c>
      <c r="U1063" t="s">
        <v>470</v>
      </c>
      <c r="V1063" t="s">
        <v>4271</v>
      </c>
      <c r="W1063">
        <v>60007</v>
      </c>
      <c r="X1063">
        <v>8853</v>
      </c>
      <c r="Y1063" t="s">
        <v>470</v>
      </c>
      <c r="Z1063" t="s">
        <v>5761</v>
      </c>
      <c r="AA1063" t="s">
        <v>664</v>
      </c>
      <c r="AB1063" t="s">
        <v>656</v>
      </c>
      <c r="AC1063" t="s">
        <v>470</v>
      </c>
      <c r="AD1063" t="s">
        <v>5761</v>
      </c>
      <c r="AE1063">
        <v>10625</v>
      </c>
      <c r="AF1063" t="s">
        <v>470</v>
      </c>
      <c r="AG1063">
        <v>12925</v>
      </c>
      <c r="AH1063" t="s">
        <v>470</v>
      </c>
      <c r="AI1063">
        <v>8617</v>
      </c>
      <c r="AJ1063">
        <v>3664</v>
      </c>
      <c r="AK1063" t="s">
        <v>470</v>
      </c>
      <c r="AL1063" t="s">
        <v>14888</v>
      </c>
      <c r="AM1063" t="s">
        <v>5761</v>
      </c>
      <c r="AN1063" t="s">
        <v>5761</v>
      </c>
      <c r="AO1063" t="s">
        <v>659</v>
      </c>
    </row>
    <row r="1064" spans="1:41" x14ac:dyDescent="0.3">
      <c r="A1064" t="s">
        <v>2388</v>
      </c>
      <c r="B1064" t="s">
        <v>962</v>
      </c>
      <c r="C1064" s="62">
        <v>31673</v>
      </c>
      <c r="D1064" t="s">
        <v>6583</v>
      </c>
      <c r="E1064" t="s">
        <v>7929</v>
      </c>
      <c r="F1064" t="s">
        <v>1458</v>
      </c>
      <c r="G1064" t="s">
        <v>9083</v>
      </c>
      <c r="H1064" t="s">
        <v>1371</v>
      </c>
      <c r="I1064" t="s">
        <v>9920</v>
      </c>
      <c r="J1064" t="s">
        <v>962</v>
      </c>
      <c r="K1064">
        <v>457779</v>
      </c>
      <c r="L1064" t="s">
        <v>962</v>
      </c>
      <c r="M1064">
        <v>1725466</v>
      </c>
      <c r="N1064" t="s">
        <v>962</v>
      </c>
      <c r="O1064" t="s">
        <v>2389</v>
      </c>
      <c r="P1064" t="s">
        <v>2388</v>
      </c>
      <c r="Q1064">
        <v>8790</v>
      </c>
      <c r="R1064" t="s">
        <v>962</v>
      </c>
      <c r="S1064">
        <v>30571</v>
      </c>
      <c r="T1064" t="s">
        <v>962</v>
      </c>
      <c r="V1064" t="s">
        <v>4272</v>
      </c>
      <c r="W1064">
        <v>46291</v>
      </c>
      <c r="X1064">
        <v>8790</v>
      </c>
      <c r="Y1064" t="s">
        <v>962</v>
      </c>
      <c r="Z1064" t="s">
        <v>5762</v>
      </c>
      <c r="AA1064" t="s">
        <v>664</v>
      </c>
      <c r="AB1064" t="s">
        <v>664</v>
      </c>
      <c r="AC1064" t="s">
        <v>962</v>
      </c>
      <c r="AD1064" t="s">
        <v>5762</v>
      </c>
      <c r="AE1064">
        <v>10939</v>
      </c>
      <c r="AH1064" t="s">
        <v>962</v>
      </c>
      <c r="AI1064">
        <v>5439</v>
      </c>
      <c r="AN1064" t="s">
        <v>962</v>
      </c>
      <c r="AO1064" t="s">
        <v>1371</v>
      </c>
    </row>
    <row r="1065" spans="1:41" x14ac:dyDescent="0.3">
      <c r="A1065" t="s">
        <v>15765</v>
      </c>
      <c r="B1065" t="s">
        <v>14273</v>
      </c>
      <c r="C1065" s="62">
        <v>32949</v>
      </c>
      <c r="D1065" t="s">
        <v>6549</v>
      </c>
      <c r="E1065" t="s">
        <v>15766</v>
      </c>
      <c r="F1065" t="s">
        <v>1437</v>
      </c>
      <c r="G1065" t="s">
        <v>6107</v>
      </c>
      <c r="H1065" t="s">
        <v>1371</v>
      </c>
      <c r="I1065" t="s">
        <v>15501</v>
      </c>
      <c r="J1065" t="s">
        <v>14273</v>
      </c>
      <c r="K1065">
        <v>552640</v>
      </c>
      <c r="L1065" t="s">
        <v>14273</v>
      </c>
      <c r="P1065" t="s">
        <v>15765</v>
      </c>
      <c r="Q1065">
        <v>10763</v>
      </c>
      <c r="R1065" t="s">
        <v>14273</v>
      </c>
      <c r="S1065">
        <v>35872</v>
      </c>
      <c r="T1065" t="s">
        <v>14273</v>
      </c>
      <c r="W1065">
        <v>59541</v>
      </c>
      <c r="Z1065" t="s">
        <v>16027</v>
      </c>
      <c r="AA1065" t="s">
        <v>656</v>
      </c>
      <c r="AB1065" t="s">
        <v>656</v>
      </c>
      <c r="AD1065" t="s">
        <v>16027</v>
      </c>
      <c r="AE1065">
        <v>15094</v>
      </c>
      <c r="AI1065">
        <v>27995</v>
      </c>
      <c r="AJ1065">
        <v>5654</v>
      </c>
      <c r="AN1065" t="s">
        <v>14273</v>
      </c>
      <c r="AO1065" t="s">
        <v>15883</v>
      </c>
    </row>
    <row r="1066" spans="1:41" x14ac:dyDescent="0.3">
      <c r="A1066" t="s">
        <v>13796</v>
      </c>
      <c r="B1066" t="s">
        <v>12978</v>
      </c>
      <c r="C1066" s="62">
        <v>32864</v>
      </c>
      <c r="D1066" t="s">
        <v>7659</v>
      </c>
      <c r="E1066" t="s">
        <v>13797</v>
      </c>
      <c r="F1066" t="s">
        <v>1414</v>
      </c>
      <c r="G1066" t="s">
        <v>9083</v>
      </c>
      <c r="H1066" t="s">
        <v>1378</v>
      </c>
      <c r="I1066" t="s">
        <v>12979</v>
      </c>
      <c r="J1066" t="s">
        <v>12978</v>
      </c>
      <c r="K1066">
        <v>623182</v>
      </c>
      <c r="L1066" t="s">
        <v>12978</v>
      </c>
      <c r="M1066">
        <v>2114649</v>
      </c>
      <c r="N1066" t="s">
        <v>12978</v>
      </c>
      <c r="O1066" t="s">
        <v>13798</v>
      </c>
      <c r="P1066" t="s">
        <v>13796</v>
      </c>
      <c r="Q1066">
        <v>10150</v>
      </c>
      <c r="R1066" t="s">
        <v>12978</v>
      </c>
      <c r="S1066">
        <v>33389</v>
      </c>
      <c r="T1066" t="s">
        <v>12978</v>
      </c>
      <c r="W1066">
        <v>101262</v>
      </c>
      <c r="X1066">
        <v>10150</v>
      </c>
      <c r="Y1066" t="s">
        <v>12978</v>
      </c>
      <c r="Z1066" t="s">
        <v>13799</v>
      </c>
      <c r="AA1066" t="s">
        <v>656</v>
      </c>
      <c r="AB1066" t="s">
        <v>656</v>
      </c>
      <c r="AD1066" t="s">
        <v>13799</v>
      </c>
      <c r="AE1066">
        <v>13348</v>
      </c>
      <c r="AI1066">
        <v>30443</v>
      </c>
      <c r="AJ1066">
        <v>4808</v>
      </c>
      <c r="AK1066" t="s">
        <v>12978</v>
      </c>
      <c r="AL1066" t="s">
        <v>14889</v>
      </c>
      <c r="AM1066" t="s">
        <v>13799</v>
      </c>
      <c r="AN1066" t="s">
        <v>12978</v>
      </c>
      <c r="AO1066" t="s">
        <v>1378</v>
      </c>
    </row>
    <row r="1067" spans="1:41" x14ac:dyDescent="0.3">
      <c r="A1067" t="s">
        <v>2390</v>
      </c>
      <c r="B1067" t="s">
        <v>1009</v>
      </c>
      <c r="C1067" s="62">
        <v>31512</v>
      </c>
      <c r="D1067" t="s">
        <v>6802</v>
      </c>
      <c r="E1067" t="s">
        <v>7488</v>
      </c>
      <c r="F1067" t="s">
        <v>1400</v>
      </c>
      <c r="G1067" t="s">
        <v>6107</v>
      </c>
      <c r="H1067" t="s">
        <v>1371</v>
      </c>
      <c r="I1067" t="s">
        <v>9716</v>
      </c>
      <c r="J1067" t="s">
        <v>1009</v>
      </c>
      <c r="K1067">
        <v>446372</v>
      </c>
      <c r="L1067" t="s">
        <v>1009</v>
      </c>
      <c r="M1067">
        <v>1759018</v>
      </c>
      <c r="N1067" t="s">
        <v>1009</v>
      </c>
      <c r="O1067" t="s">
        <v>2391</v>
      </c>
      <c r="P1067" t="s">
        <v>2390</v>
      </c>
      <c r="Q1067">
        <v>9048</v>
      </c>
      <c r="R1067" t="s">
        <v>1009</v>
      </c>
      <c r="S1067">
        <v>30981</v>
      </c>
      <c r="T1067" t="s">
        <v>1009</v>
      </c>
      <c r="V1067" t="s">
        <v>4273</v>
      </c>
      <c r="W1067">
        <v>57424</v>
      </c>
      <c r="X1067">
        <v>9048</v>
      </c>
      <c r="Y1067" t="s">
        <v>1009</v>
      </c>
      <c r="Z1067" t="s">
        <v>5763</v>
      </c>
      <c r="AA1067" t="s">
        <v>656</v>
      </c>
      <c r="AB1067" t="s">
        <v>656</v>
      </c>
      <c r="AC1067" t="s">
        <v>1009</v>
      </c>
      <c r="AD1067" t="s">
        <v>5763</v>
      </c>
      <c r="AE1067">
        <v>9875</v>
      </c>
      <c r="AF1067" t="s">
        <v>1009</v>
      </c>
      <c r="AG1067">
        <v>13627</v>
      </c>
      <c r="AH1067" t="s">
        <v>1009</v>
      </c>
      <c r="AI1067">
        <v>6965</v>
      </c>
      <c r="AJ1067">
        <v>3906</v>
      </c>
      <c r="AK1067" t="s">
        <v>1009</v>
      </c>
      <c r="AL1067" t="s">
        <v>14890</v>
      </c>
      <c r="AM1067" t="s">
        <v>5763</v>
      </c>
      <c r="AN1067" t="s">
        <v>5763</v>
      </c>
      <c r="AO1067" t="s">
        <v>15887</v>
      </c>
    </row>
    <row r="1068" spans="1:41" x14ac:dyDescent="0.3">
      <c r="A1068" t="s">
        <v>13800</v>
      </c>
      <c r="B1068" t="s">
        <v>11710</v>
      </c>
      <c r="C1068" s="62">
        <v>33551</v>
      </c>
      <c r="D1068" t="s">
        <v>6549</v>
      </c>
      <c r="E1068" t="s">
        <v>13801</v>
      </c>
      <c r="F1068" t="s">
        <v>1396</v>
      </c>
      <c r="G1068" t="s">
        <v>9083</v>
      </c>
      <c r="H1068" t="s">
        <v>1422</v>
      </c>
      <c r="I1068" t="s">
        <v>13016</v>
      </c>
      <c r="J1068" t="s">
        <v>11710</v>
      </c>
      <c r="K1068">
        <v>595284</v>
      </c>
      <c r="L1068" t="s">
        <v>11710</v>
      </c>
      <c r="M1068">
        <v>2066819</v>
      </c>
      <c r="N1068" t="s">
        <v>11710</v>
      </c>
      <c r="O1068" t="s">
        <v>14891</v>
      </c>
      <c r="P1068" t="s">
        <v>13800</v>
      </c>
      <c r="Q1068">
        <v>10555</v>
      </c>
      <c r="R1068" t="s">
        <v>11710</v>
      </c>
      <c r="S1068">
        <v>33304</v>
      </c>
      <c r="T1068" t="s">
        <v>11710</v>
      </c>
      <c r="W1068">
        <v>68908</v>
      </c>
      <c r="X1068">
        <v>10555</v>
      </c>
      <c r="Y1068" t="s">
        <v>11710</v>
      </c>
      <c r="Z1068" t="s">
        <v>13802</v>
      </c>
      <c r="AA1068" t="s">
        <v>5053</v>
      </c>
      <c r="AB1068" t="s">
        <v>656</v>
      </c>
      <c r="AD1068" t="s">
        <v>13802</v>
      </c>
      <c r="AE1068">
        <v>13000</v>
      </c>
      <c r="AI1068">
        <v>18538</v>
      </c>
      <c r="AJ1068">
        <v>5091</v>
      </c>
      <c r="AK1068" t="s">
        <v>11710</v>
      </c>
      <c r="AL1068" t="s">
        <v>14892</v>
      </c>
      <c r="AM1068" t="s">
        <v>13802</v>
      </c>
      <c r="AN1068" t="s">
        <v>11710</v>
      </c>
      <c r="AO1068" t="s">
        <v>1422</v>
      </c>
    </row>
    <row r="1069" spans="1:41" x14ac:dyDescent="0.3">
      <c r="A1069" t="s">
        <v>8295</v>
      </c>
      <c r="B1069" t="s">
        <v>8694</v>
      </c>
      <c r="C1069" s="62">
        <v>33568</v>
      </c>
      <c r="D1069" t="s">
        <v>6802</v>
      </c>
      <c r="E1069" t="s">
        <v>8296</v>
      </c>
      <c r="F1069" t="s">
        <v>1435</v>
      </c>
      <c r="G1069" t="s">
        <v>9083</v>
      </c>
      <c r="H1069" t="s">
        <v>1371</v>
      </c>
      <c r="I1069" t="s">
        <v>10669</v>
      </c>
      <c r="J1069" t="s">
        <v>8694</v>
      </c>
      <c r="K1069">
        <v>608349</v>
      </c>
      <c r="L1069" t="s">
        <v>8694</v>
      </c>
      <c r="M1069">
        <v>2066314</v>
      </c>
      <c r="N1069" t="s">
        <v>8694</v>
      </c>
      <c r="O1069" t="s">
        <v>8695</v>
      </c>
      <c r="P1069" t="s">
        <v>8295</v>
      </c>
      <c r="Q1069">
        <v>9712</v>
      </c>
      <c r="R1069" t="s">
        <v>8694</v>
      </c>
      <c r="S1069">
        <v>33206</v>
      </c>
      <c r="T1069" t="s">
        <v>8694</v>
      </c>
      <c r="V1069" t="s">
        <v>11980</v>
      </c>
      <c r="W1069">
        <v>70620</v>
      </c>
      <c r="X1069">
        <v>9712</v>
      </c>
      <c r="Y1069" t="s">
        <v>8694</v>
      </c>
      <c r="Z1069" t="s">
        <v>10670</v>
      </c>
      <c r="AA1069" t="s">
        <v>656</v>
      </c>
      <c r="AB1069" t="s">
        <v>656</v>
      </c>
      <c r="AC1069" t="s">
        <v>8694</v>
      </c>
      <c r="AD1069" t="s">
        <v>10670</v>
      </c>
      <c r="AE1069">
        <v>12982</v>
      </c>
      <c r="AF1069" t="s">
        <v>8694</v>
      </c>
      <c r="AG1069">
        <v>52865</v>
      </c>
      <c r="AH1069" t="s">
        <v>8694</v>
      </c>
      <c r="AI1069">
        <v>18296</v>
      </c>
      <c r="AJ1069">
        <v>4633</v>
      </c>
      <c r="AL1069" t="s">
        <v>14893</v>
      </c>
      <c r="AM1069" t="s">
        <v>10670</v>
      </c>
      <c r="AN1069" t="s">
        <v>10670</v>
      </c>
      <c r="AO1069" t="s">
        <v>15883</v>
      </c>
    </row>
    <row r="1070" spans="1:41" x14ac:dyDescent="0.3">
      <c r="A1070" t="s">
        <v>15586</v>
      </c>
      <c r="B1070" t="s">
        <v>14247</v>
      </c>
      <c r="C1070" s="62">
        <v>33179</v>
      </c>
      <c r="D1070" t="s">
        <v>6610</v>
      </c>
      <c r="E1070" t="s">
        <v>15587</v>
      </c>
      <c r="F1070" t="s">
        <v>1529</v>
      </c>
      <c r="G1070" t="s">
        <v>9083</v>
      </c>
      <c r="H1070" t="s">
        <v>1371</v>
      </c>
      <c r="I1070" t="s">
        <v>15511</v>
      </c>
      <c r="J1070" t="s">
        <v>14247</v>
      </c>
      <c r="K1070">
        <v>571863</v>
      </c>
      <c r="L1070" t="s">
        <v>14247</v>
      </c>
      <c r="P1070" t="s">
        <v>15586</v>
      </c>
      <c r="Q1070">
        <v>10404</v>
      </c>
      <c r="R1070" t="s">
        <v>14247</v>
      </c>
      <c r="S1070">
        <v>34849</v>
      </c>
      <c r="T1070" t="s">
        <v>14247</v>
      </c>
      <c r="W1070">
        <v>99961</v>
      </c>
      <c r="X1070">
        <v>10404</v>
      </c>
      <c r="Y1070" t="s">
        <v>14247</v>
      </c>
      <c r="Z1070" t="s">
        <v>16028</v>
      </c>
      <c r="AA1070" t="s">
        <v>664</v>
      </c>
      <c r="AB1070" t="s">
        <v>656</v>
      </c>
      <c r="AD1070" t="s">
        <v>16028</v>
      </c>
      <c r="AE1070">
        <v>12554</v>
      </c>
      <c r="AI1070">
        <v>23713</v>
      </c>
      <c r="AJ1070">
        <v>5384</v>
      </c>
      <c r="AN1070" t="s">
        <v>14247</v>
      </c>
      <c r="AO1070" t="s">
        <v>15887</v>
      </c>
    </row>
    <row r="1071" spans="1:41" x14ac:dyDescent="0.3">
      <c r="A1071" t="s">
        <v>2392</v>
      </c>
      <c r="B1071" t="s">
        <v>953</v>
      </c>
      <c r="C1071" s="62">
        <v>31592</v>
      </c>
      <c r="D1071" t="s">
        <v>7544</v>
      </c>
      <c r="E1071" t="s">
        <v>7543</v>
      </c>
      <c r="F1071" t="s">
        <v>3575</v>
      </c>
      <c r="G1071" t="s">
        <v>3575</v>
      </c>
      <c r="H1071" t="s">
        <v>1371</v>
      </c>
      <c r="I1071" t="s">
        <v>10259</v>
      </c>
      <c r="J1071" t="s">
        <v>953</v>
      </c>
      <c r="K1071">
        <v>543408</v>
      </c>
      <c r="L1071" t="s">
        <v>953</v>
      </c>
      <c r="M1071">
        <v>1795805</v>
      </c>
      <c r="N1071" t="s">
        <v>953</v>
      </c>
      <c r="O1071" t="s">
        <v>4274</v>
      </c>
      <c r="P1071" t="s">
        <v>2392</v>
      </c>
      <c r="Q1071">
        <v>9294</v>
      </c>
      <c r="R1071" t="s">
        <v>953</v>
      </c>
      <c r="S1071">
        <v>31079</v>
      </c>
      <c r="T1071" t="s">
        <v>953</v>
      </c>
      <c r="V1071" t="s">
        <v>4275</v>
      </c>
      <c r="W1071">
        <v>58356</v>
      </c>
      <c r="X1071">
        <v>9294</v>
      </c>
      <c r="Y1071" t="s">
        <v>953</v>
      </c>
      <c r="Z1071" t="s">
        <v>5764</v>
      </c>
      <c r="AA1071" t="s">
        <v>656</v>
      </c>
      <c r="AB1071" t="s">
        <v>656</v>
      </c>
      <c r="AC1071" t="s">
        <v>953</v>
      </c>
      <c r="AD1071" t="s">
        <v>5764</v>
      </c>
      <c r="AE1071">
        <v>11941</v>
      </c>
      <c r="AF1071" t="s">
        <v>953</v>
      </c>
      <c r="AG1071">
        <v>13415</v>
      </c>
      <c r="AH1071" t="s">
        <v>953</v>
      </c>
      <c r="AI1071">
        <v>17751</v>
      </c>
      <c r="AJ1071">
        <v>4196</v>
      </c>
      <c r="AL1071" t="s">
        <v>14894</v>
      </c>
      <c r="AM1071" t="s">
        <v>5764</v>
      </c>
      <c r="AN1071" t="s">
        <v>953</v>
      </c>
      <c r="AO1071" t="s">
        <v>1371</v>
      </c>
    </row>
    <row r="1072" spans="1:41" x14ac:dyDescent="0.3">
      <c r="A1072" t="s">
        <v>2393</v>
      </c>
      <c r="B1072" t="s">
        <v>631</v>
      </c>
      <c r="C1072" s="62">
        <v>27824</v>
      </c>
      <c r="D1072" t="s">
        <v>6551</v>
      </c>
      <c r="E1072" t="s">
        <v>7265</v>
      </c>
      <c r="F1072" t="s">
        <v>3575</v>
      </c>
      <c r="G1072" t="s">
        <v>3575</v>
      </c>
      <c r="H1072" t="s">
        <v>1394</v>
      </c>
      <c r="I1072" t="s">
        <v>10558</v>
      </c>
      <c r="J1072" t="s">
        <v>631</v>
      </c>
      <c r="K1072">
        <v>117244</v>
      </c>
      <c r="L1072" t="s">
        <v>631</v>
      </c>
      <c r="M1072">
        <v>7791</v>
      </c>
      <c r="N1072" t="s">
        <v>631</v>
      </c>
      <c r="O1072" t="s">
        <v>2394</v>
      </c>
      <c r="P1072" t="s">
        <v>2393</v>
      </c>
      <c r="Q1072">
        <v>5908</v>
      </c>
      <c r="R1072" t="s">
        <v>631</v>
      </c>
      <c r="S1072">
        <v>3747</v>
      </c>
      <c r="T1072" t="s">
        <v>631</v>
      </c>
      <c r="U1072" t="s">
        <v>631</v>
      </c>
      <c r="V1072" t="s">
        <v>4276</v>
      </c>
      <c r="W1072">
        <v>1542</v>
      </c>
      <c r="X1072">
        <v>5908</v>
      </c>
      <c r="Y1072" t="s">
        <v>631</v>
      </c>
      <c r="Z1072" t="s">
        <v>8696</v>
      </c>
      <c r="AA1072" t="s">
        <v>656</v>
      </c>
      <c r="AB1072" t="s">
        <v>656</v>
      </c>
      <c r="AC1072" t="s">
        <v>631</v>
      </c>
      <c r="AD1072" t="s">
        <v>8696</v>
      </c>
      <c r="AI1072">
        <v>8458</v>
      </c>
      <c r="AO1072" t="s">
        <v>1394</v>
      </c>
    </row>
    <row r="1073" spans="1:41" x14ac:dyDescent="0.3">
      <c r="A1073" t="s">
        <v>2395</v>
      </c>
      <c r="B1073" t="s">
        <v>1193</v>
      </c>
      <c r="C1073" s="62">
        <v>31210</v>
      </c>
      <c r="D1073" t="s">
        <v>6713</v>
      </c>
      <c r="E1073" t="s">
        <v>7930</v>
      </c>
      <c r="F1073" t="s">
        <v>3575</v>
      </c>
      <c r="G1073" t="s">
        <v>3575</v>
      </c>
      <c r="H1073" t="s">
        <v>1371</v>
      </c>
      <c r="I1073" t="s">
        <v>10938</v>
      </c>
      <c r="J1073" t="s">
        <v>1193</v>
      </c>
      <c r="K1073">
        <v>502004</v>
      </c>
      <c r="L1073" t="s">
        <v>1193</v>
      </c>
      <c r="M1073">
        <v>1663105</v>
      </c>
      <c r="N1073" t="s">
        <v>1193</v>
      </c>
      <c r="O1073" t="s">
        <v>2396</v>
      </c>
      <c r="P1073" t="s">
        <v>2395</v>
      </c>
      <c r="Q1073">
        <v>9064</v>
      </c>
      <c r="R1073" t="s">
        <v>1193</v>
      </c>
      <c r="S1073">
        <v>30991</v>
      </c>
      <c r="T1073" t="s">
        <v>1193</v>
      </c>
      <c r="V1073" t="s">
        <v>4277</v>
      </c>
      <c r="W1073">
        <v>50087</v>
      </c>
      <c r="X1073">
        <v>9064</v>
      </c>
      <c r="Y1073" t="s">
        <v>1193</v>
      </c>
      <c r="Z1073" t="s">
        <v>5765</v>
      </c>
      <c r="AA1073" t="s">
        <v>656</v>
      </c>
      <c r="AB1073" t="s">
        <v>656</v>
      </c>
      <c r="AC1073" t="s">
        <v>1193</v>
      </c>
      <c r="AD1073" t="s">
        <v>5765</v>
      </c>
      <c r="AE1073">
        <v>9503</v>
      </c>
      <c r="AF1073" t="s">
        <v>1193</v>
      </c>
      <c r="AG1073">
        <v>13403</v>
      </c>
      <c r="AH1073" t="s">
        <v>1193</v>
      </c>
      <c r="AI1073">
        <v>3289</v>
      </c>
      <c r="AJ1073">
        <v>3928</v>
      </c>
      <c r="AL1073" t="s">
        <v>14895</v>
      </c>
      <c r="AM1073" t="s">
        <v>5765</v>
      </c>
      <c r="AN1073" t="s">
        <v>5765</v>
      </c>
      <c r="AO1073" t="s">
        <v>15883</v>
      </c>
    </row>
    <row r="1074" spans="1:41" x14ac:dyDescent="0.3">
      <c r="A1074" t="s">
        <v>13097</v>
      </c>
      <c r="B1074" t="s">
        <v>11223</v>
      </c>
      <c r="C1074" s="62">
        <v>35185</v>
      </c>
      <c r="D1074" t="s">
        <v>6583</v>
      </c>
      <c r="E1074" t="s">
        <v>13098</v>
      </c>
      <c r="F1074" t="s">
        <v>1462</v>
      </c>
      <c r="G1074" t="s">
        <v>6107</v>
      </c>
      <c r="H1074" t="s">
        <v>1371</v>
      </c>
      <c r="I1074" t="s">
        <v>15869</v>
      </c>
      <c r="J1074" t="s">
        <v>11223</v>
      </c>
      <c r="K1074">
        <v>656629</v>
      </c>
      <c r="L1074" t="s">
        <v>11223</v>
      </c>
      <c r="M1074">
        <v>2135265</v>
      </c>
      <c r="N1074" t="s">
        <v>11223</v>
      </c>
      <c r="P1074" t="s">
        <v>13097</v>
      </c>
      <c r="Q1074">
        <v>10412</v>
      </c>
      <c r="S1074">
        <v>33261</v>
      </c>
      <c r="W1074">
        <v>104824</v>
      </c>
      <c r="Z1074" t="s">
        <v>13099</v>
      </c>
      <c r="AA1074" t="s">
        <v>656</v>
      </c>
      <c r="AB1074" t="s">
        <v>656</v>
      </c>
      <c r="AD1074" t="s">
        <v>13099</v>
      </c>
      <c r="AE1074">
        <v>13401</v>
      </c>
      <c r="AI1074">
        <v>18493</v>
      </c>
      <c r="AJ1074">
        <v>5614</v>
      </c>
      <c r="AL1074" t="s">
        <v>14896</v>
      </c>
      <c r="AM1074" t="s">
        <v>13099</v>
      </c>
      <c r="AN1074" t="s">
        <v>13099</v>
      </c>
      <c r="AO1074" t="s">
        <v>1371</v>
      </c>
    </row>
    <row r="1075" spans="1:41" x14ac:dyDescent="0.3">
      <c r="A1075" t="s">
        <v>2397</v>
      </c>
      <c r="B1075" t="s">
        <v>926</v>
      </c>
      <c r="C1075" s="62">
        <v>29114</v>
      </c>
      <c r="D1075" t="s">
        <v>7167</v>
      </c>
      <c r="E1075" t="s">
        <v>7931</v>
      </c>
      <c r="F1075" t="s">
        <v>3575</v>
      </c>
      <c r="G1075" t="s">
        <v>3575</v>
      </c>
      <c r="H1075" t="s">
        <v>1371</v>
      </c>
      <c r="I1075" t="s">
        <v>9776</v>
      </c>
      <c r="J1075" t="s">
        <v>926</v>
      </c>
      <c r="K1075">
        <v>445090</v>
      </c>
      <c r="L1075" t="s">
        <v>926</v>
      </c>
      <c r="M1075">
        <v>451982</v>
      </c>
      <c r="N1075" t="s">
        <v>926</v>
      </c>
      <c r="O1075" t="s">
        <v>2398</v>
      </c>
      <c r="P1075" t="s">
        <v>2397</v>
      </c>
      <c r="Q1075">
        <v>8230</v>
      </c>
      <c r="R1075" t="s">
        <v>926</v>
      </c>
      <c r="S1075">
        <v>29112</v>
      </c>
      <c r="T1075" t="s">
        <v>926</v>
      </c>
      <c r="V1075" t="s">
        <v>4278</v>
      </c>
      <c r="W1075">
        <v>38132</v>
      </c>
      <c r="X1075">
        <v>8230</v>
      </c>
      <c r="Y1075" t="s">
        <v>926</v>
      </c>
      <c r="Z1075" t="s">
        <v>5766</v>
      </c>
      <c r="AA1075" t="s">
        <v>656</v>
      </c>
      <c r="AB1075" t="s">
        <v>656</v>
      </c>
      <c r="AC1075" t="s">
        <v>926</v>
      </c>
      <c r="AD1075" t="s">
        <v>5766</v>
      </c>
      <c r="AE1075">
        <v>7869</v>
      </c>
      <c r="AI1075">
        <v>3144</v>
      </c>
      <c r="AN1075" t="s">
        <v>926</v>
      </c>
      <c r="AO1075" t="s">
        <v>1371</v>
      </c>
    </row>
    <row r="1076" spans="1:41" x14ac:dyDescent="0.3">
      <c r="A1076" t="s">
        <v>2399</v>
      </c>
      <c r="B1076" t="s">
        <v>440</v>
      </c>
      <c r="C1076" s="62">
        <v>30369</v>
      </c>
      <c r="D1076" t="s">
        <v>6754</v>
      </c>
      <c r="E1076" t="s">
        <v>7266</v>
      </c>
      <c r="F1076" t="s">
        <v>3575</v>
      </c>
      <c r="G1076" t="s">
        <v>3575</v>
      </c>
      <c r="H1076" t="s">
        <v>1394</v>
      </c>
      <c r="I1076" t="s">
        <v>9594</v>
      </c>
      <c r="J1076" t="s">
        <v>440</v>
      </c>
      <c r="K1076">
        <v>425773</v>
      </c>
      <c r="L1076" t="s">
        <v>440</v>
      </c>
      <c r="M1076">
        <v>387403</v>
      </c>
      <c r="N1076" t="s">
        <v>440</v>
      </c>
      <c r="O1076" t="s">
        <v>2400</v>
      </c>
      <c r="P1076" t="s">
        <v>2399</v>
      </c>
      <c r="Q1076">
        <v>7293</v>
      </c>
      <c r="R1076" t="s">
        <v>440</v>
      </c>
      <c r="S1076">
        <v>5918</v>
      </c>
      <c r="T1076" t="s">
        <v>440</v>
      </c>
      <c r="V1076" t="s">
        <v>4279</v>
      </c>
      <c r="W1076">
        <v>31601</v>
      </c>
      <c r="X1076">
        <v>7293</v>
      </c>
      <c r="Y1076" t="s">
        <v>440</v>
      </c>
      <c r="Z1076" t="s">
        <v>8697</v>
      </c>
      <c r="AA1076" t="s">
        <v>664</v>
      </c>
      <c r="AB1076" t="s">
        <v>664</v>
      </c>
      <c r="AC1076" t="s">
        <v>440</v>
      </c>
      <c r="AD1076" t="s">
        <v>8697</v>
      </c>
      <c r="AE1076">
        <v>6915</v>
      </c>
      <c r="AI1076">
        <v>10986</v>
      </c>
      <c r="AN1076" t="s">
        <v>440</v>
      </c>
      <c r="AO1076" t="s">
        <v>1394</v>
      </c>
    </row>
    <row r="1077" spans="1:41" x14ac:dyDescent="0.3">
      <c r="A1077" t="s">
        <v>2401</v>
      </c>
      <c r="B1077" t="s">
        <v>197</v>
      </c>
      <c r="C1077" s="62">
        <v>27730</v>
      </c>
      <c r="D1077" t="s">
        <v>6707</v>
      </c>
      <c r="E1077" t="s">
        <v>7267</v>
      </c>
      <c r="F1077" t="s">
        <v>3575</v>
      </c>
      <c r="G1077" t="s">
        <v>3575</v>
      </c>
      <c r="H1077" t="s">
        <v>1378</v>
      </c>
      <c r="I1077" t="s">
        <v>9125</v>
      </c>
      <c r="J1077" t="s">
        <v>197</v>
      </c>
      <c r="K1077">
        <v>117276</v>
      </c>
      <c r="L1077" t="s">
        <v>197</v>
      </c>
      <c r="M1077">
        <v>7792</v>
      </c>
      <c r="N1077" t="s">
        <v>197</v>
      </c>
      <c r="O1077" t="s">
        <v>2402</v>
      </c>
      <c r="P1077" t="s">
        <v>2401</v>
      </c>
      <c r="Q1077">
        <v>5846</v>
      </c>
      <c r="R1077" t="s">
        <v>197</v>
      </c>
      <c r="S1077">
        <v>3685</v>
      </c>
      <c r="T1077" t="s">
        <v>197</v>
      </c>
      <c r="V1077" t="s">
        <v>4280</v>
      </c>
      <c r="W1077">
        <v>629</v>
      </c>
      <c r="X1077">
        <v>5846</v>
      </c>
      <c r="Y1077" t="s">
        <v>197</v>
      </c>
      <c r="Z1077" t="s">
        <v>8698</v>
      </c>
      <c r="AA1077" t="s">
        <v>664</v>
      </c>
      <c r="AB1077" t="s">
        <v>664</v>
      </c>
      <c r="AC1077" t="s">
        <v>197</v>
      </c>
      <c r="AD1077" t="s">
        <v>8698</v>
      </c>
      <c r="AI1077">
        <v>4228</v>
      </c>
      <c r="AO1077" t="s">
        <v>1378</v>
      </c>
    </row>
    <row r="1078" spans="1:41" x14ac:dyDescent="0.3">
      <c r="A1078" t="s">
        <v>2403</v>
      </c>
      <c r="B1078" t="s">
        <v>471</v>
      </c>
      <c r="C1078" s="62">
        <v>30452</v>
      </c>
      <c r="D1078" t="s">
        <v>6713</v>
      </c>
      <c r="E1078" t="s">
        <v>7268</v>
      </c>
      <c r="F1078" t="s">
        <v>3575</v>
      </c>
      <c r="G1078" t="s">
        <v>3575</v>
      </c>
      <c r="H1078" t="s">
        <v>1422</v>
      </c>
      <c r="I1078" t="s">
        <v>10752</v>
      </c>
      <c r="J1078" t="s">
        <v>471</v>
      </c>
      <c r="K1078">
        <v>435459</v>
      </c>
      <c r="L1078" t="s">
        <v>471</v>
      </c>
      <c r="M1078">
        <v>546236</v>
      </c>
      <c r="N1078" t="s">
        <v>471</v>
      </c>
      <c r="O1078" t="s">
        <v>2404</v>
      </c>
      <c r="P1078" t="s">
        <v>2403</v>
      </c>
      <c r="Q1078">
        <v>7941</v>
      </c>
      <c r="R1078" t="s">
        <v>471</v>
      </c>
      <c r="S1078">
        <v>28665</v>
      </c>
      <c r="T1078" t="s">
        <v>471</v>
      </c>
      <c r="U1078" t="s">
        <v>471</v>
      </c>
      <c r="V1078" t="s">
        <v>4281</v>
      </c>
      <c r="W1078">
        <v>45441</v>
      </c>
      <c r="X1078">
        <v>7941</v>
      </c>
      <c r="Y1078" t="s">
        <v>471</v>
      </c>
      <c r="Z1078" t="s">
        <v>5767</v>
      </c>
      <c r="AA1078" t="s">
        <v>664</v>
      </c>
      <c r="AB1078" t="s">
        <v>656</v>
      </c>
      <c r="AC1078" t="s">
        <v>471</v>
      </c>
      <c r="AD1078" t="s">
        <v>5767</v>
      </c>
      <c r="AE1078">
        <v>8150</v>
      </c>
      <c r="AI1078">
        <v>858</v>
      </c>
      <c r="AN1078" t="s">
        <v>471</v>
      </c>
      <c r="AO1078" t="s">
        <v>1422</v>
      </c>
    </row>
    <row r="1079" spans="1:41" x14ac:dyDescent="0.3">
      <c r="A1079" t="s">
        <v>4282</v>
      </c>
      <c r="B1079" t="s">
        <v>4283</v>
      </c>
      <c r="C1079" s="62">
        <v>29792</v>
      </c>
      <c r="D1079" t="s">
        <v>6808</v>
      </c>
      <c r="E1079" t="s">
        <v>7269</v>
      </c>
      <c r="F1079" t="s">
        <v>3575</v>
      </c>
      <c r="G1079" t="s">
        <v>3575</v>
      </c>
      <c r="H1079" t="s">
        <v>658</v>
      </c>
      <c r="I1079" t="s">
        <v>9603</v>
      </c>
      <c r="J1079" t="s">
        <v>4283</v>
      </c>
      <c r="K1079">
        <v>450260</v>
      </c>
      <c r="L1079" t="s">
        <v>4283</v>
      </c>
      <c r="M1079">
        <v>486543</v>
      </c>
      <c r="N1079" t="s">
        <v>4283</v>
      </c>
      <c r="O1079" t="s">
        <v>5768</v>
      </c>
      <c r="P1079" t="s">
        <v>4282</v>
      </c>
      <c r="Q1079">
        <v>7864</v>
      </c>
      <c r="R1079" t="s">
        <v>4283</v>
      </c>
      <c r="S1079">
        <v>28585</v>
      </c>
      <c r="T1079" t="s">
        <v>4283</v>
      </c>
      <c r="V1079" t="s">
        <v>5769</v>
      </c>
      <c r="W1079">
        <v>45442</v>
      </c>
      <c r="X1079">
        <v>7864</v>
      </c>
      <c r="Y1079" t="s">
        <v>4283</v>
      </c>
      <c r="Z1079" t="s">
        <v>5770</v>
      </c>
      <c r="AA1079" t="s">
        <v>656</v>
      </c>
      <c r="AB1079" t="s">
        <v>656</v>
      </c>
      <c r="AC1079" t="s">
        <v>4283</v>
      </c>
      <c r="AD1079" t="s">
        <v>5770</v>
      </c>
      <c r="AI1079">
        <v>15222</v>
      </c>
      <c r="AO1079" t="s">
        <v>658</v>
      </c>
    </row>
    <row r="1080" spans="1:41" x14ac:dyDescent="0.3">
      <c r="A1080" t="s">
        <v>2405</v>
      </c>
      <c r="B1080" t="s">
        <v>41</v>
      </c>
      <c r="C1080" s="62">
        <v>32244</v>
      </c>
      <c r="D1080" t="s">
        <v>7001</v>
      </c>
      <c r="E1080" t="s">
        <v>7000</v>
      </c>
      <c r="F1080" t="s">
        <v>1403</v>
      </c>
      <c r="G1080" t="s">
        <v>6107</v>
      </c>
      <c r="H1080" t="s">
        <v>658</v>
      </c>
      <c r="I1080" t="s">
        <v>10356</v>
      </c>
      <c r="J1080" t="s">
        <v>41</v>
      </c>
      <c r="K1080">
        <v>518902</v>
      </c>
      <c r="L1080" t="s">
        <v>41</v>
      </c>
      <c r="M1080">
        <v>1733857</v>
      </c>
      <c r="N1080" t="s">
        <v>41</v>
      </c>
      <c r="O1080" t="s">
        <v>2406</v>
      </c>
      <c r="P1080" t="s">
        <v>2405</v>
      </c>
      <c r="Q1080">
        <v>8934</v>
      </c>
      <c r="R1080" t="s">
        <v>41</v>
      </c>
      <c r="S1080">
        <v>30011</v>
      </c>
      <c r="T1080" t="s">
        <v>41</v>
      </c>
      <c r="V1080" t="s">
        <v>4284</v>
      </c>
      <c r="W1080">
        <v>57426</v>
      </c>
      <c r="X1080">
        <v>8934</v>
      </c>
      <c r="Y1080" t="s">
        <v>41</v>
      </c>
      <c r="Z1080" t="s">
        <v>5771</v>
      </c>
      <c r="AA1080" t="s">
        <v>656</v>
      </c>
      <c r="AB1080" t="s">
        <v>656</v>
      </c>
      <c r="AC1080" t="s">
        <v>41</v>
      </c>
      <c r="AD1080" t="s">
        <v>5771</v>
      </c>
      <c r="AE1080">
        <v>9794</v>
      </c>
      <c r="AF1080" t="s">
        <v>41</v>
      </c>
      <c r="AG1080">
        <v>13332</v>
      </c>
      <c r="AH1080" t="s">
        <v>41</v>
      </c>
      <c r="AI1080">
        <v>17746</v>
      </c>
      <c r="AJ1080">
        <v>3807</v>
      </c>
      <c r="AK1080" t="s">
        <v>41</v>
      </c>
      <c r="AN1080" t="s">
        <v>41</v>
      </c>
      <c r="AO1080" t="s">
        <v>1429</v>
      </c>
    </row>
    <row r="1081" spans="1:41" x14ac:dyDescent="0.3">
      <c r="A1081" t="s">
        <v>2407</v>
      </c>
      <c r="B1081" t="s">
        <v>444</v>
      </c>
      <c r="C1081" s="62">
        <v>29387</v>
      </c>
      <c r="D1081" t="s">
        <v>7094</v>
      </c>
      <c r="E1081" t="s">
        <v>7093</v>
      </c>
      <c r="F1081" t="s">
        <v>1435</v>
      </c>
      <c r="G1081" t="s">
        <v>9083</v>
      </c>
      <c r="H1081" t="s">
        <v>1422</v>
      </c>
      <c r="I1081" t="s">
        <v>9737</v>
      </c>
      <c r="J1081" t="s">
        <v>444</v>
      </c>
      <c r="K1081">
        <v>456124</v>
      </c>
      <c r="L1081" t="s">
        <v>444</v>
      </c>
      <c r="M1081">
        <v>585622</v>
      </c>
      <c r="N1081" t="s">
        <v>444</v>
      </c>
      <c r="O1081" t="s">
        <v>2408</v>
      </c>
      <c r="P1081" t="s">
        <v>2407</v>
      </c>
      <c r="Q1081">
        <v>8760</v>
      </c>
      <c r="R1081" t="s">
        <v>444</v>
      </c>
      <c r="S1081">
        <v>29524</v>
      </c>
      <c r="T1081" t="s">
        <v>444</v>
      </c>
      <c r="U1081" t="s">
        <v>444</v>
      </c>
      <c r="V1081" t="s">
        <v>4285</v>
      </c>
      <c r="W1081">
        <v>38161</v>
      </c>
      <c r="X1081">
        <v>8760</v>
      </c>
      <c r="Y1081" t="s">
        <v>444</v>
      </c>
      <c r="Z1081" t="s">
        <v>5772</v>
      </c>
      <c r="AA1081" t="s">
        <v>656</v>
      </c>
      <c r="AB1081" t="s">
        <v>656</v>
      </c>
      <c r="AC1081" t="s">
        <v>444</v>
      </c>
      <c r="AD1081" t="s">
        <v>5772</v>
      </c>
      <c r="AE1081">
        <v>10556</v>
      </c>
      <c r="AF1081" t="s">
        <v>444</v>
      </c>
      <c r="AG1081">
        <v>12428</v>
      </c>
      <c r="AH1081" t="s">
        <v>444</v>
      </c>
      <c r="AI1081">
        <v>3259</v>
      </c>
      <c r="AJ1081">
        <v>3488</v>
      </c>
      <c r="AL1081" t="s">
        <v>14897</v>
      </c>
      <c r="AM1081" t="s">
        <v>5772</v>
      </c>
      <c r="AN1081" t="s">
        <v>444</v>
      </c>
      <c r="AO1081" t="s">
        <v>1422</v>
      </c>
    </row>
    <row r="1082" spans="1:41" x14ac:dyDescent="0.3">
      <c r="A1082" t="s">
        <v>15767</v>
      </c>
      <c r="B1082" t="s">
        <v>15684</v>
      </c>
      <c r="C1082" s="62">
        <v>33367</v>
      </c>
      <c r="D1082" t="s">
        <v>6524</v>
      </c>
      <c r="E1082" t="s">
        <v>15768</v>
      </c>
      <c r="F1082" t="s">
        <v>3575</v>
      </c>
      <c r="G1082" t="s">
        <v>3575</v>
      </c>
      <c r="H1082" t="s">
        <v>1371</v>
      </c>
      <c r="I1082" t="s">
        <v>15769</v>
      </c>
      <c r="J1082" t="s">
        <v>15684</v>
      </c>
      <c r="K1082">
        <v>571871</v>
      </c>
      <c r="L1082" t="s">
        <v>15684</v>
      </c>
      <c r="P1082" t="s">
        <v>15767</v>
      </c>
      <c r="Q1082">
        <v>9423</v>
      </c>
      <c r="R1082" t="s">
        <v>15684</v>
      </c>
      <c r="S1082">
        <v>31883</v>
      </c>
      <c r="T1082" t="s">
        <v>15684</v>
      </c>
      <c r="W1082">
        <v>60611</v>
      </c>
      <c r="X1082">
        <v>9423</v>
      </c>
      <c r="Y1082" t="s">
        <v>15684</v>
      </c>
      <c r="Z1082" t="s">
        <v>16029</v>
      </c>
      <c r="AA1082" t="s">
        <v>664</v>
      </c>
      <c r="AB1082" t="s">
        <v>664</v>
      </c>
      <c r="AD1082" t="s">
        <v>16029</v>
      </c>
      <c r="AE1082">
        <v>11378</v>
      </c>
      <c r="AI1082">
        <v>8546</v>
      </c>
      <c r="AJ1082">
        <v>4385</v>
      </c>
      <c r="AN1082" t="s">
        <v>15684</v>
      </c>
      <c r="AO1082" t="s">
        <v>1371</v>
      </c>
    </row>
    <row r="1083" spans="1:41" x14ac:dyDescent="0.3">
      <c r="A1083" t="s">
        <v>2409</v>
      </c>
      <c r="B1083" t="s">
        <v>604</v>
      </c>
      <c r="C1083" s="62">
        <v>30096</v>
      </c>
      <c r="D1083" t="s">
        <v>6614</v>
      </c>
      <c r="E1083" t="s">
        <v>6924</v>
      </c>
      <c r="F1083" t="s">
        <v>3575</v>
      </c>
      <c r="G1083" t="s">
        <v>3575</v>
      </c>
      <c r="H1083" t="s">
        <v>1378</v>
      </c>
      <c r="I1083" t="s">
        <v>10656</v>
      </c>
      <c r="J1083" t="s">
        <v>604</v>
      </c>
      <c r="K1083">
        <v>430585</v>
      </c>
      <c r="L1083" t="s">
        <v>604</v>
      </c>
      <c r="M1083">
        <v>393034</v>
      </c>
      <c r="N1083" t="s">
        <v>604</v>
      </c>
      <c r="O1083" t="s">
        <v>2410</v>
      </c>
      <c r="P1083" t="s">
        <v>2409</v>
      </c>
      <c r="Q1083">
        <v>7425</v>
      </c>
      <c r="R1083" t="s">
        <v>604</v>
      </c>
      <c r="S1083">
        <v>6102</v>
      </c>
      <c r="T1083" t="s">
        <v>604</v>
      </c>
      <c r="U1083" t="s">
        <v>604</v>
      </c>
      <c r="V1083" t="s">
        <v>4286</v>
      </c>
      <c r="W1083">
        <v>31757</v>
      </c>
      <c r="X1083">
        <v>7425</v>
      </c>
      <c r="Y1083" t="s">
        <v>604</v>
      </c>
      <c r="Z1083" t="s">
        <v>5773</v>
      </c>
      <c r="AA1083" t="s">
        <v>664</v>
      </c>
      <c r="AB1083" t="s">
        <v>656</v>
      </c>
      <c r="AC1083" t="s">
        <v>604</v>
      </c>
      <c r="AD1083" t="s">
        <v>5773</v>
      </c>
      <c r="AI1083">
        <v>15183</v>
      </c>
      <c r="AO1083" t="s">
        <v>1378</v>
      </c>
    </row>
    <row r="1084" spans="1:41" x14ac:dyDescent="0.3">
      <c r="A1084" t="s">
        <v>11130</v>
      </c>
      <c r="B1084" t="s">
        <v>11131</v>
      </c>
      <c r="C1084" s="62">
        <v>33069</v>
      </c>
      <c r="D1084" t="s">
        <v>6572</v>
      </c>
      <c r="E1084" t="s">
        <v>11132</v>
      </c>
      <c r="F1084" t="s">
        <v>3575</v>
      </c>
      <c r="G1084" t="s">
        <v>3575</v>
      </c>
      <c r="H1084" t="s">
        <v>658</v>
      </c>
      <c r="I1084" t="s">
        <v>11133</v>
      </c>
      <c r="J1084" t="s">
        <v>11131</v>
      </c>
      <c r="K1084">
        <v>605323</v>
      </c>
      <c r="L1084" t="s">
        <v>11131</v>
      </c>
      <c r="M1084">
        <v>2046358</v>
      </c>
      <c r="N1084" t="s">
        <v>11131</v>
      </c>
      <c r="O1084" t="s">
        <v>13380</v>
      </c>
      <c r="P1084" t="s">
        <v>11130</v>
      </c>
      <c r="Q1084">
        <v>9994</v>
      </c>
      <c r="R1084" t="s">
        <v>11131</v>
      </c>
      <c r="S1084">
        <v>32865</v>
      </c>
      <c r="T1084" t="s">
        <v>11131</v>
      </c>
      <c r="V1084" t="s">
        <v>12484</v>
      </c>
      <c r="W1084">
        <v>69549</v>
      </c>
      <c r="X1084">
        <v>9994</v>
      </c>
      <c r="Y1084" t="s">
        <v>11131</v>
      </c>
      <c r="Z1084" t="s">
        <v>11134</v>
      </c>
      <c r="AA1084" t="s">
        <v>664</v>
      </c>
      <c r="AB1084" t="s">
        <v>656</v>
      </c>
      <c r="AC1084" t="s">
        <v>11131</v>
      </c>
      <c r="AD1084" t="s">
        <v>11134</v>
      </c>
      <c r="AE1084">
        <v>12240</v>
      </c>
      <c r="AI1084">
        <v>18447</v>
      </c>
      <c r="AJ1084">
        <v>4828</v>
      </c>
      <c r="AN1084" t="s">
        <v>11131</v>
      </c>
      <c r="AO1084" t="s">
        <v>658</v>
      </c>
    </row>
    <row r="1085" spans="1:41" x14ac:dyDescent="0.3">
      <c r="A1085" t="s">
        <v>12342</v>
      </c>
      <c r="B1085" t="s">
        <v>11215</v>
      </c>
      <c r="C1085" s="62">
        <v>33857</v>
      </c>
      <c r="D1085" t="s">
        <v>7351</v>
      </c>
      <c r="E1085" t="s">
        <v>12343</v>
      </c>
      <c r="F1085" t="s">
        <v>1414</v>
      </c>
      <c r="G1085" t="s">
        <v>9083</v>
      </c>
      <c r="H1085" t="s">
        <v>1371</v>
      </c>
      <c r="I1085" t="s">
        <v>11811</v>
      </c>
      <c r="J1085" t="s">
        <v>11215</v>
      </c>
      <c r="K1085">
        <v>641771</v>
      </c>
      <c r="L1085" t="s">
        <v>11215</v>
      </c>
      <c r="M1085">
        <v>2215966</v>
      </c>
      <c r="N1085" t="s">
        <v>11215</v>
      </c>
      <c r="O1085" t="s">
        <v>13337</v>
      </c>
      <c r="P1085" t="s">
        <v>12342</v>
      </c>
      <c r="Q1085">
        <v>10143</v>
      </c>
      <c r="R1085" t="s">
        <v>11215</v>
      </c>
      <c r="S1085">
        <v>35021</v>
      </c>
      <c r="T1085" t="s">
        <v>11215</v>
      </c>
      <c r="V1085" t="s">
        <v>12344</v>
      </c>
      <c r="W1085">
        <v>102639</v>
      </c>
      <c r="X1085">
        <v>10143</v>
      </c>
      <c r="Y1085" t="s">
        <v>11215</v>
      </c>
      <c r="Z1085" t="s">
        <v>12345</v>
      </c>
      <c r="AA1085" t="s">
        <v>656</v>
      </c>
      <c r="AB1085" t="s">
        <v>656</v>
      </c>
      <c r="AC1085" t="s">
        <v>11215</v>
      </c>
      <c r="AD1085" t="s">
        <v>12345</v>
      </c>
      <c r="AE1085">
        <v>14172</v>
      </c>
      <c r="AF1085" t="s">
        <v>11215</v>
      </c>
      <c r="AG1085">
        <v>68484</v>
      </c>
      <c r="AH1085" t="s">
        <v>11215</v>
      </c>
      <c r="AI1085">
        <v>19400</v>
      </c>
      <c r="AJ1085">
        <v>5298</v>
      </c>
      <c r="AK1085" t="s">
        <v>11215</v>
      </c>
      <c r="AL1085" t="s">
        <v>10385</v>
      </c>
      <c r="AM1085" t="s">
        <v>12345</v>
      </c>
      <c r="AN1085" t="s">
        <v>12345</v>
      </c>
      <c r="AO1085" t="s">
        <v>15887</v>
      </c>
    </row>
    <row r="1086" spans="1:41" x14ac:dyDescent="0.3">
      <c r="A1086" t="s">
        <v>4287</v>
      </c>
      <c r="B1086" t="s">
        <v>4288</v>
      </c>
      <c r="C1086" s="62">
        <v>29790</v>
      </c>
      <c r="D1086" t="s">
        <v>7933</v>
      </c>
      <c r="E1086" t="s">
        <v>7932</v>
      </c>
      <c r="F1086" t="s">
        <v>3575</v>
      </c>
      <c r="G1086" t="s">
        <v>3575</v>
      </c>
      <c r="H1086" t="s">
        <v>1371</v>
      </c>
      <c r="I1086" t="s">
        <v>9526</v>
      </c>
      <c r="J1086" t="s">
        <v>4288</v>
      </c>
      <c r="K1086">
        <v>425539</v>
      </c>
      <c r="L1086" t="s">
        <v>4288</v>
      </c>
      <c r="M1086">
        <v>390774</v>
      </c>
      <c r="N1086" t="s">
        <v>4288</v>
      </c>
      <c r="O1086" t="s">
        <v>5774</v>
      </c>
      <c r="P1086" t="s">
        <v>4287</v>
      </c>
      <c r="R1086" t="s">
        <v>4288</v>
      </c>
      <c r="V1086" t="s">
        <v>5775</v>
      </c>
      <c r="W1086">
        <v>38196</v>
      </c>
      <c r="Z1086" t="s">
        <v>8699</v>
      </c>
      <c r="AA1086" t="s">
        <v>664</v>
      </c>
      <c r="AB1086" t="s">
        <v>664</v>
      </c>
      <c r="AC1086" t="s">
        <v>4288</v>
      </c>
      <c r="AD1086" t="s">
        <v>8699</v>
      </c>
      <c r="AI1086">
        <v>3931</v>
      </c>
      <c r="AO1086" t="s">
        <v>1371</v>
      </c>
    </row>
    <row r="1087" spans="1:41" x14ac:dyDescent="0.3">
      <c r="A1087" t="s">
        <v>2411</v>
      </c>
      <c r="B1087" t="s">
        <v>823</v>
      </c>
      <c r="C1087" s="62">
        <v>27435</v>
      </c>
      <c r="D1087" t="s">
        <v>7935</v>
      </c>
      <c r="E1087" t="s">
        <v>7934</v>
      </c>
      <c r="F1087" t="s">
        <v>3575</v>
      </c>
      <c r="G1087" t="s">
        <v>3575</v>
      </c>
      <c r="H1087" t="s">
        <v>1371</v>
      </c>
      <c r="I1087" t="s">
        <v>9272</v>
      </c>
      <c r="J1087" t="s">
        <v>823</v>
      </c>
      <c r="K1087">
        <v>493133</v>
      </c>
      <c r="L1087" t="s">
        <v>823</v>
      </c>
      <c r="M1087">
        <v>1442917</v>
      </c>
      <c r="N1087" t="s">
        <v>823</v>
      </c>
      <c r="O1087" t="s">
        <v>2412</v>
      </c>
      <c r="P1087" t="s">
        <v>2411</v>
      </c>
      <c r="Q1087">
        <v>8167</v>
      </c>
      <c r="R1087" t="s">
        <v>823</v>
      </c>
      <c r="S1087">
        <v>28950</v>
      </c>
      <c r="T1087" t="s">
        <v>823</v>
      </c>
      <c r="V1087" t="s">
        <v>4289</v>
      </c>
      <c r="W1087">
        <v>38205</v>
      </c>
      <c r="X1087">
        <v>8167</v>
      </c>
      <c r="Y1087" t="s">
        <v>823</v>
      </c>
      <c r="Z1087" t="s">
        <v>5776</v>
      </c>
      <c r="AA1087" t="s">
        <v>656</v>
      </c>
      <c r="AB1087" t="s">
        <v>656</v>
      </c>
      <c r="AC1087" t="s">
        <v>823</v>
      </c>
      <c r="AD1087" t="s">
        <v>5776</v>
      </c>
      <c r="AI1087">
        <v>9730</v>
      </c>
      <c r="AO1087" t="s">
        <v>1371</v>
      </c>
    </row>
    <row r="1088" spans="1:41" x14ac:dyDescent="0.3">
      <c r="A1088" t="s">
        <v>2413</v>
      </c>
      <c r="B1088" t="s">
        <v>1007</v>
      </c>
      <c r="C1088" s="62">
        <v>28786</v>
      </c>
      <c r="D1088" t="s">
        <v>6907</v>
      </c>
      <c r="E1088" t="s">
        <v>7518</v>
      </c>
      <c r="F1088" t="s">
        <v>3575</v>
      </c>
      <c r="G1088" t="s">
        <v>3575</v>
      </c>
      <c r="H1088" t="s">
        <v>1371</v>
      </c>
      <c r="I1088" t="s">
        <v>10176</v>
      </c>
      <c r="J1088" t="s">
        <v>1007</v>
      </c>
      <c r="K1088">
        <v>407793</v>
      </c>
      <c r="L1088" t="s">
        <v>1007</v>
      </c>
      <c r="M1088">
        <v>223559</v>
      </c>
      <c r="N1088" t="s">
        <v>1007</v>
      </c>
      <c r="O1088" t="s">
        <v>2414</v>
      </c>
      <c r="P1088" t="s">
        <v>2413</v>
      </c>
      <c r="Q1088">
        <v>6953</v>
      </c>
      <c r="R1088" t="s">
        <v>1007</v>
      </c>
      <c r="S1088">
        <v>5203</v>
      </c>
      <c r="T1088" t="s">
        <v>1007</v>
      </c>
      <c r="V1088" t="s">
        <v>4290</v>
      </c>
      <c r="W1088">
        <v>886</v>
      </c>
      <c r="X1088">
        <v>6953</v>
      </c>
      <c r="Y1088" t="s">
        <v>1007</v>
      </c>
      <c r="Z1088" t="s">
        <v>5777</v>
      </c>
      <c r="AA1088" t="s">
        <v>656</v>
      </c>
      <c r="AB1088" t="s">
        <v>656</v>
      </c>
      <c r="AC1088" t="s">
        <v>1007</v>
      </c>
      <c r="AD1088" t="s">
        <v>5777</v>
      </c>
      <c r="AE1088">
        <v>6917</v>
      </c>
      <c r="AF1088" t="s">
        <v>1007</v>
      </c>
      <c r="AG1088">
        <v>5754</v>
      </c>
      <c r="AH1088" t="s">
        <v>1007</v>
      </c>
      <c r="AI1088">
        <v>7809</v>
      </c>
      <c r="AJ1088">
        <v>707</v>
      </c>
      <c r="AK1088" t="s">
        <v>1007</v>
      </c>
      <c r="AL1088" t="s">
        <v>14898</v>
      </c>
      <c r="AM1088" t="s">
        <v>5777</v>
      </c>
      <c r="AN1088" t="s">
        <v>5777</v>
      </c>
      <c r="AO1088" t="s">
        <v>1371</v>
      </c>
    </row>
    <row r="1089" spans="1:41" x14ac:dyDescent="0.3">
      <c r="A1089" t="s">
        <v>14190</v>
      </c>
      <c r="B1089" t="s">
        <v>14051</v>
      </c>
      <c r="C1089" s="62">
        <v>32209</v>
      </c>
      <c r="D1089" t="s">
        <v>6974</v>
      </c>
      <c r="E1089" t="s">
        <v>14223</v>
      </c>
      <c r="F1089" t="s">
        <v>3575</v>
      </c>
      <c r="G1089" t="s">
        <v>3575</v>
      </c>
      <c r="H1089" t="s">
        <v>659</v>
      </c>
      <c r="I1089" t="s">
        <v>14052</v>
      </c>
      <c r="J1089" t="s">
        <v>14051</v>
      </c>
      <c r="K1089">
        <v>502285</v>
      </c>
      <c r="L1089" t="s">
        <v>14051</v>
      </c>
      <c r="O1089" t="s">
        <v>14899</v>
      </c>
      <c r="P1089" t="s">
        <v>14190</v>
      </c>
      <c r="Q1089">
        <v>9905</v>
      </c>
      <c r="R1089" t="s">
        <v>14051</v>
      </c>
      <c r="S1089">
        <v>31647</v>
      </c>
      <c r="T1089" t="s">
        <v>14051</v>
      </c>
      <c r="W1089">
        <v>58250</v>
      </c>
      <c r="X1089">
        <v>9905</v>
      </c>
      <c r="Y1089" t="s">
        <v>14051</v>
      </c>
      <c r="Z1089" t="s">
        <v>14224</v>
      </c>
      <c r="AA1089" t="s">
        <v>656</v>
      </c>
      <c r="AB1089" t="s">
        <v>656</v>
      </c>
      <c r="AD1089" t="s">
        <v>14224</v>
      </c>
      <c r="AE1089">
        <v>10484</v>
      </c>
      <c r="AI1089">
        <v>4462</v>
      </c>
      <c r="AJ1089">
        <v>4880</v>
      </c>
      <c r="AN1089" t="s">
        <v>14051</v>
      </c>
      <c r="AO1089" t="s">
        <v>659</v>
      </c>
    </row>
    <row r="1090" spans="1:41" x14ac:dyDescent="0.3">
      <c r="A1090" t="s">
        <v>2415</v>
      </c>
      <c r="B1090" t="s">
        <v>961</v>
      </c>
      <c r="C1090" s="62">
        <v>31152</v>
      </c>
      <c r="D1090" t="s">
        <v>6581</v>
      </c>
      <c r="E1090" t="s">
        <v>7936</v>
      </c>
      <c r="F1090" t="s">
        <v>1524</v>
      </c>
      <c r="G1090" t="s">
        <v>9083</v>
      </c>
      <c r="H1090" t="s">
        <v>1371</v>
      </c>
      <c r="I1090" t="s">
        <v>10221</v>
      </c>
      <c r="J1090" t="s">
        <v>961</v>
      </c>
      <c r="K1090">
        <v>444836</v>
      </c>
      <c r="L1090" t="s">
        <v>961</v>
      </c>
      <c r="M1090">
        <v>1200054</v>
      </c>
      <c r="N1090" t="s">
        <v>961</v>
      </c>
      <c r="O1090" t="s">
        <v>2416</v>
      </c>
      <c r="P1090" t="s">
        <v>2415</v>
      </c>
      <c r="Q1090">
        <v>8075</v>
      </c>
      <c r="R1090" t="s">
        <v>961</v>
      </c>
      <c r="S1090">
        <v>28835</v>
      </c>
      <c r="T1090" t="s">
        <v>961</v>
      </c>
      <c r="V1090" t="s">
        <v>4291</v>
      </c>
      <c r="W1090">
        <v>46279</v>
      </c>
      <c r="X1090">
        <v>8075</v>
      </c>
      <c r="Y1090" t="s">
        <v>961</v>
      </c>
      <c r="Z1090" t="s">
        <v>8700</v>
      </c>
      <c r="AA1090" t="s">
        <v>664</v>
      </c>
      <c r="AB1090" t="s">
        <v>664</v>
      </c>
      <c r="AC1090" t="s">
        <v>961</v>
      </c>
      <c r="AD1090" t="s">
        <v>8700</v>
      </c>
      <c r="AE1090">
        <v>7693</v>
      </c>
      <c r="AH1090" t="s">
        <v>961</v>
      </c>
      <c r="AI1090">
        <v>3464</v>
      </c>
      <c r="AN1090" t="s">
        <v>961</v>
      </c>
      <c r="AO1090" t="s">
        <v>1371</v>
      </c>
    </row>
    <row r="1091" spans="1:41" x14ac:dyDescent="0.3">
      <c r="A1091" t="s">
        <v>2417</v>
      </c>
      <c r="B1091" t="s">
        <v>175</v>
      </c>
      <c r="C1091" s="62">
        <v>32584</v>
      </c>
      <c r="D1091" t="s">
        <v>6702</v>
      </c>
      <c r="E1091" t="s">
        <v>6701</v>
      </c>
      <c r="F1091" t="s">
        <v>1507</v>
      </c>
      <c r="G1091" t="s">
        <v>9083</v>
      </c>
      <c r="H1091" t="s">
        <v>1378</v>
      </c>
      <c r="I1091" t="s">
        <v>9492</v>
      </c>
      <c r="J1091" t="s">
        <v>175</v>
      </c>
      <c r="K1091">
        <v>501571</v>
      </c>
      <c r="L1091" t="s">
        <v>175</v>
      </c>
      <c r="M1091">
        <v>1811887</v>
      </c>
      <c r="N1091" t="s">
        <v>175</v>
      </c>
      <c r="O1091" t="s">
        <v>4292</v>
      </c>
      <c r="P1091" t="s">
        <v>2417</v>
      </c>
      <c r="Q1091">
        <v>9377</v>
      </c>
      <c r="R1091" t="s">
        <v>175</v>
      </c>
      <c r="S1091">
        <v>31410</v>
      </c>
      <c r="T1091" t="s">
        <v>175</v>
      </c>
      <c r="U1091" t="s">
        <v>175</v>
      </c>
      <c r="V1091" t="s">
        <v>4293</v>
      </c>
      <c r="W1091">
        <v>50845</v>
      </c>
      <c r="X1091">
        <v>9377</v>
      </c>
      <c r="Y1091" t="s">
        <v>175</v>
      </c>
      <c r="Z1091" t="s">
        <v>5778</v>
      </c>
      <c r="AA1091" t="s">
        <v>656</v>
      </c>
      <c r="AB1091" t="s">
        <v>656</v>
      </c>
      <c r="AC1091" t="s">
        <v>175</v>
      </c>
      <c r="AD1091" t="s">
        <v>5778</v>
      </c>
      <c r="AE1091">
        <v>10309</v>
      </c>
      <c r="AF1091" t="s">
        <v>175</v>
      </c>
      <c r="AG1091">
        <v>13917</v>
      </c>
      <c r="AH1091" t="s">
        <v>175</v>
      </c>
      <c r="AI1091">
        <v>2387</v>
      </c>
      <c r="AJ1091">
        <v>4349</v>
      </c>
      <c r="AK1091" t="s">
        <v>175</v>
      </c>
      <c r="AL1091" t="s">
        <v>14900</v>
      </c>
      <c r="AM1091" t="s">
        <v>5778</v>
      </c>
      <c r="AN1091" t="s">
        <v>5778</v>
      </c>
      <c r="AO1091" t="s">
        <v>1378</v>
      </c>
    </row>
    <row r="1092" spans="1:41" x14ac:dyDescent="0.3">
      <c r="A1092" t="s">
        <v>2418</v>
      </c>
      <c r="B1092" t="s">
        <v>566</v>
      </c>
      <c r="C1092" s="62">
        <v>30260</v>
      </c>
      <c r="D1092" t="s">
        <v>7051</v>
      </c>
      <c r="E1092" t="s">
        <v>7434</v>
      </c>
      <c r="F1092" t="s">
        <v>3575</v>
      </c>
      <c r="G1092" t="s">
        <v>3575</v>
      </c>
      <c r="H1092" t="s">
        <v>1394</v>
      </c>
      <c r="I1092" t="s">
        <v>10312</v>
      </c>
      <c r="J1092" t="s">
        <v>566</v>
      </c>
      <c r="K1092">
        <v>445933</v>
      </c>
      <c r="L1092" t="s">
        <v>566</v>
      </c>
      <c r="M1092">
        <v>1104375</v>
      </c>
      <c r="N1092" t="s">
        <v>566</v>
      </c>
      <c r="O1092" t="s">
        <v>2419</v>
      </c>
      <c r="P1092" t="s">
        <v>2418</v>
      </c>
      <c r="Q1092">
        <v>7979</v>
      </c>
      <c r="R1092" t="s">
        <v>566</v>
      </c>
      <c r="V1092" t="s">
        <v>5779</v>
      </c>
      <c r="W1092">
        <v>46282</v>
      </c>
      <c r="Z1092" t="s">
        <v>8701</v>
      </c>
      <c r="AA1092" t="s">
        <v>664</v>
      </c>
      <c r="AB1092" t="s">
        <v>656</v>
      </c>
      <c r="AC1092" t="s">
        <v>566</v>
      </c>
      <c r="AD1092" t="s">
        <v>8701</v>
      </c>
      <c r="AI1092">
        <v>1018</v>
      </c>
      <c r="AO1092" t="s">
        <v>1394</v>
      </c>
    </row>
    <row r="1093" spans="1:41" x14ac:dyDescent="0.3">
      <c r="A1093" t="s">
        <v>2420</v>
      </c>
      <c r="B1093" t="s">
        <v>177</v>
      </c>
      <c r="C1093" s="62">
        <v>32031</v>
      </c>
      <c r="D1093" t="s">
        <v>6664</v>
      </c>
      <c r="E1093" t="s">
        <v>7134</v>
      </c>
      <c r="F1093" t="s">
        <v>3575</v>
      </c>
      <c r="G1093" t="s">
        <v>3575</v>
      </c>
      <c r="H1093" t="s">
        <v>658</v>
      </c>
      <c r="I1093" t="s">
        <v>9740</v>
      </c>
      <c r="J1093" t="s">
        <v>177</v>
      </c>
      <c r="K1093">
        <v>477186</v>
      </c>
      <c r="L1093" t="s">
        <v>177</v>
      </c>
      <c r="M1093">
        <v>1737856</v>
      </c>
      <c r="N1093" t="s">
        <v>177</v>
      </c>
      <c r="O1093" t="s">
        <v>2421</v>
      </c>
      <c r="P1093" t="s">
        <v>2420</v>
      </c>
      <c r="Q1093">
        <v>8992</v>
      </c>
      <c r="R1093" t="s">
        <v>177</v>
      </c>
      <c r="S1093">
        <v>30623</v>
      </c>
      <c r="T1093" t="s">
        <v>177</v>
      </c>
      <c r="V1093" t="s">
        <v>4294</v>
      </c>
      <c r="W1093">
        <v>56561</v>
      </c>
      <c r="X1093">
        <v>8992</v>
      </c>
      <c r="Y1093" t="s">
        <v>177</v>
      </c>
      <c r="Z1093" t="s">
        <v>8702</v>
      </c>
      <c r="AA1093" t="s">
        <v>656</v>
      </c>
      <c r="AB1093" t="s">
        <v>656</v>
      </c>
      <c r="AC1093" t="s">
        <v>177</v>
      </c>
      <c r="AD1093" t="s">
        <v>8702</v>
      </c>
      <c r="AE1093">
        <v>11662</v>
      </c>
      <c r="AI1093">
        <v>5329</v>
      </c>
      <c r="AN1093" t="s">
        <v>177</v>
      </c>
      <c r="AO1093" t="s">
        <v>658</v>
      </c>
    </row>
    <row r="1094" spans="1:41" x14ac:dyDescent="0.3">
      <c r="A1094" t="s">
        <v>2422</v>
      </c>
      <c r="B1094" t="s">
        <v>180</v>
      </c>
      <c r="C1094" s="62">
        <v>29172</v>
      </c>
      <c r="D1094" t="s">
        <v>7135</v>
      </c>
      <c r="E1094" t="s">
        <v>7134</v>
      </c>
      <c r="F1094" t="s">
        <v>3575</v>
      </c>
      <c r="G1094" t="s">
        <v>3575</v>
      </c>
      <c r="H1094" t="s">
        <v>1422</v>
      </c>
      <c r="I1094" t="s">
        <v>10065</v>
      </c>
      <c r="J1094" t="s">
        <v>180</v>
      </c>
      <c r="K1094">
        <v>408042</v>
      </c>
      <c r="L1094" t="s">
        <v>180</v>
      </c>
      <c r="M1094">
        <v>288967</v>
      </c>
      <c r="N1094" t="s">
        <v>180</v>
      </c>
      <c r="O1094" t="s">
        <v>2423</v>
      </c>
      <c r="P1094" t="s">
        <v>2422</v>
      </c>
      <c r="Q1094">
        <v>7129</v>
      </c>
      <c r="R1094" t="s">
        <v>180</v>
      </c>
      <c r="S1094">
        <v>5465</v>
      </c>
      <c r="T1094" t="s">
        <v>180</v>
      </c>
      <c r="U1094" t="s">
        <v>180</v>
      </c>
      <c r="V1094" t="s">
        <v>4295</v>
      </c>
      <c r="W1094">
        <v>16616</v>
      </c>
      <c r="X1094">
        <v>7129</v>
      </c>
      <c r="Y1094" t="s">
        <v>180</v>
      </c>
      <c r="Z1094" t="s">
        <v>5780</v>
      </c>
      <c r="AA1094" t="s">
        <v>656</v>
      </c>
      <c r="AB1094" t="s">
        <v>656</v>
      </c>
      <c r="AC1094" t="s">
        <v>180</v>
      </c>
      <c r="AD1094" t="s">
        <v>5780</v>
      </c>
      <c r="AE1094">
        <v>7204</v>
      </c>
      <c r="AF1094" t="s">
        <v>180</v>
      </c>
      <c r="AG1094">
        <v>5201</v>
      </c>
      <c r="AH1094" t="s">
        <v>180</v>
      </c>
      <c r="AI1094">
        <v>8774</v>
      </c>
      <c r="AN1094" t="s">
        <v>180</v>
      </c>
      <c r="AO1094" t="s">
        <v>1422</v>
      </c>
    </row>
    <row r="1095" spans="1:41" x14ac:dyDescent="0.3">
      <c r="A1095" t="s">
        <v>3478</v>
      </c>
      <c r="B1095" t="s">
        <v>256</v>
      </c>
      <c r="C1095" s="62">
        <v>32959</v>
      </c>
      <c r="D1095" t="s">
        <v>7101</v>
      </c>
      <c r="E1095" t="s">
        <v>7100</v>
      </c>
      <c r="F1095" t="s">
        <v>1424</v>
      </c>
      <c r="G1095" t="s">
        <v>6107</v>
      </c>
      <c r="H1095" t="s">
        <v>1378</v>
      </c>
      <c r="I1095" t="s">
        <v>9305</v>
      </c>
      <c r="J1095" t="s">
        <v>256</v>
      </c>
      <c r="K1095">
        <v>516809</v>
      </c>
      <c r="L1095" t="s">
        <v>256</v>
      </c>
      <c r="M1095">
        <v>1740956</v>
      </c>
      <c r="N1095" t="s">
        <v>256</v>
      </c>
      <c r="O1095" t="s">
        <v>4296</v>
      </c>
      <c r="P1095" t="s">
        <v>3478</v>
      </c>
      <c r="Q1095">
        <v>9466</v>
      </c>
      <c r="R1095" t="s">
        <v>256</v>
      </c>
      <c r="S1095">
        <v>30718</v>
      </c>
      <c r="T1095" t="s">
        <v>256</v>
      </c>
      <c r="U1095" t="s">
        <v>256</v>
      </c>
      <c r="V1095" t="s">
        <v>4297</v>
      </c>
      <c r="W1095">
        <v>56563</v>
      </c>
      <c r="X1095">
        <v>9466</v>
      </c>
      <c r="Y1095" t="s">
        <v>256</v>
      </c>
      <c r="Z1095" t="s">
        <v>5781</v>
      </c>
      <c r="AA1095" t="s">
        <v>656</v>
      </c>
      <c r="AB1095" t="s">
        <v>656</v>
      </c>
      <c r="AC1095" t="s">
        <v>256</v>
      </c>
      <c r="AD1095" t="s">
        <v>5781</v>
      </c>
      <c r="AE1095">
        <v>12328</v>
      </c>
      <c r="AF1095" t="s">
        <v>256</v>
      </c>
      <c r="AG1095">
        <v>13725</v>
      </c>
      <c r="AI1095">
        <v>4963</v>
      </c>
      <c r="AJ1095">
        <v>4310</v>
      </c>
      <c r="AN1095" t="s">
        <v>256</v>
      </c>
      <c r="AO1095" t="s">
        <v>1378</v>
      </c>
    </row>
    <row r="1096" spans="1:41" x14ac:dyDescent="0.3">
      <c r="A1096" t="s">
        <v>2424</v>
      </c>
      <c r="B1096" t="s">
        <v>117</v>
      </c>
      <c r="C1096" s="62">
        <v>30448</v>
      </c>
      <c r="D1096" t="s">
        <v>7219</v>
      </c>
      <c r="E1096" t="s">
        <v>7270</v>
      </c>
      <c r="F1096" t="s">
        <v>1529</v>
      </c>
      <c r="G1096" t="s">
        <v>9083</v>
      </c>
      <c r="H1096" t="s">
        <v>1394</v>
      </c>
      <c r="I1096" t="s">
        <v>9599</v>
      </c>
      <c r="J1096" t="s">
        <v>117</v>
      </c>
      <c r="K1096">
        <v>503351</v>
      </c>
      <c r="L1096" t="s">
        <v>117</v>
      </c>
      <c r="M1096">
        <v>1732410</v>
      </c>
      <c r="N1096" t="s">
        <v>117</v>
      </c>
      <c r="O1096" t="s">
        <v>4298</v>
      </c>
      <c r="P1096" t="s">
        <v>2424</v>
      </c>
      <c r="Q1096">
        <v>9187</v>
      </c>
      <c r="R1096" t="s">
        <v>117</v>
      </c>
      <c r="S1096">
        <v>30593</v>
      </c>
      <c r="T1096" t="s">
        <v>117</v>
      </c>
      <c r="V1096" t="s">
        <v>4299</v>
      </c>
      <c r="W1096">
        <v>50568</v>
      </c>
      <c r="X1096">
        <v>9187</v>
      </c>
      <c r="Y1096" t="s">
        <v>117</v>
      </c>
      <c r="Z1096" t="s">
        <v>8703</v>
      </c>
      <c r="AA1096" t="s">
        <v>664</v>
      </c>
      <c r="AB1096" t="s">
        <v>656</v>
      </c>
      <c r="AC1096" t="s">
        <v>117</v>
      </c>
      <c r="AD1096" t="s">
        <v>8703</v>
      </c>
      <c r="AE1096">
        <v>12440</v>
      </c>
      <c r="AI1096">
        <v>2836</v>
      </c>
      <c r="AJ1096">
        <v>4107</v>
      </c>
      <c r="AN1096" t="s">
        <v>117</v>
      </c>
      <c r="AO1096" t="s">
        <v>1394</v>
      </c>
    </row>
    <row r="1097" spans="1:41" x14ac:dyDescent="0.3">
      <c r="A1097" t="s">
        <v>15588</v>
      </c>
      <c r="B1097" t="s">
        <v>15589</v>
      </c>
      <c r="C1097" s="62">
        <v>32468</v>
      </c>
      <c r="D1097" t="s">
        <v>6637</v>
      </c>
      <c r="E1097" t="s">
        <v>15590</v>
      </c>
      <c r="F1097" t="s">
        <v>1458</v>
      </c>
      <c r="G1097" t="s">
        <v>9083</v>
      </c>
      <c r="H1097" t="s">
        <v>1378</v>
      </c>
      <c r="I1097" t="s">
        <v>15591</v>
      </c>
      <c r="J1097" t="s">
        <v>15589</v>
      </c>
      <c r="K1097">
        <v>534606</v>
      </c>
      <c r="L1097" t="s">
        <v>15589</v>
      </c>
      <c r="P1097" t="s">
        <v>15588</v>
      </c>
      <c r="Q1097">
        <v>10055</v>
      </c>
      <c r="R1097" t="s">
        <v>15589</v>
      </c>
      <c r="S1097">
        <v>31172</v>
      </c>
      <c r="T1097" t="s">
        <v>15589</v>
      </c>
      <c r="W1097">
        <v>65938</v>
      </c>
      <c r="X1097">
        <v>10055</v>
      </c>
      <c r="Y1097" t="s">
        <v>15589</v>
      </c>
      <c r="Z1097" t="s">
        <v>16030</v>
      </c>
      <c r="AA1097" t="s">
        <v>656</v>
      </c>
      <c r="AB1097" t="s">
        <v>664</v>
      </c>
      <c r="AD1097" t="s">
        <v>16030</v>
      </c>
      <c r="AE1097">
        <v>11515</v>
      </c>
      <c r="AI1097">
        <v>13474</v>
      </c>
      <c r="AJ1097">
        <v>5012</v>
      </c>
      <c r="AN1097" t="s">
        <v>15589</v>
      </c>
      <c r="AO1097" t="s">
        <v>1378</v>
      </c>
    </row>
    <row r="1098" spans="1:41" x14ac:dyDescent="0.3">
      <c r="A1098" t="s">
        <v>8173</v>
      </c>
      <c r="B1098" t="s">
        <v>8704</v>
      </c>
      <c r="C1098" s="62">
        <v>33155</v>
      </c>
      <c r="D1098" t="s">
        <v>7513</v>
      </c>
      <c r="E1098" t="s">
        <v>8174</v>
      </c>
      <c r="F1098" t="s">
        <v>1529</v>
      </c>
      <c r="G1098" t="s">
        <v>9083</v>
      </c>
      <c r="H1098" t="s">
        <v>658</v>
      </c>
      <c r="I1098" t="s">
        <v>10441</v>
      </c>
      <c r="J1098" t="s">
        <v>10442</v>
      </c>
      <c r="K1098">
        <v>571875</v>
      </c>
      <c r="L1098" t="s">
        <v>10442</v>
      </c>
      <c r="M1098">
        <v>2044246</v>
      </c>
      <c r="N1098" t="s">
        <v>10442</v>
      </c>
      <c r="O1098" t="s">
        <v>10443</v>
      </c>
      <c r="P1098" t="s">
        <v>8173</v>
      </c>
      <c r="Q1098">
        <v>9781</v>
      </c>
      <c r="R1098" t="s">
        <v>10442</v>
      </c>
      <c r="S1098">
        <v>32742</v>
      </c>
      <c r="T1098" t="s">
        <v>10442</v>
      </c>
      <c r="V1098" t="s">
        <v>12561</v>
      </c>
      <c r="W1098">
        <v>99963</v>
      </c>
      <c r="X1098">
        <v>9781</v>
      </c>
      <c r="Y1098" t="s">
        <v>10442</v>
      </c>
      <c r="Z1098" t="s">
        <v>10444</v>
      </c>
      <c r="AA1098" t="s">
        <v>664</v>
      </c>
      <c r="AB1098" t="s">
        <v>656</v>
      </c>
      <c r="AC1098" t="s">
        <v>10442</v>
      </c>
      <c r="AD1098" t="s">
        <v>8705</v>
      </c>
      <c r="AE1098">
        <v>12578</v>
      </c>
      <c r="AF1098" t="s">
        <v>10442</v>
      </c>
      <c r="AG1098">
        <v>38196</v>
      </c>
      <c r="AH1098" t="s">
        <v>10442</v>
      </c>
      <c r="AI1098">
        <v>18346</v>
      </c>
      <c r="AJ1098">
        <v>4704</v>
      </c>
      <c r="AK1098" t="s">
        <v>10442</v>
      </c>
      <c r="AN1098" t="s">
        <v>10444</v>
      </c>
      <c r="AO1098" t="s">
        <v>658</v>
      </c>
    </row>
    <row r="1099" spans="1:41" x14ac:dyDescent="0.3">
      <c r="A1099" t="s">
        <v>10376</v>
      </c>
      <c r="B1099" t="s">
        <v>10377</v>
      </c>
      <c r="C1099" s="62">
        <v>33064</v>
      </c>
      <c r="D1099" t="s">
        <v>6907</v>
      </c>
      <c r="E1099" t="s">
        <v>8174</v>
      </c>
      <c r="F1099" t="s">
        <v>3575</v>
      </c>
      <c r="G1099" t="s">
        <v>3575</v>
      </c>
      <c r="H1099" t="s">
        <v>1371</v>
      </c>
      <c r="I1099" t="s">
        <v>10378</v>
      </c>
      <c r="J1099" t="s">
        <v>10377</v>
      </c>
      <c r="K1099">
        <v>543424</v>
      </c>
      <c r="L1099" t="s">
        <v>10377</v>
      </c>
      <c r="M1099">
        <v>1757972</v>
      </c>
      <c r="N1099" t="s">
        <v>10377</v>
      </c>
      <c r="O1099" t="s">
        <v>12288</v>
      </c>
      <c r="P1099" t="s">
        <v>10376</v>
      </c>
      <c r="Q1099">
        <v>8860</v>
      </c>
      <c r="R1099" t="s">
        <v>10377</v>
      </c>
      <c r="S1099">
        <v>30994</v>
      </c>
      <c r="T1099" t="s">
        <v>10377</v>
      </c>
      <c r="V1099" t="s">
        <v>12289</v>
      </c>
      <c r="W1099">
        <v>60837</v>
      </c>
      <c r="X1099">
        <v>8860</v>
      </c>
      <c r="Y1099" t="s">
        <v>10377</v>
      </c>
      <c r="Z1099" t="s">
        <v>10379</v>
      </c>
      <c r="AA1099" t="s">
        <v>664</v>
      </c>
      <c r="AB1099" t="s">
        <v>664</v>
      </c>
      <c r="AC1099" t="s">
        <v>10377</v>
      </c>
      <c r="AD1099" t="s">
        <v>10379</v>
      </c>
      <c r="AE1099">
        <v>10647</v>
      </c>
      <c r="AF1099" t="s">
        <v>10377</v>
      </c>
      <c r="AG1099">
        <v>12932</v>
      </c>
      <c r="AH1099" t="s">
        <v>10377</v>
      </c>
      <c r="AI1099">
        <v>8558</v>
      </c>
      <c r="AJ1099">
        <v>3662</v>
      </c>
      <c r="AN1099" t="s">
        <v>10377</v>
      </c>
      <c r="AO1099" t="s">
        <v>1371</v>
      </c>
    </row>
    <row r="1100" spans="1:41" x14ac:dyDescent="0.3">
      <c r="A1100" t="s">
        <v>3479</v>
      </c>
      <c r="B1100" t="s">
        <v>3443</v>
      </c>
      <c r="C1100" s="62">
        <v>32366</v>
      </c>
      <c r="D1100" t="s">
        <v>6549</v>
      </c>
      <c r="E1100" t="s">
        <v>7078</v>
      </c>
      <c r="F1100" t="s">
        <v>3575</v>
      </c>
      <c r="G1100" t="s">
        <v>3575</v>
      </c>
      <c r="H1100" t="s">
        <v>1371</v>
      </c>
      <c r="I1100" t="s">
        <v>10078</v>
      </c>
      <c r="J1100" t="s">
        <v>3443</v>
      </c>
      <c r="K1100">
        <v>518911</v>
      </c>
      <c r="L1100" t="s">
        <v>3443</v>
      </c>
      <c r="M1100">
        <v>1671051</v>
      </c>
      <c r="N1100" t="s">
        <v>3443</v>
      </c>
      <c r="O1100" t="s">
        <v>4300</v>
      </c>
      <c r="P1100" t="s">
        <v>3479</v>
      </c>
      <c r="Q1100">
        <v>9489</v>
      </c>
      <c r="R1100" t="s">
        <v>3443</v>
      </c>
      <c r="S1100">
        <v>31028</v>
      </c>
      <c r="T1100" t="s">
        <v>3443</v>
      </c>
      <c r="U1100" t="s">
        <v>3443</v>
      </c>
      <c r="V1100" t="s">
        <v>4301</v>
      </c>
      <c r="W1100">
        <v>56566</v>
      </c>
      <c r="X1100">
        <v>9489</v>
      </c>
      <c r="Y1100" t="s">
        <v>3443</v>
      </c>
      <c r="Z1100" t="s">
        <v>5782</v>
      </c>
      <c r="AA1100" t="s">
        <v>664</v>
      </c>
      <c r="AB1100" t="s">
        <v>664</v>
      </c>
      <c r="AC1100" t="s">
        <v>3443</v>
      </c>
      <c r="AD1100" t="s">
        <v>5782</v>
      </c>
      <c r="AE1100">
        <v>9969</v>
      </c>
      <c r="AF1100" t="s">
        <v>3443</v>
      </c>
      <c r="AG1100">
        <v>13126</v>
      </c>
      <c r="AH1100" t="s">
        <v>3443</v>
      </c>
      <c r="AI1100">
        <v>5280</v>
      </c>
      <c r="AJ1100">
        <v>4420</v>
      </c>
      <c r="AN1100" t="s">
        <v>3443</v>
      </c>
      <c r="AO1100" t="s">
        <v>1371</v>
      </c>
    </row>
    <row r="1101" spans="1:41" x14ac:dyDescent="0.3">
      <c r="A1101" t="s">
        <v>13803</v>
      </c>
      <c r="B1101" t="s">
        <v>11287</v>
      </c>
      <c r="C1101" s="62">
        <v>33803</v>
      </c>
      <c r="D1101" t="s">
        <v>13804</v>
      </c>
      <c r="E1101" t="s">
        <v>13805</v>
      </c>
      <c r="F1101" t="s">
        <v>1407</v>
      </c>
      <c r="G1101" t="s">
        <v>9083</v>
      </c>
      <c r="H1101" t="s">
        <v>1371</v>
      </c>
      <c r="I1101" t="s">
        <v>13806</v>
      </c>
      <c r="J1101" t="s">
        <v>11287</v>
      </c>
      <c r="K1101">
        <v>659275</v>
      </c>
      <c r="L1101" t="s">
        <v>11287</v>
      </c>
      <c r="M1101">
        <v>2507517</v>
      </c>
      <c r="N1101" t="s">
        <v>11287</v>
      </c>
      <c r="O1101" t="s">
        <v>14901</v>
      </c>
      <c r="P1101" t="s">
        <v>13803</v>
      </c>
      <c r="Q1101">
        <v>10703</v>
      </c>
      <c r="R1101" t="s">
        <v>11287</v>
      </c>
      <c r="S1101">
        <v>36157</v>
      </c>
      <c r="T1101" t="s">
        <v>11287</v>
      </c>
      <c r="W1101">
        <v>105417</v>
      </c>
      <c r="X1101">
        <v>10703</v>
      </c>
      <c r="Y1101" t="s">
        <v>11287</v>
      </c>
      <c r="Z1101" t="s">
        <v>13807</v>
      </c>
      <c r="AA1101" t="s">
        <v>656</v>
      </c>
      <c r="AB1101" t="s">
        <v>656</v>
      </c>
      <c r="AD1101" t="s">
        <v>13807</v>
      </c>
      <c r="AE1101">
        <v>14202</v>
      </c>
      <c r="AI1101">
        <v>21952</v>
      </c>
      <c r="AJ1101">
        <v>5549</v>
      </c>
      <c r="AK1101" t="s">
        <v>11287</v>
      </c>
      <c r="AL1101" t="s">
        <v>14902</v>
      </c>
      <c r="AM1101" t="s">
        <v>13807</v>
      </c>
      <c r="AN1101" t="s">
        <v>13807</v>
      </c>
      <c r="AO1101" t="s">
        <v>1371</v>
      </c>
    </row>
    <row r="1102" spans="1:41" x14ac:dyDescent="0.3">
      <c r="A1102" t="s">
        <v>2425</v>
      </c>
      <c r="B1102" t="s">
        <v>218</v>
      </c>
      <c r="C1102" s="62">
        <v>29271</v>
      </c>
      <c r="D1102" t="s">
        <v>6637</v>
      </c>
      <c r="E1102" t="s">
        <v>7271</v>
      </c>
      <c r="F1102" t="s">
        <v>3575</v>
      </c>
      <c r="G1102" t="s">
        <v>3575</v>
      </c>
      <c r="H1102" t="s">
        <v>1378</v>
      </c>
      <c r="I1102" t="s">
        <v>9224</v>
      </c>
      <c r="J1102" t="s">
        <v>218</v>
      </c>
      <c r="K1102">
        <v>407798</v>
      </c>
      <c r="L1102" t="s">
        <v>218</v>
      </c>
      <c r="M1102">
        <v>284619</v>
      </c>
      <c r="N1102" t="s">
        <v>218</v>
      </c>
      <c r="O1102" t="s">
        <v>2426</v>
      </c>
      <c r="P1102" t="s">
        <v>2425</v>
      </c>
      <c r="Q1102">
        <v>6920</v>
      </c>
      <c r="R1102" t="s">
        <v>218</v>
      </c>
      <c r="S1102">
        <v>5109</v>
      </c>
      <c r="T1102" t="s">
        <v>218</v>
      </c>
      <c r="V1102" t="s">
        <v>4302</v>
      </c>
      <c r="W1102">
        <v>31299</v>
      </c>
      <c r="X1102">
        <v>6920</v>
      </c>
      <c r="Y1102" t="s">
        <v>218</v>
      </c>
      <c r="Z1102" t="s">
        <v>8706</v>
      </c>
      <c r="AA1102" t="s">
        <v>664</v>
      </c>
      <c r="AB1102" t="s">
        <v>664</v>
      </c>
      <c r="AC1102" t="s">
        <v>218</v>
      </c>
      <c r="AD1102" t="s">
        <v>8706</v>
      </c>
      <c r="AI1102">
        <v>5399</v>
      </c>
      <c r="AO1102" t="s">
        <v>1378</v>
      </c>
    </row>
    <row r="1103" spans="1:41" x14ac:dyDescent="0.3">
      <c r="A1103" t="s">
        <v>2427</v>
      </c>
      <c r="B1103" t="s">
        <v>1069</v>
      </c>
      <c r="C1103" s="62">
        <v>30952</v>
      </c>
      <c r="D1103" t="s">
        <v>6907</v>
      </c>
      <c r="E1103" t="s">
        <v>7937</v>
      </c>
      <c r="F1103" t="s">
        <v>1432</v>
      </c>
      <c r="G1103" t="s">
        <v>9083</v>
      </c>
      <c r="H1103" t="s">
        <v>1371</v>
      </c>
      <c r="I1103" t="s">
        <v>9456</v>
      </c>
      <c r="J1103" t="s">
        <v>1069</v>
      </c>
      <c r="K1103">
        <v>458709</v>
      </c>
      <c r="L1103" t="s">
        <v>1069</v>
      </c>
      <c r="M1103">
        <v>1236946</v>
      </c>
      <c r="N1103" t="s">
        <v>1069</v>
      </c>
      <c r="O1103" t="s">
        <v>2428</v>
      </c>
      <c r="P1103" t="s">
        <v>2427</v>
      </c>
      <c r="Q1103">
        <v>8074</v>
      </c>
      <c r="R1103" t="s">
        <v>1069</v>
      </c>
      <c r="S1103">
        <v>28834</v>
      </c>
      <c r="T1103" t="s">
        <v>1069</v>
      </c>
      <c r="V1103" t="s">
        <v>4303</v>
      </c>
      <c r="W1103">
        <v>46313</v>
      </c>
      <c r="X1103">
        <v>8074</v>
      </c>
      <c r="Y1103" t="s">
        <v>1069</v>
      </c>
      <c r="Z1103" t="s">
        <v>5783</v>
      </c>
      <c r="AA1103" t="s">
        <v>664</v>
      </c>
      <c r="AB1103" t="s">
        <v>664</v>
      </c>
      <c r="AC1103" t="s">
        <v>1069</v>
      </c>
      <c r="AD1103" t="s">
        <v>5783</v>
      </c>
      <c r="AE1103">
        <v>9692</v>
      </c>
      <c r="AI1103">
        <v>2066</v>
      </c>
      <c r="AN1103" t="s">
        <v>1069</v>
      </c>
      <c r="AO1103" t="s">
        <v>1371</v>
      </c>
    </row>
    <row r="1104" spans="1:41" x14ac:dyDescent="0.3">
      <c r="A1104" t="s">
        <v>4304</v>
      </c>
      <c r="B1104" t="s">
        <v>320</v>
      </c>
      <c r="C1104" s="62">
        <v>31055</v>
      </c>
      <c r="D1104" t="s">
        <v>6610</v>
      </c>
      <c r="E1104" t="s">
        <v>7435</v>
      </c>
      <c r="F1104" t="s">
        <v>3575</v>
      </c>
      <c r="G1104" t="s">
        <v>3575</v>
      </c>
      <c r="H1104" t="s">
        <v>1378</v>
      </c>
      <c r="I1104" t="s">
        <v>10071</v>
      </c>
      <c r="J1104" t="s">
        <v>320</v>
      </c>
      <c r="K1104">
        <v>453181</v>
      </c>
      <c r="L1104" t="s">
        <v>320</v>
      </c>
      <c r="M1104">
        <v>1520596</v>
      </c>
      <c r="N1104" t="s">
        <v>320</v>
      </c>
      <c r="O1104" t="s">
        <v>5784</v>
      </c>
      <c r="P1104" t="s">
        <v>5785</v>
      </c>
      <c r="Q1104">
        <v>8396</v>
      </c>
      <c r="R1104" t="s">
        <v>320</v>
      </c>
      <c r="S1104">
        <v>29402</v>
      </c>
      <c r="T1104" t="s">
        <v>320</v>
      </c>
      <c r="V1104" t="s">
        <v>5786</v>
      </c>
      <c r="W1104">
        <v>57614</v>
      </c>
      <c r="X1104">
        <v>8396</v>
      </c>
      <c r="Y1104" t="s">
        <v>320</v>
      </c>
      <c r="Z1104" t="s">
        <v>8707</v>
      </c>
      <c r="AA1104" t="s">
        <v>656</v>
      </c>
      <c r="AB1104" t="s">
        <v>656</v>
      </c>
      <c r="AC1104" t="s">
        <v>320</v>
      </c>
      <c r="AD1104" t="s">
        <v>8707</v>
      </c>
      <c r="AE1104">
        <v>9303</v>
      </c>
      <c r="AI1104">
        <v>7197</v>
      </c>
      <c r="AN1104" t="s">
        <v>320</v>
      </c>
      <c r="AO1104" t="s">
        <v>1378</v>
      </c>
    </row>
    <row r="1105" spans="1:41" x14ac:dyDescent="0.3">
      <c r="A1105" t="s">
        <v>2429</v>
      </c>
      <c r="B1105" t="s">
        <v>534</v>
      </c>
      <c r="C1105" s="62">
        <v>29165</v>
      </c>
      <c r="D1105" t="s">
        <v>6553</v>
      </c>
      <c r="E1105" t="s">
        <v>6683</v>
      </c>
      <c r="F1105" t="s">
        <v>3575</v>
      </c>
      <c r="G1105" t="s">
        <v>3575</v>
      </c>
      <c r="H1105" t="s">
        <v>1394</v>
      </c>
      <c r="I1105" t="s">
        <v>10695</v>
      </c>
      <c r="J1105" t="s">
        <v>534</v>
      </c>
      <c r="K1105">
        <v>425560</v>
      </c>
      <c r="L1105" t="s">
        <v>534</v>
      </c>
      <c r="M1105">
        <v>390776</v>
      </c>
      <c r="N1105" t="s">
        <v>534</v>
      </c>
      <c r="O1105" t="s">
        <v>2430</v>
      </c>
      <c r="P1105" t="s">
        <v>2429</v>
      </c>
      <c r="Q1105">
        <v>7253</v>
      </c>
      <c r="R1105" t="s">
        <v>534</v>
      </c>
      <c r="S1105">
        <v>5879</v>
      </c>
      <c r="T1105" t="s">
        <v>534</v>
      </c>
      <c r="U1105" t="s">
        <v>534</v>
      </c>
      <c r="V1105" t="s">
        <v>4305</v>
      </c>
      <c r="W1105">
        <v>31351</v>
      </c>
      <c r="X1105">
        <v>7253</v>
      </c>
      <c r="Y1105" t="s">
        <v>534</v>
      </c>
      <c r="Z1105" t="s">
        <v>5787</v>
      </c>
      <c r="AA1105" t="s">
        <v>664</v>
      </c>
      <c r="AB1105" t="s">
        <v>664</v>
      </c>
      <c r="AC1105" t="s">
        <v>534</v>
      </c>
      <c r="AD1105" t="s">
        <v>5787</v>
      </c>
      <c r="AE1105">
        <v>7190</v>
      </c>
      <c r="AF1105" t="s">
        <v>534</v>
      </c>
      <c r="AG1105">
        <v>5245</v>
      </c>
      <c r="AH1105" t="s">
        <v>534</v>
      </c>
      <c r="AI1105">
        <v>8856</v>
      </c>
      <c r="AJ1105">
        <v>906</v>
      </c>
      <c r="AN1105" t="s">
        <v>534</v>
      </c>
      <c r="AO1105" t="s">
        <v>1394</v>
      </c>
    </row>
    <row r="1106" spans="1:41" x14ac:dyDescent="0.3">
      <c r="A1106" t="s">
        <v>4306</v>
      </c>
      <c r="B1106" t="s">
        <v>4307</v>
      </c>
      <c r="C1106" s="62">
        <v>32539</v>
      </c>
      <c r="D1106" t="s">
        <v>7018</v>
      </c>
      <c r="E1106" t="s">
        <v>7017</v>
      </c>
      <c r="F1106" t="s">
        <v>1468</v>
      </c>
      <c r="G1106" t="s">
        <v>6107</v>
      </c>
      <c r="H1106" t="s">
        <v>659</v>
      </c>
      <c r="I1106" t="s">
        <v>10158</v>
      </c>
      <c r="J1106" t="s">
        <v>4307</v>
      </c>
      <c r="K1106">
        <v>600303</v>
      </c>
      <c r="L1106" t="s">
        <v>4307</v>
      </c>
      <c r="M1106">
        <v>1954553</v>
      </c>
      <c r="N1106" t="s">
        <v>4307</v>
      </c>
      <c r="O1106" t="s">
        <v>8708</v>
      </c>
      <c r="P1106" t="s">
        <v>4306</v>
      </c>
      <c r="Q1106">
        <v>9545</v>
      </c>
      <c r="R1106" t="s">
        <v>4307</v>
      </c>
      <c r="S1106">
        <v>32217</v>
      </c>
      <c r="T1106" t="s">
        <v>4307</v>
      </c>
      <c r="V1106" t="s">
        <v>5788</v>
      </c>
      <c r="W1106">
        <v>69305</v>
      </c>
      <c r="X1106">
        <v>9545</v>
      </c>
      <c r="Y1106" t="s">
        <v>4307</v>
      </c>
      <c r="Z1106" t="s">
        <v>8709</v>
      </c>
      <c r="AA1106" t="s">
        <v>664</v>
      </c>
      <c r="AB1106" t="s">
        <v>656</v>
      </c>
      <c r="AC1106" t="s">
        <v>4307</v>
      </c>
      <c r="AD1106" t="s">
        <v>8709</v>
      </c>
      <c r="AE1106">
        <v>12430</v>
      </c>
      <c r="AF1106" t="s">
        <v>4307</v>
      </c>
      <c r="AG1106">
        <v>17198</v>
      </c>
      <c r="AH1106" t="s">
        <v>4307</v>
      </c>
      <c r="AI1106">
        <v>18274</v>
      </c>
      <c r="AJ1106">
        <v>4531</v>
      </c>
      <c r="AL1106" t="s">
        <v>14903</v>
      </c>
      <c r="AM1106" t="s">
        <v>8709</v>
      </c>
      <c r="AN1106" t="s">
        <v>4307</v>
      </c>
      <c r="AO1106" t="s">
        <v>658</v>
      </c>
    </row>
    <row r="1107" spans="1:41" x14ac:dyDescent="0.3">
      <c r="A1107" t="s">
        <v>2431</v>
      </c>
      <c r="B1107" t="s">
        <v>766</v>
      </c>
      <c r="C1107" s="62">
        <v>32120</v>
      </c>
      <c r="D1107" t="s">
        <v>7410</v>
      </c>
      <c r="E1107" t="s">
        <v>7578</v>
      </c>
      <c r="F1107" t="s">
        <v>3575</v>
      </c>
      <c r="G1107" t="s">
        <v>3575</v>
      </c>
      <c r="H1107" t="s">
        <v>1371</v>
      </c>
      <c r="I1107" t="s">
        <v>10412</v>
      </c>
      <c r="J1107" t="s">
        <v>766</v>
      </c>
      <c r="K1107">
        <v>502009</v>
      </c>
      <c r="L1107" t="s">
        <v>766</v>
      </c>
      <c r="M1107">
        <v>1630084</v>
      </c>
      <c r="N1107" t="s">
        <v>766</v>
      </c>
      <c r="O1107" t="s">
        <v>2432</v>
      </c>
      <c r="P1107" t="s">
        <v>2431</v>
      </c>
      <c r="Q1107">
        <v>8529</v>
      </c>
      <c r="R1107" t="s">
        <v>766</v>
      </c>
      <c r="S1107">
        <v>30196</v>
      </c>
      <c r="T1107" t="s">
        <v>766</v>
      </c>
      <c r="V1107" t="s">
        <v>4308</v>
      </c>
      <c r="W1107">
        <v>56580</v>
      </c>
      <c r="X1107">
        <v>8529</v>
      </c>
      <c r="Y1107" t="s">
        <v>766</v>
      </c>
      <c r="Z1107" t="s">
        <v>5789</v>
      </c>
      <c r="AA1107" t="s">
        <v>656</v>
      </c>
      <c r="AB1107" t="s">
        <v>656</v>
      </c>
      <c r="AC1107" t="s">
        <v>766</v>
      </c>
      <c r="AD1107" t="s">
        <v>5789</v>
      </c>
      <c r="AE1107">
        <v>9753</v>
      </c>
      <c r="AF1107" t="s">
        <v>766</v>
      </c>
      <c r="AG1107">
        <v>5574</v>
      </c>
      <c r="AH1107" t="s">
        <v>766</v>
      </c>
      <c r="AI1107">
        <v>7940</v>
      </c>
      <c r="AJ1107">
        <v>3296</v>
      </c>
      <c r="AN1107" t="s">
        <v>766</v>
      </c>
      <c r="AO1107" t="s">
        <v>1371</v>
      </c>
    </row>
    <row r="1108" spans="1:41" x14ac:dyDescent="0.3">
      <c r="A1108" t="s">
        <v>15592</v>
      </c>
      <c r="B1108" t="s">
        <v>15528</v>
      </c>
      <c r="C1108" s="62">
        <v>34853</v>
      </c>
      <c r="D1108" t="s">
        <v>6589</v>
      </c>
      <c r="E1108" t="s">
        <v>15593</v>
      </c>
      <c r="F1108" t="s">
        <v>1407</v>
      </c>
      <c r="G1108" t="s">
        <v>9083</v>
      </c>
      <c r="H1108" t="s">
        <v>1371</v>
      </c>
      <c r="I1108" t="s">
        <v>15594</v>
      </c>
      <c r="J1108" t="s">
        <v>15528</v>
      </c>
      <c r="K1108">
        <v>641778</v>
      </c>
      <c r="L1108" t="s">
        <v>15528</v>
      </c>
      <c r="P1108" t="s">
        <v>15592</v>
      </c>
      <c r="Q1108">
        <v>10576</v>
      </c>
      <c r="R1108" t="s">
        <v>15528</v>
      </c>
      <c r="S1108">
        <v>39915</v>
      </c>
      <c r="T1108" t="s">
        <v>15528</v>
      </c>
      <c r="W1108">
        <v>108957</v>
      </c>
      <c r="Z1108" t="s">
        <v>16031</v>
      </c>
      <c r="AA1108" t="s">
        <v>656</v>
      </c>
      <c r="AB1108" t="s">
        <v>664</v>
      </c>
      <c r="AD1108" t="s">
        <v>16031</v>
      </c>
      <c r="AE1108">
        <v>14263</v>
      </c>
      <c r="AI1108">
        <v>23696</v>
      </c>
      <c r="AJ1108">
        <v>5864</v>
      </c>
      <c r="AN1108" t="s">
        <v>15528</v>
      </c>
      <c r="AO1108" t="s">
        <v>15887</v>
      </c>
    </row>
    <row r="1109" spans="1:41" x14ac:dyDescent="0.3">
      <c r="A1109" t="s">
        <v>15770</v>
      </c>
      <c r="B1109" t="s">
        <v>14286</v>
      </c>
      <c r="C1109" s="62">
        <v>34530</v>
      </c>
      <c r="D1109" t="s">
        <v>7157</v>
      </c>
      <c r="E1109" t="s">
        <v>15771</v>
      </c>
      <c r="F1109" t="s">
        <v>1384</v>
      </c>
      <c r="G1109" t="s">
        <v>6107</v>
      </c>
      <c r="H1109" t="s">
        <v>1378</v>
      </c>
      <c r="I1109" t="s">
        <v>15772</v>
      </c>
      <c r="J1109" t="s">
        <v>14286</v>
      </c>
      <c r="K1109">
        <v>657656</v>
      </c>
      <c r="L1109" t="s">
        <v>14286</v>
      </c>
      <c r="P1109" t="s">
        <v>15770</v>
      </c>
      <c r="Q1109">
        <v>11124</v>
      </c>
      <c r="R1109" t="s">
        <v>14286</v>
      </c>
      <c r="S1109">
        <v>35142</v>
      </c>
      <c r="T1109" t="s">
        <v>14286</v>
      </c>
      <c r="W1109">
        <v>105147</v>
      </c>
      <c r="Z1109" t="s">
        <v>16032</v>
      </c>
      <c r="AA1109" t="s">
        <v>656</v>
      </c>
      <c r="AB1109" t="s">
        <v>656</v>
      </c>
      <c r="AD1109" t="s">
        <v>16032</v>
      </c>
      <c r="AE1109">
        <v>14620</v>
      </c>
      <c r="AI1109">
        <v>21200</v>
      </c>
      <c r="AJ1109">
        <v>5947</v>
      </c>
      <c r="AN1109" t="s">
        <v>14286</v>
      </c>
      <c r="AO1109" t="s">
        <v>1378</v>
      </c>
    </row>
    <row r="1110" spans="1:41" x14ac:dyDescent="0.3">
      <c r="A1110" t="s">
        <v>2433</v>
      </c>
      <c r="B1110" t="s">
        <v>357</v>
      </c>
      <c r="C1110" s="62">
        <v>31996</v>
      </c>
      <c r="D1110" t="s">
        <v>6637</v>
      </c>
      <c r="E1110" t="s">
        <v>7166</v>
      </c>
      <c r="F1110" t="s">
        <v>1370</v>
      </c>
      <c r="G1110" t="s">
        <v>6107</v>
      </c>
      <c r="H1110" t="s">
        <v>1422</v>
      </c>
      <c r="I1110" t="s">
        <v>9417</v>
      </c>
      <c r="J1110" t="s">
        <v>357</v>
      </c>
      <c r="K1110">
        <v>543432</v>
      </c>
      <c r="L1110" t="s">
        <v>357</v>
      </c>
      <c r="M1110">
        <v>1799267</v>
      </c>
      <c r="N1110" t="s">
        <v>357</v>
      </c>
      <c r="O1110" t="s">
        <v>2434</v>
      </c>
      <c r="P1110" t="s">
        <v>2433</v>
      </c>
      <c r="Q1110">
        <v>9020</v>
      </c>
      <c r="R1110" t="s">
        <v>357</v>
      </c>
      <c r="S1110">
        <v>31039</v>
      </c>
      <c r="T1110" t="s">
        <v>357</v>
      </c>
      <c r="V1110" t="s">
        <v>4309</v>
      </c>
      <c r="W1110">
        <v>58373</v>
      </c>
      <c r="X1110">
        <v>9020</v>
      </c>
      <c r="Y1110" t="s">
        <v>357</v>
      </c>
      <c r="Z1110" t="s">
        <v>5790</v>
      </c>
      <c r="AA1110" t="s">
        <v>656</v>
      </c>
      <c r="AB1110" t="s">
        <v>656</v>
      </c>
      <c r="AC1110" t="s">
        <v>357</v>
      </c>
      <c r="AD1110" t="s">
        <v>5790</v>
      </c>
      <c r="AE1110">
        <v>10670</v>
      </c>
      <c r="AF1110" t="s">
        <v>357</v>
      </c>
      <c r="AG1110">
        <v>13363</v>
      </c>
      <c r="AH1110" t="s">
        <v>357</v>
      </c>
      <c r="AI1110">
        <v>4565</v>
      </c>
      <c r="AJ1110">
        <v>3889</v>
      </c>
      <c r="AN1110" t="s">
        <v>357</v>
      </c>
    </row>
    <row r="1111" spans="1:41" x14ac:dyDescent="0.3">
      <c r="A1111" t="s">
        <v>12578</v>
      </c>
      <c r="B1111" t="s">
        <v>11382</v>
      </c>
      <c r="C1111" s="62">
        <v>33130</v>
      </c>
      <c r="D1111" t="s">
        <v>6909</v>
      </c>
      <c r="E1111" t="s">
        <v>12579</v>
      </c>
      <c r="F1111" t="s">
        <v>1381</v>
      </c>
      <c r="G1111" t="s">
        <v>9083</v>
      </c>
      <c r="H1111" t="s">
        <v>1371</v>
      </c>
      <c r="I1111" t="s">
        <v>11817</v>
      </c>
      <c r="J1111" t="s">
        <v>11382</v>
      </c>
      <c r="K1111">
        <v>571882</v>
      </c>
      <c r="L1111" t="s">
        <v>11382</v>
      </c>
      <c r="M1111">
        <v>2114069</v>
      </c>
      <c r="N1111" t="s">
        <v>11382</v>
      </c>
      <c r="O1111" t="s">
        <v>13456</v>
      </c>
      <c r="P1111" t="s">
        <v>12578</v>
      </c>
      <c r="Q1111">
        <v>10269</v>
      </c>
      <c r="R1111" t="s">
        <v>11382</v>
      </c>
      <c r="S1111">
        <v>33139</v>
      </c>
      <c r="T1111" t="s">
        <v>11382</v>
      </c>
      <c r="V1111" t="s">
        <v>12580</v>
      </c>
      <c r="W1111">
        <v>70359</v>
      </c>
      <c r="X1111">
        <v>10269</v>
      </c>
      <c r="Y1111" t="s">
        <v>11382</v>
      </c>
      <c r="Z1111" t="s">
        <v>12581</v>
      </c>
      <c r="AA1111" t="s">
        <v>656</v>
      </c>
      <c r="AB1111" t="s">
        <v>656</v>
      </c>
      <c r="AC1111" t="s">
        <v>11382</v>
      </c>
      <c r="AD1111" t="s">
        <v>12581</v>
      </c>
      <c r="AE1111">
        <v>13283</v>
      </c>
      <c r="AF1111" t="s">
        <v>11382</v>
      </c>
      <c r="AG1111">
        <v>52871</v>
      </c>
      <c r="AH1111" t="s">
        <v>11382</v>
      </c>
      <c r="AI1111">
        <v>18311</v>
      </c>
      <c r="AJ1111">
        <v>4589</v>
      </c>
      <c r="AL1111" t="s">
        <v>14904</v>
      </c>
      <c r="AM1111" t="s">
        <v>12581</v>
      </c>
      <c r="AN1111" t="s">
        <v>11382</v>
      </c>
      <c r="AO1111" t="s">
        <v>1371</v>
      </c>
    </row>
    <row r="1112" spans="1:41" x14ac:dyDescent="0.3">
      <c r="A1112" t="s">
        <v>15595</v>
      </c>
      <c r="B1112" t="s">
        <v>15520</v>
      </c>
      <c r="C1112" s="62">
        <v>32078</v>
      </c>
      <c r="D1112" t="s">
        <v>6754</v>
      </c>
      <c r="E1112" t="s">
        <v>15596</v>
      </c>
      <c r="F1112" t="s">
        <v>3575</v>
      </c>
      <c r="G1112" t="s">
        <v>3575</v>
      </c>
      <c r="H1112" t="s">
        <v>1371</v>
      </c>
      <c r="I1112" t="s">
        <v>15521</v>
      </c>
      <c r="J1112" t="s">
        <v>15520</v>
      </c>
      <c r="K1112">
        <v>596271</v>
      </c>
      <c r="L1112" t="s">
        <v>15520</v>
      </c>
      <c r="P1112" t="s">
        <v>15595</v>
      </c>
      <c r="Q1112">
        <v>10677</v>
      </c>
      <c r="R1112" t="s">
        <v>15520</v>
      </c>
      <c r="S1112">
        <v>35949</v>
      </c>
      <c r="T1112" t="s">
        <v>15520</v>
      </c>
      <c r="W1112">
        <v>68099</v>
      </c>
      <c r="X1112">
        <v>10677</v>
      </c>
      <c r="Y1112" t="s">
        <v>15520</v>
      </c>
      <c r="Z1112" t="s">
        <v>16033</v>
      </c>
      <c r="AA1112" t="s">
        <v>656</v>
      </c>
      <c r="AB1112" t="s">
        <v>656</v>
      </c>
      <c r="AD1112" t="s">
        <v>16033</v>
      </c>
      <c r="AE1112">
        <v>14590</v>
      </c>
      <c r="AI1112">
        <v>13509</v>
      </c>
      <c r="AJ1112">
        <v>5531</v>
      </c>
      <c r="AN1112" t="s">
        <v>15520</v>
      </c>
      <c r="AO1112" t="s">
        <v>1371</v>
      </c>
    </row>
    <row r="1113" spans="1:41" x14ac:dyDescent="0.3">
      <c r="A1113" t="s">
        <v>2435</v>
      </c>
      <c r="B1113" t="s">
        <v>597</v>
      </c>
      <c r="C1113" s="62">
        <v>32891</v>
      </c>
      <c r="D1113" t="s">
        <v>6538</v>
      </c>
      <c r="E1113" t="s">
        <v>6730</v>
      </c>
      <c r="F1113" t="s">
        <v>3575</v>
      </c>
      <c r="G1113" t="s">
        <v>3575</v>
      </c>
      <c r="H1113" t="s">
        <v>659</v>
      </c>
      <c r="I1113" t="s">
        <v>10960</v>
      </c>
      <c r="J1113" t="s">
        <v>597</v>
      </c>
      <c r="K1113">
        <v>543434</v>
      </c>
      <c r="L1113" t="s">
        <v>597</v>
      </c>
      <c r="M1113">
        <v>1665386</v>
      </c>
      <c r="N1113" t="s">
        <v>597</v>
      </c>
      <c r="O1113" t="s">
        <v>2436</v>
      </c>
      <c r="P1113" t="s">
        <v>2435</v>
      </c>
      <c r="Q1113">
        <v>8874</v>
      </c>
      <c r="R1113" t="s">
        <v>597</v>
      </c>
      <c r="S1113">
        <v>30644</v>
      </c>
      <c r="T1113" t="s">
        <v>597</v>
      </c>
      <c r="U1113" t="s">
        <v>597</v>
      </c>
      <c r="V1113" t="s">
        <v>4310</v>
      </c>
      <c r="W1113">
        <v>60009</v>
      </c>
      <c r="X1113">
        <v>8874</v>
      </c>
      <c r="Y1113" t="s">
        <v>597</v>
      </c>
      <c r="Z1113" t="s">
        <v>5791</v>
      </c>
      <c r="AA1113" t="s">
        <v>656</v>
      </c>
      <c r="AB1113" t="s">
        <v>656</v>
      </c>
      <c r="AC1113" t="s">
        <v>597</v>
      </c>
      <c r="AD1113" t="s">
        <v>5791</v>
      </c>
      <c r="AE1113">
        <v>10482</v>
      </c>
      <c r="AF1113" t="s">
        <v>597</v>
      </c>
      <c r="AG1113">
        <v>12947</v>
      </c>
      <c r="AH1113" t="s">
        <v>597</v>
      </c>
      <c r="AI1113">
        <v>5193</v>
      </c>
      <c r="AJ1113">
        <v>3642</v>
      </c>
      <c r="AN1113" t="s">
        <v>597</v>
      </c>
      <c r="AO1113" t="s">
        <v>659</v>
      </c>
    </row>
    <row r="1114" spans="1:41" x14ac:dyDescent="0.3">
      <c r="A1114" t="s">
        <v>2437</v>
      </c>
      <c r="B1114" t="s">
        <v>785</v>
      </c>
      <c r="C1114" s="62">
        <v>30391</v>
      </c>
      <c r="D1114" t="s">
        <v>6664</v>
      </c>
      <c r="E1114" t="s">
        <v>7938</v>
      </c>
      <c r="F1114" t="s">
        <v>3575</v>
      </c>
      <c r="G1114" t="s">
        <v>3575</v>
      </c>
      <c r="H1114" t="s">
        <v>1371</v>
      </c>
      <c r="I1114" t="s">
        <v>9559</v>
      </c>
      <c r="J1114" t="s">
        <v>785</v>
      </c>
      <c r="K1114">
        <v>434181</v>
      </c>
      <c r="L1114" t="s">
        <v>785</v>
      </c>
      <c r="M1114">
        <v>486544</v>
      </c>
      <c r="N1114" t="s">
        <v>785</v>
      </c>
      <c r="O1114" t="s">
        <v>2438</v>
      </c>
      <c r="P1114" t="s">
        <v>2437</v>
      </c>
      <c r="Q1114">
        <v>7464</v>
      </c>
      <c r="R1114" t="s">
        <v>785</v>
      </c>
      <c r="S1114">
        <v>6135</v>
      </c>
      <c r="T1114" t="s">
        <v>785</v>
      </c>
      <c r="V1114" t="s">
        <v>4311</v>
      </c>
      <c r="W1114">
        <v>38373</v>
      </c>
      <c r="X1114">
        <v>7464</v>
      </c>
      <c r="Y1114" t="s">
        <v>785</v>
      </c>
      <c r="Z1114" t="s">
        <v>5792</v>
      </c>
      <c r="AA1114" t="s">
        <v>656</v>
      </c>
      <c r="AB1114" t="s">
        <v>656</v>
      </c>
      <c r="AC1114" t="s">
        <v>785</v>
      </c>
      <c r="AD1114" t="s">
        <v>5792</v>
      </c>
      <c r="AE1114">
        <v>7570</v>
      </c>
      <c r="AF1114" t="s">
        <v>785</v>
      </c>
      <c r="AG1114">
        <v>5630</v>
      </c>
      <c r="AH1114" t="s">
        <v>785</v>
      </c>
      <c r="AI1114">
        <v>4311</v>
      </c>
      <c r="AN1114" t="s">
        <v>785</v>
      </c>
      <c r="AO1114" t="s">
        <v>1371</v>
      </c>
    </row>
    <row r="1115" spans="1:41" x14ac:dyDescent="0.3">
      <c r="A1115" t="s">
        <v>2439</v>
      </c>
      <c r="B1115" t="s">
        <v>859</v>
      </c>
      <c r="C1115" s="62">
        <v>32093</v>
      </c>
      <c r="D1115" t="s">
        <v>6526</v>
      </c>
      <c r="E1115" t="s">
        <v>7519</v>
      </c>
      <c r="F1115" t="s">
        <v>1390</v>
      </c>
      <c r="G1115" t="s">
        <v>6107</v>
      </c>
      <c r="H1115" t="s">
        <v>1371</v>
      </c>
      <c r="I1115" t="s">
        <v>10175</v>
      </c>
      <c r="J1115" t="s">
        <v>859</v>
      </c>
      <c r="K1115">
        <v>502190</v>
      </c>
      <c r="L1115" t="s">
        <v>859</v>
      </c>
      <c r="M1115">
        <v>1733668</v>
      </c>
      <c r="N1115" t="s">
        <v>859</v>
      </c>
      <c r="O1115" t="s">
        <v>2440</v>
      </c>
      <c r="P1115" t="s">
        <v>2439</v>
      </c>
      <c r="Q1115">
        <v>8680</v>
      </c>
      <c r="R1115" t="s">
        <v>859</v>
      </c>
      <c r="S1115">
        <v>30465</v>
      </c>
      <c r="T1115" t="s">
        <v>859</v>
      </c>
      <c r="V1115" t="s">
        <v>4312</v>
      </c>
      <c r="W1115">
        <v>61051</v>
      </c>
      <c r="X1115">
        <v>8680</v>
      </c>
      <c r="Y1115" t="s">
        <v>859</v>
      </c>
      <c r="Z1115" t="s">
        <v>5793</v>
      </c>
      <c r="AA1115" t="s">
        <v>656</v>
      </c>
      <c r="AB1115" t="s">
        <v>656</v>
      </c>
      <c r="AC1115" t="s">
        <v>859</v>
      </c>
      <c r="AD1115" t="s">
        <v>5793</v>
      </c>
      <c r="AE1115">
        <v>10955</v>
      </c>
      <c r="AF1115" t="s">
        <v>859</v>
      </c>
      <c r="AG1115">
        <v>11339</v>
      </c>
      <c r="AH1115" t="s">
        <v>859</v>
      </c>
      <c r="AI1115">
        <v>12609</v>
      </c>
      <c r="AJ1115">
        <v>3485</v>
      </c>
      <c r="AK1115" t="s">
        <v>859</v>
      </c>
      <c r="AL1115" t="s">
        <v>14905</v>
      </c>
      <c r="AM1115" t="s">
        <v>5793</v>
      </c>
      <c r="AN1115" t="s">
        <v>5793</v>
      </c>
      <c r="AO1115" t="s">
        <v>15887</v>
      </c>
    </row>
    <row r="1116" spans="1:41" x14ac:dyDescent="0.3">
      <c r="A1116" t="s">
        <v>2441</v>
      </c>
      <c r="B1116" t="s">
        <v>1131</v>
      </c>
      <c r="C1116" s="62">
        <v>30901</v>
      </c>
      <c r="D1116" t="s">
        <v>7505</v>
      </c>
      <c r="E1116" t="s">
        <v>7939</v>
      </c>
      <c r="F1116" t="s">
        <v>1390</v>
      </c>
      <c r="G1116" t="s">
        <v>6107</v>
      </c>
      <c r="H1116" t="s">
        <v>1371</v>
      </c>
      <c r="I1116" t="s">
        <v>10864</v>
      </c>
      <c r="J1116" t="s">
        <v>1131</v>
      </c>
      <c r="K1116">
        <v>453281</v>
      </c>
      <c r="L1116" t="s">
        <v>1131</v>
      </c>
      <c r="M1116">
        <v>1558273</v>
      </c>
      <c r="N1116" t="s">
        <v>1131</v>
      </c>
      <c r="O1116" t="s">
        <v>2442</v>
      </c>
      <c r="P1116" t="s">
        <v>2441</v>
      </c>
      <c r="Q1116">
        <v>8353</v>
      </c>
      <c r="R1116" t="s">
        <v>1131</v>
      </c>
      <c r="S1116">
        <v>29238</v>
      </c>
      <c r="T1116" t="s">
        <v>1131</v>
      </c>
      <c r="V1116" t="s">
        <v>4313</v>
      </c>
      <c r="W1116">
        <v>51959</v>
      </c>
      <c r="X1116">
        <v>8353</v>
      </c>
      <c r="Y1116" t="s">
        <v>1131</v>
      </c>
      <c r="Z1116" t="s">
        <v>5794</v>
      </c>
      <c r="AA1116" t="s">
        <v>664</v>
      </c>
      <c r="AB1116" t="s">
        <v>664</v>
      </c>
      <c r="AC1116" t="s">
        <v>1131</v>
      </c>
      <c r="AD1116" t="s">
        <v>5794</v>
      </c>
      <c r="AE1116">
        <v>9350</v>
      </c>
      <c r="AF1116" t="s">
        <v>1131</v>
      </c>
      <c r="AG1116">
        <v>6018</v>
      </c>
      <c r="AH1116" t="s">
        <v>1131</v>
      </c>
      <c r="AI1116">
        <v>1979</v>
      </c>
      <c r="AJ1116">
        <v>3050</v>
      </c>
      <c r="AL1116" t="s">
        <v>14906</v>
      </c>
      <c r="AM1116" t="s">
        <v>5794</v>
      </c>
      <c r="AN1116" t="s">
        <v>1131</v>
      </c>
      <c r="AO1116" t="s">
        <v>15887</v>
      </c>
    </row>
    <row r="1117" spans="1:41" x14ac:dyDescent="0.3">
      <c r="A1117" t="s">
        <v>13808</v>
      </c>
      <c r="B1117" t="s">
        <v>11203</v>
      </c>
      <c r="C1117" s="62">
        <v>34322</v>
      </c>
      <c r="D1117" t="s">
        <v>6530</v>
      </c>
      <c r="E1117" t="s">
        <v>13809</v>
      </c>
      <c r="F1117" t="s">
        <v>1428</v>
      </c>
      <c r="G1117" t="s">
        <v>6107</v>
      </c>
      <c r="H1117" t="s">
        <v>1371</v>
      </c>
      <c r="I1117" t="s">
        <v>11782</v>
      </c>
      <c r="J1117" t="s">
        <v>11203</v>
      </c>
      <c r="K1117">
        <v>600917</v>
      </c>
      <c r="L1117" t="s">
        <v>11203</v>
      </c>
      <c r="M1117">
        <v>2170066</v>
      </c>
      <c r="N1117" t="s">
        <v>11203</v>
      </c>
      <c r="O1117" t="s">
        <v>13810</v>
      </c>
      <c r="P1117" t="s">
        <v>13808</v>
      </c>
      <c r="Q1117">
        <v>10336</v>
      </c>
      <c r="R1117" t="s">
        <v>11203</v>
      </c>
      <c r="S1117">
        <v>33926</v>
      </c>
      <c r="T1117" t="s">
        <v>11203</v>
      </c>
      <c r="W1117">
        <v>69377</v>
      </c>
      <c r="X1117">
        <v>10336</v>
      </c>
      <c r="Y1117" t="s">
        <v>13811</v>
      </c>
      <c r="Z1117" t="s">
        <v>13812</v>
      </c>
      <c r="AA1117" t="s">
        <v>656</v>
      </c>
      <c r="AB1117" t="s">
        <v>656</v>
      </c>
      <c r="AD1117" t="s">
        <v>13812</v>
      </c>
      <c r="AE1117">
        <v>14106</v>
      </c>
      <c r="AI1117">
        <v>23764</v>
      </c>
      <c r="AJ1117">
        <v>5314</v>
      </c>
      <c r="AL1117" t="s">
        <v>14907</v>
      </c>
      <c r="AM1117" t="s">
        <v>13812</v>
      </c>
      <c r="AN1117" t="s">
        <v>11203</v>
      </c>
      <c r="AO1117" t="s">
        <v>15883</v>
      </c>
    </row>
    <row r="1118" spans="1:41" x14ac:dyDescent="0.3">
      <c r="A1118" t="s">
        <v>2443</v>
      </c>
      <c r="B1118" t="s">
        <v>736</v>
      </c>
      <c r="C1118" s="62">
        <v>30806</v>
      </c>
      <c r="D1118" t="s">
        <v>6842</v>
      </c>
      <c r="E1118" t="s">
        <v>7940</v>
      </c>
      <c r="F1118" t="s">
        <v>3575</v>
      </c>
      <c r="G1118" t="s">
        <v>3575</v>
      </c>
      <c r="H1118" t="s">
        <v>1371</v>
      </c>
      <c r="I1118" t="s">
        <v>9834</v>
      </c>
      <c r="J1118" t="s">
        <v>736</v>
      </c>
      <c r="K1118">
        <v>459967</v>
      </c>
      <c r="L1118" t="s">
        <v>736</v>
      </c>
      <c r="M1118">
        <v>1654388</v>
      </c>
      <c r="N1118" t="s">
        <v>736</v>
      </c>
      <c r="O1118" t="s">
        <v>2444</v>
      </c>
      <c r="P1118" t="s">
        <v>2443</v>
      </c>
      <c r="Q1118">
        <v>8737</v>
      </c>
      <c r="R1118" t="s">
        <v>736</v>
      </c>
      <c r="S1118">
        <v>30171</v>
      </c>
      <c r="T1118" t="s">
        <v>736</v>
      </c>
      <c r="V1118" t="s">
        <v>4314</v>
      </c>
      <c r="W1118">
        <v>46239</v>
      </c>
      <c r="X1118">
        <v>8737</v>
      </c>
      <c r="Y1118" t="s">
        <v>736</v>
      </c>
      <c r="Z1118" t="s">
        <v>5795</v>
      </c>
      <c r="AA1118" t="s">
        <v>656</v>
      </c>
      <c r="AB1118" t="s">
        <v>656</v>
      </c>
      <c r="AC1118" t="s">
        <v>736</v>
      </c>
      <c r="AD1118" t="s">
        <v>5795</v>
      </c>
      <c r="AE1118">
        <v>8662</v>
      </c>
      <c r="AI1118">
        <v>1321</v>
      </c>
      <c r="AN1118" t="s">
        <v>736</v>
      </c>
      <c r="AO1118" t="s">
        <v>1371</v>
      </c>
    </row>
    <row r="1119" spans="1:41" x14ac:dyDescent="0.3">
      <c r="A1119" t="s">
        <v>2445</v>
      </c>
      <c r="B1119" t="s">
        <v>449</v>
      </c>
      <c r="C1119" s="62">
        <v>27931</v>
      </c>
      <c r="D1119" t="s">
        <v>6626</v>
      </c>
      <c r="E1119" t="s">
        <v>7436</v>
      </c>
      <c r="F1119" t="s">
        <v>3575</v>
      </c>
      <c r="G1119" t="s">
        <v>3575</v>
      </c>
      <c r="H1119" t="s">
        <v>1394</v>
      </c>
      <c r="I1119" t="s">
        <v>10048</v>
      </c>
      <c r="J1119" t="s">
        <v>449</v>
      </c>
      <c r="K1119">
        <v>150324</v>
      </c>
      <c r="L1119" t="s">
        <v>449</v>
      </c>
      <c r="M1119">
        <v>21607</v>
      </c>
      <c r="N1119" t="s">
        <v>449</v>
      </c>
      <c r="O1119" t="s">
        <v>2446</v>
      </c>
      <c r="P1119" t="s">
        <v>2445</v>
      </c>
      <c r="Q1119">
        <v>6161</v>
      </c>
      <c r="R1119" t="s">
        <v>449</v>
      </c>
      <c r="V1119" t="s">
        <v>4315</v>
      </c>
      <c r="W1119">
        <v>1543</v>
      </c>
      <c r="Z1119" t="s">
        <v>8710</v>
      </c>
      <c r="AA1119" t="s">
        <v>656</v>
      </c>
      <c r="AB1119" t="s">
        <v>656</v>
      </c>
      <c r="AC1119" t="s">
        <v>449</v>
      </c>
      <c r="AD1119" t="s">
        <v>8710</v>
      </c>
      <c r="AI1119">
        <v>15238</v>
      </c>
      <c r="AO1119" t="s">
        <v>1394</v>
      </c>
    </row>
    <row r="1120" spans="1:41" x14ac:dyDescent="0.3">
      <c r="A1120" t="s">
        <v>2447</v>
      </c>
      <c r="B1120" t="s">
        <v>693</v>
      </c>
      <c r="C1120" s="62">
        <v>28732</v>
      </c>
      <c r="D1120" t="s">
        <v>6945</v>
      </c>
      <c r="E1120" t="s">
        <v>7436</v>
      </c>
      <c r="F1120" t="s">
        <v>3575</v>
      </c>
      <c r="G1120" t="s">
        <v>3575</v>
      </c>
      <c r="H1120" t="s">
        <v>1371</v>
      </c>
      <c r="I1120" t="s">
        <v>10244</v>
      </c>
      <c r="J1120" t="s">
        <v>693</v>
      </c>
      <c r="K1120">
        <v>424324</v>
      </c>
      <c r="L1120" t="s">
        <v>693</v>
      </c>
      <c r="M1120">
        <v>370395</v>
      </c>
      <c r="N1120" t="s">
        <v>693</v>
      </c>
      <c r="O1120" t="s">
        <v>2448</v>
      </c>
      <c r="P1120" t="s">
        <v>2447</v>
      </c>
      <c r="Q1120">
        <v>7026</v>
      </c>
      <c r="R1120" t="s">
        <v>693</v>
      </c>
      <c r="S1120">
        <v>5353</v>
      </c>
      <c r="T1120" t="s">
        <v>693</v>
      </c>
      <c r="V1120" t="s">
        <v>4316</v>
      </c>
      <c r="W1120">
        <v>1102</v>
      </c>
      <c r="X1120">
        <v>7026</v>
      </c>
      <c r="Y1120" t="s">
        <v>693</v>
      </c>
      <c r="Z1120" t="s">
        <v>5796</v>
      </c>
      <c r="AA1120" t="s">
        <v>664</v>
      </c>
      <c r="AB1120" t="s">
        <v>664</v>
      </c>
      <c r="AC1120" t="s">
        <v>693</v>
      </c>
      <c r="AD1120" t="s">
        <v>5796</v>
      </c>
      <c r="AE1120">
        <v>7046</v>
      </c>
      <c r="AF1120" t="s">
        <v>693</v>
      </c>
      <c r="AG1120">
        <v>5539</v>
      </c>
      <c r="AH1120" t="s">
        <v>693</v>
      </c>
      <c r="AI1120">
        <v>3587</v>
      </c>
      <c r="AN1120" t="s">
        <v>693</v>
      </c>
      <c r="AO1120" t="s">
        <v>1371</v>
      </c>
    </row>
    <row r="1121" spans="1:41" x14ac:dyDescent="0.3">
      <c r="A1121" t="s">
        <v>12585</v>
      </c>
      <c r="B1121" t="s">
        <v>11466</v>
      </c>
      <c r="C1121" s="62">
        <v>30123</v>
      </c>
      <c r="D1121" t="s">
        <v>12586</v>
      </c>
      <c r="E1121" t="s">
        <v>7436</v>
      </c>
      <c r="F1121" t="s">
        <v>3575</v>
      </c>
      <c r="G1121" t="s">
        <v>3575</v>
      </c>
      <c r="H1121" t="s">
        <v>1394</v>
      </c>
      <c r="I1121" t="s">
        <v>11467</v>
      </c>
      <c r="J1121" t="s">
        <v>11466</v>
      </c>
      <c r="K1121">
        <v>493193</v>
      </c>
      <c r="L1121" t="s">
        <v>11466</v>
      </c>
      <c r="M1121">
        <v>2218123</v>
      </c>
      <c r="N1121" t="s">
        <v>11466</v>
      </c>
      <c r="O1121" t="s">
        <v>13430</v>
      </c>
      <c r="P1121" t="s">
        <v>12585</v>
      </c>
      <c r="Q1121">
        <v>10251</v>
      </c>
      <c r="R1121" t="s">
        <v>11466</v>
      </c>
      <c r="S1121">
        <v>34926</v>
      </c>
      <c r="T1121" t="s">
        <v>11466</v>
      </c>
      <c r="V1121" t="s">
        <v>12587</v>
      </c>
      <c r="W1121">
        <v>59243</v>
      </c>
      <c r="X1121">
        <v>10251</v>
      </c>
      <c r="Y1121" t="s">
        <v>11466</v>
      </c>
      <c r="Z1121" t="s">
        <v>12588</v>
      </c>
      <c r="AA1121" t="s">
        <v>656</v>
      </c>
      <c r="AB1121" t="s">
        <v>656</v>
      </c>
      <c r="AC1121" t="s">
        <v>11466</v>
      </c>
      <c r="AD1121" t="s">
        <v>12588</v>
      </c>
      <c r="AE1121">
        <v>13243</v>
      </c>
      <c r="AI1121">
        <v>23587</v>
      </c>
      <c r="AJ1121">
        <v>5224</v>
      </c>
      <c r="AN1121" t="s">
        <v>11466</v>
      </c>
      <c r="AO1121" t="s">
        <v>1394</v>
      </c>
    </row>
    <row r="1122" spans="1:41" x14ac:dyDescent="0.3">
      <c r="A1122" t="s">
        <v>5797</v>
      </c>
      <c r="B1122" t="s">
        <v>4317</v>
      </c>
      <c r="C1122" s="62">
        <v>27643</v>
      </c>
      <c r="D1122" t="s">
        <v>7437</v>
      </c>
      <c r="E1122" t="s">
        <v>7436</v>
      </c>
      <c r="F1122" t="s">
        <v>3575</v>
      </c>
      <c r="G1122" t="s">
        <v>3575</v>
      </c>
      <c r="H1122" t="s">
        <v>1394</v>
      </c>
      <c r="I1122" t="s">
        <v>9816</v>
      </c>
      <c r="J1122" t="s">
        <v>4317</v>
      </c>
      <c r="K1122">
        <v>117601</v>
      </c>
      <c r="L1122" t="s">
        <v>4317</v>
      </c>
      <c r="M1122">
        <v>7805</v>
      </c>
      <c r="N1122" t="s">
        <v>4317</v>
      </c>
      <c r="O1122" t="s">
        <v>5798</v>
      </c>
      <c r="P1122" t="s">
        <v>5797</v>
      </c>
      <c r="R1122" t="s">
        <v>4317</v>
      </c>
      <c r="V1122" t="s">
        <v>5799</v>
      </c>
      <c r="W1122">
        <v>508</v>
      </c>
      <c r="Z1122" t="s">
        <v>8711</v>
      </c>
      <c r="AA1122" t="s">
        <v>664</v>
      </c>
      <c r="AB1122" t="s">
        <v>656</v>
      </c>
      <c r="AC1122" t="s">
        <v>4317</v>
      </c>
      <c r="AD1122" t="s">
        <v>8711</v>
      </c>
      <c r="AI1122">
        <v>15265</v>
      </c>
      <c r="AO1122" t="s">
        <v>1394</v>
      </c>
    </row>
    <row r="1123" spans="1:41" x14ac:dyDescent="0.3">
      <c r="A1123" t="s">
        <v>13813</v>
      </c>
      <c r="B1123" t="s">
        <v>13814</v>
      </c>
      <c r="C1123" s="62">
        <v>33310</v>
      </c>
      <c r="D1123" t="s">
        <v>6707</v>
      </c>
      <c r="E1123" t="s">
        <v>13815</v>
      </c>
      <c r="F1123" t="s">
        <v>1424</v>
      </c>
      <c r="G1123" t="s">
        <v>6107</v>
      </c>
      <c r="H1123" t="s">
        <v>1371</v>
      </c>
      <c r="I1123" t="s">
        <v>13816</v>
      </c>
      <c r="J1123" t="s">
        <v>13814</v>
      </c>
      <c r="K1123">
        <v>643410</v>
      </c>
      <c r="L1123" t="s">
        <v>13814</v>
      </c>
      <c r="M1123">
        <v>2804924</v>
      </c>
      <c r="N1123" t="s">
        <v>13814</v>
      </c>
      <c r="O1123" t="s">
        <v>14908</v>
      </c>
      <c r="P1123" t="s">
        <v>13813</v>
      </c>
      <c r="Q1123">
        <v>10681</v>
      </c>
      <c r="R1123" t="s">
        <v>13817</v>
      </c>
      <c r="S1123">
        <v>36202</v>
      </c>
      <c r="T1123" t="s">
        <v>13817</v>
      </c>
      <c r="W1123">
        <v>103426</v>
      </c>
      <c r="X1123">
        <v>10681</v>
      </c>
      <c r="Y1123" t="s">
        <v>13817</v>
      </c>
      <c r="Z1123" t="s">
        <v>13818</v>
      </c>
      <c r="AA1123" t="s">
        <v>656</v>
      </c>
      <c r="AB1123" t="s">
        <v>656</v>
      </c>
      <c r="AD1123" t="s">
        <v>13818</v>
      </c>
      <c r="AE1123">
        <v>14744</v>
      </c>
      <c r="AI1123">
        <v>19574</v>
      </c>
      <c r="AJ1123">
        <v>5538</v>
      </c>
      <c r="AN1123" t="s">
        <v>13818</v>
      </c>
      <c r="AO1123" t="s">
        <v>15883</v>
      </c>
    </row>
    <row r="1124" spans="1:41" x14ac:dyDescent="0.3">
      <c r="A1124" t="s">
        <v>2449</v>
      </c>
      <c r="B1124" t="s">
        <v>386</v>
      </c>
      <c r="C1124" s="62">
        <v>32337</v>
      </c>
      <c r="D1124" t="s">
        <v>6740</v>
      </c>
      <c r="E1124" t="s">
        <v>6739</v>
      </c>
      <c r="F1124" t="s">
        <v>3575</v>
      </c>
      <c r="G1124" t="s">
        <v>3575</v>
      </c>
      <c r="H1124" t="s">
        <v>659</v>
      </c>
      <c r="I1124" t="s">
        <v>9315</v>
      </c>
      <c r="J1124" t="s">
        <v>386</v>
      </c>
      <c r="K1124">
        <v>518934</v>
      </c>
      <c r="L1124" t="s">
        <v>386</v>
      </c>
      <c r="M1124">
        <v>1740958</v>
      </c>
      <c r="N1124" t="s">
        <v>386</v>
      </c>
      <c r="O1124" t="s">
        <v>4318</v>
      </c>
      <c r="P1124" t="s">
        <v>2449</v>
      </c>
      <c r="Q1124">
        <v>8949</v>
      </c>
      <c r="R1124" t="s">
        <v>386</v>
      </c>
      <c r="S1124">
        <v>30765</v>
      </c>
      <c r="T1124" t="s">
        <v>386</v>
      </c>
      <c r="U1124" t="s">
        <v>386</v>
      </c>
      <c r="V1124" t="s">
        <v>4319</v>
      </c>
      <c r="W1124">
        <v>59339</v>
      </c>
      <c r="X1124">
        <v>8949</v>
      </c>
      <c r="Y1124" t="s">
        <v>386</v>
      </c>
      <c r="Z1124" t="s">
        <v>5800</v>
      </c>
      <c r="AA1124" t="s">
        <v>656</v>
      </c>
      <c r="AB1124" t="s">
        <v>656</v>
      </c>
      <c r="AC1124" t="s">
        <v>386</v>
      </c>
      <c r="AD1124" t="s">
        <v>5800</v>
      </c>
      <c r="AE1124">
        <v>10999</v>
      </c>
      <c r="AF1124" t="s">
        <v>386</v>
      </c>
      <c r="AG1124">
        <v>13567</v>
      </c>
      <c r="AH1124" t="s">
        <v>386</v>
      </c>
      <c r="AI1124">
        <v>4953</v>
      </c>
      <c r="AJ1124">
        <v>3818</v>
      </c>
      <c r="AK1124" t="s">
        <v>386</v>
      </c>
      <c r="AL1124" t="s">
        <v>14909</v>
      </c>
      <c r="AM1124" t="s">
        <v>5800</v>
      </c>
      <c r="AN1124" t="s">
        <v>5800</v>
      </c>
      <c r="AO1124" t="s">
        <v>659</v>
      </c>
    </row>
    <row r="1125" spans="1:41" x14ac:dyDescent="0.3">
      <c r="A1125" t="s">
        <v>8300</v>
      </c>
      <c r="B1125" t="s">
        <v>8712</v>
      </c>
      <c r="C1125" s="62">
        <v>33537</v>
      </c>
      <c r="D1125" t="s">
        <v>8302</v>
      </c>
      <c r="E1125" t="s">
        <v>8301</v>
      </c>
      <c r="F1125" t="s">
        <v>1393</v>
      </c>
      <c r="G1125" t="s">
        <v>9083</v>
      </c>
      <c r="H1125" t="s">
        <v>1371</v>
      </c>
      <c r="I1125" t="s">
        <v>9692</v>
      </c>
      <c r="J1125" t="s">
        <v>8712</v>
      </c>
      <c r="K1125">
        <v>608678</v>
      </c>
      <c r="L1125" t="s">
        <v>8712</v>
      </c>
      <c r="M1125">
        <v>2117118</v>
      </c>
      <c r="N1125" t="s">
        <v>8712</v>
      </c>
      <c r="O1125" t="s">
        <v>8713</v>
      </c>
      <c r="P1125" t="s">
        <v>8300</v>
      </c>
      <c r="Q1125">
        <v>9666</v>
      </c>
      <c r="R1125" t="s">
        <v>8712</v>
      </c>
      <c r="S1125">
        <v>33155</v>
      </c>
      <c r="T1125" t="s">
        <v>8712</v>
      </c>
      <c r="V1125" t="s">
        <v>12239</v>
      </c>
      <c r="W1125">
        <v>100305</v>
      </c>
      <c r="X1125">
        <v>9666</v>
      </c>
      <c r="Y1125" t="s">
        <v>8712</v>
      </c>
      <c r="Z1125" t="s">
        <v>8714</v>
      </c>
      <c r="AA1125" t="s">
        <v>656</v>
      </c>
      <c r="AB1125" t="s">
        <v>656</v>
      </c>
      <c r="AC1125" t="s">
        <v>8712</v>
      </c>
      <c r="AD1125" t="s">
        <v>8714</v>
      </c>
      <c r="AE1125">
        <v>13138</v>
      </c>
      <c r="AF1125" t="s">
        <v>8712</v>
      </c>
      <c r="AG1125">
        <v>52877</v>
      </c>
      <c r="AH1125" t="s">
        <v>8712</v>
      </c>
      <c r="AI1125">
        <v>18338</v>
      </c>
      <c r="AJ1125">
        <v>4503</v>
      </c>
      <c r="AL1125" t="s">
        <v>14910</v>
      </c>
      <c r="AM1125" t="s">
        <v>8714</v>
      </c>
      <c r="AN1125" t="s">
        <v>8714</v>
      </c>
      <c r="AO1125" t="s">
        <v>15883</v>
      </c>
    </row>
    <row r="1126" spans="1:41" x14ac:dyDescent="0.3">
      <c r="A1126" t="s">
        <v>2450</v>
      </c>
      <c r="B1126" t="s">
        <v>121</v>
      </c>
      <c r="C1126" s="62">
        <v>32580</v>
      </c>
      <c r="D1126" t="s">
        <v>7120</v>
      </c>
      <c r="E1126" t="s">
        <v>7119</v>
      </c>
      <c r="F1126" t="s">
        <v>1387</v>
      </c>
      <c r="G1126" t="s">
        <v>6107</v>
      </c>
      <c r="H1126" t="s">
        <v>1422</v>
      </c>
      <c r="I1126" t="s">
        <v>9432</v>
      </c>
      <c r="J1126" t="s">
        <v>121</v>
      </c>
      <c r="K1126">
        <v>506702</v>
      </c>
      <c r="L1126" t="s">
        <v>121</v>
      </c>
      <c r="M1126">
        <v>1928685</v>
      </c>
      <c r="N1126" t="s">
        <v>121</v>
      </c>
      <c r="O1126" t="s">
        <v>4320</v>
      </c>
      <c r="P1126" t="s">
        <v>2450</v>
      </c>
      <c r="Q1126">
        <v>9180</v>
      </c>
      <c r="R1126" t="s">
        <v>121</v>
      </c>
      <c r="S1126">
        <v>32101</v>
      </c>
      <c r="T1126" t="s">
        <v>121</v>
      </c>
      <c r="V1126" t="s">
        <v>4321</v>
      </c>
      <c r="W1126">
        <v>55951</v>
      </c>
      <c r="X1126">
        <v>9180</v>
      </c>
      <c r="Y1126" t="s">
        <v>121</v>
      </c>
      <c r="Z1126" t="s">
        <v>5801</v>
      </c>
      <c r="AA1126" t="s">
        <v>5053</v>
      </c>
      <c r="AB1126" t="s">
        <v>656</v>
      </c>
      <c r="AC1126" t="s">
        <v>121</v>
      </c>
      <c r="AD1126" t="s">
        <v>5801</v>
      </c>
      <c r="AE1126">
        <v>12433</v>
      </c>
      <c r="AF1126" t="s">
        <v>121</v>
      </c>
      <c r="AG1126">
        <v>17105</v>
      </c>
      <c r="AH1126" t="s">
        <v>121</v>
      </c>
      <c r="AI1126">
        <v>5821</v>
      </c>
      <c r="AJ1126">
        <v>4022</v>
      </c>
      <c r="AK1126" t="s">
        <v>121</v>
      </c>
      <c r="AL1126" t="s">
        <v>14911</v>
      </c>
      <c r="AM1126" t="s">
        <v>5801</v>
      </c>
      <c r="AN1126" t="s">
        <v>5801</v>
      </c>
      <c r="AO1126" t="s">
        <v>1422</v>
      </c>
    </row>
    <row r="1127" spans="1:41" x14ac:dyDescent="0.3">
      <c r="A1127" t="s">
        <v>2451</v>
      </c>
      <c r="B1127" t="s">
        <v>1147</v>
      </c>
      <c r="C1127" s="62">
        <v>30786</v>
      </c>
      <c r="D1127" t="s">
        <v>6642</v>
      </c>
      <c r="E1127" t="s">
        <v>7941</v>
      </c>
      <c r="F1127" t="s">
        <v>3575</v>
      </c>
      <c r="G1127" t="s">
        <v>3575</v>
      </c>
      <c r="H1127" t="s">
        <v>1371</v>
      </c>
      <c r="I1127" t="s">
        <v>10414</v>
      </c>
      <c r="J1127" t="s">
        <v>1147</v>
      </c>
      <c r="K1127">
        <v>460092</v>
      </c>
      <c r="L1127" t="s">
        <v>1147</v>
      </c>
      <c r="M1127">
        <v>1654389</v>
      </c>
      <c r="N1127" t="s">
        <v>1147</v>
      </c>
      <c r="O1127" t="s">
        <v>2452</v>
      </c>
      <c r="P1127" t="s">
        <v>2451</v>
      </c>
      <c r="Q1127">
        <v>8495</v>
      </c>
      <c r="R1127" t="s">
        <v>1147</v>
      </c>
      <c r="S1127">
        <v>30282</v>
      </c>
      <c r="T1127" t="s">
        <v>1147</v>
      </c>
      <c r="V1127" t="s">
        <v>4322</v>
      </c>
      <c r="W1127">
        <v>52057</v>
      </c>
      <c r="X1127">
        <v>8495</v>
      </c>
      <c r="Y1127" t="s">
        <v>1147</v>
      </c>
      <c r="Z1127" t="s">
        <v>5802</v>
      </c>
      <c r="AA1127" t="s">
        <v>664</v>
      </c>
      <c r="AB1127" t="s">
        <v>656</v>
      </c>
      <c r="AC1127" t="s">
        <v>1147</v>
      </c>
      <c r="AD1127" t="s">
        <v>5802</v>
      </c>
      <c r="AE1127">
        <v>10823</v>
      </c>
      <c r="AI1127">
        <v>17729</v>
      </c>
      <c r="AN1127" t="s">
        <v>1147</v>
      </c>
      <c r="AO1127" t="s">
        <v>1371</v>
      </c>
    </row>
    <row r="1128" spans="1:41" x14ac:dyDescent="0.3">
      <c r="A1128" t="s">
        <v>2453</v>
      </c>
      <c r="B1128" t="s">
        <v>784</v>
      </c>
      <c r="C1128" s="62">
        <v>30688</v>
      </c>
      <c r="D1128" t="s">
        <v>6886</v>
      </c>
      <c r="E1128" t="s">
        <v>7494</v>
      </c>
      <c r="F1128" t="s">
        <v>1479</v>
      </c>
      <c r="G1128" t="s">
        <v>9083</v>
      </c>
      <c r="H1128" t="s">
        <v>1371</v>
      </c>
      <c r="I1128" t="s">
        <v>10777</v>
      </c>
      <c r="J1128" t="s">
        <v>784</v>
      </c>
      <c r="K1128">
        <v>452657</v>
      </c>
      <c r="L1128" t="s">
        <v>784</v>
      </c>
      <c r="M1128">
        <v>580589</v>
      </c>
      <c r="N1128" t="s">
        <v>784</v>
      </c>
      <c r="O1128" t="s">
        <v>2454</v>
      </c>
      <c r="P1128" t="s">
        <v>2453</v>
      </c>
      <c r="Q1128">
        <v>7790</v>
      </c>
      <c r="R1128" t="s">
        <v>784</v>
      </c>
      <c r="S1128">
        <v>28487</v>
      </c>
      <c r="T1128" t="s">
        <v>784</v>
      </c>
      <c r="V1128" t="s">
        <v>4323</v>
      </c>
      <c r="W1128">
        <v>45548</v>
      </c>
      <c r="X1128">
        <v>7790</v>
      </c>
      <c r="Y1128" t="s">
        <v>784</v>
      </c>
      <c r="Z1128" t="s">
        <v>5803</v>
      </c>
      <c r="AA1128" t="s">
        <v>664</v>
      </c>
      <c r="AB1128" t="s">
        <v>664</v>
      </c>
      <c r="AC1128" t="s">
        <v>784</v>
      </c>
      <c r="AD1128" t="s">
        <v>5803</v>
      </c>
      <c r="AE1128">
        <v>7545</v>
      </c>
      <c r="AF1128" t="s">
        <v>784</v>
      </c>
      <c r="AG1128">
        <v>5369</v>
      </c>
      <c r="AH1128" t="s">
        <v>784</v>
      </c>
      <c r="AI1128">
        <v>2486</v>
      </c>
      <c r="AJ1128">
        <v>2332</v>
      </c>
      <c r="AK1128" t="s">
        <v>784</v>
      </c>
      <c r="AL1128" t="s">
        <v>14912</v>
      </c>
      <c r="AM1128" t="s">
        <v>5803</v>
      </c>
      <c r="AN1128" t="s">
        <v>5803</v>
      </c>
      <c r="AO1128" t="s">
        <v>15887</v>
      </c>
    </row>
    <row r="1129" spans="1:41" x14ac:dyDescent="0.3">
      <c r="A1129" t="s">
        <v>2455</v>
      </c>
      <c r="B1129" t="s">
        <v>818</v>
      </c>
      <c r="C1129" s="62">
        <v>29069</v>
      </c>
      <c r="D1129" t="s">
        <v>6691</v>
      </c>
      <c r="E1129" t="s">
        <v>7438</v>
      </c>
      <c r="F1129" t="s">
        <v>3575</v>
      </c>
      <c r="G1129" t="s">
        <v>3575</v>
      </c>
      <c r="H1129" t="s">
        <v>1371</v>
      </c>
      <c r="I1129" t="s">
        <v>10031</v>
      </c>
      <c r="J1129" t="s">
        <v>818</v>
      </c>
      <c r="K1129">
        <v>407890</v>
      </c>
      <c r="L1129" t="s">
        <v>818</v>
      </c>
      <c r="M1129">
        <v>284621</v>
      </c>
      <c r="N1129" t="s">
        <v>818</v>
      </c>
      <c r="O1129" t="s">
        <v>2456</v>
      </c>
      <c r="P1129" t="s">
        <v>2455</v>
      </c>
      <c r="Q1129">
        <v>6893</v>
      </c>
      <c r="R1129" t="s">
        <v>818</v>
      </c>
      <c r="S1129">
        <v>5067</v>
      </c>
      <c r="T1129" t="s">
        <v>818</v>
      </c>
      <c r="V1129" t="s">
        <v>4324</v>
      </c>
      <c r="W1129">
        <v>1275</v>
      </c>
      <c r="X1129">
        <v>6893</v>
      </c>
      <c r="Y1129" t="s">
        <v>818</v>
      </c>
      <c r="Z1129" t="s">
        <v>5804</v>
      </c>
      <c r="AA1129" t="s">
        <v>656</v>
      </c>
      <c r="AB1129" t="s">
        <v>656</v>
      </c>
      <c r="AC1129" t="s">
        <v>818</v>
      </c>
      <c r="AD1129" t="s">
        <v>5804</v>
      </c>
      <c r="AE1129">
        <v>6822</v>
      </c>
      <c r="AF1129" t="s">
        <v>818</v>
      </c>
      <c r="AG1129">
        <v>11047</v>
      </c>
      <c r="AH1129" t="s">
        <v>818</v>
      </c>
      <c r="AI1129">
        <v>1038</v>
      </c>
      <c r="AJ1129">
        <v>1683</v>
      </c>
      <c r="AN1129" t="s">
        <v>818</v>
      </c>
      <c r="AO1129" t="s">
        <v>1371</v>
      </c>
    </row>
    <row r="1130" spans="1:41" x14ac:dyDescent="0.3">
      <c r="A1130" t="s">
        <v>2457</v>
      </c>
      <c r="B1130" t="s">
        <v>343</v>
      </c>
      <c r="C1130" s="62">
        <v>29564</v>
      </c>
      <c r="D1130" t="s">
        <v>7439</v>
      </c>
      <c r="E1130" t="s">
        <v>7438</v>
      </c>
      <c r="F1130" t="s">
        <v>3575</v>
      </c>
      <c r="G1130" t="s">
        <v>3575</v>
      </c>
      <c r="H1130" t="s">
        <v>1378</v>
      </c>
      <c r="I1130" t="s">
        <v>9174</v>
      </c>
      <c r="J1130" t="s">
        <v>343</v>
      </c>
      <c r="K1130">
        <v>430930</v>
      </c>
      <c r="L1130" t="s">
        <v>343</v>
      </c>
      <c r="M1130">
        <v>479032</v>
      </c>
      <c r="N1130" t="s">
        <v>343</v>
      </c>
      <c r="O1130" t="s">
        <v>11912</v>
      </c>
      <c r="P1130" t="s">
        <v>2457</v>
      </c>
      <c r="Q1130">
        <v>7854</v>
      </c>
      <c r="R1130" t="s">
        <v>343</v>
      </c>
      <c r="V1130" t="s">
        <v>11913</v>
      </c>
      <c r="W1130">
        <v>25020</v>
      </c>
      <c r="Z1130" t="s">
        <v>8715</v>
      </c>
      <c r="AA1130" t="s">
        <v>664</v>
      </c>
      <c r="AB1130" t="s">
        <v>656</v>
      </c>
      <c r="AC1130" t="s">
        <v>343</v>
      </c>
      <c r="AD1130" t="s">
        <v>8715</v>
      </c>
      <c r="AI1130">
        <v>934</v>
      </c>
      <c r="AO1130" t="s">
        <v>1378</v>
      </c>
    </row>
    <row r="1131" spans="1:41" x14ac:dyDescent="0.3">
      <c r="A1131" t="s">
        <v>13473</v>
      </c>
      <c r="B1131" t="s">
        <v>12779</v>
      </c>
      <c r="C1131" s="62">
        <v>34893</v>
      </c>
      <c r="D1131" t="s">
        <v>6572</v>
      </c>
      <c r="E1131" t="s">
        <v>7438</v>
      </c>
      <c r="F1131" t="s">
        <v>1390</v>
      </c>
      <c r="G1131" t="s">
        <v>6107</v>
      </c>
      <c r="H1131" t="s">
        <v>1378</v>
      </c>
      <c r="I1131" t="s">
        <v>13474</v>
      </c>
      <c r="J1131" t="s">
        <v>12779</v>
      </c>
      <c r="K1131">
        <v>641786</v>
      </c>
      <c r="L1131" t="s">
        <v>12779</v>
      </c>
      <c r="P1131" t="s">
        <v>13473</v>
      </c>
      <c r="S1131">
        <v>31200</v>
      </c>
      <c r="W1131">
        <v>108097</v>
      </c>
      <c r="Z1131" t="s">
        <v>13475</v>
      </c>
      <c r="AA1131" t="s">
        <v>656</v>
      </c>
      <c r="AB1131" t="s">
        <v>656</v>
      </c>
      <c r="AD1131" t="s">
        <v>13475</v>
      </c>
      <c r="AE1131">
        <v>14234</v>
      </c>
      <c r="AJ1131">
        <v>5581</v>
      </c>
      <c r="AN1131" t="s">
        <v>12779</v>
      </c>
      <c r="AO1131" t="s">
        <v>1378</v>
      </c>
    </row>
    <row r="1132" spans="1:41" x14ac:dyDescent="0.3">
      <c r="A1132" t="s">
        <v>2458</v>
      </c>
      <c r="B1132" t="s">
        <v>130</v>
      </c>
      <c r="C1132" s="62">
        <v>32369</v>
      </c>
      <c r="D1132" t="s">
        <v>6528</v>
      </c>
      <c r="E1132" t="s">
        <v>7272</v>
      </c>
      <c r="F1132" t="s">
        <v>3575</v>
      </c>
      <c r="G1132" t="s">
        <v>3575</v>
      </c>
      <c r="H1132" t="s">
        <v>658</v>
      </c>
      <c r="I1132" t="s">
        <v>9994</v>
      </c>
      <c r="J1132" t="s">
        <v>130</v>
      </c>
      <c r="K1132">
        <v>499926</v>
      </c>
      <c r="L1132" t="s">
        <v>130</v>
      </c>
      <c r="M1132">
        <v>1667060</v>
      </c>
      <c r="N1132" t="s">
        <v>130</v>
      </c>
      <c r="O1132" t="s">
        <v>2459</v>
      </c>
      <c r="P1132" t="s">
        <v>2458</v>
      </c>
      <c r="Q1132">
        <v>9065</v>
      </c>
      <c r="R1132" t="s">
        <v>130</v>
      </c>
      <c r="S1132">
        <v>29493</v>
      </c>
      <c r="T1132" t="s">
        <v>130</v>
      </c>
      <c r="V1132" t="s">
        <v>4325</v>
      </c>
      <c r="W1132">
        <v>51542</v>
      </c>
      <c r="X1132">
        <v>9065</v>
      </c>
      <c r="Y1132" t="s">
        <v>130</v>
      </c>
      <c r="Z1132" t="s">
        <v>8716</v>
      </c>
      <c r="AA1132" t="s">
        <v>656</v>
      </c>
      <c r="AB1132" t="s">
        <v>656</v>
      </c>
      <c r="AC1132" t="s">
        <v>130</v>
      </c>
      <c r="AD1132" t="s">
        <v>8716</v>
      </c>
      <c r="AE1132">
        <v>11034</v>
      </c>
      <c r="AI1132">
        <v>2854</v>
      </c>
      <c r="AN1132" t="s">
        <v>130</v>
      </c>
      <c r="AO1132" t="s">
        <v>658</v>
      </c>
    </row>
    <row r="1133" spans="1:41" x14ac:dyDescent="0.3">
      <c r="A1133" t="s">
        <v>4326</v>
      </c>
      <c r="B1133" t="s">
        <v>4327</v>
      </c>
      <c r="C1133" s="62">
        <v>28117</v>
      </c>
      <c r="D1133" t="s">
        <v>6863</v>
      </c>
      <c r="E1133" t="s">
        <v>7942</v>
      </c>
      <c r="F1133" t="s">
        <v>3575</v>
      </c>
      <c r="G1133" t="s">
        <v>3575</v>
      </c>
      <c r="H1133" t="s">
        <v>1371</v>
      </c>
      <c r="I1133" t="s">
        <v>9708</v>
      </c>
      <c r="J1133" t="s">
        <v>4327</v>
      </c>
      <c r="K1133">
        <v>400058</v>
      </c>
      <c r="L1133" t="s">
        <v>4327</v>
      </c>
      <c r="M1133">
        <v>212027</v>
      </c>
      <c r="N1133" t="s">
        <v>4327</v>
      </c>
      <c r="O1133" t="s">
        <v>5805</v>
      </c>
      <c r="P1133" t="s">
        <v>4326</v>
      </c>
      <c r="Q1133">
        <v>6913</v>
      </c>
      <c r="R1133" t="s">
        <v>4327</v>
      </c>
      <c r="V1133" t="s">
        <v>5806</v>
      </c>
      <c r="W1133">
        <v>25</v>
      </c>
      <c r="Z1133" t="s">
        <v>8717</v>
      </c>
      <c r="AA1133" t="s">
        <v>656</v>
      </c>
      <c r="AB1133" t="s">
        <v>656</v>
      </c>
      <c r="AC1133" t="s">
        <v>4327</v>
      </c>
      <c r="AD1133" t="s">
        <v>8717</v>
      </c>
      <c r="AI1133">
        <v>4401</v>
      </c>
      <c r="AO1133" t="s">
        <v>1371</v>
      </c>
    </row>
    <row r="1134" spans="1:41" x14ac:dyDescent="0.3">
      <c r="A1134" t="s">
        <v>4328</v>
      </c>
      <c r="B1134" t="s">
        <v>116</v>
      </c>
      <c r="C1134" s="62">
        <v>30577</v>
      </c>
      <c r="D1134" t="s">
        <v>7274</v>
      </c>
      <c r="E1134" t="s">
        <v>7273</v>
      </c>
      <c r="F1134" t="s">
        <v>3575</v>
      </c>
      <c r="G1134" t="s">
        <v>3575</v>
      </c>
      <c r="H1134" t="s">
        <v>1378</v>
      </c>
      <c r="I1134" t="s">
        <v>10263</v>
      </c>
      <c r="J1134" t="s">
        <v>116</v>
      </c>
      <c r="K1134">
        <v>452121</v>
      </c>
      <c r="L1134" t="s">
        <v>116</v>
      </c>
      <c r="M1134">
        <v>1208724</v>
      </c>
      <c r="N1134" t="s">
        <v>116</v>
      </c>
      <c r="O1134" t="s">
        <v>5807</v>
      </c>
      <c r="P1134" t="s">
        <v>4328</v>
      </c>
      <c r="Q1134">
        <v>8187</v>
      </c>
      <c r="R1134" t="s">
        <v>116</v>
      </c>
      <c r="S1134">
        <v>28970</v>
      </c>
      <c r="T1134" t="s">
        <v>116</v>
      </c>
      <c r="V1134" t="s">
        <v>5808</v>
      </c>
      <c r="W1134">
        <v>46295</v>
      </c>
      <c r="X1134">
        <v>8187</v>
      </c>
      <c r="Y1134" t="s">
        <v>116</v>
      </c>
      <c r="Z1134" t="s">
        <v>8718</v>
      </c>
      <c r="AA1134" t="s">
        <v>656</v>
      </c>
      <c r="AB1134" t="s">
        <v>656</v>
      </c>
      <c r="AC1134" t="s">
        <v>116</v>
      </c>
      <c r="AD1134" t="s">
        <v>8718</v>
      </c>
      <c r="AE1134">
        <v>9225</v>
      </c>
      <c r="AI1134">
        <v>1423</v>
      </c>
      <c r="AN1134" t="s">
        <v>116</v>
      </c>
      <c r="AO1134" t="s">
        <v>1378</v>
      </c>
    </row>
    <row r="1135" spans="1:41" x14ac:dyDescent="0.3">
      <c r="A1135" t="s">
        <v>2460</v>
      </c>
      <c r="B1135" t="s">
        <v>1080</v>
      </c>
      <c r="C1135" s="62">
        <v>27763</v>
      </c>
      <c r="D1135" t="s">
        <v>7944</v>
      </c>
      <c r="E1135" t="s">
        <v>7943</v>
      </c>
      <c r="F1135" t="s">
        <v>3575</v>
      </c>
      <c r="G1135" t="s">
        <v>3575</v>
      </c>
      <c r="H1135" t="s">
        <v>1371</v>
      </c>
      <c r="I1135" t="s">
        <v>9579</v>
      </c>
      <c r="J1135" t="s">
        <v>1080</v>
      </c>
      <c r="K1135">
        <v>150404</v>
      </c>
      <c r="L1135" t="s">
        <v>1080</v>
      </c>
      <c r="M1135">
        <v>21612</v>
      </c>
      <c r="N1135" t="s">
        <v>1080</v>
      </c>
      <c r="O1135" t="s">
        <v>2461</v>
      </c>
      <c r="P1135" t="s">
        <v>2460</v>
      </c>
      <c r="Q1135">
        <v>6223</v>
      </c>
      <c r="R1135" t="s">
        <v>1080</v>
      </c>
      <c r="V1135" t="s">
        <v>4329</v>
      </c>
      <c r="W1135">
        <v>944</v>
      </c>
      <c r="X1135">
        <v>6223</v>
      </c>
      <c r="Y1135" t="s">
        <v>1080</v>
      </c>
      <c r="Z1135" t="s">
        <v>8719</v>
      </c>
      <c r="AA1135" t="s">
        <v>664</v>
      </c>
      <c r="AB1135" t="s">
        <v>664</v>
      </c>
      <c r="AC1135" t="s">
        <v>1080</v>
      </c>
      <c r="AD1135" t="s">
        <v>8719</v>
      </c>
      <c r="AI1135">
        <v>5588</v>
      </c>
      <c r="AO1135" t="s">
        <v>1371</v>
      </c>
    </row>
    <row r="1136" spans="1:41" x14ac:dyDescent="0.3">
      <c r="A1136" t="s">
        <v>2462</v>
      </c>
      <c r="B1136" t="s">
        <v>756</v>
      </c>
      <c r="C1136" s="62">
        <v>30848</v>
      </c>
      <c r="D1136" t="s">
        <v>7031</v>
      </c>
      <c r="E1136" t="s">
        <v>7566</v>
      </c>
      <c r="F1136" t="s">
        <v>3575</v>
      </c>
      <c r="G1136" t="s">
        <v>3575</v>
      </c>
      <c r="H1136" t="s">
        <v>1371</v>
      </c>
      <c r="I1136" t="s">
        <v>10358</v>
      </c>
      <c r="J1136" t="s">
        <v>756</v>
      </c>
      <c r="K1136">
        <v>453311</v>
      </c>
      <c r="L1136" t="s">
        <v>756</v>
      </c>
      <c r="M1136">
        <v>1182822</v>
      </c>
      <c r="N1136" t="s">
        <v>756</v>
      </c>
      <c r="O1136" t="s">
        <v>2463</v>
      </c>
      <c r="P1136" t="s">
        <v>2462</v>
      </c>
      <c r="Q1136">
        <v>7981</v>
      </c>
      <c r="R1136" t="s">
        <v>756</v>
      </c>
      <c r="S1136">
        <v>28705</v>
      </c>
      <c r="T1136" t="s">
        <v>756</v>
      </c>
      <c r="V1136" t="s">
        <v>4330</v>
      </c>
      <c r="W1136">
        <v>51967</v>
      </c>
      <c r="X1136">
        <v>7981</v>
      </c>
      <c r="Y1136" t="s">
        <v>756</v>
      </c>
      <c r="Z1136" t="s">
        <v>5809</v>
      </c>
      <c r="AA1136" t="s">
        <v>664</v>
      </c>
      <c r="AB1136" t="s">
        <v>656</v>
      </c>
      <c r="AC1136" t="s">
        <v>756</v>
      </c>
      <c r="AD1136" t="s">
        <v>5809</v>
      </c>
      <c r="AE1136">
        <v>9272</v>
      </c>
      <c r="AF1136" t="s">
        <v>756</v>
      </c>
      <c r="AG1136">
        <v>5791</v>
      </c>
      <c r="AH1136" t="s">
        <v>756</v>
      </c>
      <c r="AI1136">
        <v>935</v>
      </c>
      <c r="AN1136" t="s">
        <v>756</v>
      </c>
      <c r="AO1136" t="s">
        <v>1371</v>
      </c>
    </row>
    <row r="1137" spans="1:41" x14ac:dyDescent="0.3">
      <c r="A1137" t="s">
        <v>2464</v>
      </c>
      <c r="B1137" t="s">
        <v>997</v>
      </c>
      <c r="C1137" s="62">
        <v>31192</v>
      </c>
      <c r="D1137" t="s">
        <v>6863</v>
      </c>
      <c r="E1137" t="s">
        <v>7945</v>
      </c>
      <c r="F1137" t="s">
        <v>3575</v>
      </c>
      <c r="G1137" t="s">
        <v>3575</v>
      </c>
      <c r="H1137" t="s">
        <v>1371</v>
      </c>
      <c r="I1137" t="s">
        <v>9794</v>
      </c>
      <c r="J1137" t="s">
        <v>997</v>
      </c>
      <c r="K1137">
        <v>453184</v>
      </c>
      <c r="L1137" t="s">
        <v>997</v>
      </c>
      <c r="M1137">
        <v>1205580</v>
      </c>
      <c r="N1137" t="s">
        <v>997</v>
      </c>
      <c r="O1137" t="s">
        <v>2465</v>
      </c>
      <c r="P1137" t="s">
        <v>2464</v>
      </c>
      <c r="Q1137">
        <v>8646</v>
      </c>
      <c r="R1137" t="s">
        <v>997</v>
      </c>
      <c r="S1137">
        <v>29953</v>
      </c>
      <c r="T1137" t="s">
        <v>997</v>
      </c>
      <c r="V1137" t="s">
        <v>4331</v>
      </c>
      <c r="W1137">
        <v>51929</v>
      </c>
      <c r="X1137">
        <v>8646</v>
      </c>
      <c r="Y1137" t="s">
        <v>997</v>
      </c>
      <c r="Z1137" t="s">
        <v>5810</v>
      </c>
      <c r="AA1137" t="s">
        <v>664</v>
      </c>
      <c r="AB1137" t="s">
        <v>656</v>
      </c>
      <c r="AC1137" t="s">
        <v>997</v>
      </c>
      <c r="AD1137" t="s">
        <v>5810</v>
      </c>
      <c r="AE1137">
        <v>9273</v>
      </c>
      <c r="AI1137">
        <v>5650</v>
      </c>
      <c r="AN1137" t="s">
        <v>997</v>
      </c>
      <c r="AO1137" t="s">
        <v>1371</v>
      </c>
    </row>
    <row r="1138" spans="1:41" x14ac:dyDescent="0.3">
      <c r="A1138" t="s">
        <v>2466</v>
      </c>
      <c r="B1138" t="s">
        <v>535</v>
      </c>
      <c r="C1138" s="62">
        <v>30514</v>
      </c>
      <c r="D1138" t="s">
        <v>6553</v>
      </c>
      <c r="E1138" t="s">
        <v>6695</v>
      </c>
      <c r="F1138" t="s">
        <v>3575</v>
      </c>
      <c r="G1138" t="s">
        <v>3575</v>
      </c>
      <c r="H1138" t="s">
        <v>1378</v>
      </c>
      <c r="I1138" t="s">
        <v>9326</v>
      </c>
      <c r="J1138" t="s">
        <v>535</v>
      </c>
      <c r="K1138">
        <v>452252</v>
      </c>
      <c r="L1138" t="s">
        <v>535</v>
      </c>
      <c r="M1138">
        <v>547682</v>
      </c>
      <c r="N1138" t="s">
        <v>535</v>
      </c>
      <c r="O1138" t="s">
        <v>2467</v>
      </c>
      <c r="P1138" t="s">
        <v>2466</v>
      </c>
      <c r="Q1138">
        <v>7859</v>
      </c>
      <c r="R1138" t="s">
        <v>535</v>
      </c>
      <c r="S1138">
        <v>28579</v>
      </c>
      <c r="T1138" t="s">
        <v>535</v>
      </c>
      <c r="U1138" t="s">
        <v>535</v>
      </c>
      <c r="V1138" t="s">
        <v>4332</v>
      </c>
      <c r="W1138">
        <v>48037</v>
      </c>
      <c r="X1138">
        <v>7859</v>
      </c>
      <c r="Y1138" t="s">
        <v>535</v>
      </c>
      <c r="Z1138" t="s">
        <v>5811</v>
      </c>
      <c r="AA1138" t="s">
        <v>664</v>
      </c>
      <c r="AB1138" t="s">
        <v>664</v>
      </c>
      <c r="AC1138" t="s">
        <v>535</v>
      </c>
      <c r="AD1138" t="s">
        <v>5811</v>
      </c>
      <c r="AE1138">
        <v>8990</v>
      </c>
      <c r="AF1138" t="s">
        <v>535</v>
      </c>
      <c r="AG1138">
        <v>5617</v>
      </c>
      <c r="AH1138" t="s">
        <v>535</v>
      </c>
      <c r="AI1138">
        <v>964</v>
      </c>
      <c r="AJ1138">
        <v>2428</v>
      </c>
      <c r="AK1138" t="s">
        <v>535</v>
      </c>
      <c r="AL1138" t="s">
        <v>14913</v>
      </c>
      <c r="AM1138" t="s">
        <v>5811</v>
      </c>
      <c r="AN1138" t="s">
        <v>5811</v>
      </c>
      <c r="AO1138" t="s">
        <v>1378</v>
      </c>
    </row>
    <row r="1139" spans="1:41" x14ac:dyDescent="0.3">
      <c r="A1139" t="s">
        <v>2468</v>
      </c>
      <c r="B1139" t="s">
        <v>992</v>
      </c>
      <c r="C1139" s="62">
        <v>31943</v>
      </c>
      <c r="D1139" t="s">
        <v>6607</v>
      </c>
      <c r="E1139" t="s">
        <v>7946</v>
      </c>
      <c r="F1139" t="s">
        <v>3575</v>
      </c>
      <c r="G1139" t="s">
        <v>3575</v>
      </c>
      <c r="H1139" t="s">
        <v>1371</v>
      </c>
      <c r="I1139" t="s">
        <v>9223</v>
      </c>
      <c r="J1139" t="s">
        <v>992</v>
      </c>
      <c r="K1139">
        <v>458676</v>
      </c>
      <c r="L1139" t="s">
        <v>992</v>
      </c>
      <c r="M1139">
        <v>1667061</v>
      </c>
      <c r="N1139" t="s">
        <v>992</v>
      </c>
      <c r="O1139" t="s">
        <v>2469</v>
      </c>
      <c r="P1139" t="s">
        <v>2468</v>
      </c>
      <c r="Q1139">
        <v>8428</v>
      </c>
      <c r="R1139" t="s">
        <v>992</v>
      </c>
      <c r="S1139">
        <v>30585</v>
      </c>
      <c r="T1139" t="s">
        <v>992</v>
      </c>
      <c r="V1139" t="s">
        <v>4333</v>
      </c>
      <c r="W1139">
        <v>58386</v>
      </c>
      <c r="X1139">
        <v>8428</v>
      </c>
      <c r="Y1139" t="s">
        <v>992</v>
      </c>
      <c r="Z1139" t="s">
        <v>8720</v>
      </c>
      <c r="AA1139" t="s">
        <v>656</v>
      </c>
      <c r="AB1139" t="s">
        <v>656</v>
      </c>
      <c r="AC1139" t="s">
        <v>992</v>
      </c>
      <c r="AD1139" t="s">
        <v>8720</v>
      </c>
      <c r="AE1139">
        <v>10498</v>
      </c>
      <c r="AF1139" t="s">
        <v>992</v>
      </c>
      <c r="AG1139">
        <v>13727</v>
      </c>
      <c r="AH1139" t="s">
        <v>992</v>
      </c>
      <c r="AI1139">
        <v>17724</v>
      </c>
      <c r="AJ1139">
        <v>3189</v>
      </c>
      <c r="AN1139" t="s">
        <v>992</v>
      </c>
      <c r="AO1139" t="s">
        <v>1371</v>
      </c>
    </row>
    <row r="1140" spans="1:41" x14ac:dyDescent="0.3">
      <c r="A1140" t="s">
        <v>8175</v>
      </c>
      <c r="B1140" t="s">
        <v>8721</v>
      </c>
      <c r="C1140" s="62">
        <v>34287</v>
      </c>
      <c r="D1140" t="s">
        <v>6935</v>
      </c>
      <c r="E1140" t="s">
        <v>8176</v>
      </c>
      <c r="F1140" t="s">
        <v>1400</v>
      </c>
      <c r="G1140" t="s">
        <v>6107</v>
      </c>
      <c r="H1140" t="s">
        <v>1429</v>
      </c>
      <c r="I1140" t="s">
        <v>9229</v>
      </c>
      <c r="J1140" t="s">
        <v>8721</v>
      </c>
      <c r="K1140">
        <v>596019</v>
      </c>
      <c r="L1140" t="s">
        <v>8721</v>
      </c>
      <c r="M1140">
        <v>1894627</v>
      </c>
      <c r="N1140" t="s">
        <v>8721</v>
      </c>
      <c r="O1140" t="s">
        <v>13180</v>
      </c>
      <c r="P1140" t="s">
        <v>8175</v>
      </c>
      <c r="Q1140">
        <v>9116</v>
      </c>
      <c r="R1140" t="s">
        <v>8721</v>
      </c>
      <c r="S1140">
        <v>32129</v>
      </c>
      <c r="T1140" t="s">
        <v>8721</v>
      </c>
      <c r="V1140" t="s">
        <v>12381</v>
      </c>
      <c r="W1140">
        <v>70399</v>
      </c>
      <c r="X1140">
        <v>9116</v>
      </c>
      <c r="Y1140" t="s">
        <v>8721</v>
      </c>
      <c r="Z1140" t="s">
        <v>8722</v>
      </c>
      <c r="AA1140" t="s">
        <v>5053</v>
      </c>
      <c r="AB1140" t="s">
        <v>656</v>
      </c>
      <c r="AC1140" t="s">
        <v>8721</v>
      </c>
      <c r="AD1140" t="s">
        <v>8722</v>
      </c>
      <c r="AE1140">
        <v>12128</v>
      </c>
      <c r="AF1140" t="s">
        <v>8721</v>
      </c>
      <c r="AG1140">
        <v>16952</v>
      </c>
      <c r="AH1140" t="s">
        <v>8721</v>
      </c>
      <c r="AI1140">
        <v>18122</v>
      </c>
      <c r="AJ1140">
        <v>4528</v>
      </c>
      <c r="AK1140" t="s">
        <v>8721</v>
      </c>
      <c r="AL1140" t="s">
        <v>14914</v>
      </c>
      <c r="AM1140" t="s">
        <v>8722</v>
      </c>
      <c r="AN1140" t="s">
        <v>8722</v>
      </c>
      <c r="AO1140" t="s">
        <v>1429</v>
      </c>
    </row>
    <row r="1141" spans="1:41" x14ac:dyDescent="0.3">
      <c r="A1141" t="s">
        <v>2470</v>
      </c>
      <c r="B1141" t="s">
        <v>1181</v>
      </c>
      <c r="C1141" s="62">
        <v>29262</v>
      </c>
      <c r="D1141" t="s">
        <v>6610</v>
      </c>
      <c r="E1141" t="s">
        <v>7947</v>
      </c>
      <c r="F1141" t="s">
        <v>3575</v>
      </c>
      <c r="G1141" t="s">
        <v>3575</v>
      </c>
      <c r="H1141" t="s">
        <v>1371</v>
      </c>
      <c r="I1141" t="s">
        <v>10689</v>
      </c>
      <c r="J1141" t="s">
        <v>1181</v>
      </c>
      <c r="K1141">
        <v>434637</v>
      </c>
      <c r="L1141" t="s">
        <v>1181</v>
      </c>
      <c r="M1141">
        <v>533054</v>
      </c>
      <c r="N1141" t="s">
        <v>1181</v>
      </c>
      <c r="O1141" t="s">
        <v>2471</v>
      </c>
      <c r="P1141" t="s">
        <v>2470</v>
      </c>
      <c r="Q1141">
        <v>7958</v>
      </c>
      <c r="R1141" t="s">
        <v>1181</v>
      </c>
      <c r="S1141">
        <v>28682</v>
      </c>
      <c r="T1141" t="s">
        <v>1181</v>
      </c>
      <c r="V1141" t="s">
        <v>4334</v>
      </c>
      <c r="W1141">
        <v>38540</v>
      </c>
      <c r="X1141">
        <v>7958</v>
      </c>
      <c r="Y1141" t="s">
        <v>1181</v>
      </c>
      <c r="Z1141" t="s">
        <v>5812</v>
      </c>
      <c r="AA1141" t="s">
        <v>656</v>
      </c>
      <c r="AB1141" t="s">
        <v>656</v>
      </c>
      <c r="AC1141" t="s">
        <v>1181</v>
      </c>
      <c r="AD1141" t="s">
        <v>5812</v>
      </c>
      <c r="AI1141">
        <v>8398</v>
      </c>
      <c r="AO1141" t="s">
        <v>1371</v>
      </c>
    </row>
    <row r="1142" spans="1:41" x14ac:dyDescent="0.3">
      <c r="A1142" t="s">
        <v>15597</v>
      </c>
      <c r="B1142" t="s">
        <v>14284</v>
      </c>
      <c r="C1142" s="62">
        <v>34380</v>
      </c>
      <c r="D1142" t="s">
        <v>15598</v>
      </c>
      <c r="E1142" t="s">
        <v>15599</v>
      </c>
      <c r="F1142" t="s">
        <v>1387</v>
      </c>
      <c r="G1142" t="s">
        <v>6107</v>
      </c>
      <c r="H1142" t="s">
        <v>659</v>
      </c>
      <c r="I1142" t="s">
        <v>15493</v>
      </c>
      <c r="J1142" t="s">
        <v>14284</v>
      </c>
      <c r="K1142">
        <v>624407</v>
      </c>
      <c r="L1142" t="s">
        <v>14284</v>
      </c>
      <c r="P1142" t="s">
        <v>15597</v>
      </c>
      <c r="Q1142">
        <v>10744</v>
      </c>
      <c r="R1142" t="s">
        <v>14284</v>
      </c>
      <c r="S1142">
        <v>34072</v>
      </c>
      <c r="T1142" t="s">
        <v>14284</v>
      </c>
      <c r="W1142">
        <v>101601</v>
      </c>
      <c r="X1142">
        <v>10744</v>
      </c>
      <c r="Y1142" t="s">
        <v>14284</v>
      </c>
      <c r="Z1142" t="s">
        <v>16034</v>
      </c>
      <c r="AA1142" t="s">
        <v>664</v>
      </c>
      <c r="AB1142" t="s">
        <v>656</v>
      </c>
      <c r="AD1142" t="s">
        <v>16034</v>
      </c>
      <c r="AE1142">
        <v>12589</v>
      </c>
      <c r="AI1142">
        <v>23812</v>
      </c>
      <c r="AJ1142">
        <v>5633</v>
      </c>
      <c r="AN1142" t="s">
        <v>14284</v>
      </c>
      <c r="AO1142" t="s">
        <v>1429</v>
      </c>
    </row>
    <row r="1143" spans="1:41" x14ac:dyDescent="0.3">
      <c r="A1143" t="s">
        <v>2472</v>
      </c>
      <c r="B1143" t="s">
        <v>834</v>
      </c>
      <c r="C1143" s="62">
        <v>30615</v>
      </c>
      <c r="D1143" t="s">
        <v>6935</v>
      </c>
      <c r="E1143" t="s">
        <v>7612</v>
      </c>
      <c r="F1143" t="s">
        <v>3575</v>
      </c>
      <c r="G1143" t="s">
        <v>3575</v>
      </c>
      <c r="H1143" t="s">
        <v>1371</v>
      </c>
      <c r="I1143" t="s">
        <v>10543</v>
      </c>
      <c r="J1143" t="s">
        <v>834</v>
      </c>
      <c r="K1143">
        <v>434538</v>
      </c>
      <c r="L1143" t="s">
        <v>834</v>
      </c>
      <c r="M1143">
        <v>530359</v>
      </c>
      <c r="N1143" t="s">
        <v>834</v>
      </c>
      <c r="O1143" t="s">
        <v>2473</v>
      </c>
      <c r="P1143" t="s">
        <v>2472</v>
      </c>
      <c r="Q1143">
        <v>7504</v>
      </c>
      <c r="R1143" t="s">
        <v>834</v>
      </c>
      <c r="S1143">
        <v>6211</v>
      </c>
      <c r="T1143" t="s">
        <v>834</v>
      </c>
      <c r="V1143" t="s">
        <v>4335</v>
      </c>
      <c r="W1143">
        <v>38551</v>
      </c>
      <c r="X1143">
        <v>7504</v>
      </c>
      <c r="Y1143" t="s">
        <v>834</v>
      </c>
      <c r="Z1143" t="s">
        <v>5813</v>
      </c>
      <c r="AA1143" t="s">
        <v>664</v>
      </c>
      <c r="AB1143" t="s">
        <v>664</v>
      </c>
      <c r="AC1143" t="s">
        <v>834</v>
      </c>
      <c r="AD1143" t="s">
        <v>5813</v>
      </c>
      <c r="AE1143">
        <v>7158</v>
      </c>
      <c r="AF1143" t="s">
        <v>834</v>
      </c>
      <c r="AG1143">
        <v>5762</v>
      </c>
      <c r="AH1143" t="s">
        <v>834</v>
      </c>
      <c r="AI1143">
        <v>7529</v>
      </c>
      <c r="AJ1143">
        <v>1083</v>
      </c>
      <c r="AK1143" t="s">
        <v>834</v>
      </c>
      <c r="AL1143" t="s">
        <v>14915</v>
      </c>
      <c r="AM1143" t="s">
        <v>5813</v>
      </c>
      <c r="AN1143" t="s">
        <v>834</v>
      </c>
      <c r="AO1143" t="s">
        <v>15887</v>
      </c>
    </row>
    <row r="1144" spans="1:41" x14ac:dyDescent="0.3">
      <c r="A1144" t="s">
        <v>8177</v>
      </c>
      <c r="B1144" t="s">
        <v>8723</v>
      </c>
      <c r="C1144" s="62">
        <v>33409</v>
      </c>
      <c r="D1144" t="s">
        <v>8178</v>
      </c>
      <c r="E1144" t="s">
        <v>7612</v>
      </c>
      <c r="F1144" t="s">
        <v>1507</v>
      </c>
      <c r="G1144" t="s">
        <v>9083</v>
      </c>
      <c r="H1144" t="s">
        <v>1378</v>
      </c>
      <c r="I1144" t="s">
        <v>10575</v>
      </c>
      <c r="J1144" t="s">
        <v>8723</v>
      </c>
      <c r="K1144">
        <v>542642</v>
      </c>
      <c r="L1144" t="s">
        <v>8723</v>
      </c>
      <c r="M1144">
        <v>1806911</v>
      </c>
      <c r="N1144" t="s">
        <v>8723</v>
      </c>
      <c r="O1144" t="s">
        <v>8724</v>
      </c>
      <c r="P1144" t="s">
        <v>8177</v>
      </c>
      <c r="Q1144">
        <v>9621</v>
      </c>
      <c r="R1144" t="s">
        <v>8723</v>
      </c>
      <c r="S1144">
        <v>31278</v>
      </c>
      <c r="T1144" t="s">
        <v>8723</v>
      </c>
      <c r="V1144" t="s">
        <v>8725</v>
      </c>
      <c r="W1144">
        <v>59915</v>
      </c>
      <c r="X1144">
        <v>9621</v>
      </c>
      <c r="Y1144" t="s">
        <v>8723</v>
      </c>
      <c r="Z1144" t="s">
        <v>8726</v>
      </c>
      <c r="AA1144" t="s">
        <v>656</v>
      </c>
      <c r="AB1144" t="s">
        <v>656</v>
      </c>
      <c r="AC1144" t="s">
        <v>8723</v>
      </c>
      <c r="AD1144" t="s">
        <v>8726</v>
      </c>
      <c r="AE1144">
        <v>11230</v>
      </c>
      <c r="AF1144" t="s">
        <v>8723</v>
      </c>
      <c r="AG1144">
        <v>13757</v>
      </c>
      <c r="AH1144" t="s">
        <v>8723</v>
      </c>
      <c r="AI1144">
        <v>6107</v>
      </c>
      <c r="AJ1144">
        <v>4510</v>
      </c>
      <c r="AL1144" t="s">
        <v>14916</v>
      </c>
      <c r="AM1144" t="s">
        <v>8726</v>
      </c>
      <c r="AN1144" t="s">
        <v>8723</v>
      </c>
      <c r="AO1144" t="s">
        <v>1378</v>
      </c>
    </row>
    <row r="1145" spans="1:41" x14ac:dyDescent="0.3">
      <c r="A1145" t="s">
        <v>13819</v>
      </c>
      <c r="B1145" t="s">
        <v>11307</v>
      </c>
      <c r="C1145" s="62">
        <v>33668</v>
      </c>
      <c r="D1145" t="s">
        <v>6547</v>
      </c>
      <c r="E1145" t="s">
        <v>13820</v>
      </c>
      <c r="F1145" t="s">
        <v>1551</v>
      </c>
      <c r="G1145" t="s">
        <v>6107</v>
      </c>
      <c r="H1145" t="s">
        <v>1371</v>
      </c>
      <c r="I1145" t="s">
        <v>13821</v>
      </c>
      <c r="J1145" t="s">
        <v>11307</v>
      </c>
      <c r="K1145">
        <v>594902</v>
      </c>
      <c r="L1145" t="s">
        <v>11307</v>
      </c>
      <c r="M1145">
        <v>2117048</v>
      </c>
      <c r="N1145" t="s">
        <v>11307</v>
      </c>
      <c r="O1145" t="s">
        <v>14917</v>
      </c>
      <c r="P1145" t="s">
        <v>13819</v>
      </c>
      <c r="Q1145">
        <v>9881</v>
      </c>
      <c r="R1145" t="s">
        <v>11307</v>
      </c>
      <c r="S1145">
        <v>33194</v>
      </c>
      <c r="T1145" t="s">
        <v>11307</v>
      </c>
      <c r="W1145">
        <v>68781</v>
      </c>
      <c r="X1145">
        <v>9881</v>
      </c>
      <c r="Y1145" t="s">
        <v>11307</v>
      </c>
      <c r="Z1145" t="s">
        <v>13822</v>
      </c>
      <c r="AA1145" t="s">
        <v>656</v>
      </c>
      <c r="AB1145" t="s">
        <v>656</v>
      </c>
      <c r="AD1145" t="s">
        <v>13822</v>
      </c>
      <c r="AE1145">
        <v>13215</v>
      </c>
      <c r="AI1145">
        <v>18332</v>
      </c>
      <c r="AJ1145">
        <v>4855</v>
      </c>
      <c r="AK1145" t="s">
        <v>11307</v>
      </c>
      <c r="AL1145" t="s">
        <v>14918</v>
      </c>
      <c r="AM1145" t="s">
        <v>13822</v>
      </c>
      <c r="AN1145" t="s">
        <v>13822</v>
      </c>
      <c r="AO1145" t="s">
        <v>1371</v>
      </c>
    </row>
    <row r="1146" spans="1:41" x14ac:dyDescent="0.3">
      <c r="A1146" t="s">
        <v>16146</v>
      </c>
      <c r="B1146" t="s">
        <v>15699</v>
      </c>
      <c r="C1146" s="62">
        <v>34640</v>
      </c>
      <c r="D1146" t="s">
        <v>6795</v>
      </c>
      <c r="E1146" t="s">
        <v>16147</v>
      </c>
      <c r="F1146" t="s">
        <v>1370</v>
      </c>
      <c r="G1146" t="s">
        <v>6107</v>
      </c>
      <c r="H1146" t="s">
        <v>1371</v>
      </c>
      <c r="I1146" t="s">
        <v>16148</v>
      </c>
      <c r="J1146" t="s">
        <v>15699</v>
      </c>
      <c r="K1146">
        <v>642528</v>
      </c>
      <c r="L1146" t="s">
        <v>15699</v>
      </c>
      <c r="M1146">
        <v>2899233</v>
      </c>
      <c r="N1146" t="s">
        <v>15699</v>
      </c>
      <c r="P1146" t="s">
        <v>16146</v>
      </c>
      <c r="Q1146">
        <v>11044</v>
      </c>
      <c r="R1146" t="s">
        <v>15699</v>
      </c>
      <c r="S1146">
        <v>39807</v>
      </c>
      <c r="T1146" t="s">
        <v>15699</v>
      </c>
      <c r="W1146">
        <v>103038</v>
      </c>
      <c r="AA1146" t="s">
        <v>656</v>
      </c>
      <c r="AB1146" t="s">
        <v>656</v>
      </c>
      <c r="AD1146" t="s">
        <v>16149</v>
      </c>
      <c r="AE1146">
        <v>15256</v>
      </c>
      <c r="AI1146">
        <v>19197</v>
      </c>
      <c r="AJ1146">
        <v>5906</v>
      </c>
      <c r="AN1146" t="s">
        <v>15699</v>
      </c>
      <c r="AO1146" t="s">
        <v>1371</v>
      </c>
    </row>
    <row r="1147" spans="1:41" x14ac:dyDescent="0.3">
      <c r="A1147" t="s">
        <v>2474</v>
      </c>
      <c r="B1147" t="s">
        <v>110</v>
      </c>
      <c r="C1147" s="62">
        <v>30976</v>
      </c>
      <c r="D1147" t="s">
        <v>6530</v>
      </c>
      <c r="E1147" t="s">
        <v>7096</v>
      </c>
      <c r="F1147" t="s">
        <v>3575</v>
      </c>
      <c r="G1147" t="s">
        <v>3575</v>
      </c>
      <c r="H1147" t="s">
        <v>1422</v>
      </c>
      <c r="I1147" t="s">
        <v>10034</v>
      </c>
      <c r="J1147" t="s">
        <v>110</v>
      </c>
      <c r="K1147">
        <v>446653</v>
      </c>
      <c r="L1147" t="s">
        <v>110</v>
      </c>
      <c r="M1147">
        <v>1104376</v>
      </c>
      <c r="N1147" t="s">
        <v>110</v>
      </c>
      <c r="O1147" t="s">
        <v>13374</v>
      </c>
      <c r="P1147" t="s">
        <v>2474</v>
      </c>
      <c r="Q1147">
        <v>8521</v>
      </c>
      <c r="R1147" t="s">
        <v>110</v>
      </c>
      <c r="S1147">
        <v>29710</v>
      </c>
      <c r="T1147" t="s">
        <v>110</v>
      </c>
      <c r="U1147" t="s">
        <v>110</v>
      </c>
      <c r="V1147" t="s">
        <v>12812</v>
      </c>
      <c r="W1147">
        <v>47910</v>
      </c>
      <c r="X1147">
        <v>8521</v>
      </c>
      <c r="Y1147" t="s">
        <v>110</v>
      </c>
      <c r="Z1147" t="s">
        <v>5814</v>
      </c>
      <c r="AA1147" t="s">
        <v>5053</v>
      </c>
      <c r="AB1147" t="s">
        <v>656</v>
      </c>
      <c r="AC1147" t="s">
        <v>110</v>
      </c>
      <c r="AD1147" t="s">
        <v>5814</v>
      </c>
      <c r="AE1147">
        <v>9738</v>
      </c>
      <c r="AF1147" t="s">
        <v>110</v>
      </c>
      <c r="AG1147">
        <v>6025</v>
      </c>
      <c r="AH1147" t="s">
        <v>110</v>
      </c>
      <c r="AI1147">
        <v>1956</v>
      </c>
      <c r="AJ1147">
        <v>3290</v>
      </c>
      <c r="AK1147" t="s">
        <v>110</v>
      </c>
      <c r="AL1147" t="s">
        <v>14919</v>
      </c>
      <c r="AM1147" t="s">
        <v>5814</v>
      </c>
      <c r="AN1147" t="s">
        <v>110</v>
      </c>
      <c r="AO1147" t="s">
        <v>1422</v>
      </c>
    </row>
    <row r="1148" spans="1:41" x14ac:dyDescent="0.3">
      <c r="A1148" t="s">
        <v>8261</v>
      </c>
      <c r="B1148" t="s">
        <v>8727</v>
      </c>
      <c r="C1148" s="62">
        <v>32732</v>
      </c>
      <c r="D1148" t="s">
        <v>6572</v>
      </c>
      <c r="E1148" t="s">
        <v>8262</v>
      </c>
      <c r="F1148" t="s">
        <v>3575</v>
      </c>
      <c r="G1148" t="s">
        <v>3575</v>
      </c>
      <c r="H1148" t="s">
        <v>1371</v>
      </c>
      <c r="I1148" t="s">
        <v>10956</v>
      </c>
      <c r="J1148" t="s">
        <v>8727</v>
      </c>
      <c r="K1148">
        <v>543456</v>
      </c>
      <c r="L1148" t="s">
        <v>8727</v>
      </c>
      <c r="M1148">
        <v>1846225</v>
      </c>
      <c r="N1148" t="s">
        <v>8727</v>
      </c>
      <c r="O1148" t="s">
        <v>8728</v>
      </c>
      <c r="P1148" t="s">
        <v>8261</v>
      </c>
      <c r="Q1148">
        <v>9794</v>
      </c>
      <c r="R1148" t="s">
        <v>8727</v>
      </c>
      <c r="S1148">
        <v>31756</v>
      </c>
      <c r="T1148" t="s">
        <v>8727</v>
      </c>
      <c r="V1148" t="s">
        <v>8729</v>
      </c>
      <c r="W1148">
        <v>60011</v>
      </c>
      <c r="X1148">
        <v>9794</v>
      </c>
      <c r="Y1148" t="s">
        <v>8727</v>
      </c>
      <c r="Z1148" t="s">
        <v>8730</v>
      </c>
      <c r="AA1148" t="s">
        <v>664</v>
      </c>
      <c r="AB1148" t="s">
        <v>664</v>
      </c>
      <c r="AC1148" t="s">
        <v>8727</v>
      </c>
      <c r="AD1148" t="s">
        <v>8730</v>
      </c>
      <c r="AE1148">
        <v>10514</v>
      </c>
      <c r="AF1148" t="s">
        <v>8727</v>
      </c>
      <c r="AG1148">
        <v>38091</v>
      </c>
      <c r="AH1148" t="s">
        <v>8727</v>
      </c>
      <c r="AI1148">
        <v>6190</v>
      </c>
      <c r="AJ1148">
        <v>4277</v>
      </c>
      <c r="AN1148" t="s">
        <v>8727</v>
      </c>
      <c r="AO1148" t="s">
        <v>1371</v>
      </c>
    </row>
    <row r="1149" spans="1:41" x14ac:dyDescent="0.3">
      <c r="A1149" t="s">
        <v>2475</v>
      </c>
      <c r="B1149" t="s">
        <v>1077</v>
      </c>
      <c r="C1149" s="62">
        <v>32101</v>
      </c>
      <c r="D1149" t="s">
        <v>7060</v>
      </c>
      <c r="E1149" t="s">
        <v>7567</v>
      </c>
      <c r="F1149" t="s">
        <v>3575</v>
      </c>
      <c r="G1149" t="s">
        <v>3575</v>
      </c>
      <c r="H1149" t="s">
        <v>1371</v>
      </c>
      <c r="I1149" t="s">
        <v>9873</v>
      </c>
      <c r="J1149" t="s">
        <v>1077</v>
      </c>
      <c r="K1149">
        <v>502046</v>
      </c>
      <c r="L1149" t="s">
        <v>1077</v>
      </c>
      <c r="M1149">
        <v>1630085</v>
      </c>
      <c r="N1149" t="s">
        <v>1077</v>
      </c>
      <c r="O1149" t="s">
        <v>2476</v>
      </c>
      <c r="P1149" t="s">
        <v>2475</v>
      </c>
      <c r="Q1149">
        <v>9074</v>
      </c>
      <c r="R1149" t="s">
        <v>1077</v>
      </c>
      <c r="S1149">
        <v>31068</v>
      </c>
      <c r="T1149" t="s">
        <v>1077</v>
      </c>
      <c r="V1149" t="s">
        <v>4336</v>
      </c>
      <c r="W1149">
        <v>50102</v>
      </c>
      <c r="X1149">
        <v>9074</v>
      </c>
      <c r="Y1149" t="s">
        <v>1077</v>
      </c>
      <c r="Z1149" t="s">
        <v>5815</v>
      </c>
      <c r="AA1149" t="s">
        <v>664</v>
      </c>
      <c r="AB1149" t="s">
        <v>664</v>
      </c>
      <c r="AC1149" t="s">
        <v>1077</v>
      </c>
      <c r="AD1149" t="s">
        <v>5815</v>
      </c>
      <c r="AE1149">
        <v>9336</v>
      </c>
      <c r="AF1149" t="s">
        <v>1077</v>
      </c>
      <c r="AG1149">
        <v>13116</v>
      </c>
      <c r="AH1149" t="s">
        <v>1077</v>
      </c>
      <c r="AI1149">
        <v>17717</v>
      </c>
      <c r="AJ1149">
        <v>3932</v>
      </c>
      <c r="AK1149" t="s">
        <v>1077</v>
      </c>
      <c r="AN1149" t="s">
        <v>1077</v>
      </c>
      <c r="AO1149" t="s">
        <v>1371</v>
      </c>
    </row>
    <row r="1150" spans="1:41" x14ac:dyDescent="0.3">
      <c r="A1150" t="s">
        <v>2477</v>
      </c>
      <c r="B1150" t="s">
        <v>1231</v>
      </c>
      <c r="C1150" s="62">
        <v>29839</v>
      </c>
      <c r="D1150" t="s">
        <v>7949</v>
      </c>
      <c r="E1150" t="s">
        <v>7948</v>
      </c>
      <c r="F1150" t="s">
        <v>3575</v>
      </c>
      <c r="G1150" t="s">
        <v>3575</v>
      </c>
      <c r="H1150" t="s">
        <v>1371</v>
      </c>
      <c r="I1150" t="s">
        <v>10157</v>
      </c>
      <c r="J1150" t="s">
        <v>1231</v>
      </c>
      <c r="K1150">
        <v>434180</v>
      </c>
      <c r="L1150" t="s">
        <v>1231</v>
      </c>
      <c r="M1150">
        <v>522449</v>
      </c>
      <c r="N1150" t="s">
        <v>1231</v>
      </c>
      <c r="O1150" t="s">
        <v>2478</v>
      </c>
      <c r="P1150" t="s">
        <v>2477</v>
      </c>
      <c r="Q1150">
        <v>7465</v>
      </c>
      <c r="R1150" t="s">
        <v>1231</v>
      </c>
      <c r="S1150">
        <v>6136</v>
      </c>
      <c r="T1150" t="s">
        <v>1231</v>
      </c>
      <c r="V1150" t="s">
        <v>4337</v>
      </c>
      <c r="W1150">
        <v>38592</v>
      </c>
      <c r="X1150">
        <v>7465</v>
      </c>
      <c r="Y1150" t="s">
        <v>1231</v>
      </c>
      <c r="Z1150" t="s">
        <v>8731</v>
      </c>
      <c r="AA1150" t="s">
        <v>656</v>
      </c>
      <c r="AB1150" t="s">
        <v>656</v>
      </c>
      <c r="AC1150" t="s">
        <v>1231</v>
      </c>
      <c r="AD1150" t="s">
        <v>8731</v>
      </c>
      <c r="AE1150">
        <v>8195</v>
      </c>
      <c r="AI1150">
        <v>4540</v>
      </c>
      <c r="AN1150" t="s">
        <v>1231</v>
      </c>
      <c r="AO1150" t="s">
        <v>1371</v>
      </c>
    </row>
    <row r="1151" spans="1:41" x14ac:dyDescent="0.3">
      <c r="A1151" t="s">
        <v>2479</v>
      </c>
      <c r="B1151" t="s">
        <v>746</v>
      </c>
      <c r="C1151" s="62">
        <v>30907</v>
      </c>
      <c r="D1151" t="s">
        <v>7950</v>
      </c>
      <c r="E1151" t="s">
        <v>6732</v>
      </c>
      <c r="F1151" t="s">
        <v>3575</v>
      </c>
      <c r="G1151" t="s">
        <v>3575</v>
      </c>
      <c r="H1151" t="s">
        <v>1371</v>
      </c>
      <c r="I1151" t="s">
        <v>9203</v>
      </c>
      <c r="J1151" t="s">
        <v>746</v>
      </c>
      <c r="K1151">
        <v>457429</v>
      </c>
      <c r="L1151" t="s">
        <v>746</v>
      </c>
      <c r="M1151">
        <v>1098960</v>
      </c>
      <c r="N1151" t="s">
        <v>746</v>
      </c>
      <c r="O1151" t="s">
        <v>2480</v>
      </c>
      <c r="P1151" t="s">
        <v>2479</v>
      </c>
      <c r="Q1151">
        <v>7715</v>
      </c>
      <c r="R1151" t="s">
        <v>746</v>
      </c>
      <c r="S1151">
        <v>6486</v>
      </c>
      <c r="T1151" t="s">
        <v>746</v>
      </c>
      <c r="V1151" t="s">
        <v>4338</v>
      </c>
      <c r="W1151">
        <v>47921</v>
      </c>
      <c r="X1151">
        <v>7715</v>
      </c>
      <c r="Y1151" t="s">
        <v>746</v>
      </c>
      <c r="Z1151" t="s">
        <v>5816</v>
      </c>
      <c r="AA1151" t="s">
        <v>656</v>
      </c>
      <c r="AB1151" t="s">
        <v>664</v>
      </c>
      <c r="AC1151" t="s">
        <v>746</v>
      </c>
      <c r="AD1151" t="s">
        <v>5816</v>
      </c>
      <c r="AE1151">
        <v>9005</v>
      </c>
      <c r="AF1151" t="s">
        <v>746</v>
      </c>
      <c r="AG1151">
        <v>5251</v>
      </c>
      <c r="AH1151" t="s">
        <v>746</v>
      </c>
      <c r="AI1151">
        <v>881</v>
      </c>
      <c r="AJ1151">
        <v>2195</v>
      </c>
      <c r="AL1151" t="s">
        <v>14211</v>
      </c>
      <c r="AM1151" t="s">
        <v>5816</v>
      </c>
      <c r="AN1151" t="s">
        <v>746</v>
      </c>
      <c r="AO1151" t="s">
        <v>1371</v>
      </c>
    </row>
    <row r="1152" spans="1:41" x14ac:dyDescent="0.3">
      <c r="A1152" t="s">
        <v>2481</v>
      </c>
      <c r="B1152" t="s">
        <v>813</v>
      </c>
      <c r="C1152" s="62">
        <v>28828</v>
      </c>
      <c r="D1152" t="s">
        <v>6572</v>
      </c>
      <c r="E1152" t="s">
        <v>7601</v>
      </c>
      <c r="F1152" t="s">
        <v>3575</v>
      </c>
      <c r="G1152" t="s">
        <v>3575</v>
      </c>
      <c r="H1152" t="s">
        <v>1371</v>
      </c>
      <c r="I1152" t="s">
        <v>10282</v>
      </c>
      <c r="J1152" t="s">
        <v>813</v>
      </c>
      <c r="K1152">
        <v>346798</v>
      </c>
      <c r="L1152" t="s">
        <v>813</v>
      </c>
      <c r="M1152">
        <v>223481</v>
      </c>
      <c r="N1152" t="s">
        <v>813</v>
      </c>
      <c r="O1152" t="s">
        <v>2482</v>
      </c>
      <c r="P1152" t="s">
        <v>2481</v>
      </c>
      <c r="Q1152">
        <v>6751</v>
      </c>
      <c r="R1152" t="s">
        <v>813</v>
      </c>
      <c r="S1152">
        <v>4789</v>
      </c>
      <c r="T1152" t="s">
        <v>813</v>
      </c>
      <c r="V1152" t="s">
        <v>4339</v>
      </c>
      <c r="W1152">
        <v>1490</v>
      </c>
      <c r="X1152">
        <v>6751</v>
      </c>
      <c r="Y1152" t="s">
        <v>813</v>
      </c>
      <c r="Z1152" t="s">
        <v>5817</v>
      </c>
      <c r="AA1152" t="s">
        <v>656</v>
      </c>
      <c r="AB1152" t="s">
        <v>656</v>
      </c>
      <c r="AC1152" t="s">
        <v>813</v>
      </c>
      <c r="AD1152" t="s">
        <v>5817</v>
      </c>
      <c r="AE1152">
        <v>6562</v>
      </c>
      <c r="AF1152" t="s">
        <v>813</v>
      </c>
      <c r="AG1152">
        <v>5795</v>
      </c>
      <c r="AH1152" t="s">
        <v>813</v>
      </c>
      <c r="AI1152">
        <v>8744</v>
      </c>
      <c r="AJ1152">
        <v>351</v>
      </c>
      <c r="AK1152" t="s">
        <v>813</v>
      </c>
      <c r="AN1152" t="s">
        <v>813</v>
      </c>
      <c r="AO1152" t="s">
        <v>1371</v>
      </c>
    </row>
    <row r="1153" spans="1:41" x14ac:dyDescent="0.3">
      <c r="A1153" t="s">
        <v>2483</v>
      </c>
      <c r="B1153" t="s">
        <v>310</v>
      </c>
      <c r="C1153" s="62">
        <v>32406</v>
      </c>
      <c r="D1153" t="s">
        <v>6723</v>
      </c>
      <c r="E1153" t="s">
        <v>7110</v>
      </c>
      <c r="F1153" t="s">
        <v>3575</v>
      </c>
      <c r="G1153" t="s">
        <v>3575</v>
      </c>
      <c r="H1153" t="s">
        <v>659</v>
      </c>
      <c r="I1153" t="s">
        <v>10664</v>
      </c>
      <c r="J1153" t="s">
        <v>310</v>
      </c>
      <c r="K1153">
        <v>543459</v>
      </c>
      <c r="L1153" t="s">
        <v>310</v>
      </c>
      <c r="M1153">
        <v>1740960</v>
      </c>
      <c r="N1153" t="s">
        <v>2484</v>
      </c>
      <c r="O1153" t="s">
        <v>12013</v>
      </c>
      <c r="P1153" t="s">
        <v>2483</v>
      </c>
      <c r="Q1153">
        <v>9038</v>
      </c>
      <c r="R1153" t="s">
        <v>310</v>
      </c>
      <c r="S1153">
        <v>31996</v>
      </c>
      <c r="T1153" t="s">
        <v>2484</v>
      </c>
      <c r="U1153" t="s">
        <v>310</v>
      </c>
      <c r="V1153" t="s">
        <v>12014</v>
      </c>
      <c r="W1153">
        <v>25144</v>
      </c>
      <c r="X1153">
        <v>9038</v>
      </c>
      <c r="Y1153" t="s">
        <v>310</v>
      </c>
      <c r="Z1153" t="s">
        <v>5818</v>
      </c>
      <c r="AA1153" t="s">
        <v>5053</v>
      </c>
      <c r="AB1153" t="s">
        <v>656</v>
      </c>
      <c r="AC1153" t="s">
        <v>310</v>
      </c>
      <c r="AD1153" t="s">
        <v>5818</v>
      </c>
      <c r="AE1153">
        <v>11407</v>
      </c>
      <c r="AF1153" t="s">
        <v>310</v>
      </c>
      <c r="AG1153">
        <v>13619</v>
      </c>
      <c r="AI1153">
        <v>17713</v>
      </c>
      <c r="AJ1153">
        <v>3925</v>
      </c>
      <c r="AN1153" t="s">
        <v>310</v>
      </c>
      <c r="AO1153" t="s">
        <v>659</v>
      </c>
    </row>
    <row r="1154" spans="1:41" x14ac:dyDescent="0.3">
      <c r="A1154" t="s">
        <v>2485</v>
      </c>
      <c r="B1154" t="s">
        <v>241</v>
      </c>
      <c r="C1154" s="62">
        <v>30809</v>
      </c>
      <c r="D1154" t="s">
        <v>6668</v>
      </c>
      <c r="E1154" t="s">
        <v>6667</v>
      </c>
      <c r="F1154" t="s">
        <v>3575</v>
      </c>
      <c r="G1154" t="s">
        <v>3575</v>
      </c>
      <c r="H1154" t="s">
        <v>1394</v>
      </c>
      <c r="I1154" t="s">
        <v>10076</v>
      </c>
      <c r="J1154" t="s">
        <v>241</v>
      </c>
      <c r="K1154">
        <v>425766</v>
      </c>
      <c r="L1154" t="s">
        <v>241</v>
      </c>
      <c r="M1154">
        <v>390777</v>
      </c>
      <c r="N1154" t="s">
        <v>241</v>
      </c>
      <c r="O1154" t="s">
        <v>2486</v>
      </c>
      <c r="P1154" t="s">
        <v>2485</v>
      </c>
      <c r="Q1154">
        <v>7725</v>
      </c>
      <c r="R1154" t="s">
        <v>241</v>
      </c>
      <c r="S1154">
        <v>6497</v>
      </c>
      <c r="T1154" t="s">
        <v>241</v>
      </c>
      <c r="U1154" t="s">
        <v>241</v>
      </c>
      <c r="V1154" t="s">
        <v>4340</v>
      </c>
      <c r="W1154">
        <v>31447</v>
      </c>
      <c r="X1154">
        <v>7725</v>
      </c>
      <c r="Y1154" t="s">
        <v>241</v>
      </c>
      <c r="Z1154" t="s">
        <v>5819</v>
      </c>
      <c r="AA1154" t="s">
        <v>664</v>
      </c>
      <c r="AB1154" t="s">
        <v>664</v>
      </c>
      <c r="AC1154" t="s">
        <v>241</v>
      </c>
      <c r="AD1154" t="s">
        <v>5819</v>
      </c>
      <c r="AE1154">
        <v>7282</v>
      </c>
      <c r="AF1154" t="s">
        <v>241</v>
      </c>
      <c r="AG1154">
        <v>5293</v>
      </c>
      <c r="AH1154" t="s">
        <v>241</v>
      </c>
      <c r="AI1154">
        <v>538</v>
      </c>
      <c r="AJ1154">
        <v>2193</v>
      </c>
      <c r="AN1154" t="s">
        <v>241</v>
      </c>
      <c r="AO1154" t="s">
        <v>1394</v>
      </c>
    </row>
    <row r="1155" spans="1:41" x14ac:dyDescent="0.3">
      <c r="A1155" t="s">
        <v>2487</v>
      </c>
      <c r="B1155" t="s">
        <v>624</v>
      </c>
      <c r="C1155" s="62">
        <v>31327</v>
      </c>
      <c r="D1155" t="s">
        <v>6564</v>
      </c>
      <c r="E1155" t="s">
        <v>6563</v>
      </c>
      <c r="F1155" t="s">
        <v>1381</v>
      </c>
      <c r="G1155" t="s">
        <v>9083</v>
      </c>
      <c r="H1155" t="s">
        <v>658</v>
      </c>
      <c r="I1155" t="s">
        <v>9112</v>
      </c>
      <c r="J1155" t="s">
        <v>624</v>
      </c>
      <c r="K1155">
        <v>446334</v>
      </c>
      <c r="L1155" t="s">
        <v>624</v>
      </c>
      <c r="M1155">
        <v>1114751</v>
      </c>
      <c r="N1155" t="s">
        <v>624</v>
      </c>
      <c r="O1155" t="s">
        <v>2488</v>
      </c>
      <c r="P1155" t="s">
        <v>2487</v>
      </c>
      <c r="Q1155">
        <v>7914</v>
      </c>
      <c r="R1155" t="s">
        <v>624</v>
      </c>
      <c r="S1155">
        <v>28639</v>
      </c>
      <c r="T1155" t="s">
        <v>624</v>
      </c>
      <c r="U1155" t="s">
        <v>624</v>
      </c>
      <c r="V1155" t="s">
        <v>4341</v>
      </c>
      <c r="W1155">
        <v>52448</v>
      </c>
      <c r="X1155">
        <v>7914</v>
      </c>
      <c r="Y1155" t="s">
        <v>624</v>
      </c>
      <c r="Z1155" t="s">
        <v>5820</v>
      </c>
      <c r="AA1155" t="s">
        <v>656</v>
      </c>
      <c r="AB1155" t="s">
        <v>656</v>
      </c>
      <c r="AC1155" t="s">
        <v>624</v>
      </c>
      <c r="AD1155" t="s">
        <v>5820</v>
      </c>
      <c r="AE1155">
        <v>9274</v>
      </c>
      <c r="AF1155" t="s">
        <v>624</v>
      </c>
      <c r="AG1155">
        <v>5607</v>
      </c>
      <c r="AH1155" t="s">
        <v>624</v>
      </c>
      <c r="AI1155">
        <v>1583</v>
      </c>
      <c r="AJ1155">
        <v>2805</v>
      </c>
      <c r="AK1155" t="s">
        <v>624</v>
      </c>
      <c r="AL1155" t="s">
        <v>14920</v>
      </c>
      <c r="AM1155" t="s">
        <v>5820</v>
      </c>
      <c r="AN1155" t="s">
        <v>5820</v>
      </c>
      <c r="AO1155" t="s">
        <v>658</v>
      </c>
    </row>
    <row r="1156" spans="1:41" x14ac:dyDescent="0.3">
      <c r="A1156" t="s">
        <v>4342</v>
      </c>
      <c r="B1156" t="s">
        <v>4343</v>
      </c>
      <c r="C1156" s="62">
        <v>29353</v>
      </c>
      <c r="D1156" t="s">
        <v>7441</v>
      </c>
      <c r="E1156" t="s">
        <v>7440</v>
      </c>
      <c r="F1156" t="s">
        <v>3575</v>
      </c>
      <c r="G1156" t="s">
        <v>3575</v>
      </c>
      <c r="H1156" t="s">
        <v>1429</v>
      </c>
      <c r="I1156" t="s">
        <v>10743</v>
      </c>
      <c r="J1156" t="s">
        <v>4343</v>
      </c>
      <c r="K1156">
        <v>150479</v>
      </c>
      <c r="L1156" t="s">
        <v>4343</v>
      </c>
      <c r="M1156">
        <v>127707</v>
      </c>
      <c r="N1156" t="s">
        <v>4343</v>
      </c>
      <c r="O1156" t="s">
        <v>5821</v>
      </c>
      <c r="P1156" t="s">
        <v>4342</v>
      </c>
      <c r="R1156" t="s">
        <v>4343</v>
      </c>
      <c r="V1156" t="s">
        <v>5822</v>
      </c>
      <c r="W1156">
        <v>998</v>
      </c>
      <c r="Z1156" t="s">
        <v>8732</v>
      </c>
      <c r="AA1156" t="s">
        <v>5053</v>
      </c>
      <c r="AB1156" t="s">
        <v>656</v>
      </c>
      <c r="AC1156" t="s">
        <v>4343</v>
      </c>
      <c r="AD1156" t="s">
        <v>8732</v>
      </c>
      <c r="AI1156">
        <v>9136</v>
      </c>
      <c r="AO1156" t="s">
        <v>1429</v>
      </c>
    </row>
    <row r="1157" spans="1:41" x14ac:dyDescent="0.3">
      <c r="A1157" t="s">
        <v>2489</v>
      </c>
      <c r="B1157" t="s">
        <v>1254</v>
      </c>
      <c r="C1157" s="62">
        <v>28317</v>
      </c>
      <c r="D1157" t="s">
        <v>6756</v>
      </c>
      <c r="E1157" t="s">
        <v>7440</v>
      </c>
      <c r="F1157" t="s">
        <v>3575</v>
      </c>
      <c r="G1157" t="s">
        <v>3575</v>
      </c>
      <c r="H1157" t="s">
        <v>1371</v>
      </c>
      <c r="I1157" t="s">
        <v>10184</v>
      </c>
      <c r="J1157" t="s">
        <v>1254</v>
      </c>
      <c r="K1157">
        <v>425657</v>
      </c>
      <c r="L1157" t="s">
        <v>1254</v>
      </c>
      <c r="M1157">
        <v>390720</v>
      </c>
      <c r="N1157" t="s">
        <v>1254</v>
      </c>
      <c r="O1157" t="s">
        <v>2490</v>
      </c>
      <c r="P1157" t="s">
        <v>2489</v>
      </c>
      <c r="Q1157">
        <v>7079</v>
      </c>
      <c r="R1157" t="s">
        <v>1254</v>
      </c>
      <c r="S1157">
        <v>5388</v>
      </c>
      <c r="T1157" t="s">
        <v>1254</v>
      </c>
      <c r="V1157" t="s">
        <v>4344</v>
      </c>
      <c r="W1157">
        <v>16620</v>
      </c>
      <c r="X1157">
        <v>7079</v>
      </c>
      <c r="Y1157" t="s">
        <v>1254</v>
      </c>
      <c r="Z1157" t="s">
        <v>5823</v>
      </c>
      <c r="AA1157" t="s">
        <v>664</v>
      </c>
      <c r="AB1157" t="s">
        <v>664</v>
      </c>
      <c r="AC1157" t="s">
        <v>1254</v>
      </c>
      <c r="AD1157" t="s">
        <v>5823</v>
      </c>
      <c r="AE1157">
        <v>7448</v>
      </c>
      <c r="AF1157" t="s">
        <v>1254</v>
      </c>
      <c r="AG1157">
        <v>6027</v>
      </c>
      <c r="AH1157" t="s">
        <v>1254</v>
      </c>
      <c r="AI1157">
        <v>3647</v>
      </c>
      <c r="AN1157" t="s">
        <v>1254</v>
      </c>
      <c r="AO1157" t="s">
        <v>1371</v>
      </c>
    </row>
    <row r="1158" spans="1:41" x14ac:dyDescent="0.3">
      <c r="A1158" t="s">
        <v>2491</v>
      </c>
      <c r="B1158" t="s">
        <v>338</v>
      </c>
      <c r="C1158" s="62">
        <v>30644</v>
      </c>
      <c r="D1158" t="s">
        <v>6530</v>
      </c>
      <c r="E1158" t="s">
        <v>7440</v>
      </c>
      <c r="F1158" t="s">
        <v>3575</v>
      </c>
      <c r="G1158" t="s">
        <v>3575</v>
      </c>
      <c r="H1158" t="s">
        <v>659</v>
      </c>
      <c r="I1158" t="s">
        <v>10806</v>
      </c>
      <c r="J1158" t="s">
        <v>338</v>
      </c>
      <c r="K1158">
        <v>430946</v>
      </c>
      <c r="L1158" t="s">
        <v>338</v>
      </c>
      <c r="M1158">
        <v>224425</v>
      </c>
      <c r="N1158" t="s">
        <v>338</v>
      </c>
      <c r="O1158" t="s">
        <v>2492</v>
      </c>
      <c r="P1158" t="s">
        <v>2491</v>
      </c>
      <c r="Q1158">
        <v>7392</v>
      </c>
      <c r="R1158" t="s">
        <v>338</v>
      </c>
      <c r="V1158" t="s">
        <v>5824</v>
      </c>
      <c r="W1158">
        <v>31678</v>
      </c>
      <c r="Z1158" t="s">
        <v>8733</v>
      </c>
      <c r="AA1158" t="s">
        <v>656</v>
      </c>
      <c r="AB1158" t="s">
        <v>656</v>
      </c>
      <c r="AC1158" t="s">
        <v>338</v>
      </c>
      <c r="AD1158" t="s">
        <v>8733</v>
      </c>
      <c r="AI1158">
        <v>9035</v>
      </c>
      <c r="AO1158" t="s">
        <v>659</v>
      </c>
    </row>
    <row r="1159" spans="1:41" x14ac:dyDescent="0.3">
      <c r="A1159" t="s">
        <v>15773</v>
      </c>
      <c r="B1159" t="s">
        <v>14243</v>
      </c>
      <c r="C1159" s="62">
        <v>34010</v>
      </c>
      <c r="D1159" t="s">
        <v>6760</v>
      </c>
      <c r="E1159" t="s">
        <v>7440</v>
      </c>
      <c r="F1159" t="s">
        <v>1551</v>
      </c>
      <c r="G1159" t="s">
        <v>6107</v>
      </c>
      <c r="H1159" t="s">
        <v>1371</v>
      </c>
      <c r="I1159" t="s">
        <v>15515</v>
      </c>
      <c r="J1159" t="s">
        <v>14243</v>
      </c>
      <c r="K1159">
        <v>605347</v>
      </c>
      <c r="L1159" t="s">
        <v>14243</v>
      </c>
      <c r="P1159" t="s">
        <v>15773</v>
      </c>
      <c r="Q1159">
        <v>10096</v>
      </c>
      <c r="R1159" t="s">
        <v>14243</v>
      </c>
      <c r="S1159">
        <v>33833</v>
      </c>
      <c r="T1159" t="s">
        <v>14243</v>
      </c>
      <c r="W1159">
        <v>70464</v>
      </c>
      <c r="X1159">
        <v>10096</v>
      </c>
      <c r="Y1159" t="s">
        <v>16035</v>
      </c>
      <c r="Z1159" t="s">
        <v>16036</v>
      </c>
      <c r="AA1159" t="s">
        <v>656</v>
      </c>
      <c r="AB1159" t="s">
        <v>656</v>
      </c>
      <c r="AD1159" t="s">
        <v>16036</v>
      </c>
      <c r="AE1159">
        <v>12200</v>
      </c>
      <c r="AI1159">
        <v>18556</v>
      </c>
      <c r="AJ1159">
        <v>5072</v>
      </c>
      <c r="AN1159" t="s">
        <v>14243</v>
      </c>
      <c r="AO1159" t="s">
        <v>1371</v>
      </c>
    </row>
    <row r="1160" spans="1:41" x14ac:dyDescent="0.3">
      <c r="A1160" t="s">
        <v>16150</v>
      </c>
      <c r="B1160" t="s">
        <v>14256</v>
      </c>
      <c r="C1160" s="62">
        <v>35131</v>
      </c>
      <c r="D1160" t="s">
        <v>6672</v>
      </c>
      <c r="E1160" t="s">
        <v>7440</v>
      </c>
      <c r="F1160" t="s">
        <v>1411</v>
      </c>
      <c r="G1160" t="s">
        <v>9083</v>
      </c>
      <c r="H1160" t="s">
        <v>1371</v>
      </c>
      <c r="I1160" t="s">
        <v>16151</v>
      </c>
      <c r="J1160" t="s">
        <v>14256</v>
      </c>
      <c r="K1160">
        <v>641154</v>
      </c>
      <c r="L1160" t="s">
        <v>14256</v>
      </c>
      <c r="M1160">
        <v>2901082</v>
      </c>
      <c r="N1160" t="s">
        <v>14256</v>
      </c>
      <c r="P1160" t="s">
        <v>16150</v>
      </c>
      <c r="Q1160">
        <v>11057</v>
      </c>
      <c r="R1160" t="s">
        <v>14256</v>
      </c>
      <c r="S1160">
        <v>39671</v>
      </c>
      <c r="T1160" t="s">
        <v>14256</v>
      </c>
      <c r="W1160">
        <v>102491</v>
      </c>
      <c r="Z1160" t="s">
        <v>16152</v>
      </c>
      <c r="AA1160" t="s">
        <v>664</v>
      </c>
      <c r="AB1160" t="s">
        <v>656</v>
      </c>
      <c r="AD1160" t="s">
        <v>16152</v>
      </c>
      <c r="AE1160">
        <v>15116</v>
      </c>
      <c r="AJ1160">
        <v>5918</v>
      </c>
      <c r="AN1160" t="s">
        <v>14256</v>
      </c>
      <c r="AO1160" t="s">
        <v>15887</v>
      </c>
    </row>
    <row r="1161" spans="1:41" x14ac:dyDescent="0.3">
      <c r="A1161" t="s">
        <v>12628</v>
      </c>
      <c r="B1161" t="s">
        <v>11285</v>
      </c>
      <c r="C1161" s="62">
        <v>34338</v>
      </c>
      <c r="D1161" t="s">
        <v>12629</v>
      </c>
      <c r="E1161" t="s">
        <v>7440</v>
      </c>
      <c r="F1161" t="s">
        <v>1462</v>
      </c>
      <c r="G1161" t="s">
        <v>6107</v>
      </c>
      <c r="H1161" t="s">
        <v>1371</v>
      </c>
      <c r="I1161" t="s">
        <v>11830</v>
      </c>
      <c r="J1161" t="s">
        <v>11285</v>
      </c>
      <c r="K1161">
        <v>625643</v>
      </c>
      <c r="L1161" t="s">
        <v>11285</v>
      </c>
      <c r="M1161">
        <v>2165932</v>
      </c>
      <c r="N1161" t="s">
        <v>11285</v>
      </c>
      <c r="O1161" t="s">
        <v>13363</v>
      </c>
      <c r="P1161" t="s">
        <v>12628</v>
      </c>
      <c r="Q1161">
        <v>10152</v>
      </c>
      <c r="R1161" t="s">
        <v>11285</v>
      </c>
      <c r="S1161">
        <v>33860</v>
      </c>
      <c r="T1161" t="s">
        <v>11285</v>
      </c>
      <c r="V1161" t="s">
        <v>12630</v>
      </c>
      <c r="W1161">
        <v>101728</v>
      </c>
      <c r="X1161">
        <v>10152</v>
      </c>
      <c r="Y1161" t="s">
        <v>14921</v>
      </c>
      <c r="Z1161" t="s">
        <v>12631</v>
      </c>
      <c r="AA1161" t="s">
        <v>656</v>
      </c>
      <c r="AB1161" t="s">
        <v>656</v>
      </c>
      <c r="AC1161" t="s">
        <v>11285</v>
      </c>
      <c r="AD1161" t="s">
        <v>12631</v>
      </c>
      <c r="AE1161">
        <v>13612</v>
      </c>
      <c r="AH1161" t="s">
        <v>11285</v>
      </c>
      <c r="AI1161">
        <v>18415</v>
      </c>
      <c r="AJ1161">
        <v>5326</v>
      </c>
      <c r="AL1161" t="s">
        <v>14922</v>
      </c>
      <c r="AM1161" t="s">
        <v>12631</v>
      </c>
      <c r="AN1161" t="s">
        <v>12631</v>
      </c>
      <c r="AO1161" t="s">
        <v>15887</v>
      </c>
    </row>
    <row r="1162" spans="1:41" x14ac:dyDescent="0.3">
      <c r="A1162" t="s">
        <v>2493</v>
      </c>
      <c r="B1162" t="s">
        <v>1250</v>
      </c>
      <c r="C1162" s="62">
        <v>30516</v>
      </c>
      <c r="D1162" t="s">
        <v>7951</v>
      </c>
      <c r="E1162" t="s">
        <v>7440</v>
      </c>
      <c r="F1162" t="s">
        <v>3575</v>
      </c>
      <c r="G1162" t="s">
        <v>3575</v>
      </c>
      <c r="H1162" t="s">
        <v>1371</v>
      </c>
      <c r="I1162" t="s">
        <v>9531</v>
      </c>
      <c r="J1162" t="s">
        <v>1250</v>
      </c>
      <c r="K1162">
        <v>446641</v>
      </c>
      <c r="L1162" t="s">
        <v>1250</v>
      </c>
      <c r="M1162">
        <v>1390890</v>
      </c>
      <c r="N1162" t="s">
        <v>1250</v>
      </c>
      <c r="O1162" t="s">
        <v>2494</v>
      </c>
      <c r="P1162" t="s">
        <v>2493</v>
      </c>
      <c r="Q1162">
        <v>8566</v>
      </c>
      <c r="R1162" t="s">
        <v>1250</v>
      </c>
      <c r="S1162">
        <v>29278</v>
      </c>
      <c r="T1162" t="s">
        <v>1250</v>
      </c>
      <c r="V1162" t="s">
        <v>4345</v>
      </c>
      <c r="W1162">
        <v>55973</v>
      </c>
      <c r="X1162">
        <v>8566</v>
      </c>
      <c r="Y1162" t="s">
        <v>1250</v>
      </c>
      <c r="Z1162" t="s">
        <v>5825</v>
      </c>
      <c r="AA1162" t="s">
        <v>656</v>
      </c>
      <c r="AB1162" t="s">
        <v>656</v>
      </c>
      <c r="AC1162" t="s">
        <v>1250</v>
      </c>
      <c r="AD1162" t="s">
        <v>5825</v>
      </c>
      <c r="AE1162">
        <v>10270</v>
      </c>
      <c r="AI1162">
        <v>3994</v>
      </c>
      <c r="AN1162" t="s">
        <v>1250</v>
      </c>
      <c r="AO1162" t="s">
        <v>1371</v>
      </c>
    </row>
    <row r="1163" spans="1:41" x14ac:dyDescent="0.3">
      <c r="A1163" t="s">
        <v>8242</v>
      </c>
      <c r="B1163" t="s">
        <v>8734</v>
      </c>
      <c r="C1163" s="62">
        <v>33607</v>
      </c>
      <c r="D1163" t="s">
        <v>6583</v>
      </c>
      <c r="E1163" t="s">
        <v>8243</v>
      </c>
      <c r="F1163" t="s">
        <v>1444</v>
      </c>
      <c r="G1163" t="s">
        <v>9083</v>
      </c>
      <c r="H1163" t="s">
        <v>1371</v>
      </c>
      <c r="I1163" t="s">
        <v>9714</v>
      </c>
      <c r="J1163" t="s">
        <v>8734</v>
      </c>
      <c r="K1163">
        <v>547179</v>
      </c>
      <c r="L1163" t="s">
        <v>8734</v>
      </c>
      <c r="M1163">
        <v>2066707</v>
      </c>
      <c r="N1163" t="s">
        <v>8734</v>
      </c>
      <c r="O1163" t="s">
        <v>13489</v>
      </c>
      <c r="P1163" t="s">
        <v>8242</v>
      </c>
      <c r="Q1163">
        <v>9949</v>
      </c>
      <c r="R1163" t="s">
        <v>8734</v>
      </c>
      <c r="S1163">
        <v>33252</v>
      </c>
      <c r="T1163" t="s">
        <v>8734</v>
      </c>
      <c r="V1163" t="s">
        <v>12591</v>
      </c>
      <c r="W1163">
        <v>68444</v>
      </c>
      <c r="X1163">
        <v>9949</v>
      </c>
      <c r="Y1163" t="s">
        <v>8734</v>
      </c>
      <c r="Z1163" t="s">
        <v>8735</v>
      </c>
      <c r="AA1163" t="s">
        <v>656</v>
      </c>
      <c r="AB1163" t="s">
        <v>656</v>
      </c>
      <c r="AC1163" t="s">
        <v>8734</v>
      </c>
      <c r="AD1163" t="s">
        <v>8735</v>
      </c>
      <c r="AE1163">
        <v>11605</v>
      </c>
      <c r="AF1163" t="s">
        <v>8734</v>
      </c>
      <c r="AG1163">
        <v>52728</v>
      </c>
      <c r="AH1163" t="s">
        <v>8734</v>
      </c>
      <c r="AI1163">
        <v>18354</v>
      </c>
      <c r="AJ1163">
        <v>4861</v>
      </c>
      <c r="AL1163" t="s">
        <v>14923</v>
      </c>
      <c r="AM1163" t="s">
        <v>8735</v>
      </c>
      <c r="AN1163" t="s">
        <v>8735</v>
      </c>
      <c r="AO1163" t="s">
        <v>15883</v>
      </c>
    </row>
    <row r="1164" spans="1:41" x14ac:dyDescent="0.3">
      <c r="A1164" t="s">
        <v>2495</v>
      </c>
      <c r="B1164" t="s">
        <v>153</v>
      </c>
      <c r="C1164" s="62">
        <v>31432</v>
      </c>
      <c r="D1164" t="s">
        <v>6670</v>
      </c>
      <c r="E1164" t="s">
        <v>6899</v>
      </c>
      <c r="F1164" t="s">
        <v>3575</v>
      </c>
      <c r="G1164" t="s">
        <v>3575</v>
      </c>
      <c r="H1164" t="s">
        <v>1378</v>
      </c>
      <c r="I1164" t="s">
        <v>10805</v>
      </c>
      <c r="J1164" t="s">
        <v>153</v>
      </c>
      <c r="K1164">
        <v>518953</v>
      </c>
      <c r="L1164" t="s">
        <v>153</v>
      </c>
      <c r="M1164">
        <v>1732909</v>
      </c>
      <c r="N1164" t="s">
        <v>153</v>
      </c>
      <c r="O1164" t="s">
        <v>4346</v>
      </c>
      <c r="P1164" t="s">
        <v>2495</v>
      </c>
      <c r="Q1164">
        <v>8663</v>
      </c>
      <c r="R1164" t="s">
        <v>153</v>
      </c>
      <c r="S1164">
        <v>30528</v>
      </c>
      <c r="T1164" t="s">
        <v>153</v>
      </c>
      <c r="U1164" t="s">
        <v>153</v>
      </c>
      <c r="V1164" t="s">
        <v>4347</v>
      </c>
      <c r="W1164">
        <v>55984</v>
      </c>
      <c r="X1164">
        <v>8663</v>
      </c>
      <c r="Y1164" t="s">
        <v>153</v>
      </c>
      <c r="Z1164" t="s">
        <v>5826</v>
      </c>
      <c r="AA1164" t="s">
        <v>664</v>
      </c>
      <c r="AB1164" t="s">
        <v>664</v>
      </c>
      <c r="AC1164" t="s">
        <v>153</v>
      </c>
      <c r="AD1164" t="s">
        <v>5826</v>
      </c>
      <c r="AE1164">
        <v>10370</v>
      </c>
      <c r="AF1164" t="s">
        <v>153</v>
      </c>
      <c r="AG1164">
        <v>12861</v>
      </c>
      <c r="AH1164" t="s">
        <v>153</v>
      </c>
      <c r="AI1164">
        <v>5527</v>
      </c>
      <c r="AJ1164">
        <v>3660</v>
      </c>
      <c r="AN1164" t="s">
        <v>153</v>
      </c>
      <c r="AO1164" t="s">
        <v>1378</v>
      </c>
    </row>
    <row r="1165" spans="1:41" x14ac:dyDescent="0.3">
      <c r="A1165" t="s">
        <v>2496</v>
      </c>
      <c r="B1165" t="s">
        <v>1230</v>
      </c>
      <c r="C1165" s="62">
        <v>32130</v>
      </c>
      <c r="D1165" t="s">
        <v>6581</v>
      </c>
      <c r="E1165" t="s">
        <v>7952</v>
      </c>
      <c r="F1165" t="s">
        <v>3575</v>
      </c>
      <c r="G1165" t="s">
        <v>3575</v>
      </c>
      <c r="H1165" t="s">
        <v>1371</v>
      </c>
      <c r="I1165" t="s">
        <v>9247</v>
      </c>
      <c r="J1165" t="s">
        <v>1230</v>
      </c>
      <c r="K1165">
        <v>571901</v>
      </c>
      <c r="L1165" t="s">
        <v>1230</v>
      </c>
      <c r="M1165">
        <v>1960798</v>
      </c>
      <c r="N1165" t="s">
        <v>1230</v>
      </c>
      <c r="O1165" t="s">
        <v>4348</v>
      </c>
      <c r="P1165" t="s">
        <v>2496</v>
      </c>
      <c r="Q1165">
        <v>9236</v>
      </c>
      <c r="R1165" t="s">
        <v>1230</v>
      </c>
      <c r="S1165">
        <v>32397</v>
      </c>
      <c r="T1165" t="s">
        <v>1230</v>
      </c>
      <c r="V1165" t="s">
        <v>4349</v>
      </c>
      <c r="W1165">
        <v>60619</v>
      </c>
      <c r="X1165">
        <v>9236</v>
      </c>
      <c r="Y1165" t="s">
        <v>1230</v>
      </c>
      <c r="Z1165" t="s">
        <v>5827</v>
      </c>
      <c r="AA1165" t="s">
        <v>664</v>
      </c>
      <c r="AB1165" t="s">
        <v>664</v>
      </c>
      <c r="AC1165" t="s">
        <v>1230</v>
      </c>
      <c r="AD1165" t="s">
        <v>5827</v>
      </c>
      <c r="AE1165">
        <v>12617</v>
      </c>
      <c r="AF1165" t="s">
        <v>1230</v>
      </c>
      <c r="AG1165">
        <v>21682</v>
      </c>
      <c r="AH1165" t="s">
        <v>1230</v>
      </c>
      <c r="AI1165">
        <v>6008</v>
      </c>
      <c r="AJ1165">
        <v>4143</v>
      </c>
      <c r="AL1165" t="s">
        <v>14924</v>
      </c>
      <c r="AM1165" t="s">
        <v>5827</v>
      </c>
      <c r="AN1165" t="s">
        <v>1230</v>
      </c>
      <c r="AO1165" t="s">
        <v>15883</v>
      </c>
    </row>
    <row r="1166" spans="1:41" x14ac:dyDescent="0.3">
      <c r="A1166" t="s">
        <v>15919</v>
      </c>
      <c r="B1166" t="s">
        <v>15660</v>
      </c>
      <c r="C1166" s="62">
        <v>34521</v>
      </c>
      <c r="D1166" t="s">
        <v>6664</v>
      </c>
      <c r="E1166" t="s">
        <v>7953</v>
      </c>
      <c r="F1166" t="s">
        <v>1437</v>
      </c>
      <c r="G1166" t="s">
        <v>6107</v>
      </c>
      <c r="H1166" t="s">
        <v>659</v>
      </c>
      <c r="I1166" t="s">
        <v>15920</v>
      </c>
      <c r="J1166" t="s">
        <v>15660</v>
      </c>
      <c r="K1166">
        <v>664040</v>
      </c>
      <c r="L1166" t="s">
        <v>15660</v>
      </c>
      <c r="P1166" t="s">
        <v>15919</v>
      </c>
      <c r="Q1166">
        <v>11125</v>
      </c>
      <c r="R1166" t="s">
        <v>15660</v>
      </c>
      <c r="S1166">
        <v>39961</v>
      </c>
      <c r="T1166" t="s">
        <v>15660</v>
      </c>
      <c r="W1166">
        <v>107284</v>
      </c>
      <c r="Z1166" t="s">
        <v>16037</v>
      </c>
      <c r="AA1166" t="s">
        <v>664</v>
      </c>
      <c r="AB1166" t="s">
        <v>656</v>
      </c>
      <c r="AD1166" t="s">
        <v>16037</v>
      </c>
      <c r="AE1166">
        <v>11446</v>
      </c>
      <c r="AI1166">
        <v>31741</v>
      </c>
      <c r="AJ1166">
        <v>5948</v>
      </c>
      <c r="AN1166" t="s">
        <v>8442</v>
      </c>
      <c r="AO1166" t="s">
        <v>659</v>
      </c>
    </row>
    <row r="1167" spans="1:41" x14ac:dyDescent="0.3">
      <c r="A1167" t="s">
        <v>2497</v>
      </c>
      <c r="B1167" t="s">
        <v>1041</v>
      </c>
      <c r="C1167" s="62">
        <v>26816</v>
      </c>
      <c r="D1167" t="s">
        <v>6909</v>
      </c>
      <c r="E1167" t="s">
        <v>7953</v>
      </c>
      <c r="F1167" t="s">
        <v>3575</v>
      </c>
      <c r="G1167" t="s">
        <v>3575</v>
      </c>
      <c r="H1167" t="s">
        <v>1371</v>
      </c>
      <c r="I1167" t="s">
        <v>10776</v>
      </c>
      <c r="J1167" t="s">
        <v>1041</v>
      </c>
      <c r="K1167">
        <v>117955</v>
      </c>
      <c r="L1167" t="s">
        <v>1041</v>
      </c>
      <c r="M1167">
        <v>7831</v>
      </c>
      <c r="N1167" t="s">
        <v>1041</v>
      </c>
      <c r="O1167" t="s">
        <v>2498</v>
      </c>
      <c r="P1167" t="s">
        <v>2497</v>
      </c>
      <c r="Q1167">
        <v>5801</v>
      </c>
      <c r="R1167" t="s">
        <v>1041</v>
      </c>
      <c r="V1167" t="s">
        <v>4350</v>
      </c>
      <c r="W1167">
        <v>1332</v>
      </c>
      <c r="X1167">
        <v>5801</v>
      </c>
      <c r="Y1167" t="s">
        <v>1041</v>
      </c>
      <c r="Z1167" t="s">
        <v>8736</v>
      </c>
      <c r="AA1167" t="s">
        <v>656</v>
      </c>
      <c r="AB1167" t="s">
        <v>656</v>
      </c>
      <c r="AC1167" t="s">
        <v>1041</v>
      </c>
      <c r="AD1167" t="s">
        <v>8736</v>
      </c>
      <c r="AI1167">
        <v>15294</v>
      </c>
      <c r="AO1167" t="s">
        <v>1371</v>
      </c>
    </row>
    <row r="1168" spans="1:41" x14ac:dyDescent="0.3">
      <c r="A1168" t="s">
        <v>2499</v>
      </c>
      <c r="B1168" t="s">
        <v>1176</v>
      </c>
      <c r="C1168" s="62">
        <v>30474</v>
      </c>
      <c r="D1168" t="s">
        <v>6707</v>
      </c>
      <c r="E1168" t="s">
        <v>7953</v>
      </c>
      <c r="F1168" t="s">
        <v>3575</v>
      </c>
      <c r="G1168" t="s">
        <v>3575</v>
      </c>
      <c r="H1168" t="s">
        <v>1371</v>
      </c>
      <c r="I1168" t="s">
        <v>10448</v>
      </c>
      <c r="J1168" t="s">
        <v>1176</v>
      </c>
      <c r="K1168">
        <v>450275</v>
      </c>
      <c r="L1168" t="s">
        <v>1176</v>
      </c>
      <c r="M1168">
        <v>1098962</v>
      </c>
      <c r="N1168" t="s">
        <v>1176</v>
      </c>
      <c r="O1168" t="s">
        <v>2500</v>
      </c>
      <c r="P1168" t="s">
        <v>2499</v>
      </c>
      <c r="Q1168">
        <v>7810</v>
      </c>
      <c r="R1168" t="s">
        <v>1176</v>
      </c>
      <c r="S1168">
        <v>28511</v>
      </c>
      <c r="T1168" t="s">
        <v>1176</v>
      </c>
      <c r="V1168" t="s">
        <v>4351</v>
      </c>
      <c r="W1168">
        <v>48157</v>
      </c>
      <c r="X1168">
        <v>7810</v>
      </c>
      <c r="Y1168" t="s">
        <v>1176</v>
      </c>
      <c r="Z1168" t="s">
        <v>5828</v>
      </c>
      <c r="AA1168" t="s">
        <v>664</v>
      </c>
      <c r="AB1168" t="s">
        <v>656</v>
      </c>
      <c r="AC1168" t="s">
        <v>1176</v>
      </c>
      <c r="AD1168" t="s">
        <v>5828</v>
      </c>
      <c r="AE1168">
        <v>8566</v>
      </c>
      <c r="AH1168" t="s">
        <v>1176</v>
      </c>
      <c r="AI1168">
        <v>7026</v>
      </c>
      <c r="AN1168" t="s">
        <v>1176</v>
      </c>
      <c r="AO1168" t="s">
        <v>1371</v>
      </c>
    </row>
    <row r="1169" spans="1:41" x14ac:dyDescent="0.3">
      <c r="A1169" t="s">
        <v>15921</v>
      </c>
      <c r="B1169" t="s">
        <v>15922</v>
      </c>
      <c r="C1169" s="62">
        <v>34887</v>
      </c>
      <c r="D1169" t="s">
        <v>15923</v>
      </c>
      <c r="E1169" t="s">
        <v>7953</v>
      </c>
      <c r="F1169" t="s">
        <v>1437</v>
      </c>
      <c r="G1169" t="s">
        <v>6107</v>
      </c>
      <c r="H1169" t="s">
        <v>1394</v>
      </c>
      <c r="I1169" t="s">
        <v>15924</v>
      </c>
      <c r="J1169" t="s">
        <v>15922</v>
      </c>
      <c r="K1169">
        <v>663993</v>
      </c>
      <c r="P1169" t="s">
        <v>15921</v>
      </c>
      <c r="S1169">
        <v>40538</v>
      </c>
      <c r="T1169" t="s">
        <v>15922</v>
      </c>
      <c r="W1169">
        <v>108119</v>
      </c>
      <c r="Z1169" t="s">
        <v>16038</v>
      </c>
      <c r="AA1169" t="s">
        <v>664</v>
      </c>
      <c r="AB1169" t="s">
        <v>656</v>
      </c>
      <c r="AD1169" t="s">
        <v>16038</v>
      </c>
      <c r="AE1169">
        <v>15376</v>
      </c>
      <c r="AN1169" t="s">
        <v>15922</v>
      </c>
      <c r="AO1169" t="s">
        <v>1394</v>
      </c>
    </row>
    <row r="1170" spans="1:41" x14ac:dyDescent="0.3">
      <c r="A1170" t="s">
        <v>2501</v>
      </c>
      <c r="B1170" t="s">
        <v>490</v>
      </c>
      <c r="C1170" s="62">
        <v>30789</v>
      </c>
      <c r="D1170" t="s">
        <v>6700</v>
      </c>
      <c r="E1170" t="s">
        <v>6699</v>
      </c>
      <c r="F1170" t="s">
        <v>3575</v>
      </c>
      <c r="G1170" t="s">
        <v>3575</v>
      </c>
      <c r="H1170" t="s">
        <v>659</v>
      </c>
      <c r="I1170" t="s">
        <v>9169</v>
      </c>
      <c r="J1170" t="s">
        <v>490</v>
      </c>
      <c r="K1170">
        <v>476704</v>
      </c>
      <c r="L1170" t="s">
        <v>490</v>
      </c>
      <c r="M1170">
        <v>1098963</v>
      </c>
      <c r="N1170" t="s">
        <v>490</v>
      </c>
      <c r="O1170" t="s">
        <v>2502</v>
      </c>
      <c r="P1170" t="s">
        <v>2501</v>
      </c>
      <c r="Q1170">
        <v>8200</v>
      </c>
      <c r="R1170" t="s">
        <v>490</v>
      </c>
      <c r="S1170">
        <v>29074</v>
      </c>
      <c r="T1170" t="s">
        <v>490</v>
      </c>
      <c r="U1170" t="s">
        <v>490</v>
      </c>
      <c r="V1170" t="s">
        <v>4352</v>
      </c>
      <c r="W1170">
        <v>46262</v>
      </c>
      <c r="X1170">
        <v>8200</v>
      </c>
      <c r="Y1170" t="s">
        <v>490</v>
      </c>
      <c r="Z1170" t="s">
        <v>5829</v>
      </c>
      <c r="AA1170" t="s">
        <v>5053</v>
      </c>
      <c r="AB1170" t="s">
        <v>656</v>
      </c>
      <c r="AC1170" t="s">
        <v>490</v>
      </c>
      <c r="AD1170" t="s">
        <v>5829</v>
      </c>
      <c r="AE1170">
        <v>8653</v>
      </c>
      <c r="AF1170" t="s">
        <v>490</v>
      </c>
      <c r="AG1170">
        <v>6029</v>
      </c>
      <c r="AH1170" t="s">
        <v>490</v>
      </c>
      <c r="AI1170">
        <v>3543</v>
      </c>
      <c r="AJ1170">
        <v>2890</v>
      </c>
      <c r="AK1170" t="s">
        <v>490</v>
      </c>
      <c r="AL1170" t="s">
        <v>14925</v>
      </c>
      <c r="AM1170" t="s">
        <v>5829</v>
      </c>
      <c r="AN1170" t="s">
        <v>5829</v>
      </c>
      <c r="AO1170" t="s">
        <v>659</v>
      </c>
    </row>
    <row r="1171" spans="1:41" x14ac:dyDescent="0.3">
      <c r="A1171" t="s">
        <v>15600</v>
      </c>
      <c r="B1171" t="s">
        <v>15525</v>
      </c>
      <c r="C1171" s="62">
        <v>34126</v>
      </c>
      <c r="D1171" t="s">
        <v>6674</v>
      </c>
      <c r="E1171" t="s">
        <v>15601</v>
      </c>
      <c r="F1171" t="s">
        <v>1407</v>
      </c>
      <c r="G1171" t="s">
        <v>9083</v>
      </c>
      <c r="H1171" t="s">
        <v>1371</v>
      </c>
      <c r="I1171" t="s">
        <v>15602</v>
      </c>
      <c r="J1171" t="s">
        <v>15525</v>
      </c>
      <c r="K1171">
        <v>664192</v>
      </c>
      <c r="L1171" t="s">
        <v>15525</v>
      </c>
      <c r="P1171" t="s">
        <v>15600</v>
      </c>
      <c r="Q1171">
        <v>10941</v>
      </c>
      <c r="R1171" t="s">
        <v>15525</v>
      </c>
      <c r="S1171">
        <v>39876</v>
      </c>
      <c r="T1171" t="s">
        <v>15525</v>
      </c>
      <c r="W1171">
        <v>108123</v>
      </c>
      <c r="Z1171" t="s">
        <v>16039</v>
      </c>
      <c r="AA1171" t="s">
        <v>664</v>
      </c>
      <c r="AB1171" t="s">
        <v>664</v>
      </c>
      <c r="AD1171" t="s">
        <v>16039</v>
      </c>
      <c r="AE1171">
        <v>14378</v>
      </c>
      <c r="AI1171">
        <v>32593</v>
      </c>
      <c r="AJ1171">
        <v>5822</v>
      </c>
      <c r="AN1171" t="s">
        <v>15525</v>
      </c>
      <c r="AO1171" t="s">
        <v>15887</v>
      </c>
    </row>
    <row r="1172" spans="1:41" x14ac:dyDescent="0.3">
      <c r="A1172" t="s">
        <v>2503</v>
      </c>
      <c r="B1172" t="s">
        <v>520</v>
      </c>
      <c r="C1172" s="62">
        <v>31576</v>
      </c>
      <c r="D1172" t="s">
        <v>6795</v>
      </c>
      <c r="E1172" t="s">
        <v>6818</v>
      </c>
      <c r="F1172" t="s">
        <v>1468</v>
      </c>
      <c r="G1172" t="s">
        <v>6107</v>
      </c>
      <c r="H1172" t="s">
        <v>1422</v>
      </c>
      <c r="I1172" t="s">
        <v>10177</v>
      </c>
      <c r="J1172" t="s">
        <v>520</v>
      </c>
      <c r="K1172">
        <v>518960</v>
      </c>
      <c r="L1172" t="s">
        <v>520</v>
      </c>
      <c r="M1172">
        <v>1657581</v>
      </c>
      <c r="N1172" t="s">
        <v>520</v>
      </c>
      <c r="O1172" t="s">
        <v>2504</v>
      </c>
      <c r="P1172" t="s">
        <v>2503</v>
      </c>
      <c r="Q1172">
        <v>8609</v>
      </c>
      <c r="R1172" t="s">
        <v>520</v>
      </c>
      <c r="S1172">
        <v>30456</v>
      </c>
      <c r="T1172" t="s">
        <v>520</v>
      </c>
      <c r="U1172" t="s">
        <v>520</v>
      </c>
      <c r="V1172" t="s">
        <v>4353</v>
      </c>
      <c r="W1172">
        <v>57191</v>
      </c>
      <c r="X1172">
        <v>8609</v>
      </c>
      <c r="Y1172" t="s">
        <v>520</v>
      </c>
      <c r="Z1172" t="s">
        <v>5830</v>
      </c>
      <c r="AA1172" t="s">
        <v>656</v>
      </c>
      <c r="AB1172" t="s">
        <v>656</v>
      </c>
      <c r="AC1172" t="s">
        <v>520</v>
      </c>
      <c r="AD1172" t="s">
        <v>5830</v>
      </c>
      <c r="AE1172">
        <v>9859</v>
      </c>
      <c r="AF1172" t="s">
        <v>520</v>
      </c>
      <c r="AG1172">
        <v>12237</v>
      </c>
      <c r="AH1172" t="s">
        <v>520</v>
      </c>
      <c r="AI1172">
        <v>5188</v>
      </c>
      <c r="AJ1172">
        <v>3514</v>
      </c>
      <c r="AK1172" t="s">
        <v>520</v>
      </c>
      <c r="AL1172" t="s">
        <v>14926</v>
      </c>
      <c r="AM1172" t="s">
        <v>5830</v>
      </c>
      <c r="AN1172" t="s">
        <v>5830</v>
      </c>
      <c r="AO1172" t="s">
        <v>1422</v>
      </c>
    </row>
    <row r="1173" spans="1:41" x14ac:dyDescent="0.3">
      <c r="A1173" t="s">
        <v>2505</v>
      </c>
      <c r="B1173" t="s">
        <v>554</v>
      </c>
      <c r="C1173" s="62">
        <v>28684</v>
      </c>
      <c r="D1173" t="s">
        <v>6637</v>
      </c>
      <c r="E1173" t="s">
        <v>7015</v>
      </c>
      <c r="F1173" t="s">
        <v>3575</v>
      </c>
      <c r="G1173" t="s">
        <v>3575</v>
      </c>
      <c r="H1173" t="s">
        <v>1378</v>
      </c>
      <c r="I1173" t="s">
        <v>9466</v>
      </c>
      <c r="J1173" t="s">
        <v>554</v>
      </c>
      <c r="K1173">
        <v>407886</v>
      </c>
      <c r="L1173" t="s">
        <v>554</v>
      </c>
      <c r="M1173">
        <v>223483</v>
      </c>
      <c r="N1173" t="s">
        <v>554</v>
      </c>
      <c r="O1173" t="s">
        <v>2506</v>
      </c>
      <c r="P1173" t="s">
        <v>2505</v>
      </c>
      <c r="Q1173">
        <v>6862</v>
      </c>
      <c r="R1173" t="s">
        <v>554</v>
      </c>
      <c r="S1173">
        <v>5036</v>
      </c>
      <c r="T1173" t="s">
        <v>554</v>
      </c>
      <c r="U1173" t="s">
        <v>554</v>
      </c>
      <c r="V1173" t="s">
        <v>4354</v>
      </c>
      <c r="W1173">
        <v>1276</v>
      </c>
      <c r="X1173">
        <v>6862</v>
      </c>
      <c r="Y1173" t="s">
        <v>554</v>
      </c>
      <c r="Z1173" t="s">
        <v>5831</v>
      </c>
      <c r="AA1173" t="s">
        <v>656</v>
      </c>
      <c r="AB1173" t="s">
        <v>664</v>
      </c>
      <c r="AC1173" t="s">
        <v>554</v>
      </c>
      <c r="AD1173" t="s">
        <v>5831</v>
      </c>
      <c r="AE1173">
        <v>6819</v>
      </c>
      <c r="AI1173">
        <v>842</v>
      </c>
      <c r="AN1173" t="s">
        <v>554</v>
      </c>
      <c r="AO1173" t="s">
        <v>1378</v>
      </c>
    </row>
    <row r="1174" spans="1:41" x14ac:dyDescent="0.3">
      <c r="A1174" t="s">
        <v>2507</v>
      </c>
      <c r="B1174" t="s">
        <v>1267</v>
      </c>
      <c r="C1174" s="62">
        <v>31110</v>
      </c>
      <c r="D1174" t="s">
        <v>7875</v>
      </c>
      <c r="E1174" t="s">
        <v>7954</v>
      </c>
      <c r="F1174" t="s">
        <v>1414</v>
      </c>
      <c r="G1174" t="s">
        <v>9083</v>
      </c>
      <c r="H1174" t="s">
        <v>1371</v>
      </c>
      <c r="I1174" t="s">
        <v>10602</v>
      </c>
      <c r="J1174" t="s">
        <v>1267</v>
      </c>
      <c r="K1174">
        <v>458537</v>
      </c>
      <c r="L1174" t="s">
        <v>1267</v>
      </c>
      <c r="M1174">
        <v>1717006</v>
      </c>
      <c r="N1174" t="s">
        <v>1267</v>
      </c>
      <c r="O1174" t="s">
        <v>2508</v>
      </c>
      <c r="P1174" t="s">
        <v>2507</v>
      </c>
      <c r="Q1174">
        <v>8778</v>
      </c>
      <c r="R1174" t="s">
        <v>1267</v>
      </c>
      <c r="S1174">
        <v>30580</v>
      </c>
      <c r="T1174" t="s">
        <v>1267</v>
      </c>
      <c r="V1174" t="s">
        <v>4355</v>
      </c>
      <c r="W1174">
        <v>54103</v>
      </c>
      <c r="X1174">
        <v>8778</v>
      </c>
      <c r="Y1174" t="s">
        <v>1267</v>
      </c>
      <c r="Z1174" t="s">
        <v>5832</v>
      </c>
      <c r="AA1174" t="s">
        <v>656</v>
      </c>
      <c r="AB1174" t="s">
        <v>664</v>
      </c>
      <c r="AC1174" t="s">
        <v>1267</v>
      </c>
      <c r="AD1174" t="s">
        <v>5832</v>
      </c>
      <c r="AE1174">
        <v>9892</v>
      </c>
      <c r="AF1174" t="s">
        <v>1267</v>
      </c>
      <c r="AG1174">
        <v>12522</v>
      </c>
      <c r="AI1174">
        <v>6875</v>
      </c>
      <c r="AN1174" t="s">
        <v>1267</v>
      </c>
      <c r="AO1174" t="s">
        <v>1371</v>
      </c>
    </row>
    <row r="1175" spans="1:41" x14ac:dyDescent="0.3">
      <c r="A1175" t="s">
        <v>2509</v>
      </c>
      <c r="B1175" t="s">
        <v>1133</v>
      </c>
      <c r="C1175" s="62">
        <v>31860</v>
      </c>
      <c r="D1175" t="s">
        <v>6620</v>
      </c>
      <c r="E1175" t="s">
        <v>7955</v>
      </c>
      <c r="F1175" t="s">
        <v>3575</v>
      </c>
      <c r="G1175" t="s">
        <v>3575</v>
      </c>
      <c r="H1175" t="s">
        <v>1371</v>
      </c>
      <c r="I1175" t="s">
        <v>9295</v>
      </c>
      <c r="J1175" t="s">
        <v>1133</v>
      </c>
      <c r="K1175">
        <v>476595</v>
      </c>
      <c r="L1175" t="s">
        <v>1133</v>
      </c>
      <c r="M1175">
        <v>1925712</v>
      </c>
      <c r="N1175" t="s">
        <v>1133</v>
      </c>
      <c r="O1175" t="s">
        <v>4356</v>
      </c>
      <c r="P1175" t="s">
        <v>2509</v>
      </c>
      <c r="Q1175">
        <v>9133</v>
      </c>
      <c r="R1175" t="s">
        <v>1133</v>
      </c>
      <c r="S1175">
        <v>32030</v>
      </c>
      <c r="T1175" t="s">
        <v>1133</v>
      </c>
      <c r="V1175" t="s">
        <v>4357</v>
      </c>
      <c r="W1175">
        <v>58404</v>
      </c>
      <c r="X1175">
        <v>9133</v>
      </c>
      <c r="Y1175" t="s">
        <v>1133</v>
      </c>
      <c r="Z1175" t="s">
        <v>5833</v>
      </c>
      <c r="AA1175" t="s">
        <v>664</v>
      </c>
      <c r="AB1175" t="s">
        <v>664</v>
      </c>
      <c r="AC1175" t="s">
        <v>1133</v>
      </c>
      <c r="AD1175" t="s">
        <v>5833</v>
      </c>
      <c r="AE1175">
        <v>12360</v>
      </c>
      <c r="AF1175" t="s">
        <v>1133</v>
      </c>
      <c r="AG1175">
        <v>16994</v>
      </c>
      <c r="AI1175">
        <v>4829</v>
      </c>
      <c r="AJ1175">
        <v>4063</v>
      </c>
      <c r="AN1175" t="s">
        <v>1133</v>
      </c>
      <c r="AO1175" t="s">
        <v>1371</v>
      </c>
    </row>
    <row r="1176" spans="1:41" x14ac:dyDescent="0.3">
      <c r="A1176" t="s">
        <v>15774</v>
      </c>
      <c r="B1176" t="s">
        <v>14289</v>
      </c>
      <c r="C1176" s="62">
        <v>34699</v>
      </c>
      <c r="D1176" t="s">
        <v>15775</v>
      </c>
      <c r="E1176" t="s">
        <v>12940</v>
      </c>
      <c r="F1176" t="s">
        <v>1403</v>
      </c>
      <c r="G1176" t="s">
        <v>6107</v>
      </c>
      <c r="H1176" t="s">
        <v>659</v>
      </c>
      <c r="I1176" t="s">
        <v>15776</v>
      </c>
      <c r="J1176" t="s">
        <v>14289</v>
      </c>
      <c r="K1176">
        <v>608475</v>
      </c>
      <c r="L1176" t="s">
        <v>14289</v>
      </c>
      <c r="P1176" t="s">
        <v>15774</v>
      </c>
      <c r="Q1176">
        <v>10417</v>
      </c>
      <c r="R1176" t="s">
        <v>14289</v>
      </c>
      <c r="S1176">
        <v>33195</v>
      </c>
      <c r="T1176" t="s">
        <v>14289</v>
      </c>
      <c r="W1176">
        <v>100271</v>
      </c>
      <c r="Z1176" t="s">
        <v>16040</v>
      </c>
      <c r="AA1176" t="s">
        <v>656</v>
      </c>
      <c r="AB1176" t="s">
        <v>656</v>
      </c>
      <c r="AD1176" t="s">
        <v>16040</v>
      </c>
      <c r="AE1176">
        <v>13245</v>
      </c>
      <c r="AI1176">
        <v>23702</v>
      </c>
      <c r="AJ1176">
        <v>5200</v>
      </c>
      <c r="AN1176" t="s">
        <v>14289</v>
      </c>
      <c r="AO1176" t="s">
        <v>659</v>
      </c>
    </row>
    <row r="1177" spans="1:41" x14ac:dyDescent="0.3">
      <c r="A1177" t="s">
        <v>12939</v>
      </c>
      <c r="B1177" t="s">
        <v>11387</v>
      </c>
      <c r="C1177" s="62">
        <v>32829</v>
      </c>
      <c r="D1177" t="s">
        <v>6861</v>
      </c>
      <c r="E1177" t="s">
        <v>12940</v>
      </c>
      <c r="F1177" t="s">
        <v>1507</v>
      </c>
      <c r="G1177" t="s">
        <v>9083</v>
      </c>
      <c r="H1177" t="s">
        <v>1371</v>
      </c>
      <c r="I1177" t="s">
        <v>11790</v>
      </c>
      <c r="J1177" t="s">
        <v>11387</v>
      </c>
      <c r="K1177">
        <v>607625</v>
      </c>
      <c r="L1177" t="s">
        <v>11387</v>
      </c>
      <c r="M1177">
        <v>2210221</v>
      </c>
      <c r="N1177" t="s">
        <v>11387</v>
      </c>
      <c r="O1177" t="s">
        <v>13190</v>
      </c>
      <c r="P1177" t="s">
        <v>12939</v>
      </c>
      <c r="Q1177">
        <v>10326</v>
      </c>
      <c r="R1177" t="s">
        <v>11387</v>
      </c>
      <c r="S1177">
        <v>34873</v>
      </c>
      <c r="T1177" t="s">
        <v>11387</v>
      </c>
      <c r="W1177">
        <v>70069</v>
      </c>
      <c r="X1177">
        <v>10326</v>
      </c>
      <c r="Y1177" t="s">
        <v>11387</v>
      </c>
      <c r="Z1177" t="s">
        <v>12941</v>
      </c>
      <c r="AA1177" t="s">
        <v>656</v>
      </c>
      <c r="AB1177" t="s">
        <v>656</v>
      </c>
      <c r="AC1177" t="s">
        <v>11387</v>
      </c>
      <c r="AD1177" t="s">
        <v>12941</v>
      </c>
      <c r="AE1177">
        <v>14095</v>
      </c>
      <c r="AF1177" t="s">
        <v>11387</v>
      </c>
      <c r="AG1177">
        <v>71034</v>
      </c>
      <c r="AH1177" t="s">
        <v>11387</v>
      </c>
      <c r="AI1177">
        <v>23701</v>
      </c>
      <c r="AJ1177">
        <v>5098</v>
      </c>
      <c r="AK1177" t="s">
        <v>11387</v>
      </c>
      <c r="AL1177" t="s">
        <v>14927</v>
      </c>
      <c r="AM1177" t="s">
        <v>12941</v>
      </c>
      <c r="AN1177" t="s">
        <v>12941</v>
      </c>
      <c r="AO1177" t="s">
        <v>15883</v>
      </c>
    </row>
    <row r="1178" spans="1:41" x14ac:dyDescent="0.3">
      <c r="A1178" t="s">
        <v>15603</v>
      </c>
      <c r="B1178" t="s">
        <v>14298</v>
      </c>
      <c r="C1178" s="62">
        <v>34238</v>
      </c>
      <c r="D1178" t="s">
        <v>6988</v>
      </c>
      <c r="E1178" t="s">
        <v>15604</v>
      </c>
      <c r="F1178" t="s">
        <v>1400</v>
      </c>
      <c r="G1178" t="s">
        <v>6107</v>
      </c>
      <c r="H1178" t="s">
        <v>1378</v>
      </c>
      <c r="I1178" t="s">
        <v>15485</v>
      </c>
      <c r="J1178" t="s">
        <v>14298</v>
      </c>
      <c r="K1178">
        <v>656669</v>
      </c>
      <c r="L1178" t="s">
        <v>14298</v>
      </c>
      <c r="P1178" t="s">
        <v>15603</v>
      </c>
      <c r="Q1178">
        <v>10772</v>
      </c>
      <c r="R1178" t="s">
        <v>14298</v>
      </c>
      <c r="S1178">
        <v>37580</v>
      </c>
      <c r="T1178" t="s">
        <v>14298</v>
      </c>
      <c r="W1178">
        <v>104833</v>
      </c>
      <c r="Z1178" t="s">
        <v>16041</v>
      </c>
      <c r="AA1178" t="s">
        <v>656</v>
      </c>
      <c r="AB1178" t="s">
        <v>656</v>
      </c>
      <c r="AD1178" t="s">
        <v>16041</v>
      </c>
      <c r="AE1178">
        <v>13463</v>
      </c>
      <c r="AI1178">
        <v>20386</v>
      </c>
      <c r="AJ1178">
        <v>5665</v>
      </c>
      <c r="AN1178" t="s">
        <v>14298</v>
      </c>
      <c r="AO1178" t="s">
        <v>1378</v>
      </c>
    </row>
    <row r="1179" spans="1:41" x14ac:dyDescent="0.3">
      <c r="A1179" t="s">
        <v>2510</v>
      </c>
      <c r="B1179" t="s">
        <v>229</v>
      </c>
      <c r="C1179" s="62">
        <v>32545</v>
      </c>
      <c r="D1179" t="s">
        <v>7396</v>
      </c>
      <c r="E1179" t="s">
        <v>7275</v>
      </c>
      <c r="F1179" t="s">
        <v>3575</v>
      </c>
      <c r="G1179" t="s">
        <v>3575</v>
      </c>
      <c r="H1179" t="s">
        <v>1378</v>
      </c>
      <c r="I1179" t="s">
        <v>10405</v>
      </c>
      <c r="J1179" t="s">
        <v>10406</v>
      </c>
      <c r="K1179">
        <v>544371</v>
      </c>
      <c r="L1179" t="s">
        <v>229</v>
      </c>
      <c r="M1179">
        <v>1915313</v>
      </c>
      <c r="N1179" t="s">
        <v>229</v>
      </c>
      <c r="O1179" t="s">
        <v>5834</v>
      </c>
      <c r="P1179" t="s">
        <v>2510</v>
      </c>
      <c r="Q1179">
        <v>9384</v>
      </c>
      <c r="R1179" t="s">
        <v>229</v>
      </c>
      <c r="S1179">
        <v>32084</v>
      </c>
      <c r="T1179" t="s">
        <v>229</v>
      </c>
      <c r="V1179" t="s">
        <v>5835</v>
      </c>
      <c r="W1179">
        <v>58850</v>
      </c>
      <c r="X1179">
        <v>9384</v>
      </c>
      <c r="Y1179" t="s">
        <v>229</v>
      </c>
      <c r="Z1179" t="s">
        <v>5836</v>
      </c>
      <c r="AA1179" t="s">
        <v>664</v>
      </c>
      <c r="AB1179" t="s">
        <v>656</v>
      </c>
      <c r="AC1179" t="s">
        <v>229</v>
      </c>
      <c r="AD1179" t="s">
        <v>5836</v>
      </c>
      <c r="AE1179">
        <v>12345</v>
      </c>
      <c r="AH1179" t="s">
        <v>229</v>
      </c>
      <c r="AI1179">
        <v>11969</v>
      </c>
      <c r="AJ1179">
        <v>4332</v>
      </c>
      <c r="AN1179" t="s">
        <v>229</v>
      </c>
      <c r="AO1179" t="s">
        <v>1378</v>
      </c>
    </row>
    <row r="1180" spans="1:41" x14ac:dyDescent="0.3">
      <c r="A1180" t="s">
        <v>2511</v>
      </c>
      <c r="B1180" t="s">
        <v>367</v>
      </c>
      <c r="C1180" s="62">
        <v>31566</v>
      </c>
      <c r="D1180" t="s">
        <v>7098</v>
      </c>
      <c r="E1180" t="s">
        <v>7275</v>
      </c>
      <c r="F1180" t="s">
        <v>3575</v>
      </c>
      <c r="G1180" t="s">
        <v>3575</v>
      </c>
      <c r="H1180" t="s">
        <v>658</v>
      </c>
      <c r="I1180" t="s">
        <v>9312</v>
      </c>
      <c r="J1180" t="s">
        <v>367</v>
      </c>
      <c r="K1180">
        <v>518963</v>
      </c>
      <c r="L1180" t="s">
        <v>367</v>
      </c>
      <c r="M1180">
        <v>1666193</v>
      </c>
      <c r="N1180" t="s">
        <v>367</v>
      </c>
      <c r="O1180" t="s">
        <v>4358</v>
      </c>
      <c r="P1180" t="s">
        <v>2511</v>
      </c>
      <c r="Q1180">
        <v>9164</v>
      </c>
      <c r="R1180" t="s">
        <v>367</v>
      </c>
      <c r="S1180">
        <v>30968</v>
      </c>
      <c r="T1180" t="s">
        <v>367</v>
      </c>
      <c r="V1180" t="s">
        <v>4359</v>
      </c>
      <c r="W1180">
        <v>55999</v>
      </c>
      <c r="X1180">
        <v>9164</v>
      </c>
      <c r="Y1180" t="s">
        <v>367</v>
      </c>
      <c r="Z1180" t="s">
        <v>8737</v>
      </c>
      <c r="AA1180" t="s">
        <v>656</v>
      </c>
      <c r="AB1180" t="s">
        <v>656</v>
      </c>
      <c r="AC1180" t="s">
        <v>367</v>
      </c>
      <c r="AD1180" t="s">
        <v>8737</v>
      </c>
      <c r="AE1180">
        <v>9996</v>
      </c>
      <c r="AI1180">
        <v>17706</v>
      </c>
      <c r="AN1180" t="s">
        <v>367</v>
      </c>
      <c r="AO1180" t="s">
        <v>658</v>
      </c>
    </row>
    <row r="1181" spans="1:41" x14ac:dyDescent="0.3">
      <c r="A1181" t="s">
        <v>15925</v>
      </c>
      <c r="B1181" t="s">
        <v>15926</v>
      </c>
      <c r="C1181" s="62">
        <v>35703</v>
      </c>
      <c r="D1181" t="s">
        <v>7142</v>
      </c>
      <c r="E1181" t="s">
        <v>15927</v>
      </c>
      <c r="F1181" t="s">
        <v>1384</v>
      </c>
      <c r="G1181" t="s">
        <v>6107</v>
      </c>
      <c r="H1181" t="s">
        <v>1371</v>
      </c>
      <c r="I1181" t="s">
        <v>15928</v>
      </c>
      <c r="J1181" t="s">
        <v>15926</v>
      </c>
      <c r="K1181">
        <v>666200</v>
      </c>
      <c r="P1181" t="s">
        <v>15925</v>
      </c>
      <c r="S1181">
        <v>39667</v>
      </c>
      <c r="T1181" t="s">
        <v>15926</v>
      </c>
      <c r="W1181">
        <v>109135</v>
      </c>
      <c r="Z1181" t="s">
        <v>16042</v>
      </c>
      <c r="AA1181" t="s">
        <v>664</v>
      </c>
      <c r="AB1181" t="s">
        <v>664</v>
      </c>
      <c r="AD1181" t="s">
        <v>16042</v>
      </c>
      <c r="AE1181">
        <v>14304</v>
      </c>
      <c r="AJ1181">
        <v>5949</v>
      </c>
      <c r="AN1181" t="s">
        <v>15926</v>
      </c>
      <c r="AO1181" t="s">
        <v>1371</v>
      </c>
    </row>
    <row r="1182" spans="1:41" x14ac:dyDescent="0.3">
      <c r="A1182" t="s">
        <v>2512</v>
      </c>
      <c r="B1182" t="s">
        <v>849</v>
      </c>
      <c r="C1182" s="62">
        <v>33165</v>
      </c>
      <c r="D1182" t="s">
        <v>6988</v>
      </c>
      <c r="E1182" t="s">
        <v>7579</v>
      </c>
      <c r="F1182" t="s">
        <v>1414</v>
      </c>
      <c r="G1182" t="s">
        <v>9083</v>
      </c>
      <c r="H1182" t="s">
        <v>1371</v>
      </c>
      <c r="I1182" t="s">
        <v>10016</v>
      </c>
      <c r="J1182" t="s">
        <v>849</v>
      </c>
      <c r="K1182">
        <v>543475</v>
      </c>
      <c r="L1182" t="s">
        <v>849</v>
      </c>
      <c r="M1182">
        <v>1717424</v>
      </c>
      <c r="N1182" t="s">
        <v>849</v>
      </c>
      <c r="O1182" t="s">
        <v>2513</v>
      </c>
      <c r="P1182" t="s">
        <v>2512</v>
      </c>
      <c r="Q1182">
        <v>8856</v>
      </c>
      <c r="R1182" t="s">
        <v>849</v>
      </c>
      <c r="S1182">
        <v>31061</v>
      </c>
      <c r="T1182" t="s">
        <v>849</v>
      </c>
      <c r="V1182" t="s">
        <v>4360</v>
      </c>
      <c r="W1182">
        <v>58407</v>
      </c>
      <c r="X1182">
        <v>8856</v>
      </c>
      <c r="Y1182" t="s">
        <v>849</v>
      </c>
      <c r="Z1182" t="s">
        <v>5837</v>
      </c>
      <c r="AA1182" t="s">
        <v>656</v>
      </c>
      <c r="AB1182" t="s">
        <v>656</v>
      </c>
      <c r="AC1182" t="s">
        <v>849</v>
      </c>
      <c r="AD1182" t="s">
        <v>5837</v>
      </c>
      <c r="AE1182">
        <v>10528</v>
      </c>
      <c r="AF1182" t="s">
        <v>849</v>
      </c>
      <c r="AG1182">
        <v>12929</v>
      </c>
      <c r="AH1182" t="s">
        <v>849</v>
      </c>
      <c r="AI1182">
        <v>8694</v>
      </c>
      <c r="AJ1182">
        <v>3634</v>
      </c>
      <c r="AL1182" t="s">
        <v>14928</v>
      </c>
      <c r="AM1182" t="s">
        <v>5837</v>
      </c>
      <c r="AN1182" t="s">
        <v>849</v>
      </c>
      <c r="AO1182" t="s">
        <v>15883</v>
      </c>
    </row>
    <row r="1183" spans="1:41" x14ac:dyDescent="0.3">
      <c r="A1183" t="s">
        <v>2514</v>
      </c>
      <c r="B1183" t="s">
        <v>754</v>
      </c>
      <c r="C1183" s="62">
        <v>31909</v>
      </c>
      <c r="D1183" t="s">
        <v>7180</v>
      </c>
      <c r="E1183" t="s">
        <v>7520</v>
      </c>
      <c r="F1183" t="s">
        <v>1428</v>
      </c>
      <c r="G1183" t="s">
        <v>6107</v>
      </c>
      <c r="H1183" t="s">
        <v>1371</v>
      </c>
      <c r="I1183" t="s">
        <v>9658</v>
      </c>
      <c r="J1183" t="s">
        <v>754</v>
      </c>
      <c r="K1183">
        <v>458681</v>
      </c>
      <c r="L1183" t="s">
        <v>754</v>
      </c>
      <c r="M1183">
        <v>1733864</v>
      </c>
      <c r="N1183" t="s">
        <v>754</v>
      </c>
      <c r="O1183" t="s">
        <v>2515</v>
      </c>
      <c r="P1183" t="s">
        <v>2514</v>
      </c>
      <c r="Q1183">
        <v>8650</v>
      </c>
      <c r="R1183" t="s">
        <v>754</v>
      </c>
      <c r="S1183">
        <v>30820</v>
      </c>
      <c r="T1183" t="s">
        <v>754</v>
      </c>
      <c r="V1183" t="s">
        <v>4361</v>
      </c>
      <c r="W1183">
        <v>58410</v>
      </c>
      <c r="X1183">
        <v>8650</v>
      </c>
      <c r="Y1183" t="s">
        <v>754</v>
      </c>
      <c r="Z1183" t="s">
        <v>5838</v>
      </c>
      <c r="AA1183" t="s">
        <v>656</v>
      </c>
      <c r="AB1183" t="s">
        <v>656</v>
      </c>
      <c r="AC1183" t="s">
        <v>754</v>
      </c>
      <c r="AD1183" t="s">
        <v>5838</v>
      </c>
      <c r="AE1183">
        <v>10504</v>
      </c>
      <c r="AF1183" t="s">
        <v>754</v>
      </c>
      <c r="AG1183">
        <v>11354</v>
      </c>
      <c r="AH1183" t="s">
        <v>754</v>
      </c>
      <c r="AI1183">
        <v>5591</v>
      </c>
      <c r="AJ1183">
        <v>3760</v>
      </c>
      <c r="AK1183" t="s">
        <v>754</v>
      </c>
      <c r="AL1183" t="s">
        <v>14929</v>
      </c>
      <c r="AM1183" t="s">
        <v>5838</v>
      </c>
      <c r="AN1183" t="s">
        <v>5838</v>
      </c>
      <c r="AO1183" t="s">
        <v>15887</v>
      </c>
    </row>
    <row r="1184" spans="1:41" x14ac:dyDescent="0.3">
      <c r="A1184" t="s">
        <v>2516</v>
      </c>
      <c r="B1184" t="s">
        <v>1248</v>
      </c>
      <c r="C1184" s="62">
        <v>29077</v>
      </c>
      <c r="D1184" t="s">
        <v>6664</v>
      </c>
      <c r="E1184" t="s">
        <v>7956</v>
      </c>
      <c r="F1184" t="s">
        <v>3575</v>
      </c>
      <c r="G1184" t="s">
        <v>3575</v>
      </c>
      <c r="H1184" t="s">
        <v>1371</v>
      </c>
      <c r="I1184" t="s">
        <v>9727</v>
      </c>
      <c r="J1184" t="s">
        <v>1248</v>
      </c>
      <c r="K1184">
        <v>407193</v>
      </c>
      <c r="L1184" t="s">
        <v>1248</v>
      </c>
      <c r="M1184">
        <v>245546</v>
      </c>
      <c r="N1184" t="s">
        <v>1248</v>
      </c>
      <c r="O1184" t="s">
        <v>2517</v>
      </c>
      <c r="P1184" t="s">
        <v>2516</v>
      </c>
      <c r="Q1184">
        <v>6775</v>
      </c>
      <c r="R1184" t="s">
        <v>1248</v>
      </c>
      <c r="S1184">
        <v>4830</v>
      </c>
      <c r="T1184" t="s">
        <v>1248</v>
      </c>
      <c r="V1184" t="s">
        <v>4362</v>
      </c>
      <c r="W1184">
        <v>999</v>
      </c>
      <c r="X1184">
        <v>6775</v>
      </c>
      <c r="Y1184" t="s">
        <v>1248</v>
      </c>
      <c r="Z1184" t="s">
        <v>8738</v>
      </c>
      <c r="AA1184" t="s">
        <v>656</v>
      </c>
      <c r="AB1184" t="s">
        <v>656</v>
      </c>
      <c r="AC1184" t="s">
        <v>1248</v>
      </c>
      <c r="AD1184" t="s">
        <v>8738</v>
      </c>
      <c r="AI1184">
        <v>15195</v>
      </c>
      <c r="AO1184" t="s">
        <v>1371</v>
      </c>
    </row>
    <row r="1185" spans="1:41" x14ac:dyDescent="0.3">
      <c r="A1185" t="s">
        <v>4363</v>
      </c>
      <c r="B1185" t="s">
        <v>1027</v>
      </c>
      <c r="C1185" s="62">
        <v>32194</v>
      </c>
      <c r="D1185" t="s">
        <v>6974</v>
      </c>
      <c r="E1185" t="s">
        <v>7957</v>
      </c>
      <c r="F1185" t="s">
        <v>1414</v>
      </c>
      <c r="G1185" t="s">
        <v>9083</v>
      </c>
      <c r="H1185" t="s">
        <v>1371</v>
      </c>
      <c r="I1185" t="s">
        <v>10251</v>
      </c>
      <c r="J1185" t="s">
        <v>1027</v>
      </c>
      <c r="K1185">
        <v>544928</v>
      </c>
      <c r="L1185" t="s">
        <v>1027</v>
      </c>
      <c r="M1185">
        <v>2040403</v>
      </c>
      <c r="N1185" t="s">
        <v>1027</v>
      </c>
      <c r="O1185" t="s">
        <v>5839</v>
      </c>
      <c r="P1185" t="s">
        <v>4363</v>
      </c>
      <c r="Q1185">
        <v>9401</v>
      </c>
      <c r="R1185" t="s">
        <v>1027</v>
      </c>
      <c r="S1185">
        <v>32641</v>
      </c>
      <c r="T1185" t="s">
        <v>1027</v>
      </c>
      <c r="V1185" t="s">
        <v>5840</v>
      </c>
      <c r="W1185">
        <v>68438</v>
      </c>
      <c r="X1185">
        <v>9401</v>
      </c>
      <c r="Y1185" t="s">
        <v>1027</v>
      </c>
      <c r="Z1185" t="s">
        <v>5841</v>
      </c>
      <c r="AA1185" t="s">
        <v>5053</v>
      </c>
      <c r="AB1185" t="s">
        <v>664</v>
      </c>
      <c r="AC1185" t="s">
        <v>1027</v>
      </c>
      <c r="AD1185" t="s">
        <v>5841</v>
      </c>
      <c r="AE1185">
        <v>12902</v>
      </c>
      <c r="AF1185" t="s">
        <v>1027</v>
      </c>
      <c r="AG1185">
        <v>38083</v>
      </c>
      <c r="AH1185" t="s">
        <v>1027</v>
      </c>
      <c r="AI1185">
        <v>14740</v>
      </c>
      <c r="AJ1185">
        <v>4369</v>
      </c>
      <c r="AL1185" t="s">
        <v>14930</v>
      </c>
      <c r="AM1185" t="s">
        <v>5841</v>
      </c>
      <c r="AN1185" t="s">
        <v>1027</v>
      </c>
      <c r="AO1185" t="s">
        <v>15883</v>
      </c>
    </row>
    <row r="1186" spans="1:41" x14ac:dyDescent="0.3">
      <c r="A1186" t="s">
        <v>12767</v>
      </c>
      <c r="B1186" t="s">
        <v>11640</v>
      </c>
      <c r="C1186" s="62">
        <v>33656</v>
      </c>
      <c r="D1186" t="s">
        <v>12768</v>
      </c>
      <c r="E1186" t="s">
        <v>6623</v>
      </c>
      <c r="F1186" t="s">
        <v>1411</v>
      </c>
      <c r="G1186" t="s">
        <v>9083</v>
      </c>
      <c r="H1186" t="s">
        <v>1429</v>
      </c>
      <c r="I1186" t="s">
        <v>11641</v>
      </c>
      <c r="J1186" t="s">
        <v>11640</v>
      </c>
      <c r="K1186">
        <v>553988</v>
      </c>
      <c r="L1186" t="s">
        <v>11640</v>
      </c>
      <c r="M1186">
        <v>1804067</v>
      </c>
      <c r="N1186" t="s">
        <v>11640</v>
      </c>
      <c r="O1186" t="s">
        <v>13348</v>
      </c>
      <c r="P1186" t="s">
        <v>12767</v>
      </c>
      <c r="Q1186">
        <v>9972</v>
      </c>
      <c r="R1186" t="s">
        <v>11640</v>
      </c>
      <c r="S1186">
        <v>31188</v>
      </c>
      <c r="T1186" t="s">
        <v>11640</v>
      </c>
      <c r="W1186">
        <v>66105</v>
      </c>
      <c r="X1186">
        <v>9972</v>
      </c>
      <c r="Y1186" t="s">
        <v>11640</v>
      </c>
      <c r="Z1186" t="s">
        <v>12769</v>
      </c>
      <c r="AA1186" t="s">
        <v>656</v>
      </c>
      <c r="AB1186" t="s">
        <v>656</v>
      </c>
      <c r="AC1186" t="s">
        <v>11640</v>
      </c>
      <c r="AD1186" t="s">
        <v>12769</v>
      </c>
      <c r="AE1186">
        <v>11804</v>
      </c>
      <c r="AF1186" t="s">
        <v>11640</v>
      </c>
      <c r="AG1186">
        <v>13343</v>
      </c>
      <c r="AH1186" t="s">
        <v>11640</v>
      </c>
      <c r="AI1186">
        <v>9673</v>
      </c>
      <c r="AJ1186">
        <v>4871</v>
      </c>
      <c r="AK1186" t="s">
        <v>11640</v>
      </c>
      <c r="AL1186" t="s">
        <v>14931</v>
      </c>
      <c r="AM1186" t="s">
        <v>12769</v>
      </c>
      <c r="AN1186" t="s">
        <v>12769</v>
      </c>
      <c r="AO1186" t="s">
        <v>659</v>
      </c>
    </row>
    <row r="1187" spans="1:41" x14ac:dyDescent="0.3">
      <c r="A1187" t="s">
        <v>2518</v>
      </c>
      <c r="B1187" t="s">
        <v>460</v>
      </c>
      <c r="C1187" s="62">
        <v>33791</v>
      </c>
      <c r="D1187" t="s">
        <v>6624</v>
      </c>
      <c r="E1187" t="s">
        <v>6623</v>
      </c>
      <c r="F1187" t="s">
        <v>3575</v>
      </c>
      <c r="G1187" t="s">
        <v>3575</v>
      </c>
      <c r="H1187" t="s">
        <v>658</v>
      </c>
      <c r="I1187" t="s">
        <v>9440</v>
      </c>
      <c r="J1187" t="s">
        <v>460</v>
      </c>
      <c r="K1187">
        <v>592518</v>
      </c>
      <c r="L1187" t="s">
        <v>460</v>
      </c>
      <c r="M1187">
        <v>1765812</v>
      </c>
      <c r="N1187" t="s">
        <v>460</v>
      </c>
      <c r="O1187" t="s">
        <v>4364</v>
      </c>
      <c r="P1187" t="s">
        <v>2518</v>
      </c>
      <c r="Q1187">
        <v>9111</v>
      </c>
      <c r="R1187" t="s">
        <v>460</v>
      </c>
      <c r="S1187">
        <v>31097</v>
      </c>
      <c r="T1187" t="s">
        <v>460</v>
      </c>
      <c r="U1187" t="s">
        <v>460</v>
      </c>
      <c r="V1187" t="s">
        <v>4365</v>
      </c>
      <c r="W1187">
        <v>67049</v>
      </c>
      <c r="X1187">
        <v>9111</v>
      </c>
      <c r="Y1187" t="s">
        <v>460</v>
      </c>
      <c r="Z1187" t="s">
        <v>5842</v>
      </c>
      <c r="AA1187" t="s">
        <v>656</v>
      </c>
      <c r="AB1187" t="s">
        <v>656</v>
      </c>
      <c r="AC1187" t="s">
        <v>460</v>
      </c>
      <c r="AD1187" t="s">
        <v>5842</v>
      </c>
      <c r="AE1187">
        <v>11437</v>
      </c>
      <c r="AF1187" t="s">
        <v>460</v>
      </c>
      <c r="AG1187">
        <v>13929</v>
      </c>
      <c r="AH1187" t="s">
        <v>460</v>
      </c>
      <c r="AI1187">
        <v>14934</v>
      </c>
      <c r="AJ1187">
        <v>4173</v>
      </c>
      <c r="AK1187" t="s">
        <v>460</v>
      </c>
      <c r="AL1187" t="s">
        <v>14932</v>
      </c>
      <c r="AM1187" t="s">
        <v>5842</v>
      </c>
      <c r="AN1187" t="s">
        <v>5842</v>
      </c>
      <c r="AO1187" t="s">
        <v>1429</v>
      </c>
    </row>
    <row r="1188" spans="1:41" x14ac:dyDescent="0.3">
      <c r="A1188" t="s">
        <v>8291</v>
      </c>
      <c r="B1188" t="s">
        <v>8739</v>
      </c>
      <c r="C1188" s="62">
        <v>29983</v>
      </c>
      <c r="D1188" t="s">
        <v>6765</v>
      </c>
      <c r="E1188" t="s">
        <v>8292</v>
      </c>
      <c r="F1188" t="s">
        <v>1390</v>
      </c>
      <c r="G1188" t="s">
        <v>6107</v>
      </c>
      <c r="H1188" t="s">
        <v>1371</v>
      </c>
      <c r="I1188" t="s">
        <v>10723</v>
      </c>
      <c r="J1188" t="s">
        <v>8739</v>
      </c>
      <c r="K1188">
        <v>466948</v>
      </c>
      <c r="L1188" t="s">
        <v>8739</v>
      </c>
      <c r="M1188">
        <v>1171068</v>
      </c>
      <c r="N1188" t="s">
        <v>8739</v>
      </c>
      <c r="O1188" t="s">
        <v>8740</v>
      </c>
      <c r="P1188" t="s">
        <v>8291</v>
      </c>
      <c r="Q1188">
        <v>9288</v>
      </c>
      <c r="R1188" t="s">
        <v>8739</v>
      </c>
      <c r="S1188">
        <v>29954</v>
      </c>
      <c r="T1188" t="s">
        <v>8739</v>
      </c>
      <c r="V1188" t="s">
        <v>8741</v>
      </c>
      <c r="W1188">
        <v>38784</v>
      </c>
      <c r="X1188">
        <v>9288</v>
      </c>
      <c r="Y1188" t="s">
        <v>8739</v>
      </c>
      <c r="Z1188" t="s">
        <v>8742</v>
      </c>
      <c r="AA1188" t="s">
        <v>656</v>
      </c>
      <c r="AB1188" t="s">
        <v>656</v>
      </c>
      <c r="AC1188" t="s">
        <v>8739</v>
      </c>
      <c r="AD1188" t="s">
        <v>8742</v>
      </c>
      <c r="AE1188">
        <v>9553</v>
      </c>
      <c r="AF1188" t="s">
        <v>8739</v>
      </c>
      <c r="AG1188">
        <v>16991</v>
      </c>
      <c r="AH1188" t="s">
        <v>8739</v>
      </c>
      <c r="AI1188">
        <v>3263</v>
      </c>
      <c r="AN1188" t="s">
        <v>8739</v>
      </c>
      <c r="AO1188" t="s">
        <v>1371</v>
      </c>
    </row>
    <row r="1189" spans="1:41" x14ac:dyDescent="0.3">
      <c r="A1189" t="s">
        <v>2519</v>
      </c>
      <c r="B1189" t="s">
        <v>1272</v>
      </c>
      <c r="C1189" s="62">
        <v>29461</v>
      </c>
      <c r="D1189" t="s">
        <v>6637</v>
      </c>
      <c r="E1189" t="s">
        <v>7958</v>
      </c>
      <c r="F1189" t="s">
        <v>3575</v>
      </c>
      <c r="G1189" t="s">
        <v>3575</v>
      </c>
      <c r="H1189" t="s">
        <v>1371</v>
      </c>
      <c r="I1189" t="s">
        <v>10908</v>
      </c>
      <c r="J1189" t="s">
        <v>1272</v>
      </c>
      <c r="K1189">
        <v>425492</v>
      </c>
      <c r="L1189" t="s">
        <v>1272</v>
      </c>
      <c r="M1189">
        <v>383447</v>
      </c>
      <c r="N1189" t="s">
        <v>1272</v>
      </c>
      <c r="O1189" t="s">
        <v>2520</v>
      </c>
      <c r="P1189" t="s">
        <v>2519</v>
      </c>
      <c r="Q1189">
        <v>7071</v>
      </c>
      <c r="R1189" t="s">
        <v>1272</v>
      </c>
      <c r="S1189">
        <v>5382</v>
      </c>
      <c r="T1189" t="s">
        <v>1272</v>
      </c>
      <c r="V1189" t="s">
        <v>5843</v>
      </c>
      <c r="W1189">
        <v>31537</v>
      </c>
      <c r="X1189">
        <v>7071</v>
      </c>
      <c r="Y1189" t="s">
        <v>1272</v>
      </c>
      <c r="Z1189" t="s">
        <v>8743</v>
      </c>
      <c r="AA1189" t="s">
        <v>664</v>
      </c>
      <c r="AB1189" t="s">
        <v>656</v>
      </c>
      <c r="AC1189" t="s">
        <v>1272</v>
      </c>
      <c r="AD1189" t="s">
        <v>8743</v>
      </c>
      <c r="AE1189">
        <v>6991</v>
      </c>
      <c r="AF1189" t="s">
        <v>1272</v>
      </c>
      <c r="AG1189">
        <v>5411</v>
      </c>
      <c r="AH1189" t="s">
        <v>1272</v>
      </c>
      <c r="AI1189">
        <v>4166</v>
      </c>
      <c r="AJ1189">
        <v>876</v>
      </c>
      <c r="AL1189" t="s">
        <v>14933</v>
      </c>
      <c r="AM1189" t="s">
        <v>8743</v>
      </c>
      <c r="AN1189" t="s">
        <v>8743</v>
      </c>
      <c r="AO1189" t="s">
        <v>15883</v>
      </c>
    </row>
    <row r="1190" spans="1:41" x14ac:dyDescent="0.3">
      <c r="A1190" t="s">
        <v>11163</v>
      </c>
      <c r="B1190" t="s">
        <v>11164</v>
      </c>
      <c r="C1190" s="62">
        <v>32244</v>
      </c>
      <c r="D1190" t="s">
        <v>11165</v>
      </c>
      <c r="E1190" t="s">
        <v>11166</v>
      </c>
      <c r="F1190" t="s">
        <v>1377</v>
      </c>
      <c r="G1190" t="s">
        <v>9083</v>
      </c>
      <c r="H1190" t="s">
        <v>1371</v>
      </c>
      <c r="I1190" t="s">
        <v>11779</v>
      </c>
      <c r="J1190" t="s">
        <v>11164</v>
      </c>
      <c r="K1190">
        <v>628317</v>
      </c>
      <c r="L1190" t="s">
        <v>11164</v>
      </c>
      <c r="M1190">
        <v>2215993</v>
      </c>
      <c r="N1190" t="s">
        <v>11164</v>
      </c>
      <c r="O1190" t="s">
        <v>13526</v>
      </c>
      <c r="P1190" t="s">
        <v>11163</v>
      </c>
      <c r="Q1190">
        <v>10105</v>
      </c>
      <c r="R1190" t="s">
        <v>11164</v>
      </c>
      <c r="S1190">
        <v>34892</v>
      </c>
      <c r="T1190" t="s">
        <v>11164</v>
      </c>
      <c r="V1190" t="s">
        <v>11984</v>
      </c>
      <c r="W1190">
        <v>102254</v>
      </c>
      <c r="X1190">
        <v>10105</v>
      </c>
      <c r="Y1190" t="s">
        <v>11164</v>
      </c>
      <c r="Z1190" t="s">
        <v>11167</v>
      </c>
      <c r="AA1190" t="s">
        <v>656</v>
      </c>
      <c r="AB1190" t="s">
        <v>656</v>
      </c>
      <c r="AC1190" t="s">
        <v>11164</v>
      </c>
      <c r="AD1190" t="s">
        <v>11167</v>
      </c>
      <c r="AE1190">
        <v>12051</v>
      </c>
      <c r="AF1190" t="s">
        <v>11164</v>
      </c>
      <c r="AG1190">
        <v>68452</v>
      </c>
      <c r="AH1190" t="s">
        <v>11164</v>
      </c>
      <c r="AI1190">
        <v>23583</v>
      </c>
      <c r="AJ1190">
        <v>5155</v>
      </c>
      <c r="AL1190" t="s">
        <v>14934</v>
      </c>
      <c r="AM1190" t="s">
        <v>11167</v>
      </c>
      <c r="AN1190" t="s">
        <v>11167</v>
      </c>
      <c r="AO1190" t="s">
        <v>15893</v>
      </c>
    </row>
    <row r="1191" spans="1:41" x14ac:dyDescent="0.3">
      <c r="A1191" t="s">
        <v>14014</v>
      </c>
      <c r="B1191" t="s">
        <v>13959</v>
      </c>
      <c r="C1191" s="62">
        <v>34606</v>
      </c>
      <c r="D1191" t="s">
        <v>6974</v>
      </c>
      <c r="E1191" t="s">
        <v>14015</v>
      </c>
      <c r="F1191" t="s">
        <v>1444</v>
      </c>
      <c r="G1191" t="s">
        <v>9083</v>
      </c>
      <c r="H1191" t="s">
        <v>1371</v>
      </c>
      <c r="I1191" t="s">
        <v>13985</v>
      </c>
      <c r="J1191" t="s">
        <v>13959</v>
      </c>
      <c r="K1191">
        <v>641816</v>
      </c>
      <c r="L1191" t="s">
        <v>13959</v>
      </c>
      <c r="M1191">
        <v>2211216</v>
      </c>
      <c r="N1191" t="s">
        <v>13959</v>
      </c>
      <c r="O1191" t="s">
        <v>14935</v>
      </c>
      <c r="P1191" t="s">
        <v>14014</v>
      </c>
      <c r="Q1191">
        <v>10455</v>
      </c>
      <c r="R1191" t="s">
        <v>13959</v>
      </c>
      <c r="S1191">
        <v>34973</v>
      </c>
      <c r="T1191" t="s">
        <v>13959</v>
      </c>
      <c r="W1191">
        <v>102652</v>
      </c>
      <c r="Z1191" t="s">
        <v>14016</v>
      </c>
      <c r="AA1191" t="s">
        <v>656</v>
      </c>
      <c r="AB1191" t="s">
        <v>656</v>
      </c>
      <c r="AD1191" t="s">
        <v>14016</v>
      </c>
      <c r="AE1191">
        <v>14058</v>
      </c>
      <c r="AI1191">
        <v>19422</v>
      </c>
      <c r="AJ1191">
        <v>5433</v>
      </c>
      <c r="AL1191" t="s">
        <v>14936</v>
      </c>
      <c r="AM1191" t="s">
        <v>14016</v>
      </c>
      <c r="AN1191" t="s">
        <v>14016</v>
      </c>
      <c r="AO1191" t="s">
        <v>15887</v>
      </c>
    </row>
    <row r="1192" spans="1:41" x14ac:dyDescent="0.3">
      <c r="A1192" t="s">
        <v>2521</v>
      </c>
      <c r="B1192" t="s">
        <v>806</v>
      </c>
      <c r="C1192" s="62">
        <v>30127</v>
      </c>
      <c r="D1192" t="s">
        <v>6551</v>
      </c>
      <c r="E1192" t="s">
        <v>7959</v>
      </c>
      <c r="F1192" t="s">
        <v>3575</v>
      </c>
      <c r="G1192" t="s">
        <v>3575</v>
      </c>
      <c r="H1192" t="s">
        <v>1371</v>
      </c>
      <c r="I1192" t="s">
        <v>9275</v>
      </c>
      <c r="J1192" t="s">
        <v>806</v>
      </c>
      <c r="K1192">
        <v>430904</v>
      </c>
      <c r="L1192" t="s">
        <v>806</v>
      </c>
      <c r="M1192">
        <v>482825</v>
      </c>
      <c r="N1192" t="s">
        <v>806</v>
      </c>
      <c r="O1192" t="s">
        <v>2522</v>
      </c>
      <c r="P1192" t="s">
        <v>2521</v>
      </c>
      <c r="Q1192">
        <v>7636</v>
      </c>
      <c r="R1192" t="s">
        <v>806</v>
      </c>
      <c r="S1192">
        <v>6398</v>
      </c>
      <c r="T1192" t="s">
        <v>806</v>
      </c>
      <c r="V1192" t="s">
        <v>4366</v>
      </c>
      <c r="W1192">
        <v>45552</v>
      </c>
      <c r="X1192">
        <v>7636</v>
      </c>
      <c r="Y1192" t="s">
        <v>806</v>
      </c>
      <c r="Z1192" t="s">
        <v>5844</v>
      </c>
      <c r="AA1192" t="s">
        <v>664</v>
      </c>
      <c r="AB1192" t="s">
        <v>664</v>
      </c>
      <c r="AC1192" t="s">
        <v>806</v>
      </c>
      <c r="AD1192" t="s">
        <v>5844</v>
      </c>
      <c r="AE1192">
        <v>7619</v>
      </c>
      <c r="AI1192">
        <v>15224</v>
      </c>
      <c r="AN1192" t="s">
        <v>806</v>
      </c>
      <c r="AO1192" t="s">
        <v>1371</v>
      </c>
    </row>
    <row r="1193" spans="1:41" x14ac:dyDescent="0.3">
      <c r="A1193" t="s">
        <v>8179</v>
      </c>
      <c r="B1193" t="s">
        <v>8744</v>
      </c>
      <c r="C1193" s="62">
        <v>32842</v>
      </c>
      <c r="D1193" t="s">
        <v>8181</v>
      </c>
      <c r="E1193" t="s">
        <v>8180</v>
      </c>
      <c r="F1193" t="s">
        <v>1403</v>
      </c>
      <c r="G1193" t="s">
        <v>6107</v>
      </c>
      <c r="H1193" t="s">
        <v>1378</v>
      </c>
      <c r="I1193" t="s">
        <v>10294</v>
      </c>
      <c r="J1193" t="s">
        <v>8744</v>
      </c>
      <c r="K1193">
        <v>543484</v>
      </c>
      <c r="L1193" t="s">
        <v>8744</v>
      </c>
      <c r="M1193">
        <v>1894646</v>
      </c>
      <c r="N1193" t="s">
        <v>8744</v>
      </c>
      <c r="O1193" t="s">
        <v>13113</v>
      </c>
      <c r="P1193" t="s">
        <v>8179</v>
      </c>
      <c r="Q1193">
        <v>9895</v>
      </c>
      <c r="R1193" t="s">
        <v>8744</v>
      </c>
      <c r="S1193">
        <v>32141</v>
      </c>
      <c r="T1193" t="s">
        <v>8744</v>
      </c>
      <c r="V1193" t="s">
        <v>11881</v>
      </c>
      <c r="W1193">
        <v>65977</v>
      </c>
      <c r="X1193">
        <v>9895</v>
      </c>
      <c r="Y1193" t="s">
        <v>8744</v>
      </c>
      <c r="Z1193" t="s">
        <v>8745</v>
      </c>
      <c r="AA1193" t="s">
        <v>656</v>
      </c>
      <c r="AB1193" t="s">
        <v>656</v>
      </c>
      <c r="AC1193" t="s">
        <v>8744</v>
      </c>
      <c r="AD1193" t="s">
        <v>8745</v>
      </c>
      <c r="AE1193">
        <v>12140</v>
      </c>
      <c r="AF1193" t="s">
        <v>8744</v>
      </c>
      <c r="AG1193">
        <v>38868</v>
      </c>
      <c r="AH1193" t="s">
        <v>8744</v>
      </c>
      <c r="AI1193">
        <v>18139</v>
      </c>
      <c r="AJ1193">
        <v>4891</v>
      </c>
      <c r="AK1193" t="s">
        <v>8744</v>
      </c>
      <c r="AL1193" t="s">
        <v>14937</v>
      </c>
      <c r="AM1193" t="s">
        <v>8745</v>
      </c>
      <c r="AN1193" t="s">
        <v>8745</v>
      </c>
      <c r="AO1193" t="s">
        <v>1378</v>
      </c>
    </row>
    <row r="1194" spans="1:41" x14ac:dyDescent="0.3">
      <c r="A1194" t="s">
        <v>2523</v>
      </c>
      <c r="B1194" t="s">
        <v>168</v>
      </c>
      <c r="C1194" s="62">
        <v>30132</v>
      </c>
      <c r="D1194" t="s">
        <v>6888</v>
      </c>
      <c r="E1194" t="s">
        <v>7442</v>
      </c>
      <c r="F1194" t="s">
        <v>3575</v>
      </c>
      <c r="G1194" t="s">
        <v>3575</v>
      </c>
      <c r="H1194" t="s">
        <v>1378</v>
      </c>
      <c r="I1194" t="s">
        <v>10565</v>
      </c>
      <c r="J1194" t="s">
        <v>168</v>
      </c>
      <c r="K1194">
        <v>430574</v>
      </c>
      <c r="L1194" t="s">
        <v>168</v>
      </c>
      <c r="M1194">
        <v>448948</v>
      </c>
      <c r="N1194" t="s">
        <v>168</v>
      </c>
      <c r="O1194" t="s">
        <v>2524</v>
      </c>
      <c r="P1194" t="s">
        <v>2523</v>
      </c>
      <c r="Q1194">
        <v>7899</v>
      </c>
      <c r="R1194" t="s">
        <v>168</v>
      </c>
      <c r="S1194">
        <v>28624</v>
      </c>
      <c r="T1194" t="s">
        <v>168</v>
      </c>
      <c r="V1194" t="s">
        <v>5845</v>
      </c>
      <c r="W1194">
        <v>45445</v>
      </c>
      <c r="X1194">
        <v>7899</v>
      </c>
      <c r="Y1194" t="s">
        <v>168</v>
      </c>
      <c r="Z1194" t="s">
        <v>8746</v>
      </c>
      <c r="AA1194" t="s">
        <v>664</v>
      </c>
      <c r="AB1194" t="s">
        <v>656</v>
      </c>
      <c r="AC1194" t="s">
        <v>168</v>
      </c>
      <c r="AD1194" t="s">
        <v>8746</v>
      </c>
      <c r="AI1194">
        <v>764</v>
      </c>
      <c r="AO1194" t="s">
        <v>1378</v>
      </c>
    </row>
    <row r="1195" spans="1:41" x14ac:dyDescent="0.3">
      <c r="A1195" t="s">
        <v>12893</v>
      </c>
      <c r="B1195" t="s">
        <v>11644</v>
      </c>
      <c r="C1195" s="62">
        <v>33275</v>
      </c>
      <c r="D1195" t="s">
        <v>7330</v>
      </c>
      <c r="E1195" t="s">
        <v>12894</v>
      </c>
      <c r="F1195" t="s">
        <v>1424</v>
      </c>
      <c r="G1195" t="s">
        <v>6107</v>
      </c>
      <c r="H1195" t="s">
        <v>1422</v>
      </c>
      <c r="I1195" t="s">
        <v>11645</v>
      </c>
      <c r="J1195" t="s">
        <v>11644</v>
      </c>
      <c r="K1195">
        <v>571912</v>
      </c>
      <c r="L1195" t="s">
        <v>11644</v>
      </c>
      <c r="M1195">
        <v>2117544</v>
      </c>
      <c r="N1195" t="s">
        <v>11644</v>
      </c>
      <c r="O1195" t="s">
        <v>13279</v>
      </c>
      <c r="P1195" t="s">
        <v>12893</v>
      </c>
      <c r="Q1195">
        <v>10068</v>
      </c>
      <c r="R1195" t="s">
        <v>11644</v>
      </c>
      <c r="S1195">
        <v>33271</v>
      </c>
      <c r="T1195" t="s">
        <v>11644</v>
      </c>
      <c r="W1195">
        <v>100036</v>
      </c>
      <c r="X1195">
        <v>10068</v>
      </c>
      <c r="Y1195" t="s">
        <v>11644</v>
      </c>
      <c r="Z1195" t="s">
        <v>12895</v>
      </c>
      <c r="AA1195" t="s">
        <v>656</v>
      </c>
      <c r="AB1195" t="s">
        <v>656</v>
      </c>
      <c r="AC1195" t="s">
        <v>11644</v>
      </c>
      <c r="AD1195" t="s">
        <v>12895</v>
      </c>
      <c r="AE1195">
        <v>14039</v>
      </c>
      <c r="AF1195" t="s">
        <v>11644</v>
      </c>
      <c r="AG1195">
        <v>52995</v>
      </c>
      <c r="AH1195" t="s">
        <v>11644</v>
      </c>
      <c r="AI1195">
        <v>27457</v>
      </c>
      <c r="AJ1195">
        <v>5019</v>
      </c>
      <c r="AK1195" t="s">
        <v>11644</v>
      </c>
      <c r="AL1195" t="s">
        <v>14938</v>
      </c>
      <c r="AM1195" t="s">
        <v>12895</v>
      </c>
      <c r="AN1195" t="s">
        <v>11644</v>
      </c>
      <c r="AO1195" t="s">
        <v>1422</v>
      </c>
    </row>
    <row r="1196" spans="1:41" x14ac:dyDescent="0.3">
      <c r="A1196" t="s">
        <v>2525</v>
      </c>
      <c r="B1196" t="s">
        <v>905</v>
      </c>
      <c r="C1196" s="62">
        <v>29714</v>
      </c>
      <c r="D1196" t="s">
        <v>6907</v>
      </c>
      <c r="E1196" t="s">
        <v>7960</v>
      </c>
      <c r="F1196" t="s">
        <v>3575</v>
      </c>
      <c r="G1196" t="s">
        <v>3575</v>
      </c>
      <c r="H1196" t="s">
        <v>1371</v>
      </c>
      <c r="I1196" t="s">
        <v>10844</v>
      </c>
      <c r="J1196" t="s">
        <v>905</v>
      </c>
      <c r="K1196">
        <v>429720</v>
      </c>
      <c r="L1196" t="s">
        <v>905</v>
      </c>
      <c r="M1196">
        <v>479206</v>
      </c>
      <c r="N1196" t="s">
        <v>905</v>
      </c>
      <c r="O1196" t="s">
        <v>4367</v>
      </c>
      <c r="P1196" t="s">
        <v>2525</v>
      </c>
      <c r="Q1196">
        <v>7386</v>
      </c>
      <c r="R1196" t="s">
        <v>905</v>
      </c>
      <c r="V1196" t="s">
        <v>4368</v>
      </c>
      <c r="W1196">
        <v>31694</v>
      </c>
      <c r="X1196">
        <v>7386</v>
      </c>
      <c r="Y1196" t="s">
        <v>905</v>
      </c>
      <c r="Z1196" t="s">
        <v>8747</v>
      </c>
      <c r="AA1196" t="s">
        <v>656</v>
      </c>
      <c r="AB1196" t="s">
        <v>656</v>
      </c>
      <c r="AC1196" t="s">
        <v>905</v>
      </c>
      <c r="AD1196" t="s">
        <v>8747</v>
      </c>
      <c r="AI1196">
        <v>11465</v>
      </c>
      <c r="AO1196" t="s">
        <v>1371</v>
      </c>
    </row>
    <row r="1197" spans="1:41" x14ac:dyDescent="0.3">
      <c r="A1197" t="s">
        <v>2526</v>
      </c>
      <c r="B1197" t="s">
        <v>1107</v>
      </c>
      <c r="C1197" s="62">
        <v>31080</v>
      </c>
      <c r="D1197" t="s">
        <v>6977</v>
      </c>
      <c r="E1197" t="s">
        <v>7960</v>
      </c>
      <c r="F1197" t="s">
        <v>3575</v>
      </c>
      <c r="G1197" t="s">
        <v>3575</v>
      </c>
      <c r="H1197" t="s">
        <v>1371</v>
      </c>
      <c r="I1197" t="s">
        <v>10911</v>
      </c>
      <c r="J1197" t="s">
        <v>1107</v>
      </c>
      <c r="K1197">
        <v>453186</v>
      </c>
      <c r="L1197" t="s">
        <v>1107</v>
      </c>
      <c r="M1197">
        <v>1671053</v>
      </c>
      <c r="N1197" t="s">
        <v>1107</v>
      </c>
      <c r="O1197" t="s">
        <v>2527</v>
      </c>
      <c r="P1197" t="s">
        <v>2526</v>
      </c>
      <c r="Q1197">
        <v>8794</v>
      </c>
      <c r="R1197" t="s">
        <v>1107</v>
      </c>
      <c r="S1197">
        <v>30952</v>
      </c>
      <c r="T1197" t="s">
        <v>1107</v>
      </c>
      <c r="V1197" t="s">
        <v>5846</v>
      </c>
      <c r="W1197">
        <v>57195</v>
      </c>
      <c r="X1197">
        <v>8794</v>
      </c>
      <c r="Y1197" t="s">
        <v>1107</v>
      </c>
      <c r="Z1197" t="s">
        <v>8748</v>
      </c>
      <c r="AA1197" t="s">
        <v>664</v>
      </c>
      <c r="AB1197" t="s">
        <v>664</v>
      </c>
      <c r="AC1197" t="s">
        <v>1107</v>
      </c>
      <c r="AD1197" t="s">
        <v>8748</v>
      </c>
      <c r="AI1197">
        <v>5581</v>
      </c>
      <c r="AO1197" t="s">
        <v>1371</v>
      </c>
    </row>
    <row r="1198" spans="1:41" x14ac:dyDescent="0.3">
      <c r="A1198" t="s">
        <v>14030</v>
      </c>
      <c r="B1198" t="s">
        <v>14031</v>
      </c>
      <c r="C1198" s="62">
        <v>36568</v>
      </c>
      <c r="D1198" t="s">
        <v>6808</v>
      </c>
      <c r="E1198" t="s">
        <v>14032</v>
      </c>
      <c r="F1198" t="s">
        <v>1468</v>
      </c>
      <c r="G1198" t="s">
        <v>6107</v>
      </c>
      <c r="H1198" t="s">
        <v>1429</v>
      </c>
      <c r="I1198" t="s">
        <v>14033</v>
      </c>
      <c r="J1198" t="s">
        <v>14031</v>
      </c>
      <c r="K1198">
        <v>670867</v>
      </c>
      <c r="L1198" t="s">
        <v>14031</v>
      </c>
      <c r="P1198" t="s">
        <v>14030</v>
      </c>
      <c r="S1198">
        <v>38828</v>
      </c>
      <c r="T1198" t="s">
        <v>14031</v>
      </c>
      <c r="W1198">
        <v>109148</v>
      </c>
      <c r="Z1198" t="s">
        <v>14034</v>
      </c>
      <c r="AA1198" t="s">
        <v>5053</v>
      </c>
      <c r="AB1198" t="s">
        <v>656</v>
      </c>
      <c r="AD1198" t="s">
        <v>14034</v>
      </c>
      <c r="AE1198">
        <v>14426</v>
      </c>
      <c r="AN1198" t="s">
        <v>14031</v>
      </c>
      <c r="AO1198" t="s">
        <v>1429</v>
      </c>
    </row>
    <row r="1199" spans="1:41" x14ac:dyDescent="0.3">
      <c r="A1199" t="s">
        <v>2528</v>
      </c>
      <c r="B1199" t="s">
        <v>198</v>
      </c>
      <c r="C1199" s="62">
        <v>31640</v>
      </c>
      <c r="D1199" t="s">
        <v>6557</v>
      </c>
      <c r="E1199" t="s">
        <v>7029</v>
      </c>
      <c r="F1199" t="s">
        <v>3575</v>
      </c>
      <c r="G1199" t="s">
        <v>3575</v>
      </c>
      <c r="H1199" t="s">
        <v>1422</v>
      </c>
      <c r="I1199" t="s">
        <v>10440</v>
      </c>
      <c r="J1199" t="s">
        <v>198</v>
      </c>
      <c r="K1199">
        <v>455117</v>
      </c>
      <c r="L1199" t="s">
        <v>198</v>
      </c>
      <c r="M1199">
        <v>1601825</v>
      </c>
      <c r="N1199" t="s">
        <v>198</v>
      </c>
      <c r="O1199" t="s">
        <v>2529</v>
      </c>
      <c r="P1199" t="s">
        <v>2528</v>
      </c>
      <c r="Q1199">
        <v>9045</v>
      </c>
      <c r="R1199" t="s">
        <v>198</v>
      </c>
      <c r="S1199">
        <v>30289</v>
      </c>
      <c r="T1199" t="s">
        <v>198</v>
      </c>
      <c r="U1199" t="s">
        <v>198</v>
      </c>
      <c r="V1199" t="s">
        <v>4369</v>
      </c>
      <c r="W1199">
        <v>48082</v>
      </c>
      <c r="X1199">
        <v>9045</v>
      </c>
      <c r="Y1199" t="s">
        <v>198</v>
      </c>
      <c r="Z1199" t="s">
        <v>5847</v>
      </c>
      <c r="AA1199" t="s">
        <v>656</v>
      </c>
      <c r="AB1199" t="s">
        <v>656</v>
      </c>
      <c r="AC1199" t="s">
        <v>198</v>
      </c>
      <c r="AD1199" t="s">
        <v>5847</v>
      </c>
      <c r="AE1199">
        <v>12309</v>
      </c>
      <c r="AF1199" t="s">
        <v>198</v>
      </c>
      <c r="AG1199">
        <v>13253</v>
      </c>
      <c r="AH1199" t="s">
        <v>198</v>
      </c>
      <c r="AI1199">
        <v>2792</v>
      </c>
      <c r="AJ1199">
        <v>3681</v>
      </c>
      <c r="AK1199" t="s">
        <v>198</v>
      </c>
      <c r="AL1199" t="s">
        <v>14939</v>
      </c>
      <c r="AM1199" t="s">
        <v>5847</v>
      </c>
      <c r="AN1199" t="s">
        <v>5847</v>
      </c>
      <c r="AO1199" t="s">
        <v>1422</v>
      </c>
    </row>
    <row r="1200" spans="1:41" x14ac:dyDescent="0.3">
      <c r="A1200" t="s">
        <v>12405</v>
      </c>
      <c r="B1200" t="s">
        <v>11377</v>
      </c>
      <c r="C1200" s="62">
        <v>33635</v>
      </c>
      <c r="D1200" t="s">
        <v>7064</v>
      </c>
      <c r="E1200" t="s">
        <v>12406</v>
      </c>
      <c r="F1200" t="s">
        <v>1384</v>
      </c>
      <c r="G1200" t="s">
        <v>6107</v>
      </c>
      <c r="H1200" t="s">
        <v>1371</v>
      </c>
      <c r="I1200" t="s">
        <v>11778</v>
      </c>
      <c r="J1200" t="s">
        <v>11377</v>
      </c>
      <c r="K1200">
        <v>640455</v>
      </c>
      <c r="L1200" t="s">
        <v>11377</v>
      </c>
      <c r="M1200">
        <v>2066704</v>
      </c>
      <c r="N1200" t="s">
        <v>11377</v>
      </c>
      <c r="O1200" t="s">
        <v>13601</v>
      </c>
      <c r="P1200" t="s">
        <v>12405</v>
      </c>
      <c r="Q1200">
        <v>9582</v>
      </c>
      <c r="R1200" t="s">
        <v>11377</v>
      </c>
      <c r="S1200">
        <v>33244</v>
      </c>
      <c r="T1200" t="s">
        <v>11377</v>
      </c>
      <c r="V1200" t="s">
        <v>12407</v>
      </c>
      <c r="W1200">
        <v>103721</v>
      </c>
      <c r="X1200">
        <v>9582</v>
      </c>
      <c r="Y1200" t="s">
        <v>11377</v>
      </c>
      <c r="Z1200" t="s">
        <v>12408</v>
      </c>
      <c r="AA1200" t="s">
        <v>664</v>
      </c>
      <c r="AB1200" t="s">
        <v>664</v>
      </c>
      <c r="AC1200" t="s">
        <v>11377</v>
      </c>
      <c r="AD1200" t="s">
        <v>12408</v>
      </c>
      <c r="AE1200">
        <v>12948</v>
      </c>
      <c r="AF1200" t="s">
        <v>11377</v>
      </c>
      <c r="AG1200">
        <v>52165</v>
      </c>
      <c r="AH1200" t="s">
        <v>11377</v>
      </c>
      <c r="AI1200">
        <v>18257</v>
      </c>
      <c r="AJ1200">
        <v>5061</v>
      </c>
      <c r="AK1200" t="s">
        <v>11377</v>
      </c>
      <c r="AL1200" t="s">
        <v>14940</v>
      </c>
      <c r="AM1200" t="s">
        <v>12408</v>
      </c>
      <c r="AN1200" t="s">
        <v>12408</v>
      </c>
      <c r="AO1200" t="s">
        <v>15887</v>
      </c>
    </row>
    <row r="1201" spans="1:41" x14ac:dyDescent="0.3">
      <c r="A1201" t="s">
        <v>12879</v>
      </c>
      <c r="B1201" t="s">
        <v>11714</v>
      </c>
      <c r="C1201" s="62">
        <v>33681</v>
      </c>
      <c r="D1201" t="s">
        <v>12880</v>
      </c>
      <c r="E1201" t="s">
        <v>12881</v>
      </c>
      <c r="F1201" t="s">
        <v>1447</v>
      </c>
      <c r="G1201" t="s">
        <v>6107</v>
      </c>
      <c r="H1201" t="s">
        <v>1378</v>
      </c>
      <c r="I1201" t="s">
        <v>11715</v>
      </c>
      <c r="J1201" t="s">
        <v>11714</v>
      </c>
      <c r="K1201">
        <v>641820</v>
      </c>
      <c r="L1201" t="s">
        <v>11714</v>
      </c>
      <c r="M1201">
        <v>2119352</v>
      </c>
      <c r="N1201" t="s">
        <v>11714</v>
      </c>
      <c r="O1201" t="s">
        <v>13178</v>
      </c>
      <c r="P1201" t="s">
        <v>12879</v>
      </c>
      <c r="Q1201">
        <v>10157</v>
      </c>
      <c r="R1201" t="s">
        <v>11714</v>
      </c>
      <c r="S1201">
        <v>33351</v>
      </c>
      <c r="T1201" t="s">
        <v>11714</v>
      </c>
      <c r="W1201">
        <v>102653</v>
      </c>
      <c r="X1201">
        <v>10157</v>
      </c>
      <c r="Y1201" t="s">
        <v>11714</v>
      </c>
      <c r="Z1201" t="s">
        <v>12882</v>
      </c>
      <c r="AA1201" t="s">
        <v>656</v>
      </c>
      <c r="AB1201" t="s">
        <v>656</v>
      </c>
      <c r="AC1201" t="s">
        <v>11714</v>
      </c>
      <c r="AD1201" t="s">
        <v>12882</v>
      </c>
      <c r="AE1201">
        <v>13994</v>
      </c>
      <c r="AF1201" t="s">
        <v>11714</v>
      </c>
      <c r="AG1201">
        <v>53401</v>
      </c>
      <c r="AH1201" t="s">
        <v>11714</v>
      </c>
      <c r="AI1201">
        <v>18626</v>
      </c>
      <c r="AJ1201">
        <v>5142</v>
      </c>
      <c r="AK1201" t="s">
        <v>11714</v>
      </c>
      <c r="AL1201" t="s">
        <v>14941</v>
      </c>
      <c r="AM1201" t="s">
        <v>12882</v>
      </c>
      <c r="AN1201" t="s">
        <v>12882</v>
      </c>
      <c r="AO1201" t="s">
        <v>15891</v>
      </c>
    </row>
    <row r="1202" spans="1:41" x14ac:dyDescent="0.3">
      <c r="A1202" t="s">
        <v>11154</v>
      </c>
      <c r="B1202" t="s">
        <v>11155</v>
      </c>
      <c r="C1202" s="62">
        <v>32430</v>
      </c>
      <c r="D1202" t="s">
        <v>6861</v>
      </c>
      <c r="E1202" t="s">
        <v>11156</v>
      </c>
      <c r="F1202" t="s">
        <v>3575</v>
      </c>
      <c r="G1202" t="s">
        <v>3575</v>
      </c>
      <c r="H1202" t="s">
        <v>1371</v>
      </c>
      <c r="I1202" t="s">
        <v>11157</v>
      </c>
      <c r="J1202" t="s">
        <v>11155</v>
      </c>
      <c r="K1202">
        <v>595307</v>
      </c>
      <c r="L1202" t="s">
        <v>11155</v>
      </c>
      <c r="M1202">
        <v>2040404</v>
      </c>
      <c r="N1202" t="s">
        <v>11155</v>
      </c>
      <c r="O1202" t="s">
        <v>12485</v>
      </c>
      <c r="P1202" t="s">
        <v>11154</v>
      </c>
      <c r="Q1202">
        <v>9383</v>
      </c>
      <c r="R1202" t="s">
        <v>11155</v>
      </c>
      <c r="S1202">
        <v>32639</v>
      </c>
      <c r="T1202" t="s">
        <v>11155</v>
      </c>
      <c r="V1202" t="s">
        <v>12486</v>
      </c>
      <c r="W1202">
        <v>68920</v>
      </c>
      <c r="X1202">
        <v>9383</v>
      </c>
      <c r="Y1202" t="s">
        <v>11155</v>
      </c>
      <c r="Z1202" t="s">
        <v>11158</v>
      </c>
      <c r="AA1202" t="s">
        <v>656</v>
      </c>
      <c r="AB1202" t="s">
        <v>656</v>
      </c>
      <c r="AC1202" t="s">
        <v>11155</v>
      </c>
      <c r="AD1202" t="s">
        <v>11158</v>
      </c>
      <c r="AE1202">
        <v>12639</v>
      </c>
      <c r="AF1202" t="s">
        <v>11155</v>
      </c>
      <c r="AG1202">
        <v>38158</v>
      </c>
      <c r="AH1202" t="s">
        <v>11155</v>
      </c>
      <c r="AI1202">
        <v>18213</v>
      </c>
      <c r="AJ1202">
        <v>4355</v>
      </c>
      <c r="AN1202" t="s">
        <v>11155</v>
      </c>
      <c r="AO1202" t="s">
        <v>1371</v>
      </c>
    </row>
    <row r="1203" spans="1:41" x14ac:dyDescent="0.3">
      <c r="A1203" t="s">
        <v>13413</v>
      </c>
      <c r="B1203" t="s">
        <v>12916</v>
      </c>
      <c r="C1203" s="62">
        <v>35823</v>
      </c>
      <c r="D1203" t="s">
        <v>6610</v>
      </c>
      <c r="E1203" t="s">
        <v>13414</v>
      </c>
      <c r="F1203" t="s">
        <v>1403</v>
      </c>
      <c r="G1203" t="s">
        <v>6107</v>
      </c>
      <c r="H1203" t="s">
        <v>1371</v>
      </c>
      <c r="I1203" t="s">
        <v>13415</v>
      </c>
      <c r="J1203" t="s">
        <v>12916</v>
      </c>
      <c r="K1203">
        <v>666169</v>
      </c>
      <c r="L1203" t="s">
        <v>12916</v>
      </c>
      <c r="P1203" t="s">
        <v>13413</v>
      </c>
      <c r="S1203">
        <v>32289</v>
      </c>
      <c r="W1203">
        <v>108966</v>
      </c>
      <c r="Z1203" t="s">
        <v>13416</v>
      </c>
      <c r="AA1203" t="s">
        <v>656</v>
      </c>
      <c r="AB1203" t="s">
        <v>656</v>
      </c>
      <c r="AD1203" t="s">
        <v>13416</v>
      </c>
      <c r="AE1203">
        <v>14249</v>
      </c>
      <c r="AJ1203">
        <v>6041</v>
      </c>
      <c r="AN1203" t="s">
        <v>12916</v>
      </c>
      <c r="AO1203" t="s">
        <v>1371</v>
      </c>
    </row>
    <row r="1204" spans="1:41" x14ac:dyDescent="0.3">
      <c r="A1204" t="s">
        <v>2530</v>
      </c>
      <c r="B1204" t="s">
        <v>820</v>
      </c>
      <c r="C1204" s="62">
        <v>29934</v>
      </c>
      <c r="D1204" t="s">
        <v>7962</v>
      </c>
      <c r="E1204" t="s">
        <v>7961</v>
      </c>
      <c r="F1204" t="s">
        <v>3575</v>
      </c>
      <c r="G1204" t="s">
        <v>3575</v>
      </c>
      <c r="H1204" t="s">
        <v>1371</v>
      </c>
      <c r="I1204" t="s">
        <v>9707</v>
      </c>
      <c r="J1204" t="s">
        <v>820</v>
      </c>
      <c r="K1204">
        <v>451788</v>
      </c>
      <c r="L1204" t="s">
        <v>820</v>
      </c>
      <c r="M1204">
        <v>564466</v>
      </c>
      <c r="N1204" t="s">
        <v>820</v>
      </c>
      <c r="O1204" t="s">
        <v>2531</v>
      </c>
      <c r="P1204" t="s">
        <v>2530</v>
      </c>
      <c r="Q1204">
        <v>7661</v>
      </c>
      <c r="R1204" t="s">
        <v>820</v>
      </c>
      <c r="S1204">
        <v>6427</v>
      </c>
      <c r="T1204" t="s">
        <v>820</v>
      </c>
      <c r="V1204" t="s">
        <v>4370</v>
      </c>
      <c r="W1204">
        <v>45553</v>
      </c>
      <c r="X1204">
        <v>7661</v>
      </c>
      <c r="Y1204" t="s">
        <v>820</v>
      </c>
      <c r="Z1204" t="s">
        <v>5848</v>
      </c>
      <c r="AA1204" t="s">
        <v>656</v>
      </c>
      <c r="AB1204" t="s">
        <v>656</v>
      </c>
      <c r="AC1204" t="s">
        <v>820</v>
      </c>
      <c r="AD1204" t="s">
        <v>5848</v>
      </c>
      <c r="AF1204" t="s">
        <v>820</v>
      </c>
      <c r="AG1204">
        <v>6036</v>
      </c>
      <c r="AH1204" t="s">
        <v>820</v>
      </c>
      <c r="AI1204">
        <v>8757</v>
      </c>
      <c r="AO1204" t="s">
        <v>1371</v>
      </c>
    </row>
    <row r="1205" spans="1:41" x14ac:dyDescent="0.3">
      <c r="A1205" t="s">
        <v>11403</v>
      </c>
      <c r="B1205" t="s">
        <v>11607</v>
      </c>
      <c r="C1205" s="62">
        <v>34605</v>
      </c>
      <c r="D1205" t="s">
        <v>11405</v>
      </c>
      <c r="E1205" t="s">
        <v>11404</v>
      </c>
      <c r="F1205" t="s">
        <v>1407</v>
      </c>
      <c r="G1205" t="s">
        <v>9083</v>
      </c>
      <c r="H1205" t="s">
        <v>1378</v>
      </c>
      <c r="I1205" t="s">
        <v>11608</v>
      </c>
      <c r="J1205" t="s">
        <v>11607</v>
      </c>
      <c r="K1205">
        <v>622534</v>
      </c>
      <c r="L1205" t="s">
        <v>11607</v>
      </c>
      <c r="M1205">
        <v>2167053</v>
      </c>
      <c r="N1205" t="s">
        <v>11607</v>
      </c>
      <c r="O1205" t="s">
        <v>13387</v>
      </c>
      <c r="P1205" t="s">
        <v>11403</v>
      </c>
      <c r="Q1205">
        <v>9858</v>
      </c>
      <c r="R1205" t="s">
        <v>11607</v>
      </c>
      <c r="S1205">
        <v>33599</v>
      </c>
      <c r="T1205" t="s">
        <v>11607</v>
      </c>
      <c r="V1205" t="s">
        <v>11857</v>
      </c>
      <c r="W1205">
        <v>100988</v>
      </c>
      <c r="X1205">
        <v>9858</v>
      </c>
      <c r="Y1205" t="s">
        <v>11607</v>
      </c>
      <c r="Z1205" t="s">
        <v>11858</v>
      </c>
      <c r="AA1205" t="s">
        <v>656</v>
      </c>
      <c r="AB1205" t="s">
        <v>656</v>
      </c>
      <c r="AC1205" t="s">
        <v>11607</v>
      </c>
      <c r="AD1205" t="s">
        <v>11858</v>
      </c>
      <c r="AE1205">
        <v>13259</v>
      </c>
      <c r="AF1205" t="s">
        <v>11607</v>
      </c>
      <c r="AG1205">
        <v>54401</v>
      </c>
      <c r="AH1205" t="s">
        <v>11607</v>
      </c>
      <c r="AI1205">
        <v>18280</v>
      </c>
      <c r="AJ1205">
        <v>5159</v>
      </c>
      <c r="AL1205" t="s">
        <v>14942</v>
      </c>
      <c r="AM1205" t="s">
        <v>11858</v>
      </c>
      <c r="AN1205" t="s">
        <v>11858</v>
      </c>
      <c r="AO1205" t="s">
        <v>1378</v>
      </c>
    </row>
    <row r="1206" spans="1:41" x14ac:dyDescent="0.3">
      <c r="A1206" t="s">
        <v>2532</v>
      </c>
      <c r="B1206" t="s">
        <v>247</v>
      </c>
      <c r="C1206" s="62">
        <v>33327</v>
      </c>
      <c r="D1206" t="s">
        <v>6751</v>
      </c>
      <c r="E1206" t="s">
        <v>6750</v>
      </c>
      <c r="F1206" t="s">
        <v>1374</v>
      </c>
      <c r="G1206" t="s">
        <v>6107</v>
      </c>
      <c r="H1206" t="s">
        <v>1378</v>
      </c>
      <c r="I1206" t="s">
        <v>9892</v>
      </c>
      <c r="J1206" t="s">
        <v>247</v>
      </c>
      <c r="K1206">
        <v>545350</v>
      </c>
      <c r="L1206" t="s">
        <v>247</v>
      </c>
      <c r="M1206">
        <v>1804287</v>
      </c>
      <c r="N1206" t="s">
        <v>247</v>
      </c>
      <c r="O1206" t="s">
        <v>4371</v>
      </c>
      <c r="P1206" t="s">
        <v>2532</v>
      </c>
      <c r="Q1206">
        <v>9340</v>
      </c>
      <c r="R1206" t="s">
        <v>247</v>
      </c>
      <c r="S1206">
        <v>31195</v>
      </c>
      <c r="T1206" t="s">
        <v>247</v>
      </c>
      <c r="U1206" t="s">
        <v>247</v>
      </c>
      <c r="V1206" t="s">
        <v>4372</v>
      </c>
      <c r="W1206">
        <v>66006</v>
      </c>
      <c r="X1206">
        <v>9340</v>
      </c>
      <c r="Y1206" t="s">
        <v>247</v>
      </c>
      <c r="Z1206" t="s">
        <v>5849</v>
      </c>
      <c r="AA1206" t="s">
        <v>656</v>
      </c>
      <c r="AB1206" t="s">
        <v>656</v>
      </c>
      <c r="AC1206" t="s">
        <v>247</v>
      </c>
      <c r="AD1206" t="s">
        <v>5849</v>
      </c>
      <c r="AE1206">
        <v>11059</v>
      </c>
      <c r="AF1206" t="s">
        <v>247</v>
      </c>
      <c r="AG1206">
        <v>13422</v>
      </c>
      <c r="AH1206" t="s">
        <v>247</v>
      </c>
      <c r="AI1206">
        <v>13816</v>
      </c>
      <c r="AJ1206">
        <v>4259</v>
      </c>
      <c r="AK1206" t="s">
        <v>247</v>
      </c>
      <c r="AL1206" t="s">
        <v>14943</v>
      </c>
      <c r="AM1206" t="s">
        <v>5849</v>
      </c>
      <c r="AN1206" t="s">
        <v>5849</v>
      </c>
      <c r="AO1206" t="s">
        <v>1378</v>
      </c>
    </row>
    <row r="1207" spans="1:41" x14ac:dyDescent="0.3">
      <c r="A1207" t="s">
        <v>2533</v>
      </c>
      <c r="B1207" t="s">
        <v>567</v>
      </c>
      <c r="C1207" s="62">
        <v>30637</v>
      </c>
      <c r="D1207" t="s">
        <v>6568</v>
      </c>
      <c r="E1207" t="s">
        <v>6567</v>
      </c>
      <c r="F1207" t="s">
        <v>3575</v>
      </c>
      <c r="G1207" t="s">
        <v>3575</v>
      </c>
      <c r="H1207" t="s">
        <v>1378</v>
      </c>
      <c r="I1207" t="s">
        <v>10922</v>
      </c>
      <c r="J1207" t="s">
        <v>567</v>
      </c>
      <c r="K1207">
        <v>455976</v>
      </c>
      <c r="L1207" t="s">
        <v>567</v>
      </c>
      <c r="M1207">
        <v>547591</v>
      </c>
      <c r="N1207" t="s">
        <v>567</v>
      </c>
      <c r="O1207" t="s">
        <v>2534</v>
      </c>
      <c r="P1207" t="s">
        <v>2533</v>
      </c>
      <c r="Q1207">
        <v>7707</v>
      </c>
      <c r="R1207" t="s">
        <v>567</v>
      </c>
      <c r="S1207">
        <v>6478</v>
      </c>
      <c r="T1207" t="s">
        <v>567</v>
      </c>
      <c r="U1207" t="s">
        <v>567</v>
      </c>
      <c r="V1207" t="s">
        <v>4373</v>
      </c>
      <c r="W1207">
        <v>45446</v>
      </c>
      <c r="X1207">
        <v>7707</v>
      </c>
      <c r="Y1207" t="s">
        <v>567</v>
      </c>
      <c r="Z1207" t="s">
        <v>5850</v>
      </c>
      <c r="AA1207" t="s">
        <v>664</v>
      </c>
      <c r="AB1207" t="s">
        <v>664</v>
      </c>
      <c r="AC1207" t="s">
        <v>567</v>
      </c>
      <c r="AD1207" t="s">
        <v>5850</v>
      </c>
      <c r="AE1207">
        <v>7618</v>
      </c>
      <c r="AF1207" t="s">
        <v>567</v>
      </c>
      <c r="AG1207">
        <v>5263</v>
      </c>
      <c r="AH1207" t="s">
        <v>567</v>
      </c>
      <c r="AI1207">
        <v>15175</v>
      </c>
      <c r="AJ1207">
        <v>2196</v>
      </c>
      <c r="AK1207" t="s">
        <v>567</v>
      </c>
      <c r="AL1207" t="s">
        <v>14944</v>
      </c>
      <c r="AM1207" t="s">
        <v>5850</v>
      </c>
      <c r="AN1207" t="s">
        <v>5850</v>
      </c>
      <c r="AO1207" t="s">
        <v>1378</v>
      </c>
    </row>
    <row r="1208" spans="1:41" x14ac:dyDescent="0.3">
      <c r="A1208" t="s">
        <v>2535</v>
      </c>
      <c r="B1208" t="s">
        <v>722</v>
      </c>
      <c r="C1208" s="62">
        <v>30238</v>
      </c>
      <c r="D1208" t="s">
        <v>6626</v>
      </c>
      <c r="E1208" t="s">
        <v>7963</v>
      </c>
      <c r="F1208" t="s">
        <v>3575</v>
      </c>
      <c r="G1208" t="s">
        <v>3575</v>
      </c>
      <c r="H1208" t="s">
        <v>1371</v>
      </c>
      <c r="I1208" t="s">
        <v>9973</v>
      </c>
      <c r="J1208" t="s">
        <v>722</v>
      </c>
      <c r="K1208">
        <v>461791</v>
      </c>
      <c r="L1208" t="s">
        <v>722</v>
      </c>
      <c r="M1208">
        <v>580591</v>
      </c>
      <c r="N1208" t="s">
        <v>722</v>
      </c>
      <c r="O1208" t="s">
        <v>2536</v>
      </c>
      <c r="P1208" t="s">
        <v>2535</v>
      </c>
      <c r="Q1208">
        <v>7789</v>
      </c>
      <c r="R1208" t="s">
        <v>722</v>
      </c>
      <c r="S1208">
        <v>28486</v>
      </c>
      <c r="T1208" t="s">
        <v>722</v>
      </c>
      <c r="V1208" t="s">
        <v>4374</v>
      </c>
      <c r="W1208">
        <v>38974</v>
      </c>
      <c r="X1208">
        <v>7789</v>
      </c>
      <c r="Y1208" t="s">
        <v>722</v>
      </c>
      <c r="Z1208" t="s">
        <v>5851</v>
      </c>
      <c r="AA1208" t="s">
        <v>656</v>
      </c>
      <c r="AB1208" t="s">
        <v>656</v>
      </c>
      <c r="AC1208" t="s">
        <v>722</v>
      </c>
      <c r="AD1208" t="s">
        <v>5851</v>
      </c>
      <c r="AI1208">
        <v>494</v>
      </c>
      <c r="AO1208" t="s">
        <v>1371</v>
      </c>
    </row>
    <row r="1209" spans="1:41" x14ac:dyDescent="0.3">
      <c r="A1209" t="s">
        <v>2537</v>
      </c>
      <c r="B1209" t="s">
        <v>1120</v>
      </c>
      <c r="C1209" s="62">
        <v>32756</v>
      </c>
      <c r="D1209" t="s">
        <v>6568</v>
      </c>
      <c r="E1209" t="s">
        <v>7964</v>
      </c>
      <c r="F1209" t="s">
        <v>1411</v>
      </c>
      <c r="G1209" t="s">
        <v>9083</v>
      </c>
      <c r="H1209" t="s">
        <v>1371</v>
      </c>
      <c r="I1209" t="s">
        <v>9379</v>
      </c>
      <c r="J1209" t="s">
        <v>1120</v>
      </c>
      <c r="K1209">
        <v>543488</v>
      </c>
      <c r="L1209" t="s">
        <v>1120</v>
      </c>
      <c r="M1209">
        <v>1947823</v>
      </c>
      <c r="N1209" t="s">
        <v>1120</v>
      </c>
      <c r="O1209" t="s">
        <v>4375</v>
      </c>
      <c r="P1209" t="s">
        <v>2537</v>
      </c>
      <c r="Q1209">
        <v>9280</v>
      </c>
      <c r="R1209" t="s">
        <v>1120</v>
      </c>
      <c r="S1209">
        <v>32138</v>
      </c>
      <c r="T1209" t="s">
        <v>1120</v>
      </c>
      <c r="V1209" t="s">
        <v>4376</v>
      </c>
      <c r="W1209">
        <v>70314</v>
      </c>
      <c r="X1209">
        <v>9280</v>
      </c>
      <c r="Y1209" t="s">
        <v>1120</v>
      </c>
      <c r="Z1209" t="s">
        <v>5852</v>
      </c>
      <c r="AA1209" t="s">
        <v>5053</v>
      </c>
      <c r="AB1209" t="s">
        <v>664</v>
      </c>
      <c r="AC1209" t="s">
        <v>1120</v>
      </c>
      <c r="AD1209" t="s">
        <v>5852</v>
      </c>
      <c r="AE1209">
        <v>12231</v>
      </c>
      <c r="AI1209">
        <v>18199</v>
      </c>
      <c r="AN1209" t="s">
        <v>1120</v>
      </c>
      <c r="AO1209" t="s">
        <v>1371</v>
      </c>
    </row>
    <row r="1210" spans="1:41" x14ac:dyDescent="0.3">
      <c r="A1210" t="s">
        <v>13073</v>
      </c>
      <c r="B1210" t="s">
        <v>11222</v>
      </c>
      <c r="C1210" s="62">
        <v>34752</v>
      </c>
      <c r="D1210" t="s">
        <v>13074</v>
      </c>
      <c r="E1210" t="s">
        <v>13075</v>
      </c>
      <c r="F1210" t="s">
        <v>1524</v>
      </c>
      <c r="G1210" t="s">
        <v>9083</v>
      </c>
      <c r="H1210" t="s">
        <v>1371</v>
      </c>
      <c r="I1210" t="s">
        <v>11814</v>
      </c>
      <c r="J1210" t="s">
        <v>11222</v>
      </c>
      <c r="K1210">
        <v>608566</v>
      </c>
      <c r="L1210" t="s">
        <v>11222</v>
      </c>
      <c r="M1210">
        <v>2210237</v>
      </c>
      <c r="N1210" t="s">
        <v>11222</v>
      </c>
      <c r="O1210" t="s">
        <v>13076</v>
      </c>
      <c r="P1210" t="s">
        <v>13073</v>
      </c>
      <c r="Q1210">
        <v>10402</v>
      </c>
      <c r="R1210" t="s">
        <v>11222</v>
      </c>
      <c r="S1210">
        <v>34874</v>
      </c>
      <c r="T1210" t="s">
        <v>11222</v>
      </c>
      <c r="W1210">
        <v>100273</v>
      </c>
      <c r="X1210">
        <v>10402</v>
      </c>
      <c r="Y1210" t="s">
        <v>14945</v>
      </c>
      <c r="Z1210" t="s">
        <v>13077</v>
      </c>
      <c r="AA1210" t="s">
        <v>656</v>
      </c>
      <c r="AB1210" t="s">
        <v>656</v>
      </c>
      <c r="AD1210" t="s">
        <v>13077</v>
      </c>
      <c r="AE1210">
        <v>14109</v>
      </c>
      <c r="AF1210" t="s">
        <v>11222</v>
      </c>
      <c r="AG1210">
        <v>73880</v>
      </c>
      <c r="AH1210" t="s">
        <v>11222</v>
      </c>
      <c r="AI1210">
        <v>23688</v>
      </c>
      <c r="AJ1210">
        <v>5382</v>
      </c>
      <c r="AK1210" t="s">
        <v>11222</v>
      </c>
      <c r="AL1210" t="s">
        <v>14946</v>
      </c>
      <c r="AM1210" t="s">
        <v>13077</v>
      </c>
      <c r="AN1210" t="s">
        <v>13077</v>
      </c>
      <c r="AO1210" t="s">
        <v>15887</v>
      </c>
    </row>
    <row r="1211" spans="1:41" x14ac:dyDescent="0.3">
      <c r="A1211" t="s">
        <v>2538</v>
      </c>
      <c r="B1211" t="s">
        <v>1020</v>
      </c>
      <c r="C1211" s="62">
        <v>28723</v>
      </c>
      <c r="D1211" t="s">
        <v>6614</v>
      </c>
      <c r="E1211" t="s">
        <v>7965</v>
      </c>
      <c r="F1211" t="s">
        <v>3575</v>
      </c>
      <c r="G1211" t="s">
        <v>3575</v>
      </c>
      <c r="H1211" t="s">
        <v>1371</v>
      </c>
      <c r="I1211" t="s">
        <v>10334</v>
      </c>
      <c r="J1211" t="s">
        <v>1020</v>
      </c>
      <c r="K1211">
        <v>150302</v>
      </c>
      <c r="L1211" t="s">
        <v>1020</v>
      </c>
      <c r="M1211">
        <v>127096</v>
      </c>
      <c r="N1211" t="s">
        <v>1020</v>
      </c>
      <c r="O1211" t="s">
        <v>2539</v>
      </c>
      <c r="P1211" t="s">
        <v>2538</v>
      </c>
      <c r="Q1211">
        <v>6493</v>
      </c>
      <c r="R1211" t="s">
        <v>1020</v>
      </c>
      <c r="S1211">
        <v>4409</v>
      </c>
      <c r="T1211" t="s">
        <v>1020</v>
      </c>
      <c r="V1211" t="s">
        <v>4377</v>
      </c>
      <c r="W1211">
        <v>96</v>
      </c>
      <c r="X1211">
        <v>6493</v>
      </c>
      <c r="Y1211" t="s">
        <v>1020</v>
      </c>
      <c r="Z1211" t="s">
        <v>8749</v>
      </c>
      <c r="AA1211" t="s">
        <v>664</v>
      </c>
      <c r="AB1211" t="s">
        <v>656</v>
      </c>
      <c r="AC1211" t="s">
        <v>1020</v>
      </c>
      <c r="AD1211" t="s">
        <v>8749</v>
      </c>
      <c r="AF1211" t="s">
        <v>1020</v>
      </c>
      <c r="AG1211">
        <v>5531</v>
      </c>
      <c r="AH1211" t="s">
        <v>1020</v>
      </c>
      <c r="AI1211">
        <v>12724</v>
      </c>
      <c r="AO1211" t="s">
        <v>1371</v>
      </c>
    </row>
    <row r="1212" spans="1:41" x14ac:dyDescent="0.3">
      <c r="A1212" t="s">
        <v>15605</v>
      </c>
      <c r="B1212" t="s">
        <v>15606</v>
      </c>
      <c r="C1212" s="62">
        <v>32326</v>
      </c>
      <c r="D1212" t="s">
        <v>6642</v>
      </c>
      <c r="E1212" t="s">
        <v>13825</v>
      </c>
      <c r="F1212" t="s">
        <v>1387</v>
      </c>
      <c r="G1212" t="s">
        <v>6107</v>
      </c>
      <c r="H1212" t="s">
        <v>1394</v>
      </c>
      <c r="I1212" t="s">
        <v>15607</v>
      </c>
      <c r="J1212" t="s">
        <v>15606</v>
      </c>
      <c r="K1212">
        <v>502029</v>
      </c>
      <c r="L1212" t="s">
        <v>15606</v>
      </c>
      <c r="P1212" t="s">
        <v>15605</v>
      </c>
      <c r="Q1212">
        <v>9031</v>
      </c>
      <c r="R1212" t="s">
        <v>15606</v>
      </c>
      <c r="S1212">
        <v>29641</v>
      </c>
      <c r="T1212" t="s">
        <v>15606</v>
      </c>
      <c r="W1212">
        <v>50096</v>
      </c>
      <c r="X1212">
        <v>9031</v>
      </c>
      <c r="Y1212" t="s">
        <v>15606</v>
      </c>
      <c r="Z1212" t="s">
        <v>16043</v>
      </c>
      <c r="AA1212" t="s">
        <v>656</v>
      </c>
      <c r="AB1212" t="s">
        <v>656</v>
      </c>
      <c r="AD1212" t="s">
        <v>16043</v>
      </c>
      <c r="AE1212">
        <v>9291</v>
      </c>
      <c r="AI1212">
        <v>17691</v>
      </c>
      <c r="AN1212" t="s">
        <v>15606</v>
      </c>
      <c r="AO1212" t="s">
        <v>1394</v>
      </c>
    </row>
    <row r="1213" spans="1:41" x14ac:dyDescent="0.3">
      <c r="A1213" t="s">
        <v>13823</v>
      </c>
      <c r="B1213" t="s">
        <v>11579</v>
      </c>
      <c r="C1213" s="62">
        <v>33110</v>
      </c>
      <c r="D1213" t="s">
        <v>13824</v>
      </c>
      <c r="E1213" t="s">
        <v>13825</v>
      </c>
      <c r="F1213" t="s">
        <v>1411</v>
      </c>
      <c r="G1213" t="s">
        <v>9083</v>
      </c>
      <c r="H1213" t="s">
        <v>658</v>
      </c>
      <c r="I1213" t="s">
        <v>11580</v>
      </c>
      <c r="J1213" t="s">
        <v>11579</v>
      </c>
      <c r="K1213">
        <v>571918</v>
      </c>
      <c r="L1213" t="s">
        <v>11579</v>
      </c>
      <c r="M1213">
        <v>2041863</v>
      </c>
      <c r="N1213" t="s">
        <v>11579</v>
      </c>
      <c r="O1213" t="s">
        <v>13826</v>
      </c>
      <c r="P1213" t="s">
        <v>13823</v>
      </c>
      <c r="Q1213">
        <v>10009</v>
      </c>
      <c r="R1213" t="s">
        <v>11579</v>
      </c>
      <c r="S1213">
        <v>32660</v>
      </c>
      <c r="T1213" t="s">
        <v>11579</v>
      </c>
      <c r="W1213">
        <v>70360</v>
      </c>
      <c r="X1213">
        <v>10009</v>
      </c>
      <c r="Y1213" t="s">
        <v>11579</v>
      </c>
      <c r="Z1213" t="s">
        <v>13827</v>
      </c>
      <c r="AA1213" t="s">
        <v>656</v>
      </c>
      <c r="AB1213" t="s">
        <v>656</v>
      </c>
      <c r="AD1213" t="s">
        <v>13827</v>
      </c>
      <c r="AE1213">
        <v>12460</v>
      </c>
      <c r="AI1213">
        <v>18174</v>
      </c>
      <c r="AJ1213">
        <v>4963</v>
      </c>
      <c r="AK1213" t="s">
        <v>11579</v>
      </c>
      <c r="AL1213" t="s">
        <v>14947</v>
      </c>
      <c r="AM1213" t="s">
        <v>13827</v>
      </c>
      <c r="AN1213" t="s">
        <v>11579</v>
      </c>
      <c r="AO1213" t="s">
        <v>658</v>
      </c>
    </row>
    <row r="1214" spans="1:41" x14ac:dyDescent="0.3">
      <c r="A1214" t="s">
        <v>8297</v>
      </c>
      <c r="B1214" t="s">
        <v>8750</v>
      </c>
      <c r="C1214" s="62">
        <v>32981</v>
      </c>
      <c r="D1214" t="s">
        <v>6564</v>
      </c>
      <c r="E1214" t="s">
        <v>7966</v>
      </c>
      <c r="F1214" t="s">
        <v>1462</v>
      </c>
      <c r="G1214" t="s">
        <v>6107</v>
      </c>
      <c r="H1214" t="s">
        <v>1371</v>
      </c>
      <c r="I1214" t="s">
        <v>9201</v>
      </c>
      <c r="J1214" t="s">
        <v>8750</v>
      </c>
      <c r="K1214">
        <v>605359</v>
      </c>
      <c r="L1214" t="s">
        <v>8750</v>
      </c>
      <c r="M1214">
        <v>1945243</v>
      </c>
      <c r="N1214" t="s">
        <v>8750</v>
      </c>
      <c r="O1214" t="s">
        <v>8751</v>
      </c>
      <c r="P1214" t="s">
        <v>8297</v>
      </c>
      <c r="Q1214">
        <v>9697</v>
      </c>
      <c r="R1214" t="s">
        <v>8750</v>
      </c>
      <c r="S1214">
        <v>32100</v>
      </c>
      <c r="T1214" t="s">
        <v>8750</v>
      </c>
      <c r="V1214" t="s">
        <v>11948</v>
      </c>
      <c r="W1214">
        <v>69552</v>
      </c>
      <c r="X1214">
        <v>9697</v>
      </c>
      <c r="Y1214" t="s">
        <v>8750</v>
      </c>
      <c r="Z1214" t="s">
        <v>8752</v>
      </c>
      <c r="AA1214" t="s">
        <v>656</v>
      </c>
      <c r="AB1214" t="s">
        <v>656</v>
      </c>
      <c r="AC1214" t="s">
        <v>8750</v>
      </c>
      <c r="AD1214" t="s">
        <v>8752</v>
      </c>
      <c r="AE1214">
        <v>12254</v>
      </c>
      <c r="AF1214" t="s">
        <v>8750</v>
      </c>
      <c r="AG1214">
        <v>17002</v>
      </c>
      <c r="AH1214" t="s">
        <v>8750</v>
      </c>
      <c r="AI1214">
        <v>18426</v>
      </c>
      <c r="AJ1214">
        <v>4620</v>
      </c>
      <c r="AN1214" t="s">
        <v>8750</v>
      </c>
      <c r="AO1214" t="s">
        <v>1371</v>
      </c>
    </row>
    <row r="1215" spans="1:41" x14ac:dyDescent="0.3">
      <c r="A1215" t="s">
        <v>2540</v>
      </c>
      <c r="B1215" t="s">
        <v>675</v>
      </c>
      <c r="C1215" s="62">
        <v>30193</v>
      </c>
      <c r="D1215" t="s">
        <v>7064</v>
      </c>
      <c r="E1215" t="s">
        <v>7966</v>
      </c>
      <c r="F1215" t="s">
        <v>3575</v>
      </c>
      <c r="G1215" t="s">
        <v>3575</v>
      </c>
      <c r="H1215" t="s">
        <v>1371</v>
      </c>
      <c r="I1215" t="s">
        <v>10898</v>
      </c>
      <c r="J1215" t="s">
        <v>675</v>
      </c>
      <c r="K1215">
        <v>445156</v>
      </c>
      <c r="L1215" t="s">
        <v>675</v>
      </c>
      <c r="M1215">
        <v>580592</v>
      </c>
      <c r="N1215" t="s">
        <v>675</v>
      </c>
      <c r="O1215" t="s">
        <v>2541</v>
      </c>
      <c r="P1215" t="s">
        <v>2540</v>
      </c>
      <c r="Q1215">
        <v>7718</v>
      </c>
      <c r="R1215" t="s">
        <v>675</v>
      </c>
      <c r="S1215">
        <v>6489</v>
      </c>
      <c r="T1215" t="s">
        <v>675</v>
      </c>
      <c r="V1215" t="s">
        <v>4378</v>
      </c>
      <c r="W1215">
        <v>48179</v>
      </c>
      <c r="X1215">
        <v>7718</v>
      </c>
      <c r="Y1215" t="s">
        <v>675</v>
      </c>
      <c r="Z1215" t="s">
        <v>5853</v>
      </c>
      <c r="AA1215" t="s">
        <v>664</v>
      </c>
      <c r="AB1215" t="s">
        <v>664</v>
      </c>
      <c r="AC1215" t="s">
        <v>675</v>
      </c>
      <c r="AD1215" t="s">
        <v>5853</v>
      </c>
      <c r="AE1215">
        <v>7964</v>
      </c>
      <c r="AF1215" t="s">
        <v>675</v>
      </c>
      <c r="AG1215">
        <v>5794</v>
      </c>
      <c r="AH1215" t="s">
        <v>675</v>
      </c>
      <c r="AI1215">
        <v>3874</v>
      </c>
      <c r="AN1215" t="s">
        <v>675</v>
      </c>
      <c r="AO1215" t="s">
        <v>1371</v>
      </c>
    </row>
    <row r="1216" spans="1:41" x14ac:dyDescent="0.3">
      <c r="A1216" t="s">
        <v>2542</v>
      </c>
      <c r="B1216" t="s">
        <v>141</v>
      </c>
      <c r="C1216" s="62">
        <v>31589</v>
      </c>
      <c r="D1216" t="s">
        <v>7277</v>
      </c>
      <c r="E1216" t="s">
        <v>7276</v>
      </c>
      <c r="F1216" t="s">
        <v>3575</v>
      </c>
      <c r="G1216" t="s">
        <v>3575</v>
      </c>
      <c r="H1216" t="s">
        <v>1422</v>
      </c>
      <c r="I1216" t="s">
        <v>9768</v>
      </c>
      <c r="J1216" t="s">
        <v>141</v>
      </c>
      <c r="K1216">
        <v>453974</v>
      </c>
      <c r="L1216" t="s">
        <v>141</v>
      </c>
      <c r="M1216">
        <v>1184318</v>
      </c>
      <c r="N1216" t="s">
        <v>141</v>
      </c>
      <c r="O1216" t="s">
        <v>2543</v>
      </c>
      <c r="P1216" t="s">
        <v>2542</v>
      </c>
      <c r="Q1216">
        <v>8356</v>
      </c>
      <c r="R1216" t="s">
        <v>141</v>
      </c>
      <c r="S1216">
        <v>29241</v>
      </c>
      <c r="T1216" t="s">
        <v>141</v>
      </c>
      <c r="V1216" t="s">
        <v>4379</v>
      </c>
      <c r="W1216">
        <v>46384</v>
      </c>
      <c r="X1216">
        <v>8356</v>
      </c>
      <c r="Y1216" t="s">
        <v>141</v>
      </c>
      <c r="Z1216" t="s">
        <v>8753</v>
      </c>
      <c r="AA1216" t="s">
        <v>656</v>
      </c>
      <c r="AB1216" t="s">
        <v>656</v>
      </c>
      <c r="AC1216" t="s">
        <v>141</v>
      </c>
      <c r="AD1216" t="s">
        <v>8753</v>
      </c>
      <c r="AI1216">
        <v>1732</v>
      </c>
      <c r="AO1216" t="s">
        <v>1422</v>
      </c>
    </row>
    <row r="1217" spans="1:41" x14ac:dyDescent="0.3">
      <c r="A1217" t="s">
        <v>12395</v>
      </c>
      <c r="B1217" t="s">
        <v>11209</v>
      </c>
      <c r="C1217" s="62">
        <v>35027</v>
      </c>
      <c r="D1217" t="s">
        <v>7861</v>
      </c>
      <c r="E1217" t="s">
        <v>12396</v>
      </c>
      <c r="F1217" t="s">
        <v>1374</v>
      </c>
      <c r="G1217" t="s">
        <v>6107</v>
      </c>
      <c r="H1217" t="s">
        <v>1371</v>
      </c>
      <c r="I1217" t="s">
        <v>13828</v>
      </c>
      <c r="J1217" t="s">
        <v>11209</v>
      </c>
      <c r="K1217">
        <v>642564</v>
      </c>
      <c r="L1217" t="s">
        <v>11209</v>
      </c>
      <c r="M1217">
        <v>2211793</v>
      </c>
      <c r="N1217" t="s">
        <v>11209</v>
      </c>
      <c r="O1217" t="s">
        <v>14948</v>
      </c>
      <c r="P1217" t="s">
        <v>12395</v>
      </c>
      <c r="Q1217">
        <v>10242</v>
      </c>
      <c r="R1217" t="s">
        <v>11209</v>
      </c>
      <c r="S1217">
        <v>34965</v>
      </c>
      <c r="T1217" t="s">
        <v>11209</v>
      </c>
      <c r="V1217" t="s">
        <v>12397</v>
      </c>
      <c r="W1217">
        <v>103071</v>
      </c>
      <c r="X1217">
        <v>10242</v>
      </c>
      <c r="Y1217" t="s">
        <v>11209</v>
      </c>
      <c r="Z1217" t="s">
        <v>12398</v>
      </c>
      <c r="AA1217" t="s">
        <v>656</v>
      </c>
      <c r="AB1217" t="s">
        <v>656</v>
      </c>
      <c r="AC1217" t="s">
        <v>11209</v>
      </c>
      <c r="AD1217" t="s">
        <v>12398</v>
      </c>
      <c r="AE1217">
        <v>13594</v>
      </c>
      <c r="AH1217" t="s">
        <v>11209</v>
      </c>
      <c r="AI1217">
        <v>18523</v>
      </c>
      <c r="AJ1217">
        <v>5251</v>
      </c>
      <c r="AL1217" t="s">
        <v>14949</v>
      </c>
      <c r="AM1217" t="s">
        <v>12398</v>
      </c>
      <c r="AN1217" t="s">
        <v>11209</v>
      </c>
      <c r="AO1217" t="s">
        <v>1371</v>
      </c>
    </row>
    <row r="1218" spans="1:41" x14ac:dyDescent="0.3">
      <c r="A1218" t="s">
        <v>11181</v>
      </c>
      <c r="B1218" t="s">
        <v>11182</v>
      </c>
      <c r="C1218" s="62">
        <v>33410</v>
      </c>
      <c r="D1218" t="s">
        <v>11183</v>
      </c>
      <c r="E1218" t="s">
        <v>6627</v>
      </c>
      <c r="F1218" t="s">
        <v>3575</v>
      </c>
      <c r="G1218" t="s">
        <v>3575</v>
      </c>
      <c r="H1218" t="s">
        <v>1394</v>
      </c>
      <c r="I1218" t="s">
        <v>11184</v>
      </c>
      <c r="J1218" t="s">
        <v>11182</v>
      </c>
      <c r="K1218">
        <v>527043</v>
      </c>
      <c r="L1218" t="s">
        <v>11182</v>
      </c>
      <c r="M1218">
        <v>1953517</v>
      </c>
      <c r="N1218" t="s">
        <v>11182</v>
      </c>
      <c r="O1218" t="s">
        <v>13109</v>
      </c>
      <c r="P1218" t="s">
        <v>11181</v>
      </c>
      <c r="Q1218">
        <v>10023</v>
      </c>
      <c r="R1218" t="s">
        <v>11182</v>
      </c>
      <c r="S1218">
        <v>31901</v>
      </c>
      <c r="T1218" t="s">
        <v>11182</v>
      </c>
      <c r="V1218" t="s">
        <v>12087</v>
      </c>
      <c r="W1218">
        <v>58420</v>
      </c>
      <c r="X1218">
        <v>10023</v>
      </c>
      <c r="Y1218" t="s">
        <v>11182</v>
      </c>
      <c r="Z1218" t="s">
        <v>11185</v>
      </c>
      <c r="AA1218" t="s">
        <v>656</v>
      </c>
      <c r="AB1218" t="s">
        <v>656</v>
      </c>
      <c r="AC1218" t="s">
        <v>11182</v>
      </c>
      <c r="AD1218" t="s">
        <v>11185</v>
      </c>
      <c r="AE1218">
        <v>10794</v>
      </c>
      <c r="AF1218" t="s">
        <v>11182</v>
      </c>
      <c r="AG1218">
        <v>17091</v>
      </c>
      <c r="AH1218" t="s">
        <v>11182</v>
      </c>
      <c r="AI1218">
        <v>8569</v>
      </c>
      <c r="AJ1218">
        <v>4974</v>
      </c>
      <c r="AL1218" t="s">
        <v>14950</v>
      </c>
      <c r="AM1218" t="s">
        <v>11185</v>
      </c>
      <c r="AN1218" t="s">
        <v>11182</v>
      </c>
      <c r="AO1218" t="s">
        <v>1394</v>
      </c>
    </row>
    <row r="1219" spans="1:41" x14ac:dyDescent="0.3">
      <c r="A1219" t="s">
        <v>10657</v>
      </c>
      <c r="B1219" t="s">
        <v>10658</v>
      </c>
      <c r="C1219" s="62">
        <v>34254</v>
      </c>
      <c r="D1219" t="s">
        <v>10659</v>
      </c>
      <c r="E1219" t="s">
        <v>6627</v>
      </c>
      <c r="F1219" t="s">
        <v>1529</v>
      </c>
      <c r="G1219" t="s">
        <v>9083</v>
      </c>
      <c r="H1219" t="s">
        <v>1429</v>
      </c>
      <c r="I1219" t="s">
        <v>10660</v>
      </c>
      <c r="J1219" t="s">
        <v>10658</v>
      </c>
      <c r="K1219">
        <v>606466</v>
      </c>
      <c r="L1219" t="s">
        <v>10658</v>
      </c>
      <c r="M1219">
        <v>1963334</v>
      </c>
      <c r="N1219" t="s">
        <v>10658</v>
      </c>
      <c r="O1219" t="s">
        <v>13541</v>
      </c>
      <c r="P1219" t="s">
        <v>10657</v>
      </c>
      <c r="Q1219">
        <v>10036</v>
      </c>
      <c r="R1219" t="s">
        <v>10658</v>
      </c>
      <c r="S1219">
        <v>32512</v>
      </c>
      <c r="T1219" t="s">
        <v>10658</v>
      </c>
      <c r="V1219" t="s">
        <v>12296</v>
      </c>
      <c r="W1219">
        <v>69790</v>
      </c>
      <c r="X1219">
        <v>10036</v>
      </c>
      <c r="Y1219" t="s">
        <v>10658</v>
      </c>
      <c r="Z1219" t="s">
        <v>10661</v>
      </c>
      <c r="AA1219" t="s">
        <v>5053</v>
      </c>
      <c r="AB1219" t="s">
        <v>656</v>
      </c>
      <c r="AC1219" t="s">
        <v>10658</v>
      </c>
      <c r="AD1219" t="s">
        <v>10661</v>
      </c>
      <c r="AE1219">
        <v>13183</v>
      </c>
      <c r="AF1219" t="s">
        <v>10658</v>
      </c>
      <c r="AG1219">
        <v>21853</v>
      </c>
      <c r="AH1219" t="s">
        <v>10658</v>
      </c>
      <c r="AI1219">
        <v>18466</v>
      </c>
      <c r="AJ1219">
        <v>4988</v>
      </c>
      <c r="AL1219" t="s">
        <v>14951</v>
      </c>
      <c r="AM1219" t="s">
        <v>10661</v>
      </c>
      <c r="AN1219" t="s">
        <v>10661</v>
      </c>
      <c r="AO1219" t="s">
        <v>15915</v>
      </c>
    </row>
    <row r="1220" spans="1:41" x14ac:dyDescent="0.3">
      <c r="A1220" t="s">
        <v>2544</v>
      </c>
      <c r="B1220" t="s">
        <v>1012</v>
      </c>
      <c r="C1220" s="62">
        <v>31650</v>
      </c>
      <c r="D1220" t="s">
        <v>6926</v>
      </c>
      <c r="E1220" t="s">
        <v>6627</v>
      </c>
      <c r="F1220" t="s">
        <v>3575</v>
      </c>
      <c r="G1220" t="s">
        <v>3575</v>
      </c>
      <c r="H1220" t="s">
        <v>1371</v>
      </c>
      <c r="I1220" t="s">
        <v>9211</v>
      </c>
      <c r="J1220" t="s">
        <v>1012</v>
      </c>
      <c r="K1220">
        <v>501687</v>
      </c>
      <c r="L1220" t="s">
        <v>1012</v>
      </c>
      <c r="M1220">
        <v>1894634</v>
      </c>
      <c r="N1220" t="s">
        <v>1012</v>
      </c>
      <c r="O1220" t="s">
        <v>2545</v>
      </c>
      <c r="P1220" t="s">
        <v>2544</v>
      </c>
      <c r="Q1220">
        <v>9037</v>
      </c>
      <c r="R1220" t="s">
        <v>1012</v>
      </c>
      <c r="S1220">
        <v>32024</v>
      </c>
      <c r="T1220" t="s">
        <v>1012</v>
      </c>
      <c r="V1220" t="s">
        <v>5854</v>
      </c>
      <c r="W1220">
        <v>50937</v>
      </c>
      <c r="X1220">
        <v>9037</v>
      </c>
      <c r="Y1220" t="s">
        <v>1012</v>
      </c>
      <c r="Z1220" t="s">
        <v>8754</v>
      </c>
      <c r="AA1220" t="s">
        <v>656</v>
      </c>
      <c r="AB1220" t="s">
        <v>656</v>
      </c>
      <c r="AC1220" t="s">
        <v>1012</v>
      </c>
      <c r="AD1220" t="s">
        <v>8754</v>
      </c>
      <c r="AI1220">
        <v>5244</v>
      </c>
      <c r="AO1220" t="s">
        <v>1371</v>
      </c>
    </row>
    <row r="1221" spans="1:41" x14ac:dyDescent="0.3">
      <c r="A1221" t="s">
        <v>2546</v>
      </c>
      <c r="B1221" t="s">
        <v>472</v>
      </c>
      <c r="C1221" s="62">
        <v>32425</v>
      </c>
      <c r="D1221" t="s">
        <v>6628</v>
      </c>
      <c r="E1221" t="s">
        <v>6627</v>
      </c>
      <c r="F1221" t="s">
        <v>1414</v>
      </c>
      <c r="G1221" t="s">
        <v>9083</v>
      </c>
      <c r="H1221" t="s">
        <v>1378</v>
      </c>
      <c r="I1221" t="s">
        <v>10348</v>
      </c>
      <c r="J1221" t="s">
        <v>472</v>
      </c>
      <c r="K1221">
        <v>516782</v>
      </c>
      <c r="L1221" t="s">
        <v>472</v>
      </c>
      <c r="M1221">
        <v>1741213</v>
      </c>
      <c r="N1221" t="s">
        <v>472</v>
      </c>
      <c r="O1221" t="s">
        <v>4380</v>
      </c>
      <c r="P1221" t="s">
        <v>2546</v>
      </c>
      <c r="Q1221">
        <v>9118</v>
      </c>
      <c r="R1221" t="s">
        <v>472</v>
      </c>
      <c r="S1221">
        <v>30830</v>
      </c>
      <c r="T1221" t="s">
        <v>472</v>
      </c>
      <c r="U1221" t="s">
        <v>472</v>
      </c>
      <c r="V1221" t="s">
        <v>4381</v>
      </c>
      <c r="W1221">
        <v>56034</v>
      </c>
      <c r="X1221">
        <v>9118</v>
      </c>
      <c r="Y1221" t="s">
        <v>472</v>
      </c>
      <c r="Z1221" t="s">
        <v>5855</v>
      </c>
      <c r="AA1221" t="s">
        <v>656</v>
      </c>
      <c r="AB1221" t="s">
        <v>656</v>
      </c>
      <c r="AC1221" t="s">
        <v>472</v>
      </c>
      <c r="AD1221" t="s">
        <v>5855</v>
      </c>
      <c r="AE1221">
        <v>11333</v>
      </c>
      <c r="AF1221" t="s">
        <v>472</v>
      </c>
      <c r="AG1221">
        <v>13423</v>
      </c>
      <c r="AH1221" t="s">
        <v>472</v>
      </c>
      <c r="AI1221">
        <v>5025</v>
      </c>
      <c r="AJ1221">
        <v>3977</v>
      </c>
      <c r="AL1221" t="s">
        <v>14952</v>
      </c>
      <c r="AM1221" t="s">
        <v>5855</v>
      </c>
      <c r="AN1221" t="s">
        <v>5855</v>
      </c>
      <c r="AO1221" t="s">
        <v>1378</v>
      </c>
    </row>
    <row r="1222" spans="1:41" x14ac:dyDescent="0.3">
      <c r="A1222" t="s">
        <v>2547</v>
      </c>
      <c r="B1222" t="s">
        <v>1072</v>
      </c>
      <c r="C1222" s="62">
        <v>29533</v>
      </c>
      <c r="D1222" t="s">
        <v>6831</v>
      </c>
      <c r="E1222" t="s">
        <v>6627</v>
      </c>
      <c r="F1222" t="s">
        <v>3575</v>
      </c>
      <c r="G1222" t="s">
        <v>3575</v>
      </c>
      <c r="H1222" t="s">
        <v>1371</v>
      </c>
      <c r="I1222" t="s">
        <v>9829</v>
      </c>
      <c r="J1222" t="s">
        <v>1072</v>
      </c>
      <c r="K1222">
        <v>469690</v>
      </c>
      <c r="L1222" t="s">
        <v>1072</v>
      </c>
      <c r="M1222">
        <v>1663441</v>
      </c>
      <c r="N1222" t="s">
        <v>1072</v>
      </c>
      <c r="O1222" t="s">
        <v>2548</v>
      </c>
      <c r="P1222" t="s">
        <v>2547</v>
      </c>
      <c r="Q1222">
        <v>8582</v>
      </c>
      <c r="R1222" t="s">
        <v>1072</v>
      </c>
      <c r="S1222">
        <v>30377</v>
      </c>
      <c r="T1222" t="s">
        <v>1072</v>
      </c>
      <c r="V1222" t="s">
        <v>4382</v>
      </c>
      <c r="W1222">
        <v>54154</v>
      </c>
      <c r="X1222">
        <v>8582</v>
      </c>
      <c r="Y1222" t="s">
        <v>1072</v>
      </c>
      <c r="Z1222" t="s">
        <v>8755</v>
      </c>
      <c r="AA1222" t="s">
        <v>656</v>
      </c>
      <c r="AB1222" t="s">
        <v>656</v>
      </c>
      <c r="AC1222" t="s">
        <v>1072</v>
      </c>
      <c r="AD1222" t="s">
        <v>8755</v>
      </c>
      <c r="AI1222">
        <v>5532</v>
      </c>
      <c r="AO1222" t="s">
        <v>1371</v>
      </c>
    </row>
    <row r="1223" spans="1:41" x14ac:dyDescent="0.3">
      <c r="A1223" t="s">
        <v>3480</v>
      </c>
      <c r="B1223" t="s">
        <v>1275</v>
      </c>
      <c r="C1223" s="62">
        <v>33502</v>
      </c>
      <c r="D1223" t="s">
        <v>6626</v>
      </c>
      <c r="E1223" t="s">
        <v>6681</v>
      </c>
      <c r="F1223" t="s">
        <v>1393</v>
      </c>
      <c r="G1223" t="s">
        <v>9083</v>
      </c>
      <c r="H1223" t="s">
        <v>1371</v>
      </c>
      <c r="I1223" t="s">
        <v>9408</v>
      </c>
      <c r="J1223" t="s">
        <v>1275</v>
      </c>
      <c r="K1223">
        <v>593372</v>
      </c>
      <c r="L1223" t="s">
        <v>1275</v>
      </c>
      <c r="M1223">
        <v>1803785</v>
      </c>
      <c r="N1223" t="s">
        <v>1275</v>
      </c>
      <c r="O1223" t="s">
        <v>12562</v>
      </c>
      <c r="P1223" t="s">
        <v>3480</v>
      </c>
      <c r="Q1223">
        <v>9376</v>
      </c>
      <c r="R1223" t="s">
        <v>1275</v>
      </c>
      <c r="S1223">
        <v>31340</v>
      </c>
      <c r="T1223" t="s">
        <v>1275</v>
      </c>
      <c r="V1223" t="s">
        <v>12896</v>
      </c>
      <c r="W1223">
        <v>67219</v>
      </c>
      <c r="X1223">
        <v>9376</v>
      </c>
      <c r="Y1223" t="s">
        <v>1275</v>
      </c>
      <c r="Z1223" t="s">
        <v>5856</v>
      </c>
      <c r="AA1223" t="s">
        <v>656</v>
      </c>
      <c r="AB1223" t="s">
        <v>656</v>
      </c>
      <c r="AC1223" t="s">
        <v>1275</v>
      </c>
      <c r="AD1223" t="s">
        <v>5856</v>
      </c>
      <c r="AE1223">
        <v>11757</v>
      </c>
      <c r="AF1223" t="s">
        <v>1275</v>
      </c>
      <c r="AG1223">
        <v>39686</v>
      </c>
      <c r="AH1223" t="s">
        <v>1275</v>
      </c>
      <c r="AI1223">
        <v>12896</v>
      </c>
      <c r="AJ1223">
        <v>4216</v>
      </c>
      <c r="AK1223" t="s">
        <v>1275</v>
      </c>
      <c r="AL1223" t="s">
        <v>14953</v>
      </c>
      <c r="AM1223" t="s">
        <v>5856</v>
      </c>
      <c r="AN1223" t="s">
        <v>5856</v>
      </c>
      <c r="AO1223" t="s">
        <v>15887</v>
      </c>
    </row>
    <row r="1224" spans="1:41" x14ac:dyDescent="0.3">
      <c r="A1224" t="s">
        <v>14142</v>
      </c>
      <c r="B1224" t="s">
        <v>14058</v>
      </c>
      <c r="C1224" s="62">
        <v>31565</v>
      </c>
      <c r="D1224" t="s">
        <v>6642</v>
      </c>
      <c r="E1224" t="s">
        <v>6557</v>
      </c>
      <c r="F1224" t="s">
        <v>1428</v>
      </c>
      <c r="G1224" t="s">
        <v>6107</v>
      </c>
      <c r="H1224" t="s">
        <v>1371</v>
      </c>
      <c r="I1224" t="s">
        <v>14059</v>
      </c>
      <c r="J1224" t="s">
        <v>14058</v>
      </c>
      <c r="K1224">
        <v>455119</v>
      </c>
      <c r="L1224" t="s">
        <v>14058</v>
      </c>
      <c r="O1224" t="s">
        <v>14954</v>
      </c>
      <c r="P1224" t="s">
        <v>14142</v>
      </c>
      <c r="Q1224">
        <v>9684</v>
      </c>
      <c r="R1224" t="s">
        <v>14058</v>
      </c>
      <c r="S1224">
        <v>32903</v>
      </c>
      <c r="T1224" t="s">
        <v>14058</v>
      </c>
      <c r="W1224">
        <v>54159</v>
      </c>
      <c r="X1224">
        <v>9684</v>
      </c>
      <c r="Y1224" t="s">
        <v>14058</v>
      </c>
      <c r="Z1224" t="s">
        <v>14143</v>
      </c>
      <c r="AA1224" t="s">
        <v>656</v>
      </c>
      <c r="AB1224" t="s">
        <v>656</v>
      </c>
      <c r="AD1224" t="s">
        <v>14143</v>
      </c>
      <c r="AE1224">
        <v>13275</v>
      </c>
      <c r="AI1224">
        <v>18455</v>
      </c>
      <c r="AJ1224">
        <v>4612</v>
      </c>
      <c r="AL1224" t="s">
        <v>14955</v>
      </c>
      <c r="AM1224" t="s">
        <v>14143</v>
      </c>
      <c r="AN1224" t="s">
        <v>14058</v>
      </c>
      <c r="AO1224" t="s">
        <v>15883</v>
      </c>
    </row>
    <row r="1225" spans="1:41" x14ac:dyDescent="0.3">
      <c r="A1225" t="s">
        <v>8246</v>
      </c>
      <c r="B1225" t="s">
        <v>8756</v>
      </c>
      <c r="C1225" s="62">
        <v>32755</v>
      </c>
      <c r="D1225" t="s">
        <v>6851</v>
      </c>
      <c r="E1225" t="s">
        <v>6557</v>
      </c>
      <c r="F1225" t="s">
        <v>3575</v>
      </c>
      <c r="G1225" t="s">
        <v>3575</v>
      </c>
      <c r="H1225" t="s">
        <v>1371</v>
      </c>
      <c r="I1225" t="s">
        <v>9290</v>
      </c>
      <c r="J1225" t="s">
        <v>8756</v>
      </c>
      <c r="K1225">
        <v>592533</v>
      </c>
      <c r="L1225" t="s">
        <v>8756</v>
      </c>
      <c r="M1225">
        <v>2053478</v>
      </c>
      <c r="N1225" t="s">
        <v>8756</v>
      </c>
      <c r="O1225" t="s">
        <v>13384</v>
      </c>
      <c r="P1225" t="s">
        <v>8246</v>
      </c>
      <c r="Q1225">
        <v>9920</v>
      </c>
      <c r="R1225" t="s">
        <v>8756</v>
      </c>
      <c r="S1225">
        <v>33135</v>
      </c>
      <c r="T1225" t="s">
        <v>8756</v>
      </c>
      <c r="V1225" t="s">
        <v>12265</v>
      </c>
      <c r="W1225">
        <v>68622</v>
      </c>
      <c r="X1225">
        <v>9920</v>
      </c>
      <c r="Y1225" t="s">
        <v>8756</v>
      </c>
      <c r="Z1225" t="s">
        <v>8757</v>
      </c>
      <c r="AA1225" t="s">
        <v>656</v>
      </c>
      <c r="AB1225" t="s">
        <v>656</v>
      </c>
      <c r="AC1225" t="s">
        <v>8756</v>
      </c>
      <c r="AD1225" t="s">
        <v>8757</v>
      </c>
      <c r="AE1225">
        <v>12431</v>
      </c>
      <c r="AF1225" t="s">
        <v>8756</v>
      </c>
      <c r="AG1225">
        <v>52716</v>
      </c>
      <c r="AI1225">
        <v>18446</v>
      </c>
      <c r="AN1225" t="s">
        <v>8756</v>
      </c>
      <c r="AO1225" t="s">
        <v>1371</v>
      </c>
    </row>
    <row r="1226" spans="1:41" x14ac:dyDescent="0.3">
      <c r="A1226" t="s">
        <v>2549</v>
      </c>
      <c r="B1226" t="s">
        <v>1256</v>
      </c>
      <c r="C1226" s="62">
        <v>30016</v>
      </c>
      <c r="D1226" t="s">
        <v>7967</v>
      </c>
      <c r="E1226" t="s">
        <v>6681</v>
      </c>
      <c r="F1226" t="s">
        <v>3575</v>
      </c>
      <c r="G1226" t="s">
        <v>3575</v>
      </c>
      <c r="H1226" t="s">
        <v>1371</v>
      </c>
      <c r="I1226" t="s">
        <v>9752</v>
      </c>
      <c r="J1226" t="s">
        <v>1256</v>
      </c>
      <c r="K1226">
        <v>450852</v>
      </c>
      <c r="L1226" t="s">
        <v>1256</v>
      </c>
      <c r="M1226">
        <v>1679140</v>
      </c>
      <c r="N1226" t="s">
        <v>1256</v>
      </c>
      <c r="O1226" t="s">
        <v>2550</v>
      </c>
      <c r="P1226" t="s">
        <v>2549</v>
      </c>
      <c r="Q1226">
        <v>8481</v>
      </c>
      <c r="R1226" t="s">
        <v>1256</v>
      </c>
      <c r="S1226">
        <v>30362</v>
      </c>
      <c r="T1226" t="s">
        <v>1256</v>
      </c>
      <c r="V1226" t="s">
        <v>4383</v>
      </c>
      <c r="W1226">
        <v>48216</v>
      </c>
      <c r="X1226">
        <v>8481</v>
      </c>
      <c r="Y1226" t="s">
        <v>1256</v>
      </c>
      <c r="Z1226" t="s">
        <v>8758</v>
      </c>
      <c r="AA1226" t="s">
        <v>656</v>
      </c>
      <c r="AB1226" t="s">
        <v>656</v>
      </c>
      <c r="AC1226" t="s">
        <v>1256</v>
      </c>
      <c r="AD1226" t="s">
        <v>8758</v>
      </c>
      <c r="AI1226">
        <v>2586</v>
      </c>
      <c r="AO1226" t="s">
        <v>1371</v>
      </c>
    </row>
    <row r="1227" spans="1:41" x14ac:dyDescent="0.3">
      <c r="A1227" t="s">
        <v>2551</v>
      </c>
      <c r="B1227" t="s">
        <v>361</v>
      </c>
      <c r="C1227" s="62">
        <v>32426</v>
      </c>
      <c r="D1227" t="s">
        <v>7278</v>
      </c>
      <c r="E1227" t="s">
        <v>6681</v>
      </c>
      <c r="F1227" t="s">
        <v>3575</v>
      </c>
      <c r="G1227" t="s">
        <v>3575</v>
      </c>
      <c r="H1227" t="s">
        <v>1378</v>
      </c>
      <c r="I1227" t="s">
        <v>9328</v>
      </c>
      <c r="J1227" t="s">
        <v>361</v>
      </c>
      <c r="K1227">
        <v>494686</v>
      </c>
      <c r="L1227" t="s">
        <v>361</v>
      </c>
      <c r="M1227">
        <v>1099379</v>
      </c>
      <c r="N1227" t="s">
        <v>361</v>
      </c>
      <c r="O1227" t="s">
        <v>2552</v>
      </c>
      <c r="P1227" t="s">
        <v>2551</v>
      </c>
      <c r="Q1227">
        <v>8408</v>
      </c>
      <c r="R1227" t="s">
        <v>361</v>
      </c>
      <c r="S1227">
        <v>30141</v>
      </c>
      <c r="T1227" t="s">
        <v>361</v>
      </c>
      <c r="V1227" t="s">
        <v>4384</v>
      </c>
      <c r="W1227">
        <v>51441</v>
      </c>
      <c r="X1227">
        <v>8408</v>
      </c>
      <c r="Y1227" t="s">
        <v>361</v>
      </c>
      <c r="Z1227" t="s">
        <v>8759</v>
      </c>
      <c r="AA1227" t="s">
        <v>664</v>
      </c>
      <c r="AB1227" t="s">
        <v>656</v>
      </c>
      <c r="AC1227" t="s">
        <v>361</v>
      </c>
      <c r="AD1227" t="s">
        <v>8759</v>
      </c>
      <c r="AE1227">
        <v>8769</v>
      </c>
      <c r="AI1227">
        <v>3488</v>
      </c>
      <c r="AN1227" t="s">
        <v>361</v>
      </c>
      <c r="AO1227" t="s">
        <v>1378</v>
      </c>
    </row>
    <row r="1228" spans="1:41" x14ac:dyDescent="0.3">
      <c r="A1228" t="s">
        <v>2553</v>
      </c>
      <c r="B1228" t="s">
        <v>311</v>
      </c>
      <c r="C1228" s="62">
        <v>32010</v>
      </c>
      <c r="D1228" t="s">
        <v>6682</v>
      </c>
      <c r="E1228" t="s">
        <v>6681</v>
      </c>
      <c r="F1228" t="s">
        <v>1387</v>
      </c>
      <c r="G1228" t="s">
        <v>6107</v>
      </c>
      <c r="H1228" t="s">
        <v>1378</v>
      </c>
      <c r="I1228" t="s">
        <v>9304</v>
      </c>
      <c r="J1228" t="s">
        <v>311</v>
      </c>
      <c r="K1228">
        <v>502110</v>
      </c>
      <c r="L1228" t="s">
        <v>311</v>
      </c>
      <c r="M1228">
        <v>1795780</v>
      </c>
      <c r="N1228" t="s">
        <v>311</v>
      </c>
      <c r="O1228" t="s">
        <v>2554</v>
      </c>
      <c r="P1228" t="s">
        <v>2553</v>
      </c>
      <c r="Q1228">
        <v>9002</v>
      </c>
      <c r="R1228" t="s">
        <v>311</v>
      </c>
      <c r="S1228">
        <v>31065</v>
      </c>
      <c r="T1228" t="s">
        <v>311</v>
      </c>
      <c r="V1228" t="s">
        <v>4385</v>
      </c>
      <c r="W1228">
        <v>59275</v>
      </c>
      <c r="X1228">
        <v>9002</v>
      </c>
      <c r="Y1228" t="s">
        <v>311</v>
      </c>
      <c r="Z1228" t="s">
        <v>5857</v>
      </c>
      <c r="AA1228" t="s">
        <v>656</v>
      </c>
      <c r="AB1228" t="s">
        <v>656</v>
      </c>
      <c r="AC1228" t="s">
        <v>311</v>
      </c>
      <c r="AD1228" t="s">
        <v>5857</v>
      </c>
      <c r="AE1228">
        <v>11460</v>
      </c>
      <c r="AF1228" t="s">
        <v>311</v>
      </c>
      <c r="AG1228">
        <v>13540</v>
      </c>
      <c r="AH1228" t="s">
        <v>311</v>
      </c>
      <c r="AI1228">
        <v>5903</v>
      </c>
      <c r="AJ1228">
        <v>3869</v>
      </c>
      <c r="AK1228" t="s">
        <v>311</v>
      </c>
      <c r="AL1228" t="s">
        <v>14956</v>
      </c>
      <c r="AM1228" t="s">
        <v>5857</v>
      </c>
      <c r="AN1228" t="s">
        <v>5857</v>
      </c>
      <c r="AO1228" t="s">
        <v>15897</v>
      </c>
    </row>
    <row r="1229" spans="1:41" x14ac:dyDescent="0.3">
      <c r="A1229" t="s">
        <v>12006</v>
      </c>
      <c r="B1229" t="s">
        <v>11190</v>
      </c>
      <c r="C1229" s="62">
        <v>32349</v>
      </c>
      <c r="D1229" t="s">
        <v>6530</v>
      </c>
      <c r="E1229" t="s">
        <v>6681</v>
      </c>
      <c r="F1229" t="s">
        <v>1393</v>
      </c>
      <c r="G1229" t="s">
        <v>9083</v>
      </c>
      <c r="H1229" t="s">
        <v>1378</v>
      </c>
      <c r="I1229" t="s">
        <v>11617</v>
      </c>
      <c r="J1229" t="s">
        <v>11190</v>
      </c>
      <c r="K1229">
        <v>500874</v>
      </c>
      <c r="L1229" t="s">
        <v>11190</v>
      </c>
      <c r="M1229">
        <v>1208943</v>
      </c>
      <c r="N1229" t="s">
        <v>11190</v>
      </c>
      <c r="O1229" t="s">
        <v>12007</v>
      </c>
      <c r="P1229" t="s">
        <v>12006</v>
      </c>
      <c r="Q1229">
        <v>10399</v>
      </c>
      <c r="R1229" t="s">
        <v>11190</v>
      </c>
      <c r="S1229">
        <v>31275</v>
      </c>
      <c r="T1229" t="s">
        <v>11190</v>
      </c>
      <c r="V1229" t="s">
        <v>12817</v>
      </c>
      <c r="W1229">
        <v>51656</v>
      </c>
      <c r="X1229">
        <v>10399</v>
      </c>
      <c r="Y1229" t="s">
        <v>14957</v>
      </c>
      <c r="Z1229" t="s">
        <v>12008</v>
      </c>
      <c r="AA1229" t="s">
        <v>656</v>
      </c>
      <c r="AB1229" t="s">
        <v>656</v>
      </c>
      <c r="AC1229" t="s">
        <v>11190</v>
      </c>
      <c r="AD1229" t="s">
        <v>12008</v>
      </c>
      <c r="AE1229">
        <v>14074</v>
      </c>
      <c r="AF1229" t="s">
        <v>11190</v>
      </c>
      <c r="AG1229">
        <v>73875</v>
      </c>
      <c r="AH1229" t="s">
        <v>11190</v>
      </c>
      <c r="AI1229">
        <v>7590</v>
      </c>
      <c r="AJ1229">
        <v>5279</v>
      </c>
      <c r="AK1229" t="s">
        <v>11190</v>
      </c>
      <c r="AL1229" t="s">
        <v>14958</v>
      </c>
      <c r="AM1229" t="s">
        <v>12008</v>
      </c>
      <c r="AN1229" t="s">
        <v>12008</v>
      </c>
      <c r="AO1229" t="s">
        <v>15891</v>
      </c>
    </row>
    <row r="1230" spans="1:41" x14ac:dyDescent="0.3">
      <c r="A1230" t="s">
        <v>2555</v>
      </c>
      <c r="B1230" t="s">
        <v>492</v>
      </c>
      <c r="C1230" s="62">
        <v>32208</v>
      </c>
      <c r="D1230" t="s">
        <v>6725</v>
      </c>
      <c r="E1230" t="s">
        <v>6557</v>
      </c>
      <c r="F1230" t="s">
        <v>1400</v>
      </c>
      <c r="G1230" t="s">
        <v>6107</v>
      </c>
      <c r="H1230" t="s">
        <v>1378</v>
      </c>
      <c r="I1230" t="s">
        <v>10166</v>
      </c>
      <c r="J1230" t="s">
        <v>492</v>
      </c>
      <c r="K1230">
        <v>547982</v>
      </c>
      <c r="L1230" t="s">
        <v>492</v>
      </c>
      <c r="M1230">
        <v>1827526</v>
      </c>
      <c r="N1230" t="s">
        <v>492</v>
      </c>
      <c r="O1230" t="s">
        <v>2556</v>
      </c>
      <c r="P1230" t="s">
        <v>2555</v>
      </c>
      <c r="Q1230">
        <v>8922</v>
      </c>
      <c r="R1230" t="s">
        <v>492</v>
      </c>
      <c r="S1230">
        <v>31588</v>
      </c>
      <c r="T1230" t="s">
        <v>492</v>
      </c>
      <c r="U1230" t="s">
        <v>492</v>
      </c>
      <c r="V1230" t="s">
        <v>4386</v>
      </c>
      <c r="W1230">
        <v>54187</v>
      </c>
      <c r="X1230">
        <v>8922</v>
      </c>
      <c r="Y1230" t="s">
        <v>492</v>
      </c>
      <c r="Z1230" t="s">
        <v>5858</v>
      </c>
      <c r="AA1230" t="s">
        <v>664</v>
      </c>
      <c r="AB1230" t="s">
        <v>656</v>
      </c>
      <c r="AC1230" t="s">
        <v>492</v>
      </c>
      <c r="AD1230" t="s">
        <v>5858</v>
      </c>
      <c r="AE1230">
        <v>12081</v>
      </c>
      <c r="AF1230" t="s">
        <v>492</v>
      </c>
      <c r="AG1230">
        <v>14447</v>
      </c>
      <c r="AH1230" t="s">
        <v>492</v>
      </c>
      <c r="AI1230">
        <v>18106</v>
      </c>
      <c r="AJ1230">
        <v>3795</v>
      </c>
      <c r="AL1230" t="s">
        <v>14959</v>
      </c>
      <c r="AM1230" t="s">
        <v>5858</v>
      </c>
      <c r="AN1230" t="s">
        <v>492</v>
      </c>
      <c r="AO1230" t="s">
        <v>1378</v>
      </c>
    </row>
    <row r="1231" spans="1:41" x14ac:dyDescent="0.3">
      <c r="A1231" t="s">
        <v>2557</v>
      </c>
      <c r="B1231" t="s">
        <v>33</v>
      </c>
      <c r="C1231" s="62">
        <v>31140</v>
      </c>
      <c r="D1231" t="s">
        <v>6926</v>
      </c>
      <c r="E1231" t="s">
        <v>6681</v>
      </c>
      <c r="F1231" t="s">
        <v>3575</v>
      </c>
      <c r="G1231" t="s">
        <v>3575</v>
      </c>
      <c r="H1231" t="s">
        <v>1422</v>
      </c>
      <c r="I1231" t="s">
        <v>10209</v>
      </c>
      <c r="J1231" t="s">
        <v>33</v>
      </c>
      <c r="K1231">
        <v>446208</v>
      </c>
      <c r="L1231" t="s">
        <v>33</v>
      </c>
      <c r="M1231">
        <v>1784684</v>
      </c>
      <c r="N1231" t="s">
        <v>33</v>
      </c>
      <c r="O1231" t="s">
        <v>11978</v>
      </c>
      <c r="P1231" t="s">
        <v>2557</v>
      </c>
      <c r="Q1231">
        <v>8985</v>
      </c>
      <c r="R1231" t="s">
        <v>33</v>
      </c>
      <c r="S1231">
        <v>30975</v>
      </c>
      <c r="T1231" t="s">
        <v>33</v>
      </c>
      <c r="V1231" t="s">
        <v>11979</v>
      </c>
      <c r="W1231">
        <v>39099</v>
      </c>
      <c r="X1231">
        <v>8985</v>
      </c>
      <c r="Y1231" t="s">
        <v>33</v>
      </c>
      <c r="Z1231" t="s">
        <v>8760</v>
      </c>
      <c r="AA1231" t="s">
        <v>656</v>
      </c>
      <c r="AB1231" t="s">
        <v>656</v>
      </c>
      <c r="AC1231" t="s">
        <v>33</v>
      </c>
      <c r="AD1231" t="s">
        <v>8760</v>
      </c>
      <c r="AI1231">
        <v>6478</v>
      </c>
      <c r="AO1231" t="s">
        <v>1422</v>
      </c>
    </row>
    <row r="1232" spans="1:41" x14ac:dyDescent="0.3">
      <c r="A1232" t="s">
        <v>2558</v>
      </c>
      <c r="B1232" t="s">
        <v>39</v>
      </c>
      <c r="C1232" s="62">
        <v>30210</v>
      </c>
      <c r="D1232" t="s">
        <v>6583</v>
      </c>
      <c r="E1232" t="s">
        <v>6681</v>
      </c>
      <c r="F1232" t="s">
        <v>3575</v>
      </c>
      <c r="G1232" t="s">
        <v>3575</v>
      </c>
      <c r="H1232" t="s">
        <v>659</v>
      </c>
      <c r="I1232" t="s">
        <v>10381</v>
      </c>
      <c r="J1232" t="s">
        <v>39</v>
      </c>
      <c r="K1232">
        <v>492841</v>
      </c>
      <c r="L1232" t="s">
        <v>39</v>
      </c>
      <c r="M1232">
        <v>1670362</v>
      </c>
      <c r="N1232" t="s">
        <v>39</v>
      </c>
      <c r="O1232" t="s">
        <v>2559</v>
      </c>
      <c r="P1232" t="s">
        <v>2558</v>
      </c>
      <c r="Q1232">
        <v>8887</v>
      </c>
      <c r="R1232" t="s">
        <v>39</v>
      </c>
      <c r="S1232">
        <v>30986</v>
      </c>
      <c r="T1232" t="s">
        <v>39</v>
      </c>
      <c r="V1232" t="s">
        <v>4387</v>
      </c>
      <c r="W1232">
        <v>51242</v>
      </c>
      <c r="X1232">
        <v>8887</v>
      </c>
      <c r="Y1232" t="s">
        <v>39</v>
      </c>
      <c r="Z1232" t="s">
        <v>5859</v>
      </c>
      <c r="AA1232" t="s">
        <v>5053</v>
      </c>
      <c r="AB1232" t="s">
        <v>656</v>
      </c>
      <c r="AC1232" t="s">
        <v>39</v>
      </c>
      <c r="AD1232" t="s">
        <v>5859</v>
      </c>
      <c r="AE1232">
        <v>12046</v>
      </c>
      <c r="AF1232" t="s">
        <v>39</v>
      </c>
      <c r="AG1232">
        <v>13013</v>
      </c>
      <c r="AH1232" t="s">
        <v>39</v>
      </c>
      <c r="AI1232">
        <v>2651</v>
      </c>
      <c r="AJ1232">
        <v>3770</v>
      </c>
      <c r="AK1232" t="s">
        <v>39</v>
      </c>
      <c r="AL1232" t="s">
        <v>14960</v>
      </c>
      <c r="AM1232" t="s">
        <v>5859</v>
      </c>
      <c r="AN1232" t="s">
        <v>39</v>
      </c>
      <c r="AO1232" t="s">
        <v>659</v>
      </c>
    </row>
    <row r="1233" spans="1:41" x14ac:dyDescent="0.3">
      <c r="A1233" t="s">
        <v>4388</v>
      </c>
      <c r="B1233" t="s">
        <v>4389</v>
      </c>
      <c r="C1233" s="62">
        <v>33090</v>
      </c>
      <c r="D1233" t="s">
        <v>6568</v>
      </c>
      <c r="E1233" t="s">
        <v>6681</v>
      </c>
      <c r="F1233" t="s">
        <v>3575</v>
      </c>
      <c r="G1233" t="s">
        <v>3575</v>
      </c>
      <c r="H1233" t="s">
        <v>1371</v>
      </c>
      <c r="I1233" t="s">
        <v>9611</v>
      </c>
      <c r="J1233" t="s">
        <v>4389</v>
      </c>
      <c r="K1233">
        <v>607259</v>
      </c>
      <c r="L1233" t="s">
        <v>4389</v>
      </c>
      <c r="M1233">
        <v>2119647</v>
      </c>
      <c r="N1233" t="s">
        <v>4389</v>
      </c>
      <c r="O1233" t="s">
        <v>8761</v>
      </c>
      <c r="P1233" t="s">
        <v>4388</v>
      </c>
      <c r="Q1233">
        <v>9651</v>
      </c>
      <c r="R1233" t="s">
        <v>4389</v>
      </c>
      <c r="S1233">
        <v>33372</v>
      </c>
      <c r="T1233" t="s">
        <v>4389</v>
      </c>
      <c r="V1233" t="s">
        <v>5860</v>
      </c>
      <c r="W1233">
        <v>69887</v>
      </c>
      <c r="X1233">
        <v>9651</v>
      </c>
      <c r="Y1233" t="s">
        <v>4389</v>
      </c>
      <c r="Z1233" t="s">
        <v>5861</v>
      </c>
      <c r="AA1233" t="s">
        <v>664</v>
      </c>
      <c r="AB1233" t="s">
        <v>656</v>
      </c>
      <c r="AC1233" t="s">
        <v>4389</v>
      </c>
      <c r="AD1233" t="s">
        <v>5861</v>
      </c>
      <c r="AE1233">
        <v>12932</v>
      </c>
      <c r="AF1233" t="s">
        <v>4389</v>
      </c>
      <c r="AG1233">
        <v>53590</v>
      </c>
      <c r="AH1233" t="s">
        <v>4389</v>
      </c>
      <c r="AI1233">
        <v>18449</v>
      </c>
      <c r="AJ1233">
        <v>4590</v>
      </c>
      <c r="AK1233" t="s">
        <v>4389</v>
      </c>
      <c r="AN1233" t="s">
        <v>4389</v>
      </c>
      <c r="AO1233" t="s">
        <v>1371</v>
      </c>
    </row>
    <row r="1234" spans="1:41" x14ac:dyDescent="0.3">
      <c r="A1234" t="s">
        <v>14144</v>
      </c>
      <c r="B1234" t="s">
        <v>14049</v>
      </c>
      <c r="C1234" s="62">
        <v>33031</v>
      </c>
      <c r="D1234" t="s">
        <v>6568</v>
      </c>
      <c r="E1234" t="s">
        <v>14145</v>
      </c>
      <c r="F1234" t="s">
        <v>1384</v>
      </c>
      <c r="G1234" t="s">
        <v>6107</v>
      </c>
      <c r="H1234" t="s">
        <v>1378</v>
      </c>
      <c r="I1234" t="s">
        <v>15870</v>
      </c>
      <c r="J1234" t="s">
        <v>14049</v>
      </c>
      <c r="K1234">
        <v>605361</v>
      </c>
      <c r="L1234" t="s">
        <v>14049</v>
      </c>
      <c r="P1234" t="s">
        <v>14144</v>
      </c>
      <c r="Q1234">
        <v>11038</v>
      </c>
      <c r="S1234">
        <v>36497</v>
      </c>
      <c r="W1234">
        <v>69553</v>
      </c>
      <c r="Z1234" t="s">
        <v>14146</v>
      </c>
      <c r="AA1234" t="s">
        <v>664</v>
      </c>
      <c r="AB1234" t="s">
        <v>664</v>
      </c>
      <c r="AD1234" t="s">
        <v>14146</v>
      </c>
      <c r="AE1234">
        <v>15549</v>
      </c>
      <c r="AI1234">
        <v>28079</v>
      </c>
      <c r="AJ1234">
        <v>5773</v>
      </c>
      <c r="AN1234" t="s">
        <v>14049</v>
      </c>
      <c r="AO1234" t="s">
        <v>1378</v>
      </c>
    </row>
    <row r="1235" spans="1:41" x14ac:dyDescent="0.3">
      <c r="A1235" t="s">
        <v>2561</v>
      </c>
      <c r="B1235" t="s">
        <v>405</v>
      </c>
      <c r="C1235" s="62">
        <v>30362</v>
      </c>
      <c r="D1235" t="s">
        <v>6822</v>
      </c>
      <c r="E1235" t="s">
        <v>6557</v>
      </c>
      <c r="F1235" t="s">
        <v>1424</v>
      </c>
      <c r="G1235" t="s">
        <v>6107</v>
      </c>
      <c r="H1235" t="s">
        <v>1422</v>
      </c>
      <c r="I1235" t="s">
        <v>9371</v>
      </c>
      <c r="J1235" t="s">
        <v>405</v>
      </c>
      <c r="K1235">
        <v>431145</v>
      </c>
      <c r="L1235" t="s">
        <v>405</v>
      </c>
      <c r="M1235">
        <v>483767</v>
      </c>
      <c r="N1235" t="s">
        <v>405</v>
      </c>
      <c r="O1235" t="s">
        <v>2562</v>
      </c>
      <c r="P1235" t="s">
        <v>2561</v>
      </c>
      <c r="Q1235">
        <v>7628</v>
      </c>
      <c r="R1235" t="s">
        <v>405</v>
      </c>
      <c r="S1235">
        <v>6390</v>
      </c>
      <c r="T1235" t="s">
        <v>405</v>
      </c>
      <c r="U1235" t="s">
        <v>405</v>
      </c>
      <c r="V1235" t="s">
        <v>4390</v>
      </c>
      <c r="W1235">
        <v>45447</v>
      </c>
      <c r="X1235">
        <v>7628</v>
      </c>
      <c r="Y1235" t="s">
        <v>405</v>
      </c>
      <c r="Z1235" t="s">
        <v>5862</v>
      </c>
      <c r="AA1235" t="s">
        <v>656</v>
      </c>
      <c r="AB1235" t="s">
        <v>656</v>
      </c>
      <c r="AC1235" t="s">
        <v>405</v>
      </c>
      <c r="AD1235" t="s">
        <v>5862</v>
      </c>
      <c r="AE1235">
        <v>8047</v>
      </c>
      <c r="AF1235" t="s">
        <v>405</v>
      </c>
      <c r="AG1235">
        <v>5299</v>
      </c>
      <c r="AH1235" t="s">
        <v>405</v>
      </c>
      <c r="AI1235">
        <v>15293</v>
      </c>
      <c r="AJ1235">
        <v>2264</v>
      </c>
      <c r="AK1235" t="s">
        <v>405</v>
      </c>
      <c r="AL1235" t="s">
        <v>14961</v>
      </c>
      <c r="AM1235" t="s">
        <v>5862</v>
      </c>
      <c r="AN1235" t="s">
        <v>5862</v>
      </c>
      <c r="AO1235" t="s">
        <v>15929</v>
      </c>
    </row>
    <row r="1236" spans="1:41" x14ac:dyDescent="0.3">
      <c r="A1236" t="s">
        <v>2560</v>
      </c>
      <c r="B1236" t="s">
        <v>547</v>
      </c>
      <c r="C1236" s="62">
        <v>28847</v>
      </c>
      <c r="D1236" t="s">
        <v>6831</v>
      </c>
      <c r="E1236" t="s">
        <v>6681</v>
      </c>
      <c r="F1236" t="s">
        <v>3575</v>
      </c>
      <c r="G1236" t="s">
        <v>3575</v>
      </c>
      <c r="H1236" t="s">
        <v>2145</v>
      </c>
      <c r="I1236" t="s">
        <v>9296</v>
      </c>
      <c r="J1236" t="s">
        <v>547</v>
      </c>
      <c r="K1236">
        <v>400121</v>
      </c>
      <c r="L1236" t="s">
        <v>547</v>
      </c>
      <c r="M1236">
        <v>367942</v>
      </c>
      <c r="N1236" t="s">
        <v>547</v>
      </c>
      <c r="O1236" t="s">
        <v>4391</v>
      </c>
      <c r="P1236" t="s">
        <v>2560</v>
      </c>
      <c r="Q1236">
        <v>6853</v>
      </c>
      <c r="R1236" t="s">
        <v>547</v>
      </c>
      <c r="S1236">
        <v>5007</v>
      </c>
      <c r="T1236" t="s">
        <v>547</v>
      </c>
      <c r="U1236" t="s">
        <v>547</v>
      </c>
      <c r="V1236" t="s">
        <v>4392</v>
      </c>
      <c r="W1236">
        <v>1105</v>
      </c>
      <c r="X1236">
        <v>6853</v>
      </c>
      <c r="Y1236" t="s">
        <v>547</v>
      </c>
      <c r="Z1236" t="s">
        <v>5863</v>
      </c>
      <c r="AA1236" t="s">
        <v>5053</v>
      </c>
      <c r="AB1236" t="s">
        <v>656</v>
      </c>
      <c r="AC1236" t="s">
        <v>547</v>
      </c>
      <c r="AD1236" t="s">
        <v>5863</v>
      </c>
      <c r="AE1236">
        <v>6827</v>
      </c>
      <c r="AF1236" t="s">
        <v>547</v>
      </c>
      <c r="AG1236">
        <v>5190</v>
      </c>
      <c r="AH1236" t="s">
        <v>547</v>
      </c>
      <c r="AI1236">
        <v>8867</v>
      </c>
      <c r="AJ1236">
        <v>194</v>
      </c>
      <c r="AK1236" t="s">
        <v>547</v>
      </c>
      <c r="AL1236" t="s">
        <v>14962</v>
      </c>
      <c r="AM1236" t="s">
        <v>5863</v>
      </c>
      <c r="AN1236" t="s">
        <v>5863</v>
      </c>
      <c r="AO1236" t="s">
        <v>2145</v>
      </c>
    </row>
    <row r="1237" spans="1:41" x14ac:dyDescent="0.3">
      <c r="A1237" t="s">
        <v>2563</v>
      </c>
      <c r="B1237" t="s">
        <v>1191</v>
      </c>
      <c r="C1237" s="62">
        <v>30088</v>
      </c>
      <c r="D1237" t="s">
        <v>6568</v>
      </c>
      <c r="E1237" t="s">
        <v>7968</v>
      </c>
      <c r="F1237" t="s">
        <v>1458</v>
      </c>
      <c r="G1237" t="s">
        <v>9083</v>
      </c>
      <c r="H1237" t="s">
        <v>1371</v>
      </c>
      <c r="I1237" t="s">
        <v>10302</v>
      </c>
      <c r="J1237" t="s">
        <v>1191</v>
      </c>
      <c r="K1237">
        <v>434665</v>
      </c>
      <c r="L1237" t="s">
        <v>1191</v>
      </c>
      <c r="M1237">
        <v>541517</v>
      </c>
      <c r="N1237" t="s">
        <v>1191</v>
      </c>
      <c r="O1237" t="s">
        <v>2564</v>
      </c>
      <c r="P1237" t="s">
        <v>2563</v>
      </c>
      <c r="Q1237">
        <v>7805</v>
      </c>
      <c r="R1237" t="s">
        <v>1191</v>
      </c>
      <c r="S1237">
        <v>28505</v>
      </c>
      <c r="T1237" t="s">
        <v>1191</v>
      </c>
      <c r="V1237" t="s">
        <v>5864</v>
      </c>
      <c r="W1237">
        <v>39130</v>
      </c>
      <c r="X1237">
        <v>7805</v>
      </c>
      <c r="Y1237" t="s">
        <v>1191</v>
      </c>
      <c r="Z1237" t="s">
        <v>5865</v>
      </c>
      <c r="AA1237" t="s">
        <v>656</v>
      </c>
      <c r="AB1237" t="s">
        <v>656</v>
      </c>
      <c r="AC1237" t="s">
        <v>1191</v>
      </c>
      <c r="AD1237" t="s">
        <v>5865</v>
      </c>
      <c r="AF1237" t="s">
        <v>1191</v>
      </c>
      <c r="AG1237">
        <v>5517</v>
      </c>
      <c r="AI1237">
        <v>7041</v>
      </c>
      <c r="AO1237" t="s">
        <v>1371</v>
      </c>
    </row>
    <row r="1238" spans="1:41" x14ac:dyDescent="0.3">
      <c r="A1238" t="s">
        <v>2565</v>
      </c>
      <c r="B1238" t="s">
        <v>799</v>
      </c>
      <c r="C1238" s="62">
        <v>31128</v>
      </c>
      <c r="D1238" t="s">
        <v>6635</v>
      </c>
      <c r="E1238" t="s">
        <v>7580</v>
      </c>
      <c r="F1238" t="s">
        <v>3575</v>
      </c>
      <c r="G1238" t="s">
        <v>3575</v>
      </c>
      <c r="H1238" t="s">
        <v>1371</v>
      </c>
      <c r="I1238" t="s">
        <v>10666</v>
      </c>
      <c r="J1238" t="s">
        <v>799</v>
      </c>
      <c r="K1238">
        <v>475416</v>
      </c>
      <c r="L1238" t="s">
        <v>799</v>
      </c>
      <c r="M1238">
        <v>1262692</v>
      </c>
      <c r="N1238" t="s">
        <v>799</v>
      </c>
      <c r="O1238" t="s">
        <v>2566</v>
      </c>
      <c r="P1238" t="s">
        <v>2565</v>
      </c>
      <c r="Q1238">
        <v>8194</v>
      </c>
      <c r="R1238" t="s">
        <v>799</v>
      </c>
      <c r="S1238">
        <v>28977</v>
      </c>
      <c r="T1238" t="s">
        <v>799</v>
      </c>
      <c r="V1238" t="s">
        <v>4393</v>
      </c>
      <c r="W1238">
        <v>49766</v>
      </c>
      <c r="X1238">
        <v>8194</v>
      </c>
      <c r="Y1238" t="s">
        <v>799</v>
      </c>
      <c r="Z1238" t="s">
        <v>5866</v>
      </c>
      <c r="AA1238" t="s">
        <v>656</v>
      </c>
      <c r="AB1238" t="s">
        <v>656</v>
      </c>
      <c r="AC1238" t="s">
        <v>799</v>
      </c>
      <c r="AD1238" t="s">
        <v>5866</v>
      </c>
      <c r="AE1238">
        <v>9292</v>
      </c>
      <c r="AF1238" t="s">
        <v>799</v>
      </c>
      <c r="AG1238">
        <v>5675</v>
      </c>
      <c r="AH1238" t="s">
        <v>799</v>
      </c>
      <c r="AI1238">
        <v>1638</v>
      </c>
      <c r="AN1238" t="s">
        <v>799</v>
      </c>
      <c r="AO1238" t="s">
        <v>1371</v>
      </c>
    </row>
    <row r="1239" spans="1:41" x14ac:dyDescent="0.3">
      <c r="A1239" t="s">
        <v>2567</v>
      </c>
      <c r="B1239" t="s">
        <v>80</v>
      </c>
      <c r="C1239" s="62">
        <v>31285</v>
      </c>
      <c r="D1239" t="s">
        <v>6913</v>
      </c>
      <c r="E1239" t="s">
        <v>7279</v>
      </c>
      <c r="F1239" t="s">
        <v>3575</v>
      </c>
      <c r="G1239" t="s">
        <v>3575</v>
      </c>
      <c r="H1239" t="s">
        <v>1378</v>
      </c>
      <c r="I1239" t="s">
        <v>10156</v>
      </c>
      <c r="J1239" t="s">
        <v>80</v>
      </c>
      <c r="K1239">
        <v>518991</v>
      </c>
      <c r="L1239" t="s">
        <v>80</v>
      </c>
      <c r="M1239">
        <v>1740965</v>
      </c>
      <c r="N1239" t="s">
        <v>80</v>
      </c>
      <c r="O1239" t="s">
        <v>4394</v>
      </c>
      <c r="P1239" t="s">
        <v>2567</v>
      </c>
      <c r="Q1239">
        <v>9026</v>
      </c>
      <c r="R1239" t="s">
        <v>80</v>
      </c>
      <c r="S1239">
        <v>30807</v>
      </c>
      <c r="T1239" t="s">
        <v>80</v>
      </c>
      <c r="V1239" t="s">
        <v>4395</v>
      </c>
      <c r="W1239">
        <v>56057</v>
      </c>
      <c r="X1239">
        <v>9026</v>
      </c>
      <c r="Y1239" t="s">
        <v>80</v>
      </c>
      <c r="Z1239" t="s">
        <v>5867</v>
      </c>
      <c r="AA1239" t="s">
        <v>656</v>
      </c>
      <c r="AB1239" t="s">
        <v>656</v>
      </c>
      <c r="AC1239" t="s">
        <v>80</v>
      </c>
      <c r="AD1239" t="s">
        <v>5867</v>
      </c>
      <c r="AE1239">
        <v>11789</v>
      </c>
      <c r="AF1239" t="s">
        <v>80</v>
      </c>
      <c r="AG1239">
        <v>12973</v>
      </c>
      <c r="AH1239" t="s">
        <v>80</v>
      </c>
      <c r="AI1239">
        <v>5122</v>
      </c>
      <c r="AN1239" t="s">
        <v>80</v>
      </c>
      <c r="AO1239" t="s">
        <v>1378</v>
      </c>
    </row>
    <row r="1240" spans="1:41" x14ac:dyDescent="0.3">
      <c r="A1240" t="s">
        <v>11436</v>
      </c>
      <c r="B1240" t="s">
        <v>11488</v>
      </c>
      <c r="C1240" s="62">
        <v>34873</v>
      </c>
      <c r="D1240" t="s">
        <v>6760</v>
      </c>
      <c r="E1240" t="s">
        <v>11437</v>
      </c>
      <c r="F1240" t="s">
        <v>1384</v>
      </c>
      <c r="G1240" t="s">
        <v>6107</v>
      </c>
      <c r="H1240" t="s">
        <v>1429</v>
      </c>
      <c r="I1240" t="s">
        <v>11188</v>
      </c>
      <c r="J1240" t="s">
        <v>11488</v>
      </c>
      <c r="K1240">
        <v>622761</v>
      </c>
      <c r="L1240" t="s">
        <v>11488</v>
      </c>
      <c r="M1240">
        <v>2167484</v>
      </c>
      <c r="N1240" t="s">
        <v>11488</v>
      </c>
      <c r="P1240" t="s">
        <v>11436</v>
      </c>
      <c r="Q1240">
        <v>10239</v>
      </c>
      <c r="R1240" t="s">
        <v>11488</v>
      </c>
      <c r="S1240">
        <v>33832</v>
      </c>
      <c r="T1240" t="s">
        <v>11488</v>
      </c>
      <c r="V1240" t="s">
        <v>12282</v>
      </c>
      <c r="W1240">
        <v>101165</v>
      </c>
      <c r="X1240">
        <v>10239</v>
      </c>
      <c r="Y1240" t="s">
        <v>11488</v>
      </c>
      <c r="Z1240" t="s">
        <v>12283</v>
      </c>
      <c r="AA1240" t="s">
        <v>656</v>
      </c>
      <c r="AB1240" t="s">
        <v>656</v>
      </c>
      <c r="AC1240" t="s">
        <v>11488</v>
      </c>
      <c r="AD1240" t="s">
        <v>12283</v>
      </c>
      <c r="AE1240">
        <v>13690</v>
      </c>
      <c r="AI1240">
        <v>18507</v>
      </c>
      <c r="AJ1240">
        <v>5826</v>
      </c>
      <c r="AL1240" t="s">
        <v>14963</v>
      </c>
      <c r="AM1240" t="s">
        <v>12283</v>
      </c>
      <c r="AN1240" t="s">
        <v>11488</v>
      </c>
      <c r="AO1240" t="s">
        <v>1429</v>
      </c>
    </row>
    <row r="1241" spans="1:41" x14ac:dyDescent="0.3">
      <c r="A1241" t="s">
        <v>2568</v>
      </c>
      <c r="B1241" t="s">
        <v>48</v>
      </c>
      <c r="C1241" s="62">
        <v>30155</v>
      </c>
      <c r="D1241" t="s">
        <v>6616</v>
      </c>
      <c r="E1241" t="s">
        <v>7443</v>
      </c>
      <c r="F1241" t="s">
        <v>3575</v>
      </c>
      <c r="G1241" t="s">
        <v>3575</v>
      </c>
      <c r="H1241" t="s">
        <v>1378</v>
      </c>
      <c r="I1241" t="s">
        <v>10732</v>
      </c>
      <c r="J1241" t="s">
        <v>48</v>
      </c>
      <c r="K1241">
        <v>458628</v>
      </c>
      <c r="L1241" t="s">
        <v>48</v>
      </c>
      <c r="M1241">
        <v>1350359</v>
      </c>
      <c r="N1241" t="s">
        <v>48</v>
      </c>
      <c r="O1241" t="s">
        <v>2569</v>
      </c>
      <c r="P1241" t="s">
        <v>2568</v>
      </c>
      <c r="Q1241">
        <v>8261</v>
      </c>
      <c r="R1241" t="s">
        <v>48</v>
      </c>
      <c r="V1241" t="s">
        <v>5868</v>
      </c>
      <c r="W1241">
        <v>39153</v>
      </c>
      <c r="X1241">
        <v>8261</v>
      </c>
      <c r="Y1241" t="s">
        <v>48</v>
      </c>
      <c r="Z1241" t="s">
        <v>8762</v>
      </c>
      <c r="AA1241" t="s">
        <v>656</v>
      </c>
      <c r="AB1241" t="s">
        <v>656</v>
      </c>
      <c r="AC1241" t="s">
        <v>48</v>
      </c>
      <c r="AD1241" t="s">
        <v>8762</v>
      </c>
      <c r="AI1241">
        <v>1465</v>
      </c>
      <c r="AO1241" t="s">
        <v>1378</v>
      </c>
    </row>
    <row r="1242" spans="1:41" x14ac:dyDescent="0.3">
      <c r="A1242" t="s">
        <v>2570</v>
      </c>
      <c r="B1242" t="s">
        <v>17</v>
      </c>
      <c r="C1242" s="62">
        <v>30406</v>
      </c>
      <c r="D1242" t="s">
        <v>7060</v>
      </c>
      <c r="E1242" t="s">
        <v>7121</v>
      </c>
      <c r="F1242" t="s">
        <v>1428</v>
      </c>
      <c r="G1242" t="s">
        <v>6107</v>
      </c>
      <c r="H1242" t="s">
        <v>1422</v>
      </c>
      <c r="I1242" t="s">
        <v>9518</v>
      </c>
      <c r="J1242" t="s">
        <v>17</v>
      </c>
      <c r="K1242">
        <v>425772</v>
      </c>
      <c r="L1242" t="s">
        <v>17</v>
      </c>
      <c r="M1242">
        <v>292722</v>
      </c>
      <c r="N1242" t="s">
        <v>17</v>
      </c>
      <c r="O1242" t="s">
        <v>2571</v>
      </c>
      <c r="P1242" t="s">
        <v>2570</v>
      </c>
      <c r="Q1242">
        <v>7296</v>
      </c>
      <c r="R1242" t="s">
        <v>17</v>
      </c>
      <c r="S1242">
        <v>5921</v>
      </c>
      <c r="T1242" t="s">
        <v>17</v>
      </c>
      <c r="U1242" t="s">
        <v>17</v>
      </c>
      <c r="V1242" t="s">
        <v>4396</v>
      </c>
      <c r="W1242">
        <v>31602</v>
      </c>
      <c r="X1242">
        <v>7296</v>
      </c>
      <c r="Y1242" t="s">
        <v>17</v>
      </c>
      <c r="Z1242" t="s">
        <v>5869</v>
      </c>
      <c r="AA1242" t="s">
        <v>656</v>
      </c>
      <c r="AB1242" t="s">
        <v>656</v>
      </c>
      <c r="AC1242" t="s">
        <v>17</v>
      </c>
      <c r="AD1242" t="s">
        <v>5869</v>
      </c>
      <c r="AE1242">
        <v>7003</v>
      </c>
      <c r="AF1242" t="s">
        <v>17</v>
      </c>
      <c r="AG1242">
        <v>5282</v>
      </c>
      <c r="AH1242" t="s">
        <v>17</v>
      </c>
      <c r="AI1242">
        <v>576</v>
      </c>
      <c r="AJ1242">
        <v>2213</v>
      </c>
      <c r="AK1242" t="s">
        <v>17</v>
      </c>
      <c r="AL1242" t="s">
        <v>14964</v>
      </c>
      <c r="AM1242" t="s">
        <v>5869</v>
      </c>
      <c r="AN1242" t="s">
        <v>17</v>
      </c>
      <c r="AO1242" t="s">
        <v>1422</v>
      </c>
    </row>
    <row r="1243" spans="1:41" x14ac:dyDescent="0.3">
      <c r="A1243" t="s">
        <v>14147</v>
      </c>
      <c r="B1243" t="s">
        <v>13968</v>
      </c>
      <c r="C1243" s="62">
        <v>34053</v>
      </c>
      <c r="D1243" t="s">
        <v>7076</v>
      </c>
      <c r="E1243" t="s">
        <v>14148</v>
      </c>
      <c r="F1243" t="s">
        <v>1407</v>
      </c>
      <c r="G1243" t="s">
        <v>9083</v>
      </c>
      <c r="H1243" t="s">
        <v>1371</v>
      </c>
      <c r="I1243" t="s">
        <v>13993</v>
      </c>
      <c r="J1243" t="s">
        <v>13968</v>
      </c>
      <c r="K1243">
        <v>664208</v>
      </c>
      <c r="L1243" t="s">
        <v>13968</v>
      </c>
      <c r="M1243">
        <v>2693484</v>
      </c>
      <c r="N1243" t="s">
        <v>13968</v>
      </c>
      <c r="O1243" t="s">
        <v>14965</v>
      </c>
      <c r="P1243" t="s">
        <v>14147</v>
      </c>
      <c r="Q1243">
        <v>10729</v>
      </c>
      <c r="R1243" t="s">
        <v>13968</v>
      </c>
      <c r="S1243">
        <v>36161</v>
      </c>
      <c r="T1243" t="s">
        <v>13968</v>
      </c>
      <c r="W1243">
        <v>106414</v>
      </c>
      <c r="X1243">
        <v>10729</v>
      </c>
      <c r="Y1243" t="s">
        <v>13968</v>
      </c>
      <c r="Z1243" t="s">
        <v>14149</v>
      </c>
      <c r="AA1243" t="s">
        <v>656</v>
      </c>
      <c r="AB1243" t="s">
        <v>656</v>
      </c>
      <c r="AD1243" t="s">
        <v>14149</v>
      </c>
      <c r="AE1243">
        <v>14994</v>
      </c>
      <c r="AI1243">
        <v>22809</v>
      </c>
      <c r="AJ1243">
        <v>5621</v>
      </c>
      <c r="AL1243" t="s">
        <v>14966</v>
      </c>
      <c r="AM1243" t="s">
        <v>14149</v>
      </c>
      <c r="AN1243" t="s">
        <v>13968</v>
      </c>
      <c r="AO1243" t="s">
        <v>15883</v>
      </c>
    </row>
    <row r="1244" spans="1:41" x14ac:dyDescent="0.3">
      <c r="A1244" t="s">
        <v>2572</v>
      </c>
      <c r="B1244" t="s">
        <v>949</v>
      </c>
      <c r="C1244" s="62">
        <v>29477</v>
      </c>
      <c r="D1244" t="s">
        <v>7970</v>
      </c>
      <c r="E1244" t="s">
        <v>7969</v>
      </c>
      <c r="F1244" t="s">
        <v>3575</v>
      </c>
      <c r="G1244" t="s">
        <v>3575</v>
      </c>
      <c r="H1244" t="s">
        <v>1371</v>
      </c>
      <c r="I1244" t="s">
        <v>10054</v>
      </c>
      <c r="J1244" t="s">
        <v>949</v>
      </c>
      <c r="K1244">
        <v>493137</v>
      </c>
      <c r="L1244" t="s">
        <v>949</v>
      </c>
      <c r="M1244">
        <v>1145060</v>
      </c>
      <c r="N1244" t="s">
        <v>949</v>
      </c>
      <c r="O1244" t="s">
        <v>2573</v>
      </c>
      <c r="P1244" t="s">
        <v>2572</v>
      </c>
      <c r="Q1244">
        <v>7906</v>
      </c>
      <c r="R1244" t="s">
        <v>949</v>
      </c>
      <c r="S1244">
        <v>28631</v>
      </c>
      <c r="T1244" t="s">
        <v>949</v>
      </c>
      <c r="V1244" t="s">
        <v>4397</v>
      </c>
      <c r="W1244">
        <v>39203</v>
      </c>
      <c r="X1244">
        <v>7906</v>
      </c>
      <c r="Y1244" t="s">
        <v>949</v>
      </c>
      <c r="Z1244" t="s">
        <v>5870</v>
      </c>
      <c r="AA1244" t="s">
        <v>656</v>
      </c>
      <c r="AB1244" t="s">
        <v>656</v>
      </c>
      <c r="AC1244" t="s">
        <v>949</v>
      </c>
      <c r="AD1244" t="s">
        <v>5870</v>
      </c>
      <c r="AE1244">
        <v>7859</v>
      </c>
      <c r="AI1244">
        <v>5503</v>
      </c>
      <c r="AN1244" t="s">
        <v>949</v>
      </c>
      <c r="AO1244" t="s">
        <v>1371</v>
      </c>
    </row>
    <row r="1245" spans="1:41" x14ac:dyDescent="0.3">
      <c r="A1245" t="s">
        <v>4398</v>
      </c>
      <c r="B1245" t="s">
        <v>77</v>
      </c>
      <c r="C1245" s="62">
        <v>27192</v>
      </c>
      <c r="D1245" t="s">
        <v>7445</v>
      </c>
      <c r="E1245" t="s">
        <v>7444</v>
      </c>
      <c r="F1245" t="s">
        <v>3575</v>
      </c>
      <c r="G1245" t="s">
        <v>3575</v>
      </c>
      <c r="H1245" t="s">
        <v>1378</v>
      </c>
      <c r="I1245" t="s">
        <v>9522</v>
      </c>
      <c r="J1245" t="s">
        <v>77</v>
      </c>
      <c r="K1245">
        <v>425686</v>
      </c>
      <c r="L1245" t="s">
        <v>77</v>
      </c>
      <c r="M1245">
        <v>384542</v>
      </c>
      <c r="N1245" t="s">
        <v>77</v>
      </c>
      <c r="O1245" t="s">
        <v>5871</v>
      </c>
      <c r="P1245" t="s">
        <v>4398</v>
      </c>
      <c r="Q1245">
        <v>7042</v>
      </c>
      <c r="R1245" t="s">
        <v>77</v>
      </c>
      <c r="V1245" t="s">
        <v>5872</v>
      </c>
      <c r="W1245">
        <v>16621</v>
      </c>
      <c r="Z1245" t="s">
        <v>8763</v>
      </c>
      <c r="AA1245" t="s">
        <v>664</v>
      </c>
      <c r="AB1245" t="s">
        <v>656</v>
      </c>
      <c r="AC1245" t="s">
        <v>77</v>
      </c>
      <c r="AD1245" t="s">
        <v>8763</v>
      </c>
      <c r="AI1245">
        <v>3811</v>
      </c>
      <c r="AO1245" t="s">
        <v>1378</v>
      </c>
    </row>
    <row r="1246" spans="1:41" x14ac:dyDescent="0.3">
      <c r="A1246" t="s">
        <v>4399</v>
      </c>
      <c r="B1246" t="s">
        <v>4400</v>
      </c>
      <c r="C1246" s="62">
        <v>27690</v>
      </c>
      <c r="D1246" t="s">
        <v>7446</v>
      </c>
      <c r="E1246" t="s">
        <v>7444</v>
      </c>
      <c r="F1246" t="s">
        <v>3575</v>
      </c>
      <c r="G1246" t="s">
        <v>3575</v>
      </c>
      <c r="H1246" t="s">
        <v>659</v>
      </c>
      <c r="I1246" t="s">
        <v>9248</v>
      </c>
      <c r="J1246" t="s">
        <v>4400</v>
      </c>
      <c r="K1246">
        <v>430565</v>
      </c>
      <c r="L1246" t="s">
        <v>4400</v>
      </c>
      <c r="M1246">
        <v>449864</v>
      </c>
      <c r="N1246" t="s">
        <v>4400</v>
      </c>
      <c r="O1246" t="s">
        <v>5873</v>
      </c>
      <c r="P1246" t="s">
        <v>4399</v>
      </c>
      <c r="R1246" t="s">
        <v>4400</v>
      </c>
      <c r="V1246" t="s">
        <v>5874</v>
      </c>
      <c r="W1246">
        <v>39185</v>
      </c>
      <c r="Z1246" t="s">
        <v>8764</v>
      </c>
      <c r="AA1246" t="s">
        <v>5053</v>
      </c>
      <c r="AB1246" t="s">
        <v>656</v>
      </c>
      <c r="AC1246" t="s">
        <v>4400</v>
      </c>
      <c r="AD1246" t="s">
        <v>8764</v>
      </c>
      <c r="AI1246">
        <v>4178</v>
      </c>
      <c r="AO1246" t="s">
        <v>659</v>
      </c>
    </row>
    <row r="1247" spans="1:41" x14ac:dyDescent="0.3">
      <c r="A1247" t="s">
        <v>2574</v>
      </c>
      <c r="B1247" t="s">
        <v>1022</v>
      </c>
      <c r="C1247" s="62">
        <v>30630</v>
      </c>
      <c r="D1247" t="s">
        <v>6637</v>
      </c>
      <c r="E1247" t="s">
        <v>7971</v>
      </c>
      <c r="F1247" t="s">
        <v>3575</v>
      </c>
      <c r="G1247" t="s">
        <v>3575</v>
      </c>
      <c r="H1247" t="s">
        <v>1371</v>
      </c>
      <c r="I1247" t="s">
        <v>10336</v>
      </c>
      <c r="J1247" t="s">
        <v>1022</v>
      </c>
      <c r="K1247">
        <v>458919</v>
      </c>
      <c r="L1247" t="s">
        <v>1022</v>
      </c>
      <c r="M1247">
        <v>1601138</v>
      </c>
      <c r="N1247" t="s">
        <v>1022</v>
      </c>
      <c r="O1247" t="s">
        <v>2575</v>
      </c>
      <c r="P1247" t="s">
        <v>2574</v>
      </c>
      <c r="Q1247">
        <v>8963</v>
      </c>
      <c r="R1247" t="s">
        <v>1022</v>
      </c>
      <c r="S1247">
        <v>30350</v>
      </c>
      <c r="T1247" t="s">
        <v>1022</v>
      </c>
      <c r="V1247" t="s">
        <v>4401</v>
      </c>
      <c r="W1247">
        <v>46338</v>
      </c>
      <c r="X1247">
        <v>8963</v>
      </c>
      <c r="Y1247" t="s">
        <v>1022</v>
      </c>
      <c r="Z1247" t="s">
        <v>5875</v>
      </c>
      <c r="AA1247" t="s">
        <v>656</v>
      </c>
      <c r="AB1247" t="s">
        <v>656</v>
      </c>
      <c r="AC1247" t="s">
        <v>1022</v>
      </c>
      <c r="AD1247" t="s">
        <v>5875</v>
      </c>
      <c r="AE1247">
        <v>10708</v>
      </c>
      <c r="AF1247" t="s">
        <v>1022</v>
      </c>
      <c r="AG1247">
        <v>13583</v>
      </c>
      <c r="AH1247" t="s">
        <v>1022</v>
      </c>
      <c r="AI1247">
        <v>3069</v>
      </c>
      <c r="AN1247" t="s">
        <v>1022</v>
      </c>
      <c r="AO1247" t="s">
        <v>1371</v>
      </c>
    </row>
    <row r="1248" spans="1:41" x14ac:dyDescent="0.3">
      <c r="A1248" t="s">
        <v>2576</v>
      </c>
      <c r="B1248" t="s">
        <v>810</v>
      </c>
      <c r="C1248" s="62">
        <v>31819</v>
      </c>
      <c r="D1248" t="s">
        <v>6574</v>
      </c>
      <c r="E1248" t="s">
        <v>7972</v>
      </c>
      <c r="F1248" t="s">
        <v>3575</v>
      </c>
      <c r="G1248" t="s">
        <v>3575</v>
      </c>
      <c r="H1248" t="s">
        <v>1371</v>
      </c>
      <c r="I1248" t="s">
        <v>10947</v>
      </c>
      <c r="J1248" t="s">
        <v>810</v>
      </c>
      <c r="K1248">
        <v>451085</v>
      </c>
      <c r="L1248" t="s">
        <v>810</v>
      </c>
      <c r="M1248">
        <v>1629067</v>
      </c>
      <c r="N1248" t="s">
        <v>810</v>
      </c>
      <c r="O1248" t="s">
        <v>2577</v>
      </c>
      <c r="P1248" t="s">
        <v>2576</v>
      </c>
      <c r="Q1248">
        <v>8418</v>
      </c>
      <c r="R1248" t="s">
        <v>810</v>
      </c>
      <c r="S1248">
        <v>29938</v>
      </c>
      <c r="T1248" t="s">
        <v>810</v>
      </c>
      <c r="V1248" t="s">
        <v>4402</v>
      </c>
      <c r="W1248">
        <v>58985</v>
      </c>
      <c r="X1248">
        <v>8418</v>
      </c>
      <c r="Y1248" t="s">
        <v>810</v>
      </c>
      <c r="Z1248" t="s">
        <v>5876</v>
      </c>
      <c r="AA1248" t="s">
        <v>664</v>
      </c>
      <c r="AB1248" t="s">
        <v>664</v>
      </c>
      <c r="AC1248" t="s">
        <v>810</v>
      </c>
      <c r="AD1248" t="s">
        <v>5876</v>
      </c>
      <c r="AE1248">
        <v>8683</v>
      </c>
      <c r="AF1248" t="s">
        <v>810</v>
      </c>
      <c r="AG1248">
        <v>5668</v>
      </c>
      <c r="AH1248" t="s">
        <v>810</v>
      </c>
      <c r="AI1248">
        <v>8968</v>
      </c>
      <c r="AN1248" t="s">
        <v>810</v>
      </c>
      <c r="AO1248" t="s">
        <v>1371</v>
      </c>
    </row>
    <row r="1249" spans="1:41" x14ac:dyDescent="0.3">
      <c r="A1249" t="s">
        <v>5047</v>
      </c>
      <c r="B1249" t="s">
        <v>894</v>
      </c>
      <c r="C1249" s="62">
        <v>33165</v>
      </c>
      <c r="D1249" t="s">
        <v>6974</v>
      </c>
      <c r="E1249" t="s">
        <v>7568</v>
      </c>
      <c r="F1249" t="s">
        <v>1462</v>
      </c>
      <c r="G1249" t="s">
        <v>6107</v>
      </c>
      <c r="H1249" t="s">
        <v>1371</v>
      </c>
      <c r="I1249" t="s">
        <v>10730</v>
      </c>
      <c r="J1249" t="s">
        <v>894</v>
      </c>
      <c r="K1249">
        <v>554431</v>
      </c>
      <c r="L1249" t="s">
        <v>894</v>
      </c>
      <c r="M1249">
        <v>1739668</v>
      </c>
      <c r="N1249" t="s">
        <v>894</v>
      </c>
      <c r="O1249" t="s">
        <v>8765</v>
      </c>
      <c r="P1249" t="s">
        <v>5047</v>
      </c>
      <c r="Q1249">
        <v>9730</v>
      </c>
      <c r="R1249" t="s">
        <v>894</v>
      </c>
      <c r="S1249">
        <v>31264</v>
      </c>
      <c r="T1249" t="s">
        <v>894</v>
      </c>
      <c r="V1249" t="s">
        <v>5877</v>
      </c>
      <c r="W1249">
        <v>66214</v>
      </c>
      <c r="X1249">
        <v>9730</v>
      </c>
      <c r="Y1249" t="s">
        <v>894</v>
      </c>
      <c r="Z1249" t="s">
        <v>5878</v>
      </c>
      <c r="AA1249" t="s">
        <v>664</v>
      </c>
      <c r="AB1249" t="s">
        <v>664</v>
      </c>
      <c r="AC1249" t="s">
        <v>894</v>
      </c>
      <c r="AD1249" t="s">
        <v>5878</v>
      </c>
      <c r="AE1249">
        <v>10950</v>
      </c>
      <c r="AF1249" t="s">
        <v>894</v>
      </c>
      <c r="AG1249">
        <v>52887</v>
      </c>
      <c r="AH1249" t="s">
        <v>894</v>
      </c>
      <c r="AI1249">
        <v>12846</v>
      </c>
      <c r="AJ1249">
        <v>3679</v>
      </c>
      <c r="AK1249" t="s">
        <v>894</v>
      </c>
      <c r="AN1249" t="s">
        <v>894</v>
      </c>
      <c r="AO1249" t="s">
        <v>1371</v>
      </c>
    </row>
    <row r="1250" spans="1:41" x14ac:dyDescent="0.3">
      <c r="A1250" t="s">
        <v>9806</v>
      </c>
      <c r="B1250" t="s">
        <v>9807</v>
      </c>
      <c r="C1250" s="62">
        <v>33387</v>
      </c>
      <c r="D1250" t="s">
        <v>6815</v>
      </c>
      <c r="E1250" t="s">
        <v>9808</v>
      </c>
      <c r="F1250" t="s">
        <v>1507</v>
      </c>
      <c r="G1250" t="s">
        <v>9083</v>
      </c>
      <c r="H1250" t="s">
        <v>1371</v>
      </c>
      <c r="I1250" t="s">
        <v>9809</v>
      </c>
      <c r="J1250" t="s">
        <v>9807</v>
      </c>
      <c r="K1250">
        <v>571927</v>
      </c>
      <c r="L1250" t="s">
        <v>9807</v>
      </c>
      <c r="M1250">
        <v>2107839</v>
      </c>
      <c r="N1250" t="s">
        <v>9807</v>
      </c>
      <c r="O1250" t="s">
        <v>13515</v>
      </c>
      <c r="P1250" t="s">
        <v>9806</v>
      </c>
      <c r="Q1250">
        <v>9599</v>
      </c>
      <c r="R1250" t="s">
        <v>9807</v>
      </c>
      <c r="S1250">
        <v>33106</v>
      </c>
      <c r="T1250" t="s">
        <v>9807</v>
      </c>
      <c r="V1250" t="s">
        <v>12184</v>
      </c>
      <c r="W1250">
        <v>99821</v>
      </c>
      <c r="X1250">
        <v>9599</v>
      </c>
      <c r="Y1250" t="s">
        <v>9807</v>
      </c>
      <c r="Z1250" t="s">
        <v>9810</v>
      </c>
      <c r="AA1250" t="s">
        <v>656</v>
      </c>
      <c r="AB1250" t="s">
        <v>664</v>
      </c>
      <c r="AC1250" t="s">
        <v>9807</v>
      </c>
      <c r="AD1250" t="s">
        <v>9810</v>
      </c>
      <c r="AE1250">
        <v>11012</v>
      </c>
      <c r="AF1250" t="s">
        <v>9807</v>
      </c>
      <c r="AG1250">
        <v>52174</v>
      </c>
      <c r="AH1250" t="s">
        <v>9807</v>
      </c>
      <c r="AI1250">
        <v>13962</v>
      </c>
      <c r="AJ1250">
        <v>4768</v>
      </c>
      <c r="AK1250" t="s">
        <v>9807</v>
      </c>
      <c r="AL1250" t="s">
        <v>14967</v>
      </c>
      <c r="AM1250" t="s">
        <v>9810</v>
      </c>
      <c r="AN1250" t="s">
        <v>9810</v>
      </c>
      <c r="AO1250" t="s">
        <v>15887</v>
      </c>
    </row>
    <row r="1251" spans="1:41" x14ac:dyDescent="0.3">
      <c r="A1251" t="s">
        <v>2578</v>
      </c>
      <c r="B1251" t="s">
        <v>615</v>
      </c>
      <c r="C1251" s="62">
        <v>30425</v>
      </c>
      <c r="D1251" t="s">
        <v>6616</v>
      </c>
      <c r="E1251" t="s">
        <v>6615</v>
      </c>
      <c r="F1251" t="s">
        <v>3575</v>
      </c>
      <c r="G1251" t="s">
        <v>3575</v>
      </c>
      <c r="H1251" t="s">
        <v>1394</v>
      </c>
      <c r="I1251" t="s">
        <v>9664</v>
      </c>
      <c r="J1251" t="s">
        <v>615</v>
      </c>
      <c r="K1251">
        <v>408045</v>
      </c>
      <c r="L1251" t="s">
        <v>615</v>
      </c>
      <c r="M1251">
        <v>288970</v>
      </c>
      <c r="N1251" t="s">
        <v>615</v>
      </c>
      <c r="O1251" t="s">
        <v>2579</v>
      </c>
      <c r="P1251" t="s">
        <v>2578</v>
      </c>
      <c r="Q1251">
        <v>7062</v>
      </c>
      <c r="R1251" t="s">
        <v>615</v>
      </c>
      <c r="S1251">
        <v>5378</v>
      </c>
      <c r="T1251" t="s">
        <v>615</v>
      </c>
      <c r="U1251" t="s">
        <v>615</v>
      </c>
      <c r="V1251" t="s">
        <v>4403</v>
      </c>
      <c r="W1251">
        <v>31759</v>
      </c>
      <c r="X1251">
        <v>7062</v>
      </c>
      <c r="Y1251" t="s">
        <v>615</v>
      </c>
      <c r="Z1251" t="s">
        <v>5879</v>
      </c>
      <c r="AA1251" t="s">
        <v>664</v>
      </c>
      <c r="AB1251" t="s">
        <v>656</v>
      </c>
      <c r="AC1251" t="s">
        <v>615</v>
      </c>
      <c r="AD1251" t="s">
        <v>5879</v>
      </c>
      <c r="AE1251">
        <v>6739</v>
      </c>
      <c r="AF1251" t="s">
        <v>615</v>
      </c>
      <c r="AG1251">
        <v>5206</v>
      </c>
      <c r="AH1251" t="s">
        <v>615</v>
      </c>
      <c r="AI1251">
        <v>4507</v>
      </c>
      <c r="AJ1251">
        <v>881</v>
      </c>
      <c r="AK1251" t="s">
        <v>615</v>
      </c>
      <c r="AL1251" t="s">
        <v>14968</v>
      </c>
      <c r="AM1251" t="s">
        <v>5879</v>
      </c>
      <c r="AN1251" t="s">
        <v>5879</v>
      </c>
      <c r="AO1251" t="s">
        <v>15889</v>
      </c>
    </row>
    <row r="1252" spans="1:41" x14ac:dyDescent="0.3">
      <c r="A1252" t="s">
        <v>3481</v>
      </c>
      <c r="B1252" t="s">
        <v>1071</v>
      </c>
      <c r="C1252" s="62">
        <v>33057</v>
      </c>
      <c r="D1252" t="s">
        <v>6664</v>
      </c>
      <c r="E1252" t="s">
        <v>7973</v>
      </c>
      <c r="F1252" t="s">
        <v>3575</v>
      </c>
      <c r="G1252" t="s">
        <v>3575</v>
      </c>
      <c r="H1252" t="s">
        <v>1371</v>
      </c>
      <c r="I1252" t="s">
        <v>9584</v>
      </c>
      <c r="J1252" t="s">
        <v>1071</v>
      </c>
      <c r="K1252">
        <v>543506</v>
      </c>
      <c r="L1252" t="s">
        <v>1071</v>
      </c>
      <c r="M1252">
        <v>2027442</v>
      </c>
      <c r="N1252" t="s">
        <v>1071</v>
      </c>
      <c r="O1252" t="s">
        <v>4404</v>
      </c>
      <c r="P1252" t="s">
        <v>3481</v>
      </c>
      <c r="Q1252">
        <v>9347</v>
      </c>
      <c r="R1252" t="s">
        <v>1071</v>
      </c>
      <c r="S1252">
        <v>32595</v>
      </c>
      <c r="T1252" t="s">
        <v>1071</v>
      </c>
      <c r="V1252" t="s">
        <v>4405</v>
      </c>
      <c r="W1252">
        <v>58933</v>
      </c>
      <c r="X1252">
        <v>9347</v>
      </c>
      <c r="Y1252" t="s">
        <v>1071</v>
      </c>
      <c r="Z1252" t="s">
        <v>5880</v>
      </c>
      <c r="AA1252" t="s">
        <v>656</v>
      </c>
      <c r="AB1252" t="s">
        <v>656</v>
      </c>
      <c r="AC1252" t="s">
        <v>1071</v>
      </c>
      <c r="AD1252" t="s">
        <v>5880</v>
      </c>
      <c r="AE1252">
        <v>12618</v>
      </c>
      <c r="AF1252" t="s">
        <v>1071</v>
      </c>
      <c r="AG1252">
        <v>38174</v>
      </c>
      <c r="AH1252" t="s">
        <v>1071</v>
      </c>
      <c r="AI1252">
        <v>11682</v>
      </c>
      <c r="AJ1252">
        <v>4312</v>
      </c>
      <c r="AL1252" t="s">
        <v>14969</v>
      </c>
      <c r="AM1252" t="s">
        <v>5880</v>
      </c>
      <c r="AN1252" t="s">
        <v>5880</v>
      </c>
      <c r="AO1252" t="s">
        <v>15883</v>
      </c>
    </row>
    <row r="1253" spans="1:41" x14ac:dyDescent="0.3">
      <c r="A1253" t="s">
        <v>12747</v>
      </c>
      <c r="B1253" t="s">
        <v>12748</v>
      </c>
      <c r="C1253" s="62">
        <v>33227</v>
      </c>
      <c r="D1253" t="s">
        <v>6788</v>
      </c>
      <c r="E1253" t="s">
        <v>7280</v>
      </c>
      <c r="F1253" t="s">
        <v>3575</v>
      </c>
      <c r="G1253" t="s">
        <v>3575</v>
      </c>
      <c r="H1253" t="s">
        <v>1422</v>
      </c>
      <c r="I1253" t="s">
        <v>11543</v>
      </c>
      <c r="J1253" t="s">
        <v>11542</v>
      </c>
      <c r="K1253">
        <v>622194</v>
      </c>
      <c r="L1253" t="s">
        <v>12748</v>
      </c>
      <c r="M1253">
        <v>2118119</v>
      </c>
      <c r="N1253" t="s">
        <v>12748</v>
      </c>
      <c r="O1253" t="s">
        <v>13626</v>
      </c>
      <c r="P1253" t="s">
        <v>12747</v>
      </c>
      <c r="Q1253">
        <v>10349</v>
      </c>
      <c r="R1253" t="s">
        <v>12748</v>
      </c>
      <c r="S1253">
        <v>33280</v>
      </c>
      <c r="T1253" t="s">
        <v>12748</v>
      </c>
      <c r="W1253">
        <v>100767</v>
      </c>
      <c r="X1253">
        <v>10349</v>
      </c>
      <c r="Y1253" t="s">
        <v>12748</v>
      </c>
      <c r="Z1253" t="s">
        <v>12749</v>
      </c>
      <c r="AA1253" t="s">
        <v>664</v>
      </c>
      <c r="AB1253" t="s">
        <v>656</v>
      </c>
      <c r="AC1253" t="s">
        <v>12748</v>
      </c>
      <c r="AD1253" t="s">
        <v>12749</v>
      </c>
      <c r="AE1253">
        <v>12516</v>
      </c>
      <c r="AF1253" t="s">
        <v>12748</v>
      </c>
      <c r="AG1253">
        <v>71874</v>
      </c>
      <c r="AH1253" t="s">
        <v>12748</v>
      </c>
      <c r="AI1253">
        <v>23686</v>
      </c>
      <c r="AJ1253">
        <v>5063</v>
      </c>
      <c r="AL1253" t="s">
        <v>14970</v>
      </c>
      <c r="AM1253" t="s">
        <v>12749</v>
      </c>
      <c r="AN1253" t="s">
        <v>12749</v>
      </c>
      <c r="AO1253" t="s">
        <v>1422</v>
      </c>
    </row>
    <row r="1254" spans="1:41" x14ac:dyDescent="0.3">
      <c r="A1254" t="s">
        <v>2580</v>
      </c>
      <c r="B1254" t="s">
        <v>373</v>
      </c>
      <c r="C1254" s="62">
        <v>30626</v>
      </c>
      <c r="D1254" t="s">
        <v>6635</v>
      </c>
      <c r="E1254" t="s">
        <v>7280</v>
      </c>
      <c r="F1254" t="s">
        <v>3575</v>
      </c>
      <c r="G1254" t="s">
        <v>3575</v>
      </c>
      <c r="H1254" t="s">
        <v>1378</v>
      </c>
      <c r="I1254" t="s">
        <v>10010</v>
      </c>
      <c r="J1254" t="s">
        <v>373</v>
      </c>
      <c r="K1254">
        <v>452239</v>
      </c>
      <c r="L1254" t="s">
        <v>373</v>
      </c>
      <c r="M1254">
        <v>1208665</v>
      </c>
      <c r="N1254" t="s">
        <v>373</v>
      </c>
      <c r="O1254" t="s">
        <v>2581</v>
      </c>
      <c r="P1254" t="s">
        <v>2580</v>
      </c>
      <c r="Q1254">
        <v>8124</v>
      </c>
      <c r="R1254" t="s">
        <v>373</v>
      </c>
      <c r="S1254">
        <v>28896</v>
      </c>
      <c r="T1254" t="s">
        <v>373</v>
      </c>
      <c r="U1254" t="s">
        <v>373</v>
      </c>
      <c r="V1254" t="s">
        <v>4406</v>
      </c>
      <c r="W1254">
        <v>52567</v>
      </c>
      <c r="X1254">
        <v>8124</v>
      </c>
      <c r="Y1254" t="s">
        <v>373</v>
      </c>
      <c r="Z1254" t="s">
        <v>5881</v>
      </c>
      <c r="AA1254" t="s">
        <v>656</v>
      </c>
      <c r="AB1254" t="s">
        <v>656</v>
      </c>
      <c r="AC1254" t="s">
        <v>373</v>
      </c>
      <c r="AD1254" t="s">
        <v>5881</v>
      </c>
      <c r="AE1254">
        <v>8894</v>
      </c>
      <c r="AF1254" t="s">
        <v>373</v>
      </c>
      <c r="AG1254">
        <v>6045</v>
      </c>
      <c r="AH1254" t="s">
        <v>373</v>
      </c>
      <c r="AI1254">
        <v>2661</v>
      </c>
      <c r="AN1254" t="s">
        <v>373</v>
      </c>
      <c r="AO1254" t="s">
        <v>1378</v>
      </c>
    </row>
    <row r="1255" spans="1:41" x14ac:dyDescent="0.3">
      <c r="A1255" t="s">
        <v>2582</v>
      </c>
      <c r="B1255" t="s">
        <v>392</v>
      </c>
      <c r="C1255" s="62">
        <v>30671</v>
      </c>
      <c r="D1255" t="s">
        <v>6907</v>
      </c>
      <c r="E1255" t="s">
        <v>7025</v>
      </c>
      <c r="F1255" t="s">
        <v>3575</v>
      </c>
      <c r="G1255" t="s">
        <v>3575</v>
      </c>
      <c r="H1255" t="s">
        <v>1378</v>
      </c>
      <c r="I1255" t="s">
        <v>9285</v>
      </c>
      <c r="J1255" t="s">
        <v>392</v>
      </c>
      <c r="K1255">
        <v>460055</v>
      </c>
      <c r="L1255" t="s">
        <v>392</v>
      </c>
      <c r="M1255">
        <v>1537187</v>
      </c>
      <c r="N1255" t="s">
        <v>392</v>
      </c>
      <c r="O1255" t="s">
        <v>11890</v>
      </c>
      <c r="P1255" t="s">
        <v>2582</v>
      </c>
      <c r="Q1255">
        <v>8496</v>
      </c>
      <c r="R1255" t="s">
        <v>392</v>
      </c>
      <c r="S1255">
        <v>30042</v>
      </c>
      <c r="T1255" t="s">
        <v>3482</v>
      </c>
      <c r="U1255" t="s">
        <v>392</v>
      </c>
      <c r="V1255" t="s">
        <v>11891</v>
      </c>
      <c r="W1255">
        <v>25658</v>
      </c>
      <c r="X1255">
        <v>8496</v>
      </c>
      <c r="Y1255" t="s">
        <v>392</v>
      </c>
      <c r="Z1255" t="s">
        <v>5882</v>
      </c>
      <c r="AA1255" t="s">
        <v>656</v>
      </c>
      <c r="AB1255" t="s">
        <v>656</v>
      </c>
      <c r="AC1255" t="s">
        <v>392</v>
      </c>
      <c r="AD1255" t="s">
        <v>5882</v>
      </c>
      <c r="AE1255">
        <v>8649</v>
      </c>
      <c r="AF1255" t="s">
        <v>392</v>
      </c>
      <c r="AG1255">
        <v>6046</v>
      </c>
      <c r="AH1255" t="s">
        <v>3482</v>
      </c>
      <c r="AI1255">
        <v>1620</v>
      </c>
      <c r="AN1255" t="s">
        <v>392</v>
      </c>
      <c r="AO1255" t="s">
        <v>1378</v>
      </c>
    </row>
    <row r="1256" spans="1:41" x14ac:dyDescent="0.3">
      <c r="A1256" t="s">
        <v>2583</v>
      </c>
      <c r="B1256" t="s">
        <v>308</v>
      </c>
      <c r="C1256" s="62">
        <v>31871</v>
      </c>
      <c r="D1256" t="s">
        <v>7151</v>
      </c>
      <c r="E1256" t="s">
        <v>7150</v>
      </c>
      <c r="F1256" t="s">
        <v>3575</v>
      </c>
      <c r="G1256" t="s">
        <v>3575</v>
      </c>
      <c r="H1256" t="s">
        <v>1378</v>
      </c>
      <c r="I1256" t="s">
        <v>9978</v>
      </c>
      <c r="J1256" t="s">
        <v>308</v>
      </c>
      <c r="K1256">
        <v>457727</v>
      </c>
      <c r="L1256" t="s">
        <v>308</v>
      </c>
      <c r="M1256">
        <v>1098967</v>
      </c>
      <c r="N1256" t="s">
        <v>308</v>
      </c>
      <c r="O1256" t="s">
        <v>2584</v>
      </c>
      <c r="P1256" t="s">
        <v>2583</v>
      </c>
      <c r="Q1256">
        <v>7684</v>
      </c>
      <c r="R1256" t="s">
        <v>308</v>
      </c>
      <c r="S1256">
        <v>6455</v>
      </c>
      <c r="T1256" t="s">
        <v>308</v>
      </c>
      <c r="U1256" t="s">
        <v>308</v>
      </c>
      <c r="V1256" t="s">
        <v>4407</v>
      </c>
      <c r="W1256">
        <v>51988</v>
      </c>
      <c r="X1256">
        <v>7684</v>
      </c>
      <c r="Y1256" t="s">
        <v>308</v>
      </c>
      <c r="Z1256" t="s">
        <v>5883</v>
      </c>
      <c r="AA1256" t="s">
        <v>656</v>
      </c>
      <c r="AB1256" t="s">
        <v>656</v>
      </c>
      <c r="AC1256" t="s">
        <v>308</v>
      </c>
      <c r="AD1256" t="s">
        <v>5883</v>
      </c>
      <c r="AE1256">
        <v>8616</v>
      </c>
      <c r="AF1256" t="s">
        <v>308</v>
      </c>
      <c r="AG1256">
        <v>6047</v>
      </c>
      <c r="AH1256" t="s">
        <v>308</v>
      </c>
      <c r="AI1256">
        <v>2207</v>
      </c>
      <c r="AJ1256">
        <v>2731</v>
      </c>
      <c r="AL1256" t="s">
        <v>14971</v>
      </c>
      <c r="AM1256" t="s">
        <v>5883</v>
      </c>
      <c r="AN1256" t="s">
        <v>5883</v>
      </c>
      <c r="AO1256" t="s">
        <v>1378</v>
      </c>
    </row>
    <row r="1257" spans="1:41" x14ac:dyDescent="0.3">
      <c r="A1257" t="s">
        <v>15608</v>
      </c>
      <c r="B1257" t="s">
        <v>15609</v>
      </c>
      <c r="C1257" s="62">
        <v>33626</v>
      </c>
      <c r="D1257" t="s">
        <v>7513</v>
      </c>
      <c r="E1257" t="s">
        <v>7974</v>
      </c>
      <c r="F1257" t="s">
        <v>3575</v>
      </c>
      <c r="G1257" t="s">
        <v>3575</v>
      </c>
      <c r="H1257" t="s">
        <v>1378</v>
      </c>
      <c r="I1257" t="s">
        <v>15610</v>
      </c>
      <c r="J1257" t="s">
        <v>15609</v>
      </c>
      <c r="K1257">
        <v>594576</v>
      </c>
      <c r="L1257" t="s">
        <v>15609</v>
      </c>
      <c r="P1257" t="s">
        <v>15608</v>
      </c>
      <c r="Q1257">
        <v>10663</v>
      </c>
      <c r="R1257" t="s">
        <v>15609</v>
      </c>
      <c r="S1257">
        <v>33308</v>
      </c>
      <c r="T1257" t="s">
        <v>15609</v>
      </c>
      <c r="W1257">
        <v>68737</v>
      </c>
      <c r="X1257">
        <v>10663</v>
      </c>
      <c r="Y1257" t="s">
        <v>15609</v>
      </c>
      <c r="Z1257" t="s">
        <v>16044</v>
      </c>
      <c r="AA1257" t="s">
        <v>5053</v>
      </c>
      <c r="AB1257" t="s">
        <v>656</v>
      </c>
      <c r="AD1257" t="s">
        <v>16044</v>
      </c>
      <c r="AE1257">
        <v>13069</v>
      </c>
      <c r="AI1257">
        <v>23759</v>
      </c>
      <c r="AJ1257">
        <v>5441</v>
      </c>
      <c r="AN1257" t="s">
        <v>15609</v>
      </c>
      <c r="AO1257" t="s">
        <v>1378</v>
      </c>
    </row>
    <row r="1258" spans="1:41" x14ac:dyDescent="0.3">
      <c r="A1258" t="s">
        <v>2585</v>
      </c>
      <c r="B1258" t="s">
        <v>1</v>
      </c>
      <c r="C1258" s="62">
        <v>29876</v>
      </c>
      <c r="D1258" t="s">
        <v>6579</v>
      </c>
      <c r="E1258" t="s">
        <v>7447</v>
      </c>
      <c r="F1258" t="s">
        <v>3575</v>
      </c>
      <c r="G1258" t="s">
        <v>3575</v>
      </c>
      <c r="H1258" t="s">
        <v>659</v>
      </c>
      <c r="I1258" t="s">
        <v>10397</v>
      </c>
      <c r="J1258" t="s">
        <v>1</v>
      </c>
      <c r="K1258">
        <v>446474</v>
      </c>
      <c r="L1258" t="s">
        <v>1</v>
      </c>
      <c r="M1258">
        <v>1208771</v>
      </c>
      <c r="N1258" t="s">
        <v>1</v>
      </c>
      <c r="O1258" t="s">
        <v>2586</v>
      </c>
      <c r="P1258" t="s">
        <v>2585</v>
      </c>
      <c r="Q1258">
        <v>8362</v>
      </c>
      <c r="R1258" t="s">
        <v>1</v>
      </c>
      <c r="V1258" t="s">
        <v>5884</v>
      </c>
      <c r="W1258">
        <v>48122</v>
      </c>
      <c r="X1258">
        <v>8362</v>
      </c>
      <c r="Y1258" t="s">
        <v>1</v>
      </c>
      <c r="Z1258" t="s">
        <v>8766</v>
      </c>
      <c r="AA1258" t="s">
        <v>656</v>
      </c>
      <c r="AB1258" t="s">
        <v>656</v>
      </c>
      <c r="AC1258" t="s">
        <v>1</v>
      </c>
      <c r="AD1258" t="s">
        <v>8766</v>
      </c>
      <c r="AI1258">
        <v>3175</v>
      </c>
      <c r="AO1258" t="s">
        <v>659</v>
      </c>
    </row>
    <row r="1259" spans="1:41" x14ac:dyDescent="0.3">
      <c r="A1259" t="s">
        <v>4408</v>
      </c>
      <c r="B1259" t="s">
        <v>979</v>
      </c>
      <c r="C1259" s="62">
        <v>32774</v>
      </c>
      <c r="D1259" t="s">
        <v>6812</v>
      </c>
      <c r="E1259" t="s">
        <v>7974</v>
      </c>
      <c r="F1259" t="s">
        <v>1563</v>
      </c>
      <c r="G1259" t="s">
        <v>6107</v>
      </c>
      <c r="H1259" t="s">
        <v>1371</v>
      </c>
      <c r="I1259" t="s">
        <v>9796</v>
      </c>
      <c r="J1259" t="s">
        <v>979</v>
      </c>
      <c r="K1259">
        <v>543507</v>
      </c>
      <c r="L1259" t="s">
        <v>979</v>
      </c>
      <c r="M1259">
        <v>1733562</v>
      </c>
      <c r="N1259" t="s">
        <v>979</v>
      </c>
      <c r="O1259" t="s">
        <v>8767</v>
      </c>
      <c r="P1259" t="s">
        <v>4408</v>
      </c>
      <c r="Q1259">
        <v>9783</v>
      </c>
      <c r="R1259" t="s">
        <v>979</v>
      </c>
      <c r="S1259">
        <v>31263</v>
      </c>
      <c r="T1259" t="s">
        <v>979</v>
      </c>
      <c r="V1259" t="s">
        <v>5885</v>
      </c>
      <c r="W1259">
        <v>58911</v>
      </c>
      <c r="X1259">
        <v>9783</v>
      </c>
      <c r="Y1259" t="s">
        <v>979</v>
      </c>
      <c r="Z1259" t="s">
        <v>5886</v>
      </c>
      <c r="AA1259" t="s">
        <v>656</v>
      </c>
      <c r="AB1259" t="s">
        <v>656</v>
      </c>
      <c r="AC1259" t="s">
        <v>979</v>
      </c>
      <c r="AD1259" t="s">
        <v>5886</v>
      </c>
      <c r="AE1259">
        <v>10604</v>
      </c>
      <c r="AF1259" t="s">
        <v>979</v>
      </c>
      <c r="AG1259">
        <v>38228</v>
      </c>
      <c r="AH1259" t="s">
        <v>979</v>
      </c>
      <c r="AI1259">
        <v>4395</v>
      </c>
      <c r="AJ1259">
        <v>4518</v>
      </c>
      <c r="AL1259" t="s">
        <v>14972</v>
      </c>
      <c r="AM1259" t="s">
        <v>5886</v>
      </c>
      <c r="AN1259" t="s">
        <v>979</v>
      </c>
      <c r="AO1259" t="s">
        <v>15883</v>
      </c>
    </row>
    <row r="1260" spans="1:41" x14ac:dyDescent="0.3">
      <c r="A1260" t="s">
        <v>11447</v>
      </c>
      <c r="B1260" t="s">
        <v>11668</v>
      </c>
      <c r="C1260" s="62">
        <v>34815</v>
      </c>
      <c r="D1260" t="s">
        <v>11449</v>
      </c>
      <c r="E1260" t="s">
        <v>11448</v>
      </c>
      <c r="F1260" t="s">
        <v>1428</v>
      </c>
      <c r="G1260" t="s">
        <v>6107</v>
      </c>
      <c r="H1260" t="s">
        <v>1378</v>
      </c>
      <c r="I1260" t="s">
        <v>11669</v>
      </c>
      <c r="J1260" t="s">
        <v>11668</v>
      </c>
      <c r="K1260">
        <v>608577</v>
      </c>
      <c r="L1260" t="s">
        <v>11668</v>
      </c>
      <c r="M1260">
        <v>2044518</v>
      </c>
      <c r="N1260" t="s">
        <v>11668</v>
      </c>
      <c r="O1260" t="s">
        <v>13429</v>
      </c>
      <c r="P1260" t="s">
        <v>11447</v>
      </c>
      <c r="Q1260">
        <v>10000</v>
      </c>
      <c r="R1260" t="s">
        <v>11668</v>
      </c>
      <c r="S1260">
        <v>32820</v>
      </c>
      <c r="T1260" t="s">
        <v>11668</v>
      </c>
      <c r="V1260" t="s">
        <v>12460</v>
      </c>
      <c r="W1260">
        <v>100279</v>
      </c>
      <c r="X1260">
        <v>10000</v>
      </c>
      <c r="Y1260" t="s">
        <v>11668</v>
      </c>
      <c r="Z1260" t="s">
        <v>12461</v>
      </c>
      <c r="AA1260" t="s">
        <v>664</v>
      </c>
      <c r="AB1260" t="s">
        <v>664</v>
      </c>
      <c r="AC1260" t="s">
        <v>11668</v>
      </c>
      <c r="AD1260" t="s">
        <v>12461</v>
      </c>
      <c r="AE1260">
        <v>12270</v>
      </c>
      <c r="AF1260" t="s">
        <v>11668</v>
      </c>
      <c r="AG1260">
        <v>38326</v>
      </c>
      <c r="AH1260" t="s">
        <v>11668</v>
      </c>
      <c r="AI1260">
        <v>18387</v>
      </c>
      <c r="AJ1260">
        <v>4798</v>
      </c>
      <c r="AK1260" t="s">
        <v>11668</v>
      </c>
      <c r="AL1260" t="s">
        <v>14973</v>
      </c>
      <c r="AM1260" t="s">
        <v>12461</v>
      </c>
      <c r="AN1260" t="s">
        <v>12461</v>
      </c>
      <c r="AO1260" t="s">
        <v>1378</v>
      </c>
    </row>
    <row r="1261" spans="1:41" x14ac:dyDescent="0.3">
      <c r="A1261" t="s">
        <v>2587</v>
      </c>
      <c r="B1261" t="s">
        <v>1066</v>
      </c>
      <c r="C1261" s="62">
        <v>32119</v>
      </c>
      <c r="D1261" t="s">
        <v>7098</v>
      </c>
      <c r="E1261" t="s">
        <v>7975</v>
      </c>
      <c r="F1261" t="s">
        <v>3575</v>
      </c>
      <c r="G1261" t="s">
        <v>3575</v>
      </c>
      <c r="H1261" t="s">
        <v>1371</v>
      </c>
      <c r="I1261" t="s">
        <v>9657</v>
      </c>
      <c r="J1261" t="s">
        <v>1066</v>
      </c>
      <c r="K1261">
        <v>502083</v>
      </c>
      <c r="L1261" t="s">
        <v>1066</v>
      </c>
      <c r="M1261">
        <v>1713866</v>
      </c>
      <c r="N1261" t="s">
        <v>1066</v>
      </c>
      <c r="O1261" t="s">
        <v>2588</v>
      </c>
      <c r="P1261" t="s">
        <v>2587</v>
      </c>
      <c r="Q1261">
        <v>8982</v>
      </c>
      <c r="R1261" t="s">
        <v>1066</v>
      </c>
      <c r="S1261">
        <v>30546</v>
      </c>
      <c r="T1261" t="s">
        <v>1066</v>
      </c>
      <c r="V1261" t="s">
        <v>4409</v>
      </c>
      <c r="W1261">
        <v>50118</v>
      </c>
      <c r="X1261">
        <v>8982</v>
      </c>
      <c r="Y1261" t="s">
        <v>1066</v>
      </c>
      <c r="Z1261" t="s">
        <v>5887</v>
      </c>
      <c r="AA1261" t="s">
        <v>656</v>
      </c>
      <c r="AB1261" t="s">
        <v>656</v>
      </c>
      <c r="AC1261" t="s">
        <v>1066</v>
      </c>
      <c r="AD1261" t="s">
        <v>5887</v>
      </c>
      <c r="AE1261">
        <v>9386</v>
      </c>
      <c r="AF1261" t="s">
        <v>1066</v>
      </c>
      <c r="AG1261">
        <v>13399</v>
      </c>
      <c r="AH1261" t="s">
        <v>1066</v>
      </c>
      <c r="AI1261">
        <v>17677</v>
      </c>
      <c r="AJ1261">
        <v>3852</v>
      </c>
      <c r="AL1261" t="s">
        <v>14974</v>
      </c>
      <c r="AM1261" t="s">
        <v>5887</v>
      </c>
      <c r="AN1261" t="s">
        <v>5887</v>
      </c>
      <c r="AO1261" t="s">
        <v>15883</v>
      </c>
    </row>
    <row r="1262" spans="1:41" x14ac:dyDescent="0.3">
      <c r="A1262" t="s">
        <v>2589</v>
      </c>
      <c r="B1262" t="s">
        <v>422</v>
      </c>
      <c r="C1262" s="62">
        <v>30248</v>
      </c>
      <c r="D1262" t="s">
        <v>6610</v>
      </c>
      <c r="E1262" t="s">
        <v>7281</v>
      </c>
      <c r="F1262" t="s">
        <v>1396</v>
      </c>
      <c r="G1262" t="s">
        <v>9083</v>
      </c>
      <c r="H1262" t="s">
        <v>1394</v>
      </c>
      <c r="I1262" t="s">
        <v>9864</v>
      </c>
      <c r="J1262" t="s">
        <v>422</v>
      </c>
      <c r="K1262">
        <v>473724</v>
      </c>
      <c r="L1262" t="s">
        <v>422</v>
      </c>
      <c r="M1262">
        <v>1740967</v>
      </c>
      <c r="N1262" t="s">
        <v>422</v>
      </c>
      <c r="O1262" t="s">
        <v>4410</v>
      </c>
      <c r="P1262" t="s">
        <v>4411</v>
      </c>
      <c r="Q1262">
        <v>9260</v>
      </c>
      <c r="R1262" t="s">
        <v>422</v>
      </c>
      <c r="S1262">
        <v>30794</v>
      </c>
      <c r="T1262" t="s">
        <v>422</v>
      </c>
      <c r="V1262" t="s">
        <v>4412</v>
      </c>
      <c r="W1262">
        <v>49752</v>
      </c>
      <c r="X1262">
        <v>9260</v>
      </c>
      <c r="Y1262" t="s">
        <v>422</v>
      </c>
      <c r="Z1262" t="s">
        <v>5888</v>
      </c>
      <c r="AA1262" t="s">
        <v>664</v>
      </c>
      <c r="AB1262" t="s">
        <v>664</v>
      </c>
      <c r="AC1262" t="s">
        <v>422</v>
      </c>
      <c r="AD1262" t="s">
        <v>5888</v>
      </c>
      <c r="AE1262">
        <v>9343</v>
      </c>
      <c r="AI1262">
        <v>17675</v>
      </c>
      <c r="AJ1262">
        <v>4170</v>
      </c>
      <c r="AN1262" t="s">
        <v>422</v>
      </c>
      <c r="AO1262" t="s">
        <v>1394</v>
      </c>
    </row>
    <row r="1263" spans="1:41" x14ac:dyDescent="0.3">
      <c r="A1263" t="s">
        <v>2590</v>
      </c>
      <c r="B1263" t="s">
        <v>558</v>
      </c>
      <c r="C1263" s="62">
        <v>30732</v>
      </c>
      <c r="D1263" t="s">
        <v>6574</v>
      </c>
      <c r="E1263" t="s">
        <v>6805</v>
      </c>
      <c r="F1263" t="s">
        <v>16153</v>
      </c>
      <c r="G1263" t="s">
        <v>9083</v>
      </c>
      <c r="H1263" t="s">
        <v>1422</v>
      </c>
      <c r="I1263" t="s">
        <v>10492</v>
      </c>
      <c r="J1263" t="s">
        <v>558</v>
      </c>
      <c r="K1263">
        <v>435263</v>
      </c>
      <c r="L1263" t="s">
        <v>558</v>
      </c>
      <c r="M1263">
        <v>541104</v>
      </c>
      <c r="N1263" t="s">
        <v>558</v>
      </c>
      <c r="O1263" t="s">
        <v>2591</v>
      </c>
      <c r="P1263" t="s">
        <v>2590</v>
      </c>
      <c r="Q1263">
        <v>7569</v>
      </c>
      <c r="R1263" t="s">
        <v>558</v>
      </c>
      <c r="S1263">
        <v>6309</v>
      </c>
      <c r="T1263" t="s">
        <v>558</v>
      </c>
      <c r="U1263" t="s">
        <v>558</v>
      </c>
      <c r="V1263" t="s">
        <v>4413</v>
      </c>
      <c r="W1263">
        <v>45449</v>
      </c>
      <c r="X1263">
        <v>7569</v>
      </c>
      <c r="Y1263" t="s">
        <v>558</v>
      </c>
      <c r="Z1263" t="s">
        <v>5889</v>
      </c>
      <c r="AA1263" t="s">
        <v>664</v>
      </c>
      <c r="AB1263" t="s">
        <v>656</v>
      </c>
      <c r="AC1263" t="s">
        <v>558</v>
      </c>
      <c r="AD1263" t="s">
        <v>5889</v>
      </c>
      <c r="AE1263">
        <v>7219</v>
      </c>
      <c r="AF1263" t="s">
        <v>558</v>
      </c>
      <c r="AG1263">
        <v>5243</v>
      </c>
      <c r="AH1263" t="s">
        <v>558</v>
      </c>
      <c r="AI1263">
        <v>9446</v>
      </c>
      <c r="AJ1263">
        <v>1171</v>
      </c>
      <c r="AK1263" t="s">
        <v>558</v>
      </c>
      <c r="AL1263" t="s">
        <v>14975</v>
      </c>
      <c r="AM1263" t="s">
        <v>5889</v>
      </c>
      <c r="AN1263" t="s">
        <v>5889</v>
      </c>
      <c r="AO1263" t="s">
        <v>1422</v>
      </c>
    </row>
    <row r="1264" spans="1:41" x14ac:dyDescent="0.3">
      <c r="A1264" t="s">
        <v>8182</v>
      </c>
      <c r="B1264" t="s">
        <v>8768</v>
      </c>
      <c r="C1264" s="62">
        <v>33037</v>
      </c>
      <c r="D1264" t="s">
        <v>6668</v>
      </c>
      <c r="E1264" t="s">
        <v>6805</v>
      </c>
      <c r="F1264" t="s">
        <v>3575</v>
      </c>
      <c r="G1264" t="s">
        <v>3575</v>
      </c>
      <c r="H1264" t="s">
        <v>1422</v>
      </c>
      <c r="I1264" t="s">
        <v>9709</v>
      </c>
      <c r="J1264" t="s">
        <v>8768</v>
      </c>
      <c r="K1264">
        <v>543510</v>
      </c>
      <c r="L1264" t="s">
        <v>8768</v>
      </c>
      <c r="M1264">
        <v>1935464</v>
      </c>
      <c r="N1264" t="s">
        <v>8768</v>
      </c>
      <c r="O1264" t="s">
        <v>8769</v>
      </c>
      <c r="P1264" t="s">
        <v>8770</v>
      </c>
      <c r="Q1264">
        <v>9818</v>
      </c>
      <c r="R1264" t="s">
        <v>8768</v>
      </c>
      <c r="S1264">
        <v>32046</v>
      </c>
      <c r="T1264" t="s">
        <v>8768</v>
      </c>
      <c r="V1264" t="s">
        <v>8771</v>
      </c>
      <c r="W1264">
        <v>70317</v>
      </c>
      <c r="X1264">
        <v>9818</v>
      </c>
      <c r="Y1264" t="s">
        <v>8768</v>
      </c>
      <c r="Z1264" t="s">
        <v>8772</v>
      </c>
      <c r="AA1264" t="s">
        <v>656</v>
      </c>
      <c r="AB1264" t="s">
        <v>656</v>
      </c>
      <c r="AC1264" t="s">
        <v>8768</v>
      </c>
      <c r="AD1264" t="s">
        <v>8772</v>
      </c>
      <c r="AE1264">
        <v>12208</v>
      </c>
      <c r="AF1264" t="s">
        <v>8768</v>
      </c>
      <c r="AG1264">
        <v>17171</v>
      </c>
      <c r="AH1264" t="s">
        <v>8768</v>
      </c>
      <c r="AI1264">
        <v>18424</v>
      </c>
      <c r="AJ1264">
        <v>4748</v>
      </c>
      <c r="AL1264" t="s">
        <v>14976</v>
      </c>
      <c r="AM1264" t="s">
        <v>8772</v>
      </c>
      <c r="AN1264" t="s">
        <v>8772</v>
      </c>
      <c r="AO1264" t="s">
        <v>1422</v>
      </c>
    </row>
    <row r="1265" spans="1:41" x14ac:dyDescent="0.3">
      <c r="A1265" t="s">
        <v>2592</v>
      </c>
      <c r="B1265" t="s">
        <v>755</v>
      </c>
      <c r="C1265" s="62">
        <v>30504</v>
      </c>
      <c r="D1265" t="s">
        <v>6664</v>
      </c>
      <c r="E1265" t="s">
        <v>7581</v>
      </c>
      <c r="F1265" t="s">
        <v>3575</v>
      </c>
      <c r="G1265" t="s">
        <v>3575</v>
      </c>
      <c r="H1265" t="s">
        <v>1371</v>
      </c>
      <c r="I1265" t="s">
        <v>10047</v>
      </c>
      <c r="J1265" t="s">
        <v>755</v>
      </c>
      <c r="K1265">
        <v>435221</v>
      </c>
      <c r="L1265" t="s">
        <v>755</v>
      </c>
      <c r="M1265">
        <v>541105</v>
      </c>
      <c r="N1265" t="s">
        <v>755</v>
      </c>
      <c r="O1265" t="s">
        <v>2593</v>
      </c>
      <c r="P1265" t="s">
        <v>2592</v>
      </c>
      <c r="Q1265">
        <v>7484</v>
      </c>
      <c r="R1265" t="s">
        <v>755</v>
      </c>
      <c r="S1265">
        <v>6191</v>
      </c>
      <c r="T1265" t="s">
        <v>755</v>
      </c>
      <c r="V1265" t="s">
        <v>4414</v>
      </c>
      <c r="W1265">
        <v>45558</v>
      </c>
      <c r="X1265">
        <v>7484</v>
      </c>
      <c r="Y1265" t="s">
        <v>755</v>
      </c>
      <c r="Z1265" t="s">
        <v>5890</v>
      </c>
      <c r="AA1265" t="s">
        <v>656</v>
      </c>
      <c r="AB1265" t="s">
        <v>656</v>
      </c>
      <c r="AC1265" t="s">
        <v>755</v>
      </c>
      <c r="AD1265" t="s">
        <v>5890</v>
      </c>
      <c r="AE1265">
        <v>7684</v>
      </c>
      <c r="AF1265" t="s">
        <v>755</v>
      </c>
      <c r="AG1265">
        <v>6048</v>
      </c>
      <c r="AH1265" t="s">
        <v>755</v>
      </c>
      <c r="AI1265">
        <v>5438</v>
      </c>
      <c r="AJ1265">
        <v>1155</v>
      </c>
      <c r="AK1265" t="s">
        <v>755</v>
      </c>
      <c r="AL1265" t="s">
        <v>14977</v>
      </c>
      <c r="AM1265" t="s">
        <v>5890</v>
      </c>
      <c r="AN1265" t="s">
        <v>5890</v>
      </c>
      <c r="AO1265" t="s">
        <v>15887</v>
      </c>
    </row>
    <row r="1266" spans="1:41" x14ac:dyDescent="0.3">
      <c r="A1266" t="s">
        <v>2594</v>
      </c>
      <c r="B1266" t="s">
        <v>934</v>
      </c>
      <c r="C1266" s="62">
        <v>30845</v>
      </c>
      <c r="D1266" t="s">
        <v>6572</v>
      </c>
      <c r="E1266" t="s">
        <v>7976</v>
      </c>
      <c r="F1266" t="s">
        <v>3575</v>
      </c>
      <c r="G1266" t="s">
        <v>3575</v>
      </c>
      <c r="H1266" t="s">
        <v>1371</v>
      </c>
      <c r="I1266" t="s">
        <v>10070</v>
      </c>
      <c r="J1266" t="s">
        <v>934</v>
      </c>
      <c r="K1266">
        <v>449072</v>
      </c>
      <c r="L1266" t="s">
        <v>934</v>
      </c>
      <c r="M1266">
        <v>1390891</v>
      </c>
      <c r="N1266" t="s">
        <v>934</v>
      </c>
      <c r="O1266" t="s">
        <v>2595</v>
      </c>
      <c r="P1266" t="s">
        <v>2594</v>
      </c>
      <c r="Q1266">
        <v>8202</v>
      </c>
      <c r="R1266" t="s">
        <v>934</v>
      </c>
      <c r="V1266" t="s">
        <v>4415</v>
      </c>
      <c r="W1266">
        <v>39299</v>
      </c>
      <c r="X1266">
        <v>8202</v>
      </c>
      <c r="Y1266" t="s">
        <v>934</v>
      </c>
      <c r="Z1266" t="s">
        <v>8773</v>
      </c>
      <c r="AA1266" t="s">
        <v>656</v>
      </c>
      <c r="AB1266" t="s">
        <v>656</v>
      </c>
      <c r="AC1266" t="s">
        <v>934</v>
      </c>
      <c r="AD1266" t="s">
        <v>8773</v>
      </c>
      <c r="AI1266">
        <v>3281</v>
      </c>
      <c r="AO1266" t="s">
        <v>1371</v>
      </c>
    </row>
    <row r="1267" spans="1:41" x14ac:dyDescent="0.3">
      <c r="A1267" t="s">
        <v>2596</v>
      </c>
      <c r="B1267" t="s">
        <v>1100</v>
      </c>
      <c r="C1267" s="62">
        <v>31140</v>
      </c>
      <c r="D1267" t="s">
        <v>6526</v>
      </c>
      <c r="E1267" t="s">
        <v>7977</v>
      </c>
      <c r="F1267" t="s">
        <v>3575</v>
      </c>
      <c r="G1267" t="s">
        <v>3575</v>
      </c>
      <c r="H1267" t="s">
        <v>1371</v>
      </c>
      <c r="I1267" t="s">
        <v>10577</v>
      </c>
      <c r="J1267" t="s">
        <v>1100</v>
      </c>
      <c r="K1267">
        <v>501873</v>
      </c>
      <c r="L1267" t="s">
        <v>1100</v>
      </c>
      <c r="M1267">
        <v>1765050</v>
      </c>
      <c r="N1267" t="s">
        <v>1100</v>
      </c>
      <c r="O1267" t="s">
        <v>2597</v>
      </c>
      <c r="P1267" t="s">
        <v>2596</v>
      </c>
      <c r="Q1267">
        <v>8786</v>
      </c>
      <c r="R1267" t="s">
        <v>1100</v>
      </c>
      <c r="S1267">
        <v>30949</v>
      </c>
      <c r="T1267" t="s">
        <v>1100</v>
      </c>
      <c r="V1267" t="s">
        <v>5891</v>
      </c>
      <c r="W1267">
        <v>51096</v>
      </c>
      <c r="X1267">
        <v>8786</v>
      </c>
      <c r="Y1267" t="s">
        <v>1100</v>
      </c>
      <c r="Z1267" t="s">
        <v>8774</v>
      </c>
      <c r="AA1267" t="s">
        <v>656</v>
      </c>
      <c r="AB1267" t="s">
        <v>656</v>
      </c>
      <c r="AC1267" t="s">
        <v>1100</v>
      </c>
      <c r="AD1267" t="s">
        <v>8774</v>
      </c>
      <c r="AE1267">
        <v>11755</v>
      </c>
      <c r="AI1267">
        <v>2799</v>
      </c>
      <c r="AN1267" t="s">
        <v>1100</v>
      </c>
      <c r="AO1267" t="s">
        <v>1371</v>
      </c>
    </row>
    <row r="1268" spans="1:41" x14ac:dyDescent="0.3">
      <c r="A1268" t="s">
        <v>2598</v>
      </c>
      <c r="B1268" t="s">
        <v>70</v>
      </c>
      <c r="C1268" s="62">
        <v>29678</v>
      </c>
      <c r="D1268" t="s">
        <v>6526</v>
      </c>
      <c r="E1268" t="s">
        <v>7448</v>
      </c>
      <c r="F1268" t="s">
        <v>3575</v>
      </c>
      <c r="G1268" t="s">
        <v>3575</v>
      </c>
      <c r="H1268" t="s">
        <v>659</v>
      </c>
      <c r="I1268" t="s">
        <v>9153</v>
      </c>
      <c r="J1268" t="s">
        <v>70</v>
      </c>
      <c r="K1268">
        <v>453454</v>
      </c>
      <c r="L1268" t="s">
        <v>70</v>
      </c>
      <c r="M1268">
        <v>1667922</v>
      </c>
      <c r="N1268" t="s">
        <v>70</v>
      </c>
      <c r="O1268" t="s">
        <v>2599</v>
      </c>
      <c r="P1268" t="s">
        <v>2598</v>
      </c>
      <c r="Q1268">
        <v>8591</v>
      </c>
      <c r="R1268" t="s">
        <v>70</v>
      </c>
      <c r="S1268">
        <v>30380</v>
      </c>
      <c r="T1268" t="s">
        <v>70</v>
      </c>
      <c r="V1268" t="s">
        <v>4416</v>
      </c>
      <c r="W1268">
        <v>39320</v>
      </c>
      <c r="X1268">
        <v>8591</v>
      </c>
      <c r="Y1268" t="s">
        <v>70</v>
      </c>
      <c r="Z1268" t="s">
        <v>8775</v>
      </c>
      <c r="AA1268" t="s">
        <v>656</v>
      </c>
      <c r="AB1268" t="s">
        <v>656</v>
      </c>
      <c r="AC1268" t="s">
        <v>70</v>
      </c>
      <c r="AD1268" t="s">
        <v>8775</v>
      </c>
      <c r="AI1268">
        <v>1467</v>
      </c>
      <c r="AO1268" t="s">
        <v>659</v>
      </c>
    </row>
    <row r="1269" spans="1:41" x14ac:dyDescent="0.3">
      <c r="A1269" t="s">
        <v>8230</v>
      </c>
      <c r="B1269" t="s">
        <v>8776</v>
      </c>
      <c r="C1269" s="62">
        <v>34244</v>
      </c>
      <c r="D1269" t="s">
        <v>7180</v>
      </c>
      <c r="E1269" t="s">
        <v>8231</v>
      </c>
      <c r="F1269" t="s">
        <v>1374</v>
      </c>
      <c r="G1269" t="s">
        <v>6107</v>
      </c>
      <c r="H1269" t="s">
        <v>1371</v>
      </c>
      <c r="I1269" t="s">
        <v>9455</v>
      </c>
      <c r="J1269" t="s">
        <v>8776</v>
      </c>
      <c r="K1269">
        <v>621121</v>
      </c>
      <c r="L1269" t="s">
        <v>8776</v>
      </c>
      <c r="M1269">
        <v>2001084</v>
      </c>
      <c r="N1269" t="s">
        <v>8776</v>
      </c>
      <c r="O1269" t="s">
        <v>12310</v>
      </c>
      <c r="P1269" t="s">
        <v>8230</v>
      </c>
      <c r="Q1269">
        <v>9575</v>
      </c>
      <c r="R1269" t="s">
        <v>13527</v>
      </c>
      <c r="S1269">
        <v>32764</v>
      </c>
      <c r="T1269" t="s">
        <v>8776</v>
      </c>
      <c r="V1269" t="s">
        <v>12835</v>
      </c>
      <c r="W1269">
        <v>100521</v>
      </c>
      <c r="X1269">
        <v>9575</v>
      </c>
      <c r="Y1269" t="s">
        <v>8776</v>
      </c>
      <c r="Z1269" t="s">
        <v>14150</v>
      </c>
      <c r="AA1269" t="s">
        <v>664</v>
      </c>
      <c r="AB1269" t="s">
        <v>656</v>
      </c>
      <c r="AC1269" t="s">
        <v>8776</v>
      </c>
      <c r="AD1269" t="s">
        <v>8777</v>
      </c>
      <c r="AE1269">
        <v>12459</v>
      </c>
      <c r="AF1269" t="s">
        <v>13527</v>
      </c>
      <c r="AG1269">
        <v>52159</v>
      </c>
      <c r="AH1269" t="s">
        <v>13527</v>
      </c>
      <c r="AI1269">
        <v>18228</v>
      </c>
      <c r="AJ1269">
        <v>4924</v>
      </c>
      <c r="AK1269" t="s">
        <v>13527</v>
      </c>
      <c r="AN1269" t="s">
        <v>8777</v>
      </c>
      <c r="AO1269" t="s">
        <v>15887</v>
      </c>
    </row>
    <row r="1270" spans="1:41" x14ac:dyDescent="0.3">
      <c r="A1270" t="s">
        <v>2600</v>
      </c>
      <c r="B1270" t="s">
        <v>635</v>
      </c>
      <c r="C1270" s="62">
        <v>31695</v>
      </c>
      <c r="D1270" t="s">
        <v>6549</v>
      </c>
      <c r="E1270" t="s">
        <v>6548</v>
      </c>
      <c r="F1270" t="s">
        <v>1396</v>
      </c>
      <c r="G1270" t="s">
        <v>9083</v>
      </c>
      <c r="H1270" t="s">
        <v>1378</v>
      </c>
      <c r="I1270" t="s">
        <v>9479</v>
      </c>
      <c r="J1270" t="s">
        <v>635</v>
      </c>
      <c r="K1270">
        <v>457705</v>
      </c>
      <c r="L1270" t="s">
        <v>635</v>
      </c>
      <c r="M1270">
        <v>1103290</v>
      </c>
      <c r="N1270" t="s">
        <v>635</v>
      </c>
      <c r="O1270" t="s">
        <v>2601</v>
      </c>
      <c r="P1270" t="s">
        <v>2600</v>
      </c>
      <c r="Q1270">
        <v>7977</v>
      </c>
      <c r="R1270" t="s">
        <v>635</v>
      </c>
      <c r="S1270">
        <v>28701</v>
      </c>
      <c r="T1270" t="s">
        <v>635</v>
      </c>
      <c r="U1270" t="s">
        <v>635</v>
      </c>
      <c r="V1270" t="s">
        <v>4417</v>
      </c>
      <c r="W1270">
        <v>46400</v>
      </c>
      <c r="X1270">
        <v>7977</v>
      </c>
      <c r="Y1270" t="s">
        <v>635</v>
      </c>
      <c r="Z1270" t="s">
        <v>5892</v>
      </c>
      <c r="AA1270" t="s">
        <v>656</v>
      </c>
      <c r="AB1270" t="s">
        <v>656</v>
      </c>
      <c r="AC1270" t="s">
        <v>635</v>
      </c>
      <c r="AD1270" t="s">
        <v>5892</v>
      </c>
      <c r="AE1270">
        <v>8626</v>
      </c>
      <c r="AF1270" t="s">
        <v>635</v>
      </c>
      <c r="AG1270">
        <v>5456</v>
      </c>
      <c r="AH1270" t="s">
        <v>635</v>
      </c>
      <c r="AI1270">
        <v>3435</v>
      </c>
      <c r="AJ1270">
        <v>2567</v>
      </c>
      <c r="AK1270" t="s">
        <v>635</v>
      </c>
      <c r="AL1270" t="s">
        <v>14978</v>
      </c>
      <c r="AM1270" t="s">
        <v>5892</v>
      </c>
      <c r="AN1270" t="s">
        <v>5892</v>
      </c>
      <c r="AO1270" t="s">
        <v>1378</v>
      </c>
    </row>
    <row r="1271" spans="1:41" x14ac:dyDescent="0.3">
      <c r="A1271" t="s">
        <v>2602</v>
      </c>
      <c r="B1271" t="s">
        <v>282</v>
      </c>
      <c r="C1271" s="62">
        <v>28811</v>
      </c>
      <c r="D1271" t="s">
        <v>7283</v>
      </c>
      <c r="E1271" t="s">
        <v>7282</v>
      </c>
      <c r="F1271" t="s">
        <v>3575</v>
      </c>
      <c r="G1271" t="s">
        <v>3575</v>
      </c>
      <c r="H1271" t="s">
        <v>1378</v>
      </c>
      <c r="I1271" t="s">
        <v>9382</v>
      </c>
      <c r="J1271" t="s">
        <v>282</v>
      </c>
      <c r="K1271">
        <v>150021</v>
      </c>
      <c r="L1271" t="s">
        <v>282</v>
      </c>
      <c r="M1271">
        <v>225399</v>
      </c>
      <c r="N1271" t="s">
        <v>282</v>
      </c>
      <c r="O1271" t="s">
        <v>2603</v>
      </c>
      <c r="P1271" t="s">
        <v>2602</v>
      </c>
      <c r="Q1271">
        <v>6641</v>
      </c>
      <c r="R1271" t="s">
        <v>282</v>
      </c>
      <c r="S1271">
        <v>4616</v>
      </c>
      <c r="T1271" t="s">
        <v>282</v>
      </c>
      <c r="V1271" t="s">
        <v>4418</v>
      </c>
      <c r="W1271">
        <v>31695</v>
      </c>
      <c r="X1271">
        <v>6641</v>
      </c>
      <c r="Y1271" t="s">
        <v>282</v>
      </c>
      <c r="Z1271" t="s">
        <v>8778</v>
      </c>
      <c r="AA1271" t="s">
        <v>656</v>
      </c>
      <c r="AB1271" t="s">
        <v>656</v>
      </c>
      <c r="AC1271" t="s">
        <v>282</v>
      </c>
      <c r="AD1271" t="s">
        <v>8778</v>
      </c>
      <c r="AI1271">
        <v>441</v>
      </c>
      <c r="AO1271" t="s">
        <v>1378</v>
      </c>
    </row>
    <row r="1272" spans="1:41" x14ac:dyDescent="0.3">
      <c r="A1272" t="s">
        <v>2604</v>
      </c>
      <c r="B1272" t="s">
        <v>846</v>
      </c>
      <c r="C1272" s="62">
        <v>30974</v>
      </c>
      <c r="D1272" t="s">
        <v>6668</v>
      </c>
      <c r="E1272" t="s">
        <v>7282</v>
      </c>
      <c r="F1272" t="s">
        <v>3575</v>
      </c>
      <c r="G1272" t="s">
        <v>3575</v>
      </c>
      <c r="H1272" t="s">
        <v>1371</v>
      </c>
      <c r="I1272" t="s">
        <v>10029</v>
      </c>
      <c r="J1272" t="s">
        <v>846</v>
      </c>
      <c r="K1272">
        <v>457428</v>
      </c>
      <c r="L1272" t="s">
        <v>846</v>
      </c>
      <c r="M1272">
        <v>1402913</v>
      </c>
      <c r="N1272" t="s">
        <v>846</v>
      </c>
      <c r="O1272" t="s">
        <v>2605</v>
      </c>
      <c r="P1272" t="s">
        <v>2604</v>
      </c>
      <c r="Q1272">
        <v>8358</v>
      </c>
      <c r="R1272" t="s">
        <v>846</v>
      </c>
      <c r="S1272">
        <v>29243</v>
      </c>
      <c r="T1272" t="s">
        <v>846</v>
      </c>
      <c r="V1272" t="s">
        <v>4419</v>
      </c>
      <c r="W1272">
        <v>48206</v>
      </c>
      <c r="X1272">
        <v>8358</v>
      </c>
      <c r="Y1272" t="s">
        <v>846</v>
      </c>
      <c r="Z1272" t="s">
        <v>8779</v>
      </c>
      <c r="AA1272" t="s">
        <v>664</v>
      </c>
      <c r="AB1272" t="s">
        <v>656</v>
      </c>
      <c r="AC1272" t="s">
        <v>846</v>
      </c>
      <c r="AD1272" t="s">
        <v>8779</v>
      </c>
      <c r="AI1272">
        <v>1868</v>
      </c>
      <c r="AO1272" t="s">
        <v>1371</v>
      </c>
    </row>
    <row r="1273" spans="1:41" x14ac:dyDescent="0.3">
      <c r="A1273" t="s">
        <v>2606</v>
      </c>
      <c r="B1273" t="s">
        <v>107</v>
      </c>
      <c r="C1273" s="62">
        <v>27296</v>
      </c>
      <c r="D1273" t="s">
        <v>6907</v>
      </c>
      <c r="E1273" t="s">
        <v>7282</v>
      </c>
      <c r="F1273" t="s">
        <v>3575</v>
      </c>
      <c r="G1273" t="s">
        <v>3575</v>
      </c>
      <c r="H1273" t="s">
        <v>658</v>
      </c>
      <c r="I1273" t="s">
        <v>10587</v>
      </c>
      <c r="J1273" t="s">
        <v>107</v>
      </c>
      <c r="K1273">
        <v>150348</v>
      </c>
      <c r="L1273" t="s">
        <v>107</v>
      </c>
      <c r="M1273">
        <v>21632</v>
      </c>
      <c r="N1273" t="s">
        <v>107</v>
      </c>
      <c r="O1273" t="s">
        <v>2607</v>
      </c>
      <c r="P1273" t="s">
        <v>2606</v>
      </c>
      <c r="Q1273">
        <v>6269</v>
      </c>
      <c r="R1273" t="s">
        <v>107</v>
      </c>
      <c r="S1273">
        <v>4108</v>
      </c>
      <c r="T1273" t="s">
        <v>107</v>
      </c>
      <c r="V1273" t="s">
        <v>4420</v>
      </c>
      <c r="W1273">
        <v>1107</v>
      </c>
      <c r="X1273">
        <v>6269</v>
      </c>
      <c r="Y1273" t="s">
        <v>107</v>
      </c>
      <c r="Z1273" t="s">
        <v>5893</v>
      </c>
      <c r="AA1273" t="s">
        <v>656</v>
      </c>
      <c r="AB1273" t="s">
        <v>656</v>
      </c>
      <c r="AC1273" t="s">
        <v>107</v>
      </c>
      <c r="AD1273" t="s">
        <v>5893</v>
      </c>
      <c r="AI1273">
        <v>8012</v>
      </c>
      <c r="AO1273" t="s">
        <v>658</v>
      </c>
    </row>
    <row r="1274" spans="1:41" x14ac:dyDescent="0.3">
      <c r="A1274" t="s">
        <v>2608</v>
      </c>
      <c r="B1274" t="s">
        <v>681</v>
      </c>
      <c r="C1274" s="62">
        <v>31630</v>
      </c>
      <c r="D1274" t="s">
        <v>6751</v>
      </c>
      <c r="E1274" t="s">
        <v>7978</v>
      </c>
      <c r="F1274" t="s">
        <v>1524</v>
      </c>
      <c r="G1274" t="s">
        <v>9083</v>
      </c>
      <c r="H1274" t="s">
        <v>1371</v>
      </c>
      <c r="I1274" t="s">
        <v>10530</v>
      </c>
      <c r="J1274" t="s">
        <v>681</v>
      </c>
      <c r="K1274">
        <v>459429</v>
      </c>
      <c r="L1274" t="s">
        <v>681</v>
      </c>
      <c r="M1274">
        <v>1262693</v>
      </c>
      <c r="N1274" t="s">
        <v>681</v>
      </c>
      <c r="O1274" t="s">
        <v>2609</v>
      </c>
      <c r="P1274" t="s">
        <v>2608</v>
      </c>
      <c r="Q1274">
        <v>8176</v>
      </c>
      <c r="R1274" t="s">
        <v>681</v>
      </c>
      <c r="S1274">
        <v>28959</v>
      </c>
      <c r="T1274" t="s">
        <v>681</v>
      </c>
      <c r="V1274" t="s">
        <v>4421</v>
      </c>
      <c r="W1274">
        <v>48219</v>
      </c>
      <c r="X1274">
        <v>8176</v>
      </c>
      <c r="Y1274" t="s">
        <v>681</v>
      </c>
      <c r="Z1274" t="s">
        <v>5894</v>
      </c>
      <c r="AA1274" t="s">
        <v>664</v>
      </c>
      <c r="AB1274" t="s">
        <v>664</v>
      </c>
      <c r="AC1274" t="s">
        <v>681</v>
      </c>
      <c r="AD1274" t="s">
        <v>5894</v>
      </c>
      <c r="AE1274">
        <v>9452</v>
      </c>
      <c r="AF1274" t="s">
        <v>681</v>
      </c>
      <c r="AG1274">
        <v>12594</v>
      </c>
      <c r="AH1274" t="s">
        <v>681</v>
      </c>
      <c r="AI1274">
        <v>2219</v>
      </c>
      <c r="AJ1274">
        <v>3619</v>
      </c>
      <c r="AL1274" t="s">
        <v>14979</v>
      </c>
      <c r="AM1274" t="s">
        <v>5894</v>
      </c>
      <c r="AN1274" t="s">
        <v>5894</v>
      </c>
      <c r="AO1274" t="s">
        <v>15883</v>
      </c>
    </row>
    <row r="1275" spans="1:41" x14ac:dyDescent="0.3">
      <c r="A1275" t="s">
        <v>2610</v>
      </c>
      <c r="B1275" t="s">
        <v>404</v>
      </c>
      <c r="C1275" s="62">
        <v>30236</v>
      </c>
      <c r="D1275" t="s">
        <v>6754</v>
      </c>
      <c r="E1275" t="s">
        <v>6753</v>
      </c>
      <c r="F1275" t="s">
        <v>3575</v>
      </c>
      <c r="G1275" t="s">
        <v>3575</v>
      </c>
      <c r="H1275" t="s">
        <v>658</v>
      </c>
      <c r="I1275" t="s">
        <v>10313</v>
      </c>
      <c r="J1275" t="s">
        <v>404</v>
      </c>
      <c r="K1275">
        <v>431171</v>
      </c>
      <c r="L1275" t="s">
        <v>404</v>
      </c>
      <c r="M1275">
        <v>489788</v>
      </c>
      <c r="N1275" t="s">
        <v>404</v>
      </c>
      <c r="O1275" t="s">
        <v>2611</v>
      </c>
      <c r="P1275" t="s">
        <v>2610</v>
      </c>
      <c r="Q1275">
        <v>8359</v>
      </c>
      <c r="R1275" t="s">
        <v>404</v>
      </c>
      <c r="S1275">
        <v>29245</v>
      </c>
      <c r="T1275" t="s">
        <v>404</v>
      </c>
      <c r="U1275" t="s">
        <v>404</v>
      </c>
      <c r="V1275" t="s">
        <v>5895</v>
      </c>
      <c r="W1275">
        <v>48220</v>
      </c>
      <c r="X1275">
        <v>8359</v>
      </c>
      <c r="Y1275" t="s">
        <v>404</v>
      </c>
      <c r="Z1275" t="s">
        <v>5896</v>
      </c>
      <c r="AA1275" t="s">
        <v>656</v>
      </c>
      <c r="AB1275" t="s">
        <v>656</v>
      </c>
      <c r="AC1275" t="s">
        <v>404</v>
      </c>
      <c r="AD1275" t="s">
        <v>5896</v>
      </c>
      <c r="AE1275">
        <v>9086</v>
      </c>
      <c r="AF1275" t="s">
        <v>404</v>
      </c>
      <c r="AG1275">
        <v>5437</v>
      </c>
      <c r="AH1275" t="s">
        <v>404</v>
      </c>
      <c r="AI1275">
        <v>488</v>
      </c>
      <c r="AJ1275">
        <v>3057</v>
      </c>
      <c r="AN1275" t="s">
        <v>404</v>
      </c>
      <c r="AO1275" t="s">
        <v>658</v>
      </c>
    </row>
    <row r="1276" spans="1:41" x14ac:dyDescent="0.3">
      <c r="A1276" t="s">
        <v>4422</v>
      </c>
      <c r="B1276" t="s">
        <v>1008</v>
      </c>
      <c r="C1276" s="62">
        <v>30034</v>
      </c>
      <c r="D1276" t="s">
        <v>6543</v>
      </c>
      <c r="E1276" t="s">
        <v>7979</v>
      </c>
      <c r="F1276" t="s">
        <v>1437</v>
      </c>
      <c r="G1276" t="s">
        <v>6107</v>
      </c>
      <c r="H1276" t="s">
        <v>1371</v>
      </c>
      <c r="I1276" t="s">
        <v>9400</v>
      </c>
      <c r="J1276" t="s">
        <v>1008</v>
      </c>
      <c r="K1276">
        <v>430661</v>
      </c>
      <c r="L1276" t="s">
        <v>1008</v>
      </c>
      <c r="M1276">
        <v>223562</v>
      </c>
      <c r="N1276" t="s">
        <v>1008</v>
      </c>
      <c r="O1276" t="s">
        <v>4423</v>
      </c>
      <c r="P1276" t="s">
        <v>4422</v>
      </c>
      <c r="Q1276">
        <v>7294</v>
      </c>
      <c r="R1276" t="s">
        <v>1008</v>
      </c>
      <c r="S1276">
        <v>5919</v>
      </c>
      <c r="T1276" t="s">
        <v>1008</v>
      </c>
      <c r="V1276" t="s">
        <v>5897</v>
      </c>
      <c r="W1276">
        <v>31635</v>
      </c>
      <c r="X1276">
        <v>7294</v>
      </c>
      <c r="Y1276" t="s">
        <v>1008</v>
      </c>
      <c r="Z1276" t="s">
        <v>5898</v>
      </c>
      <c r="AA1276" t="s">
        <v>656</v>
      </c>
      <c r="AB1276" t="s">
        <v>656</v>
      </c>
      <c r="AC1276" t="s">
        <v>1008</v>
      </c>
      <c r="AD1276" t="s">
        <v>5898</v>
      </c>
      <c r="AE1276">
        <v>6972</v>
      </c>
      <c r="AF1276" t="s">
        <v>1008</v>
      </c>
      <c r="AG1276">
        <v>6052</v>
      </c>
      <c r="AH1276" t="s">
        <v>1008</v>
      </c>
      <c r="AI1276">
        <v>965</v>
      </c>
      <c r="AL1276" t="s">
        <v>14980</v>
      </c>
      <c r="AM1276" t="s">
        <v>5898</v>
      </c>
      <c r="AN1276" t="s">
        <v>5898</v>
      </c>
      <c r="AO1276" t="s">
        <v>1371</v>
      </c>
    </row>
    <row r="1277" spans="1:41" x14ac:dyDescent="0.3">
      <c r="A1277" t="s">
        <v>2612</v>
      </c>
      <c r="B1277" t="s">
        <v>186</v>
      </c>
      <c r="C1277" s="62">
        <v>32244</v>
      </c>
      <c r="D1277" t="s">
        <v>6642</v>
      </c>
      <c r="E1277" t="s">
        <v>7284</v>
      </c>
      <c r="F1277" t="s">
        <v>3575</v>
      </c>
      <c r="G1277" t="s">
        <v>3575</v>
      </c>
      <c r="H1277" t="s">
        <v>1394</v>
      </c>
      <c r="I1277" t="s">
        <v>10567</v>
      </c>
      <c r="J1277" t="s">
        <v>2613</v>
      </c>
      <c r="K1277">
        <v>573027</v>
      </c>
      <c r="L1277" t="s">
        <v>2613</v>
      </c>
      <c r="M1277">
        <v>1741609</v>
      </c>
      <c r="N1277" t="s">
        <v>2613</v>
      </c>
      <c r="O1277" t="s">
        <v>4424</v>
      </c>
      <c r="P1277" t="s">
        <v>2612</v>
      </c>
      <c r="Q1277">
        <v>9427</v>
      </c>
      <c r="R1277" t="s">
        <v>2613</v>
      </c>
      <c r="S1277">
        <v>30879</v>
      </c>
      <c r="T1277" t="s">
        <v>2613</v>
      </c>
      <c r="V1277" t="s">
        <v>4425</v>
      </c>
      <c r="W1277">
        <v>60472</v>
      </c>
      <c r="X1277">
        <v>9427</v>
      </c>
      <c r="Y1277" t="s">
        <v>2613</v>
      </c>
      <c r="Z1277" t="s">
        <v>10568</v>
      </c>
      <c r="AA1277" t="s">
        <v>664</v>
      </c>
      <c r="AB1277" t="s">
        <v>664</v>
      </c>
      <c r="AC1277" t="s">
        <v>186</v>
      </c>
      <c r="AD1277" t="s">
        <v>8780</v>
      </c>
      <c r="AE1277">
        <v>11547</v>
      </c>
      <c r="AI1277">
        <v>5737</v>
      </c>
      <c r="AN1277" t="s">
        <v>2613</v>
      </c>
      <c r="AO1277" t="s">
        <v>1394</v>
      </c>
    </row>
    <row r="1278" spans="1:41" x14ac:dyDescent="0.3">
      <c r="A1278" t="s">
        <v>2614</v>
      </c>
      <c r="B1278" t="s">
        <v>1053</v>
      </c>
      <c r="C1278" s="62">
        <v>31947</v>
      </c>
      <c r="D1278" t="s">
        <v>7027</v>
      </c>
      <c r="E1278" t="s">
        <v>7545</v>
      </c>
      <c r="F1278" t="s">
        <v>1374</v>
      </c>
      <c r="G1278" t="s">
        <v>6107</v>
      </c>
      <c r="H1278" t="s">
        <v>1371</v>
      </c>
      <c r="I1278" t="s">
        <v>9149</v>
      </c>
      <c r="J1278" t="s">
        <v>1053</v>
      </c>
      <c r="K1278">
        <v>543521</v>
      </c>
      <c r="L1278" t="s">
        <v>1053</v>
      </c>
      <c r="M1278">
        <v>2008572</v>
      </c>
      <c r="N1278" t="s">
        <v>1053</v>
      </c>
      <c r="O1278" t="s">
        <v>4426</v>
      </c>
      <c r="P1278" t="s">
        <v>2614</v>
      </c>
      <c r="Q1278">
        <v>9275</v>
      </c>
      <c r="R1278" t="s">
        <v>1053</v>
      </c>
      <c r="S1278">
        <v>32569</v>
      </c>
      <c r="T1278" t="s">
        <v>1053</v>
      </c>
      <c r="V1278" t="s">
        <v>4427</v>
      </c>
      <c r="W1278">
        <v>58441</v>
      </c>
      <c r="X1278">
        <v>9275</v>
      </c>
      <c r="Y1278" t="s">
        <v>1053</v>
      </c>
      <c r="Z1278" t="s">
        <v>5899</v>
      </c>
      <c r="AA1278" t="s">
        <v>656</v>
      </c>
      <c r="AB1278" t="s">
        <v>656</v>
      </c>
      <c r="AC1278" t="s">
        <v>1053</v>
      </c>
      <c r="AD1278" t="s">
        <v>5899</v>
      </c>
      <c r="AE1278">
        <v>12423</v>
      </c>
      <c r="AF1278" t="s">
        <v>1053</v>
      </c>
      <c r="AG1278">
        <v>23834</v>
      </c>
      <c r="AH1278" t="s">
        <v>1053</v>
      </c>
      <c r="AI1278">
        <v>8577</v>
      </c>
      <c r="AJ1278">
        <v>4155</v>
      </c>
      <c r="AL1278" t="s">
        <v>14981</v>
      </c>
      <c r="AM1278" t="s">
        <v>5899</v>
      </c>
      <c r="AN1278" t="s">
        <v>5899</v>
      </c>
      <c r="AO1278" t="s">
        <v>15883</v>
      </c>
    </row>
    <row r="1279" spans="1:41" x14ac:dyDescent="0.3">
      <c r="A1279" t="s">
        <v>2615</v>
      </c>
      <c r="B1279" t="s">
        <v>203</v>
      </c>
      <c r="C1279" s="62">
        <v>31110</v>
      </c>
      <c r="D1279" t="s">
        <v>6583</v>
      </c>
      <c r="E1279" t="s">
        <v>7047</v>
      </c>
      <c r="F1279" t="s">
        <v>3575</v>
      </c>
      <c r="G1279" t="s">
        <v>3575</v>
      </c>
      <c r="H1279" t="s">
        <v>1422</v>
      </c>
      <c r="I1279" t="s">
        <v>10737</v>
      </c>
      <c r="J1279" t="s">
        <v>203</v>
      </c>
      <c r="K1279">
        <v>502374</v>
      </c>
      <c r="L1279" t="s">
        <v>203</v>
      </c>
      <c r="M1279">
        <v>1537188</v>
      </c>
      <c r="N1279" t="s">
        <v>203</v>
      </c>
      <c r="O1279" t="s">
        <v>2616</v>
      </c>
      <c r="P1279" t="s">
        <v>2615</v>
      </c>
      <c r="Q1279">
        <v>8819</v>
      </c>
      <c r="R1279" t="s">
        <v>203</v>
      </c>
      <c r="S1279">
        <v>30529</v>
      </c>
      <c r="T1279" t="s">
        <v>203</v>
      </c>
      <c r="V1279" t="s">
        <v>4428</v>
      </c>
      <c r="W1279">
        <v>50255</v>
      </c>
      <c r="X1279">
        <v>8819</v>
      </c>
      <c r="Y1279" t="s">
        <v>203</v>
      </c>
      <c r="Z1279" t="s">
        <v>5900</v>
      </c>
      <c r="AA1279" t="s">
        <v>656</v>
      </c>
      <c r="AB1279" t="s">
        <v>656</v>
      </c>
      <c r="AC1279" t="s">
        <v>203</v>
      </c>
      <c r="AD1279" t="s">
        <v>5900</v>
      </c>
      <c r="AF1279" t="s">
        <v>203</v>
      </c>
      <c r="AG1279">
        <v>12580</v>
      </c>
      <c r="AH1279" t="s">
        <v>203</v>
      </c>
      <c r="AI1279">
        <v>2373</v>
      </c>
      <c r="AJ1279">
        <v>3425</v>
      </c>
      <c r="AO1279" t="s">
        <v>1422</v>
      </c>
    </row>
    <row r="1280" spans="1:41" x14ac:dyDescent="0.3">
      <c r="A1280" t="s">
        <v>13211</v>
      </c>
      <c r="B1280" t="s">
        <v>12919</v>
      </c>
      <c r="C1280" s="62">
        <v>35644</v>
      </c>
      <c r="D1280" t="s">
        <v>13212</v>
      </c>
      <c r="E1280" t="s">
        <v>13213</v>
      </c>
      <c r="F1280" t="s">
        <v>1400</v>
      </c>
      <c r="G1280" t="s">
        <v>6107</v>
      </c>
      <c r="H1280" t="s">
        <v>1371</v>
      </c>
      <c r="I1280" t="s">
        <v>13214</v>
      </c>
      <c r="J1280" t="s">
        <v>12919</v>
      </c>
      <c r="K1280">
        <v>663474</v>
      </c>
      <c r="L1280" t="s">
        <v>12919</v>
      </c>
      <c r="P1280" t="s">
        <v>13211</v>
      </c>
      <c r="S1280">
        <v>5394</v>
      </c>
      <c r="W1280">
        <v>107172</v>
      </c>
      <c r="Z1280" t="s">
        <v>13215</v>
      </c>
      <c r="AA1280" t="s">
        <v>656</v>
      </c>
      <c r="AB1280" t="s">
        <v>656</v>
      </c>
      <c r="AD1280" t="s">
        <v>13215</v>
      </c>
      <c r="AE1280">
        <v>13856</v>
      </c>
      <c r="AJ1280">
        <v>5601</v>
      </c>
      <c r="AN1280" t="s">
        <v>12919</v>
      </c>
      <c r="AO1280" t="s">
        <v>1371</v>
      </c>
    </row>
    <row r="1281" spans="1:41" x14ac:dyDescent="0.3">
      <c r="A1281" t="s">
        <v>11434</v>
      </c>
      <c r="B1281" t="s">
        <v>12355</v>
      </c>
      <c r="C1281" s="62">
        <v>34569</v>
      </c>
      <c r="D1281" t="s">
        <v>6570</v>
      </c>
      <c r="E1281" t="s">
        <v>11435</v>
      </c>
      <c r="F1281" t="s">
        <v>1424</v>
      </c>
      <c r="G1281" t="s">
        <v>6107</v>
      </c>
      <c r="H1281" t="s">
        <v>1378</v>
      </c>
      <c r="I1281" t="s">
        <v>15611</v>
      </c>
      <c r="J1281" t="s">
        <v>11711</v>
      </c>
      <c r="K1281">
        <v>641856</v>
      </c>
      <c r="L1281" t="s">
        <v>12355</v>
      </c>
      <c r="N1281" t="s">
        <v>11711</v>
      </c>
      <c r="P1281" t="s">
        <v>11434</v>
      </c>
      <c r="Q1281">
        <v>9860</v>
      </c>
      <c r="R1281" t="s">
        <v>12355</v>
      </c>
      <c r="S1281">
        <v>33196</v>
      </c>
      <c r="T1281" t="s">
        <v>12355</v>
      </c>
      <c r="V1281" t="s">
        <v>12356</v>
      </c>
      <c r="W1281">
        <v>102667</v>
      </c>
      <c r="Z1281" t="s">
        <v>12357</v>
      </c>
      <c r="AA1281" t="s">
        <v>664</v>
      </c>
      <c r="AB1281" t="s">
        <v>664</v>
      </c>
      <c r="AC1281" t="s">
        <v>12355</v>
      </c>
      <c r="AD1281" t="s">
        <v>12357</v>
      </c>
      <c r="AE1281">
        <v>12969</v>
      </c>
      <c r="AI1281">
        <v>18436</v>
      </c>
      <c r="AJ1281">
        <v>5578</v>
      </c>
      <c r="AL1281" t="s">
        <v>14982</v>
      </c>
      <c r="AM1281" t="s">
        <v>12357</v>
      </c>
      <c r="AN1281" t="s">
        <v>12355</v>
      </c>
      <c r="AO1281" t="s">
        <v>1378</v>
      </c>
    </row>
    <row r="1282" spans="1:41" x14ac:dyDescent="0.3">
      <c r="A1282" t="s">
        <v>2617</v>
      </c>
      <c r="B1282" t="s">
        <v>368</v>
      </c>
      <c r="C1282" s="62">
        <v>29887</v>
      </c>
      <c r="D1282" t="s">
        <v>7024</v>
      </c>
      <c r="E1282" t="s">
        <v>7062</v>
      </c>
      <c r="F1282" t="s">
        <v>3575</v>
      </c>
      <c r="G1282" t="s">
        <v>3575</v>
      </c>
      <c r="H1282" t="s">
        <v>1378</v>
      </c>
      <c r="I1282" t="s">
        <v>9828</v>
      </c>
      <c r="J1282" t="s">
        <v>368</v>
      </c>
      <c r="K1282">
        <v>434661</v>
      </c>
      <c r="L1282" t="s">
        <v>368</v>
      </c>
      <c r="M1282">
        <v>392541</v>
      </c>
      <c r="N1282" t="s">
        <v>368</v>
      </c>
      <c r="O1282" t="s">
        <v>2618</v>
      </c>
      <c r="P1282" t="s">
        <v>2617</v>
      </c>
      <c r="Q1282">
        <v>7513</v>
      </c>
      <c r="R1282" t="s">
        <v>368</v>
      </c>
      <c r="S1282">
        <v>6220</v>
      </c>
      <c r="T1282" t="s">
        <v>368</v>
      </c>
      <c r="U1282" t="s">
        <v>368</v>
      </c>
      <c r="V1282" t="s">
        <v>4429</v>
      </c>
      <c r="W1282">
        <v>39405</v>
      </c>
      <c r="X1282">
        <v>7513</v>
      </c>
      <c r="Y1282" t="s">
        <v>368</v>
      </c>
      <c r="Z1282" t="s">
        <v>5901</v>
      </c>
      <c r="AA1282" t="s">
        <v>664</v>
      </c>
      <c r="AB1282" t="s">
        <v>656</v>
      </c>
      <c r="AC1282" t="s">
        <v>368</v>
      </c>
      <c r="AD1282" t="s">
        <v>5901</v>
      </c>
      <c r="AE1282">
        <v>7683</v>
      </c>
      <c r="AF1282" t="s">
        <v>368</v>
      </c>
      <c r="AG1282">
        <v>5398</v>
      </c>
      <c r="AH1282" t="s">
        <v>368</v>
      </c>
      <c r="AI1282">
        <v>12586</v>
      </c>
      <c r="AN1282" t="s">
        <v>368</v>
      </c>
      <c r="AO1282" t="s">
        <v>1378</v>
      </c>
    </row>
    <row r="1283" spans="1:41" x14ac:dyDescent="0.3">
      <c r="A1283" t="s">
        <v>11430</v>
      </c>
      <c r="B1283" t="s">
        <v>12676</v>
      </c>
      <c r="C1283" s="62">
        <v>34682</v>
      </c>
      <c r="D1283" t="s">
        <v>6637</v>
      </c>
      <c r="E1283" t="s">
        <v>11431</v>
      </c>
      <c r="F1283" t="s">
        <v>1524</v>
      </c>
      <c r="G1283" t="s">
        <v>9083</v>
      </c>
      <c r="H1283" t="s">
        <v>1394</v>
      </c>
      <c r="I1283" t="s">
        <v>13976</v>
      </c>
      <c r="J1283" t="s">
        <v>11726</v>
      </c>
      <c r="K1283">
        <v>641857</v>
      </c>
      <c r="L1283" t="s">
        <v>12676</v>
      </c>
      <c r="M1283">
        <v>2066810</v>
      </c>
      <c r="N1283" t="s">
        <v>11726</v>
      </c>
      <c r="O1283" t="s">
        <v>16045</v>
      </c>
      <c r="P1283" t="s">
        <v>11430</v>
      </c>
      <c r="Q1283">
        <v>10175</v>
      </c>
      <c r="R1283" t="s">
        <v>12676</v>
      </c>
      <c r="S1283">
        <v>33247</v>
      </c>
      <c r="T1283" t="s">
        <v>12676</v>
      </c>
      <c r="V1283" t="s">
        <v>12677</v>
      </c>
      <c r="W1283">
        <v>102668</v>
      </c>
      <c r="Z1283" t="s">
        <v>12678</v>
      </c>
      <c r="AA1283" t="s">
        <v>664</v>
      </c>
      <c r="AB1283" t="s">
        <v>656</v>
      </c>
      <c r="AC1283" t="s">
        <v>12676</v>
      </c>
      <c r="AD1283" t="s">
        <v>12678</v>
      </c>
      <c r="AE1283">
        <v>13013</v>
      </c>
      <c r="AI1283">
        <v>18328</v>
      </c>
      <c r="AJ1283">
        <v>5423</v>
      </c>
      <c r="AL1283" t="s">
        <v>14983</v>
      </c>
      <c r="AM1283" t="s">
        <v>12678</v>
      </c>
      <c r="AN1283" t="s">
        <v>12678</v>
      </c>
      <c r="AO1283" t="s">
        <v>1394</v>
      </c>
    </row>
    <row r="1284" spans="1:41" x14ac:dyDescent="0.3">
      <c r="A1284" t="s">
        <v>15777</v>
      </c>
      <c r="B1284" t="s">
        <v>15670</v>
      </c>
      <c r="C1284" s="62">
        <v>33702</v>
      </c>
      <c r="D1284" t="s">
        <v>7060</v>
      </c>
      <c r="E1284" t="s">
        <v>15778</v>
      </c>
      <c r="F1284" t="s">
        <v>1507</v>
      </c>
      <c r="G1284" t="s">
        <v>9083</v>
      </c>
      <c r="H1284" t="s">
        <v>659</v>
      </c>
      <c r="I1284" t="s">
        <v>15779</v>
      </c>
      <c r="J1284" t="s">
        <v>15670</v>
      </c>
      <c r="K1284">
        <v>643446</v>
      </c>
      <c r="L1284" t="s">
        <v>15670</v>
      </c>
      <c r="P1284" t="s">
        <v>15777</v>
      </c>
      <c r="Q1284">
        <v>11118</v>
      </c>
      <c r="R1284" t="s">
        <v>15670</v>
      </c>
      <c r="S1284">
        <v>33900</v>
      </c>
      <c r="T1284" t="s">
        <v>15670</v>
      </c>
      <c r="W1284">
        <v>103451</v>
      </c>
      <c r="Z1284" t="s">
        <v>16046</v>
      </c>
      <c r="AA1284" t="s">
        <v>664</v>
      </c>
      <c r="AB1284" t="s">
        <v>656</v>
      </c>
      <c r="AD1284" t="s">
        <v>16046</v>
      </c>
      <c r="AE1284">
        <v>15389</v>
      </c>
      <c r="AI1284">
        <v>18644</v>
      </c>
      <c r="AJ1284">
        <v>5936</v>
      </c>
      <c r="AN1284" t="s">
        <v>15670</v>
      </c>
      <c r="AO1284" t="s">
        <v>659</v>
      </c>
    </row>
    <row r="1285" spans="1:41" x14ac:dyDescent="0.3">
      <c r="A1285" t="s">
        <v>2619</v>
      </c>
      <c r="B1285" t="s">
        <v>1117</v>
      </c>
      <c r="C1285" s="62">
        <v>32092</v>
      </c>
      <c r="D1285" t="s">
        <v>6572</v>
      </c>
      <c r="E1285" t="s">
        <v>7980</v>
      </c>
      <c r="F1285" t="s">
        <v>3575</v>
      </c>
      <c r="G1285" t="s">
        <v>3575</v>
      </c>
      <c r="H1285" t="s">
        <v>1371</v>
      </c>
      <c r="I1285" t="s">
        <v>9618</v>
      </c>
      <c r="J1285" t="s">
        <v>1117</v>
      </c>
      <c r="K1285">
        <v>519015</v>
      </c>
      <c r="L1285" t="s">
        <v>1117</v>
      </c>
      <c r="M1285">
        <v>2007973</v>
      </c>
      <c r="N1285" t="s">
        <v>1117</v>
      </c>
      <c r="O1285" t="s">
        <v>4430</v>
      </c>
      <c r="P1285" t="s">
        <v>2619</v>
      </c>
      <c r="Q1285">
        <v>9273</v>
      </c>
      <c r="R1285" t="s">
        <v>1117</v>
      </c>
      <c r="S1285">
        <v>31069</v>
      </c>
      <c r="T1285" t="s">
        <v>1117</v>
      </c>
      <c r="V1285" t="s">
        <v>5902</v>
      </c>
      <c r="W1285">
        <v>57198</v>
      </c>
      <c r="X1285">
        <v>9273</v>
      </c>
      <c r="Y1285" t="s">
        <v>1117</v>
      </c>
      <c r="Z1285" t="s">
        <v>8781</v>
      </c>
      <c r="AA1285" t="s">
        <v>656</v>
      </c>
      <c r="AB1285" t="s">
        <v>656</v>
      </c>
      <c r="AC1285" t="s">
        <v>1117</v>
      </c>
      <c r="AD1285" t="s">
        <v>8781</v>
      </c>
      <c r="AE1285">
        <v>12073</v>
      </c>
      <c r="AI1285">
        <v>7278</v>
      </c>
      <c r="AN1285" t="s">
        <v>1117</v>
      </c>
      <c r="AO1285" t="s">
        <v>1371</v>
      </c>
    </row>
    <row r="1286" spans="1:41" x14ac:dyDescent="0.3">
      <c r="A1286" t="s">
        <v>9190</v>
      </c>
      <c r="B1286" t="s">
        <v>9191</v>
      </c>
      <c r="C1286" s="62">
        <v>34822</v>
      </c>
      <c r="D1286" t="s">
        <v>6562</v>
      </c>
      <c r="E1286" t="s">
        <v>9192</v>
      </c>
      <c r="F1286" t="s">
        <v>1437</v>
      </c>
      <c r="G1286" t="s">
        <v>6107</v>
      </c>
      <c r="H1286" t="s">
        <v>1378</v>
      </c>
      <c r="I1286" t="s">
        <v>15871</v>
      </c>
      <c r="J1286" t="s">
        <v>9191</v>
      </c>
      <c r="K1286">
        <v>640457</v>
      </c>
      <c r="L1286" t="s">
        <v>9191</v>
      </c>
      <c r="N1286" t="s">
        <v>9191</v>
      </c>
      <c r="P1286" t="s">
        <v>9190</v>
      </c>
      <c r="Q1286">
        <v>9612</v>
      </c>
      <c r="R1286" t="s">
        <v>9191</v>
      </c>
      <c r="S1286">
        <v>33197</v>
      </c>
      <c r="T1286" t="s">
        <v>9191</v>
      </c>
      <c r="V1286" t="s">
        <v>12689</v>
      </c>
      <c r="W1286">
        <v>102432</v>
      </c>
      <c r="Z1286" t="s">
        <v>9193</v>
      </c>
      <c r="AA1286" t="s">
        <v>664</v>
      </c>
      <c r="AB1286" t="s">
        <v>664</v>
      </c>
      <c r="AC1286" t="s">
        <v>9191</v>
      </c>
      <c r="AD1286" t="s">
        <v>9193</v>
      </c>
      <c r="AE1286">
        <v>12940</v>
      </c>
      <c r="AI1286">
        <v>18281</v>
      </c>
      <c r="AJ1286">
        <v>5435</v>
      </c>
      <c r="AL1286" t="s">
        <v>14984</v>
      </c>
      <c r="AM1286" t="s">
        <v>9193</v>
      </c>
      <c r="AN1286" t="s">
        <v>9191</v>
      </c>
      <c r="AO1286" t="s">
        <v>1378</v>
      </c>
    </row>
    <row r="1287" spans="1:41" x14ac:dyDescent="0.3">
      <c r="A1287" t="s">
        <v>4431</v>
      </c>
      <c r="B1287" t="s">
        <v>4432</v>
      </c>
      <c r="C1287" s="62">
        <v>28741</v>
      </c>
      <c r="D1287" t="s">
        <v>7982</v>
      </c>
      <c r="E1287" t="s">
        <v>7981</v>
      </c>
      <c r="F1287" t="s">
        <v>3575</v>
      </c>
      <c r="G1287" t="s">
        <v>3575</v>
      </c>
      <c r="H1287" t="s">
        <v>1371</v>
      </c>
      <c r="I1287" t="s">
        <v>10095</v>
      </c>
      <c r="J1287" t="s">
        <v>4432</v>
      </c>
      <c r="K1287">
        <v>219194</v>
      </c>
      <c r="L1287" t="s">
        <v>4432</v>
      </c>
      <c r="M1287">
        <v>27190</v>
      </c>
      <c r="N1287" t="s">
        <v>4432</v>
      </c>
      <c r="O1287" t="s">
        <v>5903</v>
      </c>
      <c r="P1287" t="s">
        <v>4431</v>
      </c>
      <c r="R1287" t="s">
        <v>4432</v>
      </c>
      <c r="V1287" t="s">
        <v>5904</v>
      </c>
      <c r="W1287">
        <v>1166</v>
      </c>
      <c r="Z1287" t="s">
        <v>8782</v>
      </c>
      <c r="AA1287" t="s">
        <v>656</v>
      </c>
      <c r="AB1287" t="s">
        <v>656</v>
      </c>
      <c r="AC1287" t="s">
        <v>4432</v>
      </c>
      <c r="AD1287" t="s">
        <v>8782</v>
      </c>
      <c r="AI1287">
        <v>12495</v>
      </c>
      <c r="AO1287" t="s">
        <v>1371</v>
      </c>
    </row>
    <row r="1288" spans="1:41" x14ac:dyDescent="0.3">
      <c r="A1288" t="s">
        <v>4433</v>
      </c>
      <c r="B1288" t="s">
        <v>1298</v>
      </c>
      <c r="C1288" s="62">
        <v>32242</v>
      </c>
      <c r="D1288" t="s">
        <v>7018</v>
      </c>
      <c r="E1288" t="s">
        <v>7034</v>
      </c>
      <c r="F1288" t="s">
        <v>3575</v>
      </c>
      <c r="G1288" t="s">
        <v>3575</v>
      </c>
      <c r="H1288" t="s">
        <v>1378</v>
      </c>
      <c r="I1288" t="s">
        <v>9595</v>
      </c>
      <c r="J1288" t="s">
        <v>1298</v>
      </c>
      <c r="K1288">
        <v>523265</v>
      </c>
      <c r="L1288" t="s">
        <v>1298</v>
      </c>
      <c r="M1288">
        <v>2048696</v>
      </c>
      <c r="N1288" t="s">
        <v>1298</v>
      </c>
      <c r="O1288" t="s">
        <v>5905</v>
      </c>
      <c r="P1288" t="s">
        <v>4433</v>
      </c>
      <c r="Q1288">
        <v>9531</v>
      </c>
      <c r="R1288" t="s">
        <v>1298</v>
      </c>
      <c r="S1288">
        <v>32882</v>
      </c>
      <c r="T1288" t="s">
        <v>1298</v>
      </c>
      <c r="V1288" t="s">
        <v>5906</v>
      </c>
      <c r="W1288">
        <v>65927</v>
      </c>
      <c r="X1288">
        <v>9531</v>
      </c>
      <c r="Y1288" t="s">
        <v>1298</v>
      </c>
      <c r="Z1288" t="s">
        <v>5907</v>
      </c>
      <c r="AA1288" t="s">
        <v>656</v>
      </c>
      <c r="AB1288" t="s">
        <v>656</v>
      </c>
      <c r="AC1288" t="s">
        <v>1298</v>
      </c>
      <c r="AD1288" t="s">
        <v>5907</v>
      </c>
      <c r="AE1288">
        <v>11622</v>
      </c>
      <c r="AI1288">
        <v>14551</v>
      </c>
      <c r="AN1288" t="s">
        <v>1298</v>
      </c>
      <c r="AO1288" t="s">
        <v>1378</v>
      </c>
    </row>
    <row r="1289" spans="1:41" x14ac:dyDescent="0.3">
      <c r="A1289" t="s">
        <v>13557</v>
      </c>
      <c r="B1289" t="s">
        <v>11818</v>
      </c>
      <c r="C1289" s="62">
        <v>35417</v>
      </c>
      <c r="D1289" t="s">
        <v>9234</v>
      </c>
      <c r="E1289" t="s">
        <v>7983</v>
      </c>
      <c r="F1289" t="s">
        <v>1396</v>
      </c>
      <c r="G1289" t="s">
        <v>9083</v>
      </c>
      <c r="H1289" t="s">
        <v>1371</v>
      </c>
      <c r="I1289" t="s">
        <v>13558</v>
      </c>
      <c r="J1289" t="s">
        <v>11818</v>
      </c>
      <c r="K1289">
        <v>658431</v>
      </c>
      <c r="L1289" t="s">
        <v>11818</v>
      </c>
      <c r="M1289">
        <v>2211791</v>
      </c>
      <c r="N1289" t="s">
        <v>11818</v>
      </c>
      <c r="P1289" t="s">
        <v>13557</v>
      </c>
      <c r="Q1289">
        <v>10930</v>
      </c>
      <c r="S1289">
        <v>34978</v>
      </c>
      <c r="T1289" t="s">
        <v>11818</v>
      </c>
      <c r="W1289">
        <v>105321</v>
      </c>
      <c r="Z1289" t="s">
        <v>13559</v>
      </c>
      <c r="AA1289" t="s">
        <v>656</v>
      </c>
      <c r="AB1289" t="s">
        <v>656</v>
      </c>
      <c r="AD1289" t="s">
        <v>13559</v>
      </c>
      <c r="AE1289">
        <v>14027</v>
      </c>
      <c r="AJ1289">
        <v>6016</v>
      </c>
      <c r="AN1289" t="s">
        <v>11818</v>
      </c>
      <c r="AO1289" t="s">
        <v>1371</v>
      </c>
    </row>
    <row r="1290" spans="1:41" x14ac:dyDescent="0.3">
      <c r="A1290" t="s">
        <v>4434</v>
      </c>
      <c r="B1290" t="s">
        <v>895</v>
      </c>
      <c r="C1290" s="62">
        <v>32351</v>
      </c>
      <c r="D1290" t="s">
        <v>7984</v>
      </c>
      <c r="E1290" t="s">
        <v>7983</v>
      </c>
      <c r="F1290" t="s">
        <v>3575</v>
      </c>
      <c r="G1290" t="s">
        <v>3575</v>
      </c>
      <c r="H1290" t="s">
        <v>1371</v>
      </c>
      <c r="I1290" t="s">
        <v>10642</v>
      </c>
      <c r="J1290" t="s">
        <v>895</v>
      </c>
      <c r="K1290">
        <v>500721</v>
      </c>
      <c r="L1290" t="s">
        <v>895</v>
      </c>
      <c r="M1290">
        <v>1887664</v>
      </c>
      <c r="N1290" t="s">
        <v>895</v>
      </c>
      <c r="O1290" t="s">
        <v>5908</v>
      </c>
      <c r="P1290" t="s">
        <v>4434</v>
      </c>
      <c r="Q1290">
        <v>9371</v>
      </c>
      <c r="R1290" t="s">
        <v>895</v>
      </c>
      <c r="S1290">
        <v>31110</v>
      </c>
      <c r="T1290" t="s">
        <v>895</v>
      </c>
      <c r="V1290" t="s">
        <v>5909</v>
      </c>
      <c r="W1290">
        <v>51591</v>
      </c>
      <c r="X1290">
        <v>9371</v>
      </c>
      <c r="Y1290" t="s">
        <v>895</v>
      </c>
      <c r="Z1290" t="s">
        <v>5910</v>
      </c>
      <c r="AA1290" t="s">
        <v>656</v>
      </c>
      <c r="AB1290" t="s">
        <v>656</v>
      </c>
      <c r="AC1290" t="s">
        <v>895</v>
      </c>
      <c r="AD1290" t="s">
        <v>5910</v>
      </c>
      <c r="AE1290">
        <v>11826</v>
      </c>
      <c r="AI1290">
        <v>9615</v>
      </c>
      <c r="AN1290" t="s">
        <v>895</v>
      </c>
      <c r="AO1290" t="s">
        <v>1371</v>
      </c>
    </row>
    <row r="1291" spans="1:41" x14ac:dyDescent="0.3">
      <c r="A1291" t="s">
        <v>2620</v>
      </c>
      <c r="B1291" t="s">
        <v>702</v>
      </c>
      <c r="C1291" s="62">
        <v>31327</v>
      </c>
      <c r="D1291" t="s">
        <v>6903</v>
      </c>
      <c r="E1291" t="s">
        <v>7985</v>
      </c>
      <c r="F1291" t="s">
        <v>1529</v>
      </c>
      <c r="G1291" t="s">
        <v>9083</v>
      </c>
      <c r="H1291" t="s">
        <v>1371</v>
      </c>
      <c r="I1291" t="s">
        <v>10566</v>
      </c>
      <c r="J1291" t="s">
        <v>702</v>
      </c>
      <c r="K1291">
        <v>450665</v>
      </c>
      <c r="L1291" t="s">
        <v>702</v>
      </c>
      <c r="M1291">
        <v>1647778</v>
      </c>
      <c r="N1291" t="s">
        <v>702</v>
      </c>
      <c r="O1291" t="s">
        <v>2621</v>
      </c>
      <c r="P1291" t="s">
        <v>2620</v>
      </c>
      <c r="Q1291">
        <v>8475</v>
      </c>
      <c r="R1291" t="s">
        <v>702</v>
      </c>
      <c r="S1291">
        <v>30264</v>
      </c>
      <c r="T1291" t="s">
        <v>702</v>
      </c>
      <c r="V1291" t="s">
        <v>4435</v>
      </c>
      <c r="W1291">
        <v>52344</v>
      </c>
      <c r="X1291">
        <v>8475</v>
      </c>
      <c r="Y1291" t="s">
        <v>702</v>
      </c>
      <c r="Z1291" t="s">
        <v>5911</v>
      </c>
      <c r="AA1291" t="s">
        <v>5053</v>
      </c>
      <c r="AB1291" t="s">
        <v>656</v>
      </c>
      <c r="AC1291" t="s">
        <v>702</v>
      </c>
      <c r="AD1291" t="s">
        <v>5911</v>
      </c>
      <c r="AE1291">
        <v>10064</v>
      </c>
      <c r="AF1291" t="s">
        <v>702</v>
      </c>
      <c r="AG1291">
        <v>5252</v>
      </c>
      <c r="AH1291" t="s">
        <v>702</v>
      </c>
      <c r="AI1291">
        <v>3948</v>
      </c>
      <c r="AJ1291">
        <v>3129</v>
      </c>
      <c r="AN1291" t="s">
        <v>702</v>
      </c>
      <c r="AO1291" t="s">
        <v>1371</v>
      </c>
    </row>
    <row r="1292" spans="1:41" x14ac:dyDescent="0.3">
      <c r="A1292" t="s">
        <v>4436</v>
      </c>
      <c r="B1292" t="s">
        <v>929</v>
      </c>
      <c r="C1292" s="62">
        <v>30448</v>
      </c>
      <c r="D1292" t="s">
        <v>6564</v>
      </c>
      <c r="E1292" t="s">
        <v>7986</v>
      </c>
      <c r="F1292" t="s">
        <v>3575</v>
      </c>
      <c r="G1292" t="s">
        <v>3575</v>
      </c>
      <c r="H1292" t="s">
        <v>1371</v>
      </c>
      <c r="I1292" t="s">
        <v>10367</v>
      </c>
      <c r="J1292" t="s">
        <v>929</v>
      </c>
      <c r="K1292">
        <v>457425</v>
      </c>
      <c r="L1292" t="s">
        <v>929</v>
      </c>
      <c r="M1292">
        <v>1422586</v>
      </c>
      <c r="N1292" t="s">
        <v>929</v>
      </c>
      <c r="O1292" t="s">
        <v>5912</v>
      </c>
      <c r="P1292" t="s">
        <v>4436</v>
      </c>
      <c r="Q1292">
        <v>8151</v>
      </c>
      <c r="R1292" t="s">
        <v>929</v>
      </c>
      <c r="S1292">
        <v>28934</v>
      </c>
      <c r="T1292" t="s">
        <v>929</v>
      </c>
      <c r="V1292" t="s">
        <v>5913</v>
      </c>
      <c r="W1292">
        <v>48112</v>
      </c>
      <c r="X1292">
        <v>8151</v>
      </c>
      <c r="Y1292" t="s">
        <v>929</v>
      </c>
      <c r="Z1292" t="s">
        <v>5914</v>
      </c>
      <c r="AA1292" t="s">
        <v>656</v>
      </c>
      <c r="AB1292" t="s">
        <v>656</v>
      </c>
      <c r="AC1292" t="s">
        <v>929</v>
      </c>
      <c r="AD1292" t="s">
        <v>5914</v>
      </c>
      <c r="AI1292">
        <v>1587</v>
      </c>
      <c r="AO1292" t="s">
        <v>1371</v>
      </c>
    </row>
    <row r="1293" spans="1:41" x14ac:dyDescent="0.3">
      <c r="A1293" t="s">
        <v>12051</v>
      </c>
      <c r="B1293" t="s">
        <v>11352</v>
      </c>
      <c r="C1293" s="62">
        <v>34140</v>
      </c>
      <c r="D1293" t="s">
        <v>12052</v>
      </c>
      <c r="E1293" t="s">
        <v>7285</v>
      </c>
      <c r="F1293" t="s">
        <v>1563</v>
      </c>
      <c r="G1293" t="s">
        <v>6107</v>
      </c>
      <c r="H1293" t="s">
        <v>1371</v>
      </c>
      <c r="I1293" t="s">
        <v>11821</v>
      </c>
      <c r="J1293" t="s">
        <v>11352</v>
      </c>
      <c r="K1293">
        <v>606167</v>
      </c>
      <c r="L1293" t="s">
        <v>11352</v>
      </c>
      <c r="M1293">
        <v>2117045</v>
      </c>
      <c r="N1293" t="s">
        <v>11352</v>
      </c>
      <c r="O1293" t="s">
        <v>13124</v>
      </c>
      <c r="P1293" t="s">
        <v>12051</v>
      </c>
      <c r="Q1293">
        <v>9891</v>
      </c>
      <c r="R1293" t="s">
        <v>11352</v>
      </c>
      <c r="S1293">
        <v>33198</v>
      </c>
      <c r="T1293" t="s">
        <v>11352</v>
      </c>
      <c r="V1293" t="s">
        <v>12053</v>
      </c>
      <c r="W1293">
        <v>69644</v>
      </c>
      <c r="X1293">
        <v>9891</v>
      </c>
      <c r="Y1293" t="s">
        <v>14985</v>
      </c>
      <c r="Z1293" t="s">
        <v>12054</v>
      </c>
      <c r="AA1293" t="s">
        <v>664</v>
      </c>
      <c r="AB1293" t="s">
        <v>664</v>
      </c>
      <c r="AC1293" t="s">
        <v>11352</v>
      </c>
      <c r="AD1293" t="s">
        <v>12054</v>
      </c>
      <c r="AE1293">
        <v>12728</v>
      </c>
      <c r="AF1293" t="s">
        <v>11352</v>
      </c>
      <c r="AG1293">
        <v>60653</v>
      </c>
      <c r="AH1293" t="s">
        <v>11352</v>
      </c>
      <c r="AI1293">
        <v>23638</v>
      </c>
      <c r="AJ1293">
        <v>5335</v>
      </c>
      <c r="AK1293" t="s">
        <v>11352</v>
      </c>
      <c r="AL1293" t="s">
        <v>14986</v>
      </c>
      <c r="AM1293" t="s">
        <v>12054</v>
      </c>
      <c r="AN1293" t="s">
        <v>12054</v>
      </c>
      <c r="AO1293" t="s">
        <v>1371</v>
      </c>
    </row>
    <row r="1294" spans="1:41" x14ac:dyDescent="0.3">
      <c r="A1294" t="s">
        <v>2622</v>
      </c>
      <c r="B1294" t="s">
        <v>337</v>
      </c>
      <c r="C1294" s="62">
        <v>31383</v>
      </c>
      <c r="D1294" t="s">
        <v>7286</v>
      </c>
      <c r="E1294" t="s">
        <v>7285</v>
      </c>
      <c r="F1294" t="s">
        <v>3575</v>
      </c>
      <c r="G1294" t="s">
        <v>3575</v>
      </c>
      <c r="H1294" t="s">
        <v>1394</v>
      </c>
      <c r="I1294" t="s">
        <v>336</v>
      </c>
      <c r="J1294" t="s">
        <v>337</v>
      </c>
      <c r="K1294">
        <v>448171</v>
      </c>
      <c r="L1294" t="s">
        <v>337</v>
      </c>
      <c r="M1294">
        <v>1727462</v>
      </c>
      <c r="N1294" t="s">
        <v>337</v>
      </c>
      <c r="P1294" t="s">
        <v>2622</v>
      </c>
      <c r="R1294" t="s">
        <v>337</v>
      </c>
      <c r="S1294">
        <v>30426</v>
      </c>
      <c r="T1294" t="s">
        <v>337</v>
      </c>
      <c r="V1294" t="s">
        <v>4437</v>
      </c>
      <c r="W1294">
        <v>48124</v>
      </c>
      <c r="Z1294" t="s">
        <v>8783</v>
      </c>
      <c r="AA1294" t="s">
        <v>656</v>
      </c>
      <c r="AB1294" t="s">
        <v>656</v>
      </c>
      <c r="AC1294" t="s">
        <v>337</v>
      </c>
      <c r="AD1294" t="s">
        <v>8783</v>
      </c>
      <c r="AI1294">
        <v>3946</v>
      </c>
      <c r="AO1294" t="s">
        <v>1394</v>
      </c>
    </row>
    <row r="1295" spans="1:41" x14ac:dyDescent="0.3">
      <c r="A1295" t="s">
        <v>13338</v>
      </c>
      <c r="B1295" t="s">
        <v>11534</v>
      </c>
      <c r="C1295" s="62">
        <v>34999</v>
      </c>
      <c r="D1295" t="s">
        <v>6935</v>
      </c>
      <c r="E1295" t="s">
        <v>7285</v>
      </c>
      <c r="F1295" t="s">
        <v>1407</v>
      </c>
      <c r="G1295" t="s">
        <v>9083</v>
      </c>
      <c r="H1295" t="s">
        <v>2145</v>
      </c>
      <c r="I1295" t="s">
        <v>13978</v>
      </c>
      <c r="J1295" t="s">
        <v>11534</v>
      </c>
      <c r="K1295">
        <v>642336</v>
      </c>
      <c r="L1295" t="s">
        <v>11534</v>
      </c>
      <c r="M1295">
        <v>2117123</v>
      </c>
      <c r="N1295" t="s">
        <v>11534</v>
      </c>
      <c r="O1295" t="s">
        <v>16047</v>
      </c>
      <c r="P1295" t="s">
        <v>13338</v>
      </c>
      <c r="Q1295">
        <v>10457</v>
      </c>
      <c r="R1295" t="s">
        <v>11534</v>
      </c>
      <c r="S1295">
        <v>33248</v>
      </c>
      <c r="T1295" t="s">
        <v>11534</v>
      </c>
      <c r="W1295">
        <v>102864</v>
      </c>
      <c r="X1295">
        <v>10457</v>
      </c>
      <c r="Y1295" t="s">
        <v>11534</v>
      </c>
      <c r="Z1295" t="s">
        <v>13339</v>
      </c>
      <c r="AA1295" t="s">
        <v>5053</v>
      </c>
      <c r="AB1295" t="s">
        <v>656</v>
      </c>
      <c r="AD1295" t="s">
        <v>13339</v>
      </c>
      <c r="AE1295">
        <v>13707</v>
      </c>
      <c r="AI1295">
        <v>19963</v>
      </c>
      <c r="AJ1295">
        <v>5182</v>
      </c>
      <c r="AL1295" t="s">
        <v>14987</v>
      </c>
      <c r="AM1295" t="s">
        <v>13339</v>
      </c>
      <c r="AN1295" t="s">
        <v>13339</v>
      </c>
      <c r="AO1295" t="s">
        <v>1422</v>
      </c>
    </row>
    <row r="1296" spans="1:41" x14ac:dyDescent="0.3">
      <c r="A1296" t="s">
        <v>2623</v>
      </c>
      <c r="B1296" t="s">
        <v>993</v>
      </c>
      <c r="C1296" s="62">
        <v>32792</v>
      </c>
      <c r="D1296" t="s">
        <v>7680</v>
      </c>
      <c r="E1296" t="s">
        <v>7285</v>
      </c>
      <c r="F1296" t="s">
        <v>3575</v>
      </c>
      <c r="G1296" t="s">
        <v>3575</v>
      </c>
      <c r="H1296" t="s">
        <v>1371</v>
      </c>
      <c r="I1296" t="s">
        <v>10550</v>
      </c>
      <c r="J1296" t="s">
        <v>993</v>
      </c>
      <c r="K1296">
        <v>516769</v>
      </c>
      <c r="L1296" t="s">
        <v>993</v>
      </c>
      <c r="M1296">
        <v>1697838</v>
      </c>
      <c r="N1296" t="s">
        <v>993</v>
      </c>
      <c r="O1296" t="s">
        <v>2624</v>
      </c>
      <c r="P1296" t="s">
        <v>2623</v>
      </c>
      <c r="Q1296">
        <v>8667</v>
      </c>
      <c r="R1296" t="s">
        <v>993</v>
      </c>
      <c r="S1296">
        <v>30541</v>
      </c>
      <c r="T1296" t="s">
        <v>3483</v>
      </c>
      <c r="V1296" t="s">
        <v>4438</v>
      </c>
      <c r="W1296">
        <v>56089</v>
      </c>
      <c r="X1296">
        <v>8667</v>
      </c>
      <c r="Y1296" t="s">
        <v>993</v>
      </c>
      <c r="Z1296" t="s">
        <v>5915</v>
      </c>
      <c r="AA1296" t="s">
        <v>656</v>
      </c>
      <c r="AB1296" t="s">
        <v>656</v>
      </c>
      <c r="AC1296" t="s">
        <v>993</v>
      </c>
      <c r="AD1296" t="s">
        <v>5915</v>
      </c>
      <c r="AE1296">
        <v>10904</v>
      </c>
      <c r="AF1296" t="s">
        <v>993</v>
      </c>
      <c r="AG1296">
        <v>11348</v>
      </c>
      <c r="AH1296" t="s">
        <v>993</v>
      </c>
      <c r="AI1296">
        <v>8476</v>
      </c>
      <c r="AN1296" t="s">
        <v>993</v>
      </c>
      <c r="AO1296" t="s">
        <v>1371</v>
      </c>
    </row>
    <row r="1297" spans="1:41" x14ac:dyDescent="0.3">
      <c r="A1297" t="s">
        <v>2625</v>
      </c>
      <c r="B1297" t="s">
        <v>1262</v>
      </c>
      <c r="C1297" s="62">
        <v>31134</v>
      </c>
      <c r="D1297" t="s">
        <v>6707</v>
      </c>
      <c r="E1297" t="s">
        <v>7670</v>
      </c>
      <c r="F1297" t="s">
        <v>1381</v>
      </c>
      <c r="G1297" t="s">
        <v>9083</v>
      </c>
      <c r="H1297" t="s">
        <v>1371</v>
      </c>
      <c r="I1297" t="s">
        <v>10755</v>
      </c>
      <c r="J1297" t="s">
        <v>1262</v>
      </c>
      <c r="K1297">
        <v>453343</v>
      </c>
      <c r="L1297" t="s">
        <v>1262</v>
      </c>
      <c r="M1297">
        <v>1493886</v>
      </c>
      <c r="N1297" t="s">
        <v>1262</v>
      </c>
      <c r="O1297" t="s">
        <v>2626</v>
      </c>
      <c r="P1297" t="s">
        <v>2625</v>
      </c>
      <c r="Q1297">
        <v>8458</v>
      </c>
      <c r="R1297" t="s">
        <v>1262</v>
      </c>
      <c r="S1297">
        <v>29446</v>
      </c>
      <c r="T1297" t="s">
        <v>1262</v>
      </c>
      <c r="V1297" t="s">
        <v>4439</v>
      </c>
      <c r="W1297">
        <v>52231</v>
      </c>
      <c r="X1297">
        <v>8458</v>
      </c>
      <c r="Y1297" t="s">
        <v>1262</v>
      </c>
      <c r="Z1297" t="s">
        <v>5916</v>
      </c>
      <c r="AA1297" t="s">
        <v>656</v>
      </c>
      <c r="AB1297" t="s">
        <v>656</v>
      </c>
      <c r="AC1297" t="s">
        <v>1262</v>
      </c>
      <c r="AD1297" t="s">
        <v>5916</v>
      </c>
      <c r="AE1297">
        <v>9302</v>
      </c>
      <c r="AF1297" t="s">
        <v>1262</v>
      </c>
      <c r="AG1297">
        <v>6054</v>
      </c>
      <c r="AH1297" t="s">
        <v>1262</v>
      </c>
      <c r="AI1297">
        <v>3096</v>
      </c>
      <c r="AJ1297">
        <v>3217</v>
      </c>
      <c r="AL1297" t="s">
        <v>14988</v>
      </c>
      <c r="AM1297" t="s">
        <v>5916</v>
      </c>
      <c r="AN1297" t="s">
        <v>5916</v>
      </c>
      <c r="AO1297" t="s">
        <v>15883</v>
      </c>
    </row>
    <row r="1298" spans="1:41" x14ac:dyDescent="0.3">
      <c r="A1298" t="s">
        <v>13327</v>
      </c>
      <c r="B1298" t="s">
        <v>11238</v>
      </c>
      <c r="C1298" s="62">
        <v>34716</v>
      </c>
      <c r="D1298" t="s">
        <v>13328</v>
      </c>
      <c r="E1298" t="s">
        <v>13329</v>
      </c>
      <c r="F1298" t="s">
        <v>1428</v>
      </c>
      <c r="G1298" t="s">
        <v>6107</v>
      </c>
      <c r="H1298" t="s">
        <v>1371</v>
      </c>
      <c r="I1298" t="s">
        <v>11842</v>
      </c>
      <c r="J1298" t="s">
        <v>11238</v>
      </c>
      <c r="K1298">
        <v>622795</v>
      </c>
      <c r="L1298" t="s">
        <v>11238</v>
      </c>
      <c r="M1298">
        <v>2210227</v>
      </c>
      <c r="N1298" t="s">
        <v>11238</v>
      </c>
      <c r="O1298" t="s">
        <v>13330</v>
      </c>
      <c r="P1298" t="s">
        <v>13327</v>
      </c>
      <c r="Q1298">
        <v>10386</v>
      </c>
      <c r="R1298" t="s">
        <v>11238</v>
      </c>
      <c r="S1298">
        <v>34875</v>
      </c>
      <c r="T1298" t="s">
        <v>11238</v>
      </c>
      <c r="W1298">
        <v>101198</v>
      </c>
      <c r="X1298">
        <v>10386</v>
      </c>
      <c r="Y1298" t="s">
        <v>14989</v>
      </c>
      <c r="Z1298" t="s">
        <v>13331</v>
      </c>
      <c r="AA1298" t="s">
        <v>664</v>
      </c>
      <c r="AB1298" t="s">
        <v>664</v>
      </c>
      <c r="AD1298" t="s">
        <v>13331</v>
      </c>
      <c r="AE1298">
        <v>14030</v>
      </c>
      <c r="AH1298" t="s">
        <v>11238</v>
      </c>
      <c r="AI1298">
        <v>23615</v>
      </c>
      <c r="AJ1298">
        <v>5348</v>
      </c>
      <c r="AL1298" t="s">
        <v>14990</v>
      </c>
      <c r="AM1298" t="s">
        <v>13331</v>
      </c>
      <c r="AN1298" t="s">
        <v>11238</v>
      </c>
      <c r="AO1298" t="s">
        <v>1371</v>
      </c>
    </row>
    <row r="1299" spans="1:41" x14ac:dyDescent="0.3">
      <c r="A1299" t="s">
        <v>2627</v>
      </c>
      <c r="B1299" t="s">
        <v>982</v>
      </c>
      <c r="C1299" s="62">
        <v>30620</v>
      </c>
      <c r="D1299" t="s">
        <v>6926</v>
      </c>
      <c r="E1299" t="s">
        <v>7987</v>
      </c>
      <c r="F1299" t="s">
        <v>3575</v>
      </c>
      <c r="G1299" t="s">
        <v>3575</v>
      </c>
      <c r="H1299" t="s">
        <v>1371</v>
      </c>
      <c r="I1299" t="s">
        <v>9507</v>
      </c>
      <c r="J1299" t="s">
        <v>982</v>
      </c>
      <c r="K1299">
        <v>434669</v>
      </c>
      <c r="L1299" t="s">
        <v>982</v>
      </c>
      <c r="M1299">
        <v>533211</v>
      </c>
      <c r="N1299" t="s">
        <v>982</v>
      </c>
      <c r="O1299" t="s">
        <v>2628</v>
      </c>
      <c r="P1299" t="s">
        <v>2627</v>
      </c>
      <c r="Q1299">
        <v>8134</v>
      </c>
      <c r="R1299" t="s">
        <v>982</v>
      </c>
      <c r="S1299">
        <v>28906</v>
      </c>
      <c r="T1299" t="s">
        <v>982</v>
      </c>
      <c r="V1299" t="s">
        <v>4440</v>
      </c>
      <c r="W1299">
        <v>48165</v>
      </c>
      <c r="X1299">
        <v>8134</v>
      </c>
      <c r="Y1299" t="s">
        <v>982</v>
      </c>
      <c r="Z1299" t="s">
        <v>8784</v>
      </c>
      <c r="AA1299" t="s">
        <v>656</v>
      </c>
      <c r="AB1299" t="s">
        <v>656</v>
      </c>
      <c r="AC1299" t="s">
        <v>982</v>
      </c>
      <c r="AD1299" t="s">
        <v>8784</v>
      </c>
      <c r="AI1299">
        <v>1201</v>
      </c>
      <c r="AO1299" t="s">
        <v>1371</v>
      </c>
    </row>
    <row r="1300" spans="1:41" x14ac:dyDescent="0.3">
      <c r="A1300" t="s">
        <v>12232</v>
      </c>
      <c r="B1300" t="s">
        <v>11234</v>
      </c>
      <c r="C1300" s="62">
        <v>34019</v>
      </c>
      <c r="D1300" t="s">
        <v>6633</v>
      </c>
      <c r="E1300" t="s">
        <v>12233</v>
      </c>
      <c r="F1300" t="s">
        <v>1384</v>
      </c>
      <c r="G1300" t="s">
        <v>6107</v>
      </c>
      <c r="H1300" t="s">
        <v>1371</v>
      </c>
      <c r="I1300" t="s">
        <v>11750</v>
      </c>
      <c r="J1300" t="s">
        <v>11234</v>
      </c>
      <c r="K1300">
        <v>596043</v>
      </c>
      <c r="L1300" t="s">
        <v>11234</v>
      </c>
      <c r="M1300">
        <v>2170126</v>
      </c>
      <c r="N1300" t="s">
        <v>11234</v>
      </c>
      <c r="O1300" t="s">
        <v>13308</v>
      </c>
      <c r="P1300" t="s">
        <v>12232</v>
      </c>
      <c r="Q1300">
        <v>10315</v>
      </c>
      <c r="R1300" t="s">
        <v>11234</v>
      </c>
      <c r="S1300">
        <v>35096</v>
      </c>
      <c r="T1300" t="s">
        <v>11234</v>
      </c>
      <c r="V1300" t="s">
        <v>12234</v>
      </c>
      <c r="W1300">
        <v>105384</v>
      </c>
      <c r="X1300">
        <v>10315</v>
      </c>
      <c r="Y1300" t="s">
        <v>11234</v>
      </c>
      <c r="Z1300" t="s">
        <v>12235</v>
      </c>
      <c r="AA1300" t="s">
        <v>656</v>
      </c>
      <c r="AB1300" t="s">
        <v>656</v>
      </c>
      <c r="AC1300" t="s">
        <v>11234</v>
      </c>
      <c r="AD1300" t="s">
        <v>12235</v>
      </c>
      <c r="AE1300">
        <v>13468</v>
      </c>
      <c r="AF1300" t="s">
        <v>11234</v>
      </c>
      <c r="AG1300">
        <v>70634</v>
      </c>
      <c r="AH1300" t="s">
        <v>11234</v>
      </c>
      <c r="AI1300">
        <v>20991</v>
      </c>
      <c r="AJ1300">
        <v>5274</v>
      </c>
      <c r="AL1300" t="s">
        <v>14991</v>
      </c>
      <c r="AM1300" t="s">
        <v>12235</v>
      </c>
      <c r="AN1300" t="s">
        <v>12235</v>
      </c>
      <c r="AO1300" t="s">
        <v>15887</v>
      </c>
    </row>
    <row r="1301" spans="1:41" x14ac:dyDescent="0.3">
      <c r="A1301" t="s">
        <v>2629</v>
      </c>
      <c r="B1301" t="s">
        <v>124</v>
      </c>
      <c r="C1301" s="62">
        <v>31651</v>
      </c>
      <c r="D1301" t="s">
        <v>6729</v>
      </c>
      <c r="E1301" t="s">
        <v>6728</v>
      </c>
      <c r="F1301" t="s">
        <v>1403</v>
      </c>
      <c r="G1301" t="s">
        <v>6107</v>
      </c>
      <c r="H1301" t="s">
        <v>1429</v>
      </c>
      <c r="I1301" t="s">
        <v>9967</v>
      </c>
      <c r="J1301" t="s">
        <v>124</v>
      </c>
      <c r="K1301">
        <v>474568</v>
      </c>
      <c r="L1301" t="s">
        <v>124</v>
      </c>
      <c r="M1301">
        <v>1667441</v>
      </c>
      <c r="N1301" t="s">
        <v>124</v>
      </c>
      <c r="O1301" t="s">
        <v>4441</v>
      </c>
      <c r="P1301" t="s">
        <v>2629</v>
      </c>
      <c r="Q1301">
        <v>9198</v>
      </c>
      <c r="R1301" t="s">
        <v>124</v>
      </c>
      <c r="S1301">
        <v>30687</v>
      </c>
      <c r="T1301" t="s">
        <v>124</v>
      </c>
      <c r="U1301" t="s">
        <v>124</v>
      </c>
      <c r="V1301" t="s">
        <v>4442</v>
      </c>
      <c r="W1301">
        <v>58450</v>
      </c>
      <c r="X1301">
        <v>9198</v>
      </c>
      <c r="Y1301" t="s">
        <v>124</v>
      </c>
      <c r="Z1301" t="s">
        <v>5917</v>
      </c>
      <c r="AA1301" t="s">
        <v>656</v>
      </c>
      <c r="AB1301" t="s">
        <v>656</v>
      </c>
      <c r="AC1301" t="s">
        <v>124</v>
      </c>
      <c r="AD1301" t="s">
        <v>5917</v>
      </c>
      <c r="AE1301">
        <v>10581</v>
      </c>
      <c r="AF1301" t="s">
        <v>124</v>
      </c>
      <c r="AG1301">
        <v>13687</v>
      </c>
      <c r="AH1301" t="s">
        <v>124</v>
      </c>
      <c r="AI1301">
        <v>5054</v>
      </c>
      <c r="AJ1301">
        <v>4113</v>
      </c>
      <c r="AK1301" t="s">
        <v>124</v>
      </c>
      <c r="AL1301" t="s">
        <v>14992</v>
      </c>
      <c r="AM1301" t="s">
        <v>5917</v>
      </c>
      <c r="AN1301" t="s">
        <v>5917</v>
      </c>
      <c r="AO1301" t="s">
        <v>1429</v>
      </c>
    </row>
    <row r="1302" spans="1:41" x14ac:dyDescent="0.3">
      <c r="A1302" t="s">
        <v>2630</v>
      </c>
      <c r="B1302" t="s">
        <v>1306</v>
      </c>
      <c r="C1302" s="62">
        <v>29671</v>
      </c>
      <c r="D1302" t="s">
        <v>7142</v>
      </c>
      <c r="E1302" t="s">
        <v>7287</v>
      </c>
      <c r="F1302" t="s">
        <v>3575</v>
      </c>
      <c r="G1302" t="s">
        <v>3575</v>
      </c>
      <c r="H1302" t="s">
        <v>1429</v>
      </c>
      <c r="I1302" t="s">
        <v>1305</v>
      </c>
      <c r="J1302" t="s">
        <v>1306</v>
      </c>
      <c r="K1302">
        <v>462810</v>
      </c>
      <c r="L1302" t="s">
        <v>1306</v>
      </c>
      <c r="M1302">
        <v>490434</v>
      </c>
      <c r="N1302" t="s">
        <v>1306</v>
      </c>
      <c r="P1302" t="s">
        <v>2630</v>
      </c>
      <c r="R1302" t="s">
        <v>1306</v>
      </c>
      <c r="V1302" t="s">
        <v>12409</v>
      </c>
      <c r="W1302">
        <v>39570</v>
      </c>
      <c r="Z1302" t="s">
        <v>8785</v>
      </c>
      <c r="AA1302" t="s">
        <v>656</v>
      </c>
      <c r="AB1302" t="s">
        <v>656</v>
      </c>
      <c r="AC1302" t="s">
        <v>1306</v>
      </c>
      <c r="AD1302" t="s">
        <v>8785</v>
      </c>
      <c r="AI1302">
        <v>1400</v>
      </c>
      <c r="AO1302" t="s">
        <v>1429</v>
      </c>
    </row>
    <row r="1303" spans="1:41" x14ac:dyDescent="0.3">
      <c r="A1303" t="s">
        <v>15612</v>
      </c>
      <c r="B1303" t="s">
        <v>14248</v>
      </c>
      <c r="C1303" s="62">
        <v>33655</v>
      </c>
      <c r="D1303" t="s">
        <v>6637</v>
      </c>
      <c r="E1303" t="s">
        <v>15613</v>
      </c>
      <c r="F1303" t="s">
        <v>1437</v>
      </c>
      <c r="G1303" t="s">
        <v>6107</v>
      </c>
      <c r="H1303" t="s">
        <v>1371</v>
      </c>
      <c r="I1303" t="s">
        <v>15514</v>
      </c>
      <c r="J1303" t="s">
        <v>14248</v>
      </c>
      <c r="K1303">
        <v>607320</v>
      </c>
      <c r="L1303" t="s">
        <v>14248</v>
      </c>
      <c r="P1303" t="s">
        <v>15614</v>
      </c>
      <c r="Q1303">
        <v>10305</v>
      </c>
      <c r="R1303" t="s">
        <v>14248</v>
      </c>
      <c r="S1303">
        <v>33644</v>
      </c>
      <c r="T1303" t="s">
        <v>14248</v>
      </c>
      <c r="W1303">
        <v>70558</v>
      </c>
      <c r="X1303">
        <v>10305</v>
      </c>
      <c r="Y1303" t="s">
        <v>14248</v>
      </c>
      <c r="Z1303" t="s">
        <v>16048</v>
      </c>
      <c r="AA1303" t="s">
        <v>664</v>
      </c>
      <c r="AB1303" t="s">
        <v>664</v>
      </c>
      <c r="AD1303" t="s">
        <v>16048</v>
      </c>
      <c r="AE1303">
        <v>13662</v>
      </c>
      <c r="AI1303">
        <v>23727</v>
      </c>
      <c r="AJ1303">
        <v>5281</v>
      </c>
      <c r="AN1303" t="s">
        <v>14248</v>
      </c>
      <c r="AO1303" t="s">
        <v>1371</v>
      </c>
    </row>
    <row r="1304" spans="1:41" x14ac:dyDescent="0.3">
      <c r="A1304" t="s">
        <v>12597</v>
      </c>
      <c r="B1304" t="s">
        <v>11591</v>
      </c>
      <c r="C1304" s="62">
        <v>32532</v>
      </c>
      <c r="D1304" t="s">
        <v>12598</v>
      </c>
      <c r="E1304" t="s">
        <v>12599</v>
      </c>
      <c r="F1304" t="s">
        <v>1551</v>
      </c>
      <c r="G1304" t="s">
        <v>6107</v>
      </c>
      <c r="H1304" t="s">
        <v>659</v>
      </c>
      <c r="I1304" t="s">
        <v>11592</v>
      </c>
      <c r="J1304" t="s">
        <v>11591</v>
      </c>
      <c r="K1304">
        <v>593160</v>
      </c>
      <c r="L1304" t="s">
        <v>11591</v>
      </c>
      <c r="M1304">
        <v>1961293</v>
      </c>
      <c r="N1304" t="s">
        <v>11591</v>
      </c>
      <c r="O1304" t="s">
        <v>13465</v>
      </c>
      <c r="P1304" t="s">
        <v>12597</v>
      </c>
      <c r="Q1304">
        <v>10298</v>
      </c>
      <c r="R1304" t="s">
        <v>11591</v>
      </c>
      <c r="S1304">
        <v>32422</v>
      </c>
      <c r="T1304" t="s">
        <v>11591</v>
      </c>
      <c r="V1304" t="s">
        <v>12600</v>
      </c>
      <c r="W1304">
        <v>67175</v>
      </c>
      <c r="X1304">
        <v>10298</v>
      </c>
      <c r="Y1304" t="s">
        <v>11591</v>
      </c>
      <c r="Z1304" t="s">
        <v>12601</v>
      </c>
      <c r="AA1304" t="s">
        <v>656</v>
      </c>
      <c r="AB1304" t="s">
        <v>656</v>
      </c>
      <c r="AC1304" t="s">
        <v>11591</v>
      </c>
      <c r="AD1304" t="s">
        <v>12601</v>
      </c>
      <c r="AE1304">
        <v>14173</v>
      </c>
      <c r="AF1304" t="s">
        <v>11591</v>
      </c>
      <c r="AG1304">
        <v>70562</v>
      </c>
      <c r="AH1304" t="s">
        <v>11591</v>
      </c>
      <c r="AI1304">
        <v>14694</v>
      </c>
      <c r="AJ1304">
        <v>5270</v>
      </c>
      <c r="AK1304" t="s">
        <v>11591</v>
      </c>
      <c r="AL1304" t="s">
        <v>14993</v>
      </c>
      <c r="AM1304" t="s">
        <v>12601</v>
      </c>
      <c r="AN1304" t="s">
        <v>12601</v>
      </c>
      <c r="AO1304" t="s">
        <v>15904</v>
      </c>
    </row>
    <row r="1305" spans="1:41" x14ac:dyDescent="0.3">
      <c r="A1305" t="s">
        <v>2631</v>
      </c>
      <c r="B1305" t="s">
        <v>109</v>
      </c>
      <c r="C1305" s="62">
        <v>31808</v>
      </c>
      <c r="D1305" t="s">
        <v>6605</v>
      </c>
      <c r="E1305" t="s">
        <v>7288</v>
      </c>
      <c r="F1305" t="s">
        <v>3575</v>
      </c>
      <c r="G1305" t="s">
        <v>3575</v>
      </c>
      <c r="H1305" t="s">
        <v>1378</v>
      </c>
      <c r="I1305" t="s">
        <v>10288</v>
      </c>
      <c r="J1305" t="s">
        <v>109</v>
      </c>
      <c r="K1305">
        <v>444859</v>
      </c>
      <c r="L1305" t="s">
        <v>109</v>
      </c>
      <c r="M1305">
        <v>1670557</v>
      </c>
      <c r="N1305" t="s">
        <v>109</v>
      </c>
      <c r="O1305" t="s">
        <v>4443</v>
      </c>
      <c r="P1305" t="s">
        <v>2631</v>
      </c>
      <c r="Q1305">
        <v>9308</v>
      </c>
      <c r="R1305" t="s">
        <v>109</v>
      </c>
      <c r="S1305">
        <v>31022</v>
      </c>
      <c r="T1305" t="s">
        <v>109</v>
      </c>
      <c r="V1305" t="s">
        <v>4444</v>
      </c>
      <c r="W1305">
        <v>52280</v>
      </c>
      <c r="X1305">
        <v>9308</v>
      </c>
      <c r="Y1305" t="s">
        <v>109</v>
      </c>
      <c r="Z1305" t="s">
        <v>8786</v>
      </c>
      <c r="AA1305" t="s">
        <v>656</v>
      </c>
      <c r="AB1305" t="s">
        <v>656</v>
      </c>
      <c r="AC1305" t="s">
        <v>109</v>
      </c>
      <c r="AD1305" t="s">
        <v>8786</v>
      </c>
      <c r="AE1305">
        <v>11278</v>
      </c>
      <c r="AI1305">
        <v>4404</v>
      </c>
      <c r="AN1305" t="s">
        <v>109</v>
      </c>
      <c r="AO1305" t="s">
        <v>1378</v>
      </c>
    </row>
    <row r="1306" spans="1:41" x14ac:dyDescent="0.3">
      <c r="A1306" t="s">
        <v>2632</v>
      </c>
      <c r="B1306" t="s">
        <v>488</v>
      </c>
      <c r="C1306" s="62">
        <v>32313</v>
      </c>
      <c r="D1306" t="s">
        <v>6892</v>
      </c>
      <c r="E1306" t="s">
        <v>6891</v>
      </c>
      <c r="F1306" t="s">
        <v>3575</v>
      </c>
      <c r="G1306" t="s">
        <v>3575</v>
      </c>
      <c r="H1306" t="s">
        <v>1422</v>
      </c>
      <c r="I1306" t="s">
        <v>9738</v>
      </c>
      <c r="J1306" t="s">
        <v>488</v>
      </c>
      <c r="K1306">
        <v>519023</v>
      </c>
      <c r="L1306" t="s">
        <v>488</v>
      </c>
      <c r="M1306">
        <v>1660451</v>
      </c>
      <c r="N1306" t="s">
        <v>488</v>
      </c>
      <c r="O1306" t="s">
        <v>2633</v>
      </c>
      <c r="P1306" t="s">
        <v>2632</v>
      </c>
      <c r="Q1306">
        <v>8851</v>
      </c>
      <c r="R1306" t="s">
        <v>488</v>
      </c>
      <c r="S1306">
        <v>29950</v>
      </c>
      <c r="T1306" t="s">
        <v>488</v>
      </c>
      <c r="U1306" t="s">
        <v>488</v>
      </c>
      <c r="V1306" t="s">
        <v>4445</v>
      </c>
      <c r="W1306">
        <v>56104</v>
      </c>
      <c r="X1306">
        <v>8851</v>
      </c>
      <c r="Y1306" t="s">
        <v>488</v>
      </c>
      <c r="Z1306" t="s">
        <v>5918</v>
      </c>
      <c r="AA1306" t="s">
        <v>656</v>
      </c>
      <c r="AB1306" t="s">
        <v>656</v>
      </c>
      <c r="AC1306" t="s">
        <v>488</v>
      </c>
      <c r="AD1306" t="s">
        <v>5918</v>
      </c>
      <c r="AE1306">
        <v>9811</v>
      </c>
      <c r="AF1306" t="s">
        <v>488</v>
      </c>
      <c r="AG1306">
        <v>12923</v>
      </c>
      <c r="AH1306" t="s">
        <v>488</v>
      </c>
      <c r="AI1306">
        <v>4479</v>
      </c>
      <c r="AJ1306">
        <v>3855</v>
      </c>
      <c r="AK1306" t="s">
        <v>488</v>
      </c>
      <c r="AL1306" t="s">
        <v>14994</v>
      </c>
      <c r="AM1306" t="s">
        <v>5918</v>
      </c>
      <c r="AN1306" t="s">
        <v>5918</v>
      </c>
      <c r="AO1306" t="s">
        <v>1422</v>
      </c>
    </row>
    <row r="1307" spans="1:41" x14ac:dyDescent="0.3">
      <c r="A1307" t="s">
        <v>5919</v>
      </c>
      <c r="B1307" t="s">
        <v>1346</v>
      </c>
      <c r="C1307" s="62">
        <v>32876</v>
      </c>
      <c r="D1307" t="s">
        <v>6528</v>
      </c>
      <c r="E1307" t="s">
        <v>7654</v>
      </c>
      <c r="F1307" t="s">
        <v>3575</v>
      </c>
      <c r="G1307" t="s">
        <v>3575</v>
      </c>
      <c r="H1307" t="s">
        <v>1371</v>
      </c>
      <c r="I1307" t="s">
        <v>9564</v>
      </c>
      <c r="J1307" t="s">
        <v>1346</v>
      </c>
      <c r="K1307">
        <v>543542</v>
      </c>
      <c r="L1307" t="s">
        <v>1346</v>
      </c>
      <c r="M1307">
        <v>1894638</v>
      </c>
      <c r="N1307" t="s">
        <v>1346</v>
      </c>
      <c r="O1307" t="s">
        <v>13442</v>
      </c>
      <c r="P1307" t="s">
        <v>5919</v>
      </c>
      <c r="Q1307">
        <v>9332</v>
      </c>
      <c r="R1307" t="s">
        <v>1346</v>
      </c>
      <c r="S1307">
        <v>32173</v>
      </c>
      <c r="T1307" t="s">
        <v>1346</v>
      </c>
      <c r="V1307" t="s">
        <v>12171</v>
      </c>
      <c r="W1307">
        <v>70760</v>
      </c>
      <c r="X1307">
        <v>9332</v>
      </c>
      <c r="Y1307" t="s">
        <v>1346</v>
      </c>
      <c r="Z1307" t="s">
        <v>8787</v>
      </c>
      <c r="AA1307" t="s">
        <v>656</v>
      </c>
      <c r="AB1307" t="s">
        <v>656</v>
      </c>
      <c r="AC1307" t="s">
        <v>1346</v>
      </c>
      <c r="AD1307" t="s">
        <v>8787</v>
      </c>
      <c r="AE1307">
        <v>10511</v>
      </c>
      <c r="AF1307" t="s">
        <v>1346</v>
      </c>
      <c r="AG1307">
        <v>38003</v>
      </c>
      <c r="AH1307" t="s">
        <v>1346</v>
      </c>
      <c r="AI1307">
        <v>18131</v>
      </c>
      <c r="AJ1307">
        <v>4519</v>
      </c>
      <c r="AK1307" t="s">
        <v>1346</v>
      </c>
      <c r="AN1307" t="s">
        <v>1346</v>
      </c>
      <c r="AO1307" t="s">
        <v>1371</v>
      </c>
    </row>
    <row r="1308" spans="1:41" x14ac:dyDescent="0.3">
      <c r="A1308" t="s">
        <v>13829</v>
      </c>
      <c r="B1308" t="s">
        <v>11348</v>
      </c>
      <c r="C1308" s="62">
        <v>34224</v>
      </c>
      <c r="D1308" t="s">
        <v>14201</v>
      </c>
      <c r="E1308" t="s">
        <v>13830</v>
      </c>
      <c r="F1308" t="s">
        <v>1468</v>
      </c>
      <c r="G1308" t="s">
        <v>6107</v>
      </c>
      <c r="H1308" t="s">
        <v>1371</v>
      </c>
      <c r="I1308" t="s">
        <v>13831</v>
      </c>
      <c r="J1308" t="s">
        <v>11348</v>
      </c>
      <c r="K1308">
        <v>641871</v>
      </c>
      <c r="L1308" t="s">
        <v>11348</v>
      </c>
      <c r="M1308">
        <v>2444540</v>
      </c>
      <c r="N1308" t="s">
        <v>11348</v>
      </c>
      <c r="O1308" t="s">
        <v>14995</v>
      </c>
      <c r="P1308" t="s">
        <v>13829</v>
      </c>
      <c r="Q1308">
        <v>10694</v>
      </c>
      <c r="R1308" t="s">
        <v>11348</v>
      </c>
      <c r="S1308">
        <v>36045</v>
      </c>
      <c r="T1308" t="s">
        <v>11348</v>
      </c>
      <c r="W1308">
        <v>102675</v>
      </c>
      <c r="X1308">
        <v>10694</v>
      </c>
      <c r="Y1308" t="s">
        <v>11348</v>
      </c>
      <c r="Z1308" t="s">
        <v>14996</v>
      </c>
      <c r="AA1308" t="s">
        <v>656</v>
      </c>
      <c r="AB1308" t="s">
        <v>656</v>
      </c>
      <c r="AD1308" t="s">
        <v>14996</v>
      </c>
      <c r="AE1308">
        <v>13078</v>
      </c>
      <c r="AI1308">
        <v>19299</v>
      </c>
      <c r="AJ1308">
        <v>5548</v>
      </c>
      <c r="AL1308" t="s">
        <v>14997</v>
      </c>
      <c r="AM1308" t="s">
        <v>14996</v>
      </c>
      <c r="AN1308" t="s">
        <v>14996</v>
      </c>
      <c r="AO1308" t="s">
        <v>1371</v>
      </c>
    </row>
    <row r="1309" spans="1:41" x14ac:dyDescent="0.3">
      <c r="A1309" t="s">
        <v>2634</v>
      </c>
      <c r="B1309" t="s">
        <v>431</v>
      </c>
      <c r="C1309" s="62">
        <v>32395</v>
      </c>
      <c r="D1309" t="s">
        <v>6939</v>
      </c>
      <c r="E1309" t="s">
        <v>6938</v>
      </c>
      <c r="F1309" t="s">
        <v>3575</v>
      </c>
      <c r="G1309" t="s">
        <v>3575</v>
      </c>
      <c r="H1309" t="s">
        <v>658</v>
      </c>
      <c r="I1309" t="s">
        <v>10630</v>
      </c>
      <c r="J1309" t="s">
        <v>431</v>
      </c>
      <c r="K1309">
        <v>519025</v>
      </c>
      <c r="L1309" t="s">
        <v>431</v>
      </c>
      <c r="M1309">
        <v>1805190</v>
      </c>
      <c r="N1309" t="s">
        <v>431</v>
      </c>
      <c r="O1309" t="s">
        <v>4446</v>
      </c>
      <c r="P1309" t="s">
        <v>2634</v>
      </c>
      <c r="Q1309">
        <v>9109</v>
      </c>
      <c r="R1309" t="s">
        <v>431</v>
      </c>
      <c r="S1309">
        <v>31232</v>
      </c>
      <c r="T1309" t="s">
        <v>431</v>
      </c>
      <c r="U1309" t="s">
        <v>431</v>
      </c>
      <c r="V1309" t="s">
        <v>4447</v>
      </c>
      <c r="W1309">
        <v>58259</v>
      </c>
      <c r="X1309">
        <v>9109</v>
      </c>
      <c r="Y1309" t="s">
        <v>431</v>
      </c>
      <c r="Z1309" t="s">
        <v>5920</v>
      </c>
      <c r="AA1309" t="s">
        <v>656</v>
      </c>
      <c r="AB1309" t="s">
        <v>656</v>
      </c>
      <c r="AC1309" t="s">
        <v>431</v>
      </c>
      <c r="AD1309" t="s">
        <v>5920</v>
      </c>
      <c r="AE1309">
        <v>9776</v>
      </c>
      <c r="AF1309" t="s">
        <v>431</v>
      </c>
      <c r="AG1309">
        <v>13551</v>
      </c>
      <c r="AH1309" t="s">
        <v>431</v>
      </c>
      <c r="AI1309">
        <v>4561</v>
      </c>
      <c r="AJ1309">
        <v>4028</v>
      </c>
      <c r="AL1309" t="s">
        <v>14998</v>
      </c>
      <c r="AM1309" t="s">
        <v>5920</v>
      </c>
      <c r="AN1309" t="s">
        <v>431</v>
      </c>
      <c r="AO1309" t="s">
        <v>658</v>
      </c>
    </row>
    <row r="1310" spans="1:41" x14ac:dyDescent="0.3">
      <c r="A1310" t="s">
        <v>2635</v>
      </c>
      <c r="B1310" t="s">
        <v>1241</v>
      </c>
      <c r="C1310" s="62">
        <v>30984</v>
      </c>
      <c r="D1310" t="s">
        <v>6530</v>
      </c>
      <c r="E1310" t="s">
        <v>7988</v>
      </c>
      <c r="F1310" t="s">
        <v>3575</v>
      </c>
      <c r="G1310" t="s">
        <v>3575</v>
      </c>
      <c r="H1310" t="s">
        <v>1371</v>
      </c>
      <c r="I1310" t="s">
        <v>9437</v>
      </c>
      <c r="J1310" t="s">
        <v>1241</v>
      </c>
      <c r="K1310">
        <v>467726</v>
      </c>
      <c r="L1310" t="s">
        <v>1241</v>
      </c>
      <c r="M1310">
        <v>580593</v>
      </c>
      <c r="N1310" t="s">
        <v>1241</v>
      </c>
      <c r="O1310" t="s">
        <v>2636</v>
      </c>
      <c r="P1310" t="s">
        <v>2635</v>
      </c>
      <c r="Q1310">
        <v>8351</v>
      </c>
      <c r="R1310" t="s">
        <v>1241</v>
      </c>
      <c r="S1310">
        <v>29236</v>
      </c>
      <c r="T1310" t="s">
        <v>1241</v>
      </c>
      <c r="V1310" t="s">
        <v>4448</v>
      </c>
      <c r="W1310">
        <v>46329</v>
      </c>
      <c r="X1310">
        <v>8351</v>
      </c>
      <c r="Y1310" t="s">
        <v>1241</v>
      </c>
      <c r="Z1310" t="s">
        <v>8788</v>
      </c>
      <c r="AA1310" t="s">
        <v>664</v>
      </c>
      <c r="AB1310" t="s">
        <v>664</v>
      </c>
      <c r="AC1310" t="s">
        <v>1241</v>
      </c>
      <c r="AD1310" t="s">
        <v>8788</v>
      </c>
      <c r="AI1310">
        <v>3240</v>
      </c>
      <c r="AO1310" t="s">
        <v>1371</v>
      </c>
    </row>
    <row r="1311" spans="1:41" x14ac:dyDescent="0.3">
      <c r="A1311" t="s">
        <v>14021</v>
      </c>
      <c r="B1311" t="s">
        <v>14022</v>
      </c>
      <c r="C1311" s="62">
        <v>32378</v>
      </c>
      <c r="D1311" t="s">
        <v>7449</v>
      </c>
      <c r="E1311" t="s">
        <v>14023</v>
      </c>
      <c r="F1311" t="s">
        <v>1393</v>
      </c>
      <c r="G1311" t="s">
        <v>9083</v>
      </c>
      <c r="H1311" t="s">
        <v>1371</v>
      </c>
      <c r="I1311" t="s">
        <v>14024</v>
      </c>
      <c r="J1311" t="s">
        <v>14022</v>
      </c>
      <c r="K1311">
        <v>571945</v>
      </c>
      <c r="L1311" t="s">
        <v>14022</v>
      </c>
      <c r="O1311" t="s">
        <v>14999</v>
      </c>
      <c r="P1311" t="s">
        <v>14021</v>
      </c>
      <c r="Q1311">
        <v>9173</v>
      </c>
      <c r="R1311" t="s">
        <v>14022</v>
      </c>
      <c r="S1311">
        <v>32116</v>
      </c>
      <c r="T1311" t="s">
        <v>14022</v>
      </c>
      <c r="W1311">
        <v>60625</v>
      </c>
      <c r="X1311">
        <v>9173</v>
      </c>
      <c r="Y1311" t="s">
        <v>14022</v>
      </c>
      <c r="Z1311" t="s">
        <v>14025</v>
      </c>
      <c r="AA1311" t="s">
        <v>656</v>
      </c>
      <c r="AB1311" t="s">
        <v>656</v>
      </c>
      <c r="AD1311" t="s">
        <v>14025</v>
      </c>
      <c r="AE1311">
        <v>11177</v>
      </c>
      <c r="AI1311">
        <v>6106</v>
      </c>
      <c r="AJ1311">
        <v>4092</v>
      </c>
      <c r="AL1311" t="s">
        <v>15000</v>
      </c>
      <c r="AM1311" t="s">
        <v>14025</v>
      </c>
      <c r="AN1311" t="s">
        <v>14025</v>
      </c>
      <c r="AO1311" t="s">
        <v>15887</v>
      </c>
    </row>
    <row r="1312" spans="1:41" x14ac:dyDescent="0.3">
      <c r="A1312" t="s">
        <v>4449</v>
      </c>
      <c r="B1312" t="s">
        <v>4450</v>
      </c>
      <c r="C1312" s="62">
        <v>28109</v>
      </c>
      <c r="D1312" t="s">
        <v>6581</v>
      </c>
      <c r="E1312" t="s">
        <v>7449</v>
      </c>
      <c r="F1312" t="s">
        <v>3575</v>
      </c>
      <c r="G1312" t="s">
        <v>3575</v>
      </c>
      <c r="H1312" t="s">
        <v>659</v>
      </c>
      <c r="I1312" t="s">
        <v>9770</v>
      </c>
      <c r="J1312" t="s">
        <v>4450</v>
      </c>
      <c r="K1312">
        <v>425446</v>
      </c>
      <c r="L1312" t="s">
        <v>4450</v>
      </c>
      <c r="M1312">
        <v>292281</v>
      </c>
      <c r="N1312" t="s">
        <v>4450</v>
      </c>
      <c r="O1312" t="s">
        <v>5921</v>
      </c>
      <c r="P1312" t="s">
        <v>4449</v>
      </c>
      <c r="R1312" t="s">
        <v>4450</v>
      </c>
      <c r="S1312">
        <v>29385</v>
      </c>
      <c r="V1312" t="s">
        <v>5922</v>
      </c>
      <c r="W1312">
        <v>31777</v>
      </c>
      <c r="Z1312" t="s">
        <v>8789</v>
      </c>
      <c r="AA1312" t="s">
        <v>5053</v>
      </c>
      <c r="AB1312" t="s">
        <v>656</v>
      </c>
      <c r="AC1312" t="s">
        <v>4450</v>
      </c>
      <c r="AD1312" t="s">
        <v>8789</v>
      </c>
      <c r="AI1312">
        <v>10933</v>
      </c>
      <c r="AO1312" t="s">
        <v>659</v>
      </c>
    </row>
    <row r="1313" spans="1:41" x14ac:dyDescent="0.3">
      <c r="A1313" t="s">
        <v>2637</v>
      </c>
      <c r="B1313" t="s">
        <v>789</v>
      </c>
      <c r="C1313" s="62">
        <v>31729</v>
      </c>
      <c r="D1313" t="s">
        <v>7505</v>
      </c>
      <c r="E1313" t="s">
        <v>7504</v>
      </c>
      <c r="F1313" t="s">
        <v>3575</v>
      </c>
      <c r="G1313" t="s">
        <v>3575</v>
      </c>
      <c r="H1313" t="s">
        <v>1371</v>
      </c>
      <c r="I1313" t="s">
        <v>10422</v>
      </c>
      <c r="J1313" t="s">
        <v>789</v>
      </c>
      <c r="K1313">
        <v>489119</v>
      </c>
      <c r="L1313" t="s">
        <v>789</v>
      </c>
      <c r="M1313">
        <v>1716842</v>
      </c>
      <c r="N1313" t="s">
        <v>789</v>
      </c>
      <c r="O1313" t="s">
        <v>2638</v>
      </c>
      <c r="P1313" t="s">
        <v>2637</v>
      </c>
      <c r="Q1313">
        <v>9017</v>
      </c>
      <c r="R1313" t="s">
        <v>789</v>
      </c>
      <c r="S1313">
        <v>31094</v>
      </c>
      <c r="T1313" t="s">
        <v>789</v>
      </c>
      <c r="V1313" t="s">
        <v>4451</v>
      </c>
      <c r="W1313">
        <v>58453</v>
      </c>
      <c r="X1313">
        <v>9017</v>
      </c>
      <c r="Y1313" t="s">
        <v>789</v>
      </c>
      <c r="Z1313" t="s">
        <v>5923</v>
      </c>
      <c r="AA1313" t="s">
        <v>664</v>
      </c>
      <c r="AB1313" t="s">
        <v>664</v>
      </c>
      <c r="AC1313" t="s">
        <v>789</v>
      </c>
      <c r="AD1313" t="s">
        <v>5923</v>
      </c>
      <c r="AE1313">
        <v>10501</v>
      </c>
      <c r="AF1313" t="s">
        <v>789</v>
      </c>
      <c r="AG1313">
        <v>12972</v>
      </c>
      <c r="AH1313" t="s">
        <v>789</v>
      </c>
      <c r="AI1313">
        <v>8658</v>
      </c>
      <c r="AJ1313">
        <v>3645</v>
      </c>
      <c r="AK1313" t="s">
        <v>789</v>
      </c>
      <c r="AL1313" t="s">
        <v>15001</v>
      </c>
      <c r="AM1313" t="s">
        <v>5923</v>
      </c>
      <c r="AN1313" t="s">
        <v>5923</v>
      </c>
      <c r="AO1313" t="s">
        <v>15887</v>
      </c>
    </row>
    <row r="1314" spans="1:41" x14ac:dyDescent="0.3">
      <c r="A1314" t="s">
        <v>2639</v>
      </c>
      <c r="B1314" t="s">
        <v>1095</v>
      </c>
      <c r="C1314" s="62">
        <v>31188</v>
      </c>
      <c r="D1314" t="s">
        <v>6549</v>
      </c>
      <c r="E1314" t="s">
        <v>6862</v>
      </c>
      <c r="F1314" t="s">
        <v>1393</v>
      </c>
      <c r="G1314" t="s">
        <v>9083</v>
      </c>
      <c r="H1314" t="s">
        <v>1371</v>
      </c>
      <c r="I1314" t="s">
        <v>10254</v>
      </c>
      <c r="J1314" t="s">
        <v>1095</v>
      </c>
      <c r="K1314">
        <v>453192</v>
      </c>
      <c r="L1314" t="s">
        <v>1095</v>
      </c>
      <c r="M1314">
        <v>1116708</v>
      </c>
      <c r="N1314" t="s">
        <v>1095</v>
      </c>
      <c r="O1314" t="s">
        <v>2640</v>
      </c>
      <c r="P1314" t="s">
        <v>2639</v>
      </c>
      <c r="Q1314">
        <v>7847</v>
      </c>
      <c r="R1314" t="s">
        <v>1095</v>
      </c>
      <c r="S1314">
        <v>28563</v>
      </c>
      <c r="T1314" t="s">
        <v>1095</v>
      </c>
      <c r="V1314" t="s">
        <v>4452</v>
      </c>
      <c r="W1314">
        <v>49617</v>
      </c>
      <c r="X1314">
        <v>7847</v>
      </c>
      <c r="Y1314" t="s">
        <v>1095</v>
      </c>
      <c r="Z1314" t="s">
        <v>5924</v>
      </c>
      <c r="AA1314" t="s">
        <v>664</v>
      </c>
      <c r="AB1314" t="s">
        <v>664</v>
      </c>
      <c r="AC1314" t="s">
        <v>1095</v>
      </c>
      <c r="AD1314" t="s">
        <v>5924</v>
      </c>
      <c r="AE1314">
        <v>7641</v>
      </c>
      <c r="AF1314" t="s">
        <v>1095</v>
      </c>
      <c r="AG1314">
        <v>6057</v>
      </c>
      <c r="AH1314" t="s">
        <v>1095</v>
      </c>
      <c r="AI1314">
        <v>2191</v>
      </c>
      <c r="AJ1314">
        <v>2418</v>
      </c>
      <c r="AL1314" t="s">
        <v>15002</v>
      </c>
      <c r="AM1314" t="s">
        <v>5924</v>
      </c>
      <c r="AN1314" t="s">
        <v>5924</v>
      </c>
      <c r="AO1314" t="s">
        <v>15883</v>
      </c>
    </row>
    <row r="1315" spans="1:41" x14ac:dyDescent="0.3">
      <c r="A1315" t="s">
        <v>3484</v>
      </c>
      <c r="B1315" t="s">
        <v>148</v>
      </c>
      <c r="C1315" s="62">
        <v>32799</v>
      </c>
      <c r="D1315" t="s">
        <v>6863</v>
      </c>
      <c r="E1315" t="s">
        <v>6862</v>
      </c>
      <c r="F1315" t="s">
        <v>3575</v>
      </c>
      <c r="G1315" t="s">
        <v>3575</v>
      </c>
      <c r="H1315" t="s">
        <v>659</v>
      </c>
      <c r="I1315" t="s">
        <v>9392</v>
      </c>
      <c r="J1315" t="s">
        <v>148</v>
      </c>
      <c r="K1315">
        <v>543543</v>
      </c>
      <c r="L1315" t="s">
        <v>148</v>
      </c>
      <c r="M1315">
        <v>1953818</v>
      </c>
      <c r="N1315" t="s">
        <v>148</v>
      </c>
      <c r="O1315" t="s">
        <v>13492</v>
      </c>
      <c r="P1315" t="s">
        <v>3484</v>
      </c>
      <c r="Q1315">
        <v>9446</v>
      </c>
      <c r="R1315" t="s">
        <v>148</v>
      </c>
      <c r="S1315">
        <v>32206</v>
      </c>
      <c r="T1315" t="s">
        <v>148</v>
      </c>
      <c r="U1315" t="s">
        <v>148</v>
      </c>
      <c r="V1315" t="s">
        <v>12921</v>
      </c>
      <c r="W1315">
        <v>65980</v>
      </c>
      <c r="X1315">
        <v>9446</v>
      </c>
      <c r="Y1315" t="s">
        <v>148</v>
      </c>
      <c r="Z1315" t="s">
        <v>5925</v>
      </c>
      <c r="AA1315" t="s">
        <v>664</v>
      </c>
      <c r="AB1315" t="s">
        <v>656</v>
      </c>
      <c r="AC1315" t="s">
        <v>148</v>
      </c>
      <c r="AD1315" t="s">
        <v>5925</v>
      </c>
      <c r="AE1315">
        <v>12194</v>
      </c>
      <c r="AF1315" t="s">
        <v>148</v>
      </c>
      <c r="AG1315">
        <v>17167</v>
      </c>
      <c r="AH1315" t="s">
        <v>148</v>
      </c>
      <c r="AI1315">
        <v>18156</v>
      </c>
      <c r="AJ1315">
        <v>4326</v>
      </c>
      <c r="AL1315" t="s">
        <v>15003</v>
      </c>
      <c r="AM1315" t="s">
        <v>5925</v>
      </c>
      <c r="AN1315" t="s">
        <v>5925</v>
      </c>
      <c r="AO1315" t="s">
        <v>15906</v>
      </c>
    </row>
    <row r="1316" spans="1:41" x14ac:dyDescent="0.3">
      <c r="A1316" t="s">
        <v>13110</v>
      </c>
      <c r="B1316" t="s">
        <v>11357</v>
      </c>
      <c r="C1316" s="62">
        <v>34202</v>
      </c>
      <c r="D1316" t="s">
        <v>7783</v>
      </c>
      <c r="E1316" t="s">
        <v>6862</v>
      </c>
      <c r="F1316" t="s">
        <v>1529</v>
      </c>
      <c r="G1316" t="s">
        <v>9083</v>
      </c>
      <c r="H1316" t="s">
        <v>1371</v>
      </c>
      <c r="I1316" t="s">
        <v>13111</v>
      </c>
      <c r="J1316" t="s">
        <v>11357</v>
      </c>
      <c r="K1316">
        <v>656744</v>
      </c>
      <c r="L1316" t="s">
        <v>11357</v>
      </c>
      <c r="M1316">
        <v>2702105</v>
      </c>
      <c r="N1316" t="s">
        <v>11357</v>
      </c>
      <c r="P1316" t="s">
        <v>13110</v>
      </c>
      <c r="Q1316">
        <v>11173</v>
      </c>
      <c r="S1316">
        <v>36119</v>
      </c>
      <c r="W1316">
        <v>104851</v>
      </c>
      <c r="Z1316" t="s">
        <v>13112</v>
      </c>
      <c r="AA1316" t="s">
        <v>664</v>
      </c>
      <c r="AB1316" t="s">
        <v>664</v>
      </c>
      <c r="AD1316" t="s">
        <v>13112</v>
      </c>
      <c r="AE1316">
        <v>14703</v>
      </c>
      <c r="AN1316" t="s">
        <v>11357</v>
      </c>
      <c r="AO1316" t="s">
        <v>1371</v>
      </c>
    </row>
    <row r="1317" spans="1:41" x14ac:dyDescent="0.3">
      <c r="A1317" t="s">
        <v>2641</v>
      </c>
      <c r="B1317" t="s">
        <v>989</v>
      </c>
      <c r="C1317" s="62">
        <v>30069</v>
      </c>
      <c r="D1317" t="s">
        <v>7400</v>
      </c>
      <c r="E1317" t="s">
        <v>6862</v>
      </c>
      <c r="F1317" t="s">
        <v>3575</v>
      </c>
      <c r="G1317" t="s">
        <v>3575</v>
      </c>
      <c r="H1317" t="s">
        <v>1371</v>
      </c>
      <c r="I1317" t="s">
        <v>10341</v>
      </c>
      <c r="J1317" t="s">
        <v>989</v>
      </c>
      <c r="K1317">
        <v>461848</v>
      </c>
      <c r="L1317" t="s">
        <v>989</v>
      </c>
      <c r="M1317">
        <v>589253</v>
      </c>
      <c r="N1317" t="s">
        <v>989</v>
      </c>
      <c r="O1317" t="s">
        <v>12242</v>
      </c>
      <c r="P1317" t="s">
        <v>2641</v>
      </c>
      <c r="Q1317">
        <v>8348</v>
      </c>
      <c r="R1317" t="s">
        <v>989</v>
      </c>
      <c r="S1317">
        <v>29233</v>
      </c>
      <c r="T1317" t="s">
        <v>989</v>
      </c>
      <c r="V1317" t="s">
        <v>12243</v>
      </c>
      <c r="W1317">
        <v>26209</v>
      </c>
      <c r="X1317">
        <v>8348</v>
      </c>
      <c r="Y1317" t="s">
        <v>989</v>
      </c>
      <c r="Z1317" t="s">
        <v>5926</v>
      </c>
      <c r="AA1317" t="s">
        <v>656</v>
      </c>
      <c r="AB1317" t="s">
        <v>656</v>
      </c>
      <c r="AC1317" t="s">
        <v>989</v>
      </c>
      <c r="AD1317" t="s">
        <v>5926</v>
      </c>
      <c r="AE1317">
        <v>8889</v>
      </c>
      <c r="AI1317">
        <v>1221</v>
      </c>
      <c r="AN1317" t="s">
        <v>989</v>
      </c>
      <c r="AO1317" t="s">
        <v>1371</v>
      </c>
    </row>
    <row r="1318" spans="1:41" x14ac:dyDescent="0.3">
      <c r="A1318" t="s">
        <v>11173</v>
      </c>
      <c r="B1318" t="s">
        <v>11174</v>
      </c>
      <c r="C1318" s="62">
        <v>31941</v>
      </c>
      <c r="D1318" t="s">
        <v>6635</v>
      </c>
      <c r="E1318" t="s">
        <v>6862</v>
      </c>
      <c r="F1318" t="s">
        <v>1432</v>
      </c>
      <c r="G1318" t="s">
        <v>9083</v>
      </c>
      <c r="H1318" t="s">
        <v>1371</v>
      </c>
      <c r="I1318" t="s">
        <v>11175</v>
      </c>
      <c r="J1318" t="s">
        <v>11174</v>
      </c>
      <c r="K1318">
        <v>502522</v>
      </c>
      <c r="L1318" t="s">
        <v>11174</v>
      </c>
      <c r="M1318">
        <v>1810726</v>
      </c>
      <c r="N1318" t="s">
        <v>11174</v>
      </c>
      <c r="O1318" t="s">
        <v>12280</v>
      </c>
      <c r="P1318" t="s">
        <v>11173</v>
      </c>
      <c r="Q1318">
        <v>9366</v>
      </c>
      <c r="R1318" t="s">
        <v>11174</v>
      </c>
      <c r="S1318">
        <v>31364</v>
      </c>
      <c r="T1318" t="s">
        <v>11174</v>
      </c>
      <c r="V1318" t="s">
        <v>12281</v>
      </c>
      <c r="W1318">
        <v>58260</v>
      </c>
      <c r="X1318">
        <v>9366</v>
      </c>
      <c r="Y1318" t="s">
        <v>11174</v>
      </c>
      <c r="Z1318" t="s">
        <v>11176</v>
      </c>
      <c r="AA1318" t="s">
        <v>656</v>
      </c>
      <c r="AB1318" t="s">
        <v>656</v>
      </c>
      <c r="AC1318" t="s">
        <v>11174</v>
      </c>
      <c r="AD1318" t="s">
        <v>11176</v>
      </c>
      <c r="AE1318">
        <v>12339</v>
      </c>
      <c r="AF1318" t="s">
        <v>11174</v>
      </c>
      <c r="AG1318">
        <v>13838</v>
      </c>
      <c r="AH1318" t="s">
        <v>11174</v>
      </c>
      <c r="AI1318">
        <v>4431</v>
      </c>
      <c r="AJ1318">
        <v>3871</v>
      </c>
      <c r="AN1318" t="s">
        <v>11174</v>
      </c>
      <c r="AO1318" t="s">
        <v>15883</v>
      </c>
    </row>
    <row r="1319" spans="1:41" x14ac:dyDescent="0.3">
      <c r="A1319" t="s">
        <v>5927</v>
      </c>
      <c r="B1319" t="s">
        <v>4453</v>
      </c>
      <c r="C1319" s="62">
        <v>31142</v>
      </c>
      <c r="D1319" t="s">
        <v>7451</v>
      </c>
      <c r="E1319" t="s">
        <v>7450</v>
      </c>
      <c r="F1319" t="s">
        <v>3575</v>
      </c>
      <c r="G1319" t="s">
        <v>3575</v>
      </c>
      <c r="H1319" t="s">
        <v>1378</v>
      </c>
      <c r="I1319" t="s">
        <v>9330</v>
      </c>
      <c r="J1319" t="s">
        <v>4453</v>
      </c>
      <c r="K1319">
        <v>451186</v>
      </c>
      <c r="L1319" t="s">
        <v>4453</v>
      </c>
      <c r="M1319">
        <v>584804</v>
      </c>
      <c r="N1319" t="s">
        <v>4453</v>
      </c>
      <c r="O1319" t="s">
        <v>5928</v>
      </c>
      <c r="P1319" t="s">
        <v>5927</v>
      </c>
      <c r="R1319" t="s">
        <v>4453</v>
      </c>
      <c r="V1319" t="s">
        <v>5929</v>
      </c>
      <c r="W1319">
        <v>45451</v>
      </c>
      <c r="Z1319" t="s">
        <v>8790</v>
      </c>
      <c r="AA1319" t="s">
        <v>664</v>
      </c>
      <c r="AB1319" t="s">
        <v>664</v>
      </c>
      <c r="AC1319" t="s">
        <v>4453</v>
      </c>
      <c r="AD1319" t="s">
        <v>8790</v>
      </c>
      <c r="AI1319">
        <v>3683</v>
      </c>
      <c r="AO1319" t="s">
        <v>1378</v>
      </c>
    </row>
    <row r="1320" spans="1:41" x14ac:dyDescent="0.3">
      <c r="A1320" t="s">
        <v>2642</v>
      </c>
      <c r="B1320" t="s">
        <v>727</v>
      </c>
      <c r="C1320" s="62">
        <v>33156</v>
      </c>
      <c r="D1320" t="s">
        <v>7546</v>
      </c>
      <c r="E1320" t="s">
        <v>6862</v>
      </c>
      <c r="F1320" t="s">
        <v>3575</v>
      </c>
      <c r="G1320" t="s">
        <v>3575</v>
      </c>
      <c r="H1320" t="s">
        <v>1371</v>
      </c>
      <c r="I1320" t="s">
        <v>9672</v>
      </c>
      <c r="J1320" t="s">
        <v>727</v>
      </c>
      <c r="K1320">
        <v>571946</v>
      </c>
      <c r="L1320" t="s">
        <v>727</v>
      </c>
      <c r="M1320">
        <v>1739603</v>
      </c>
      <c r="N1320" t="s">
        <v>727</v>
      </c>
      <c r="O1320" t="s">
        <v>4454</v>
      </c>
      <c r="P1320" t="s">
        <v>2642</v>
      </c>
      <c r="Q1320">
        <v>8871</v>
      </c>
      <c r="R1320" t="s">
        <v>727</v>
      </c>
      <c r="S1320">
        <v>30738</v>
      </c>
      <c r="T1320" t="s">
        <v>727</v>
      </c>
      <c r="V1320" t="s">
        <v>4455</v>
      </c>
      <c r="W1320">
        <v>60626</v>
      </c>
      <c r="X1320">
        <v>8871</v>
      </c>
      <c r="Y1320" t="s">
        <v>727</v>
      </c>
      <c r="Z1320" t="s">
        <v>5930</v>
      </c>
      <c r="AA1320" t="s">
        <v>656</v>
      </c>
      <c r="AB1320" t="s">
        <v>656</v>
      </c>
      <c r="AC1320" t="s">
        <v>727</v>
      </c>
      <c r="AD1320" t="s">
        <v>5930</v>
      </c>
      <c r="AE1320">
        <v>10952</v>
      </c>
      <c r="AF1320" t="s">
        <v>727</v>
      </c>
      <c r="AG1320">
        <v>12943</v>
      </c>
      <c r="AH1320" t="s">
        <v>727</v>
      </c>
      <c r="AI1320">
        <v>6289</v>
      </c>
      <c r="AJ1320">
        <v>4026</v>
      </c>
      <c r="AL1320" t="s">
        <v>15004</v>
      </c>
      <c r="AM1320" t="s">
        <v>5930</v>
      </c>
      <c r="AN1320" t="s">
        <v>727</v>
      </c>
      <c r="AO1320" t="s">
        <v>1371</v>
      </c>
    </row>
    <row r="1321" spans="1:41" x14ac:dyDescent="0.3">
      <c r="A1321" t="s">
        <v>11930</v>
      </c>
      <c r="B1321" t="s">
        <v>11308</v>
      </c>
      <c r="C1321" s="62">
        <v>33572</v>
      </c>
      <c r="D1321" t="s">
        <v>11931</v>
      </c>
      <c r="E1321" t="s">
        <v>7989</v>
      </c>
      <c r="F1321" t="s">
        <v>1479</v>
      </c>
      <c r="G1321" t="s">
        <v>9083</v>
      </c>
      <c r="H1321" t="s">
        <v>1371</v>
      </c>
      <c r="I1321" t="s">
        <v>11758</v>
      </c>
      <c r="J1321" t="s">
        <v>11308</v>
      </c>
      <c r="K1321">
        <v>621219</v>
      </c>
      <c r="L1321" t="s">
        <v>11308</v>
      </c>
      <c r="M1321">
        <v>2210232</v>
      </c>
      <c r="N1321" t="s">
        <v>11308</v>
      </c>
      <c r="O1321" t="s">
        <v>13263</v>
      </c>
      <c r="P1321" t="s">
        <v>11930</v>
      </c>
      <c r="Q1321">
        <v>10297</v>
      </c>
      <c r="R1321" t="s">
        <v>11308</v>
      </c>
      <c r="S1321">
        <v>34863</v>
      </c>
      <c r="T1321" t="s">
        <v>11308</v>
      </c>
      <c r="V1321" t="s">
        <v>11932</v>
      </c>
      <c r="W1321">
        <v>100555</v>
      </c>
      <c r="X1321">
        <v>10297</v>
      </c>
      <c r="Y1321" t="s">
        <v>11308</v>
      </c>
      <c r="Z1321" t="s">
        <v>11933</v>
      </c>
      <c r="AA1321" t="s">
        <v>656</v>
      </c>
      <c r="AB1321" t="s">
        <v>656</v>
      </c>
      <c r="AC1321" t="s">
        <v>11308</v>
      </c>
      <c r="AD1321" t="s">
        <v>11933</v>
      </c>
      <c r="AE1321">
        <v>14114</v>
      </c>
      <c r="AI1321">
        <v>30759</v>
      </c>
      <c r="AJ1321">
        <v>5271</v>
      </c>
      <c r="AL1321" t="s">
        <v>15005</v>
      </c>
      <c r="AM1321" t="s">
        <v>11933</v>
      </c>
      <c r="AN1321" t="s">
        <v>11308</v>
      </c>
      <c r="AO1321" t="s">
        <v>1371</v>
      </c>
    </row>
    <row r="1322" spans="1:41" x14ac:dyDescent="0.3">
      <c r="A1322" t="s">
        <v>2643</v>
      </c>
      <c r="B1322" t="s">
        <v>950</v>
      </c>
      <c r="C1322" s="62">
        <v>31111</v>
      </c>
      <c r="D1322" t="s">
        <v>6863</v>
      </c>
      <c r="E1322" t="s">
        <v>7989</v>
      </c>
      <c r="F1322" t="s">
        <v>3575</v>
      </c>
      <c r="G1322" t="s">
        <v>3575</v>
      </c>
      <c r="H1322" t="s">
        <v>1371</v>
      </c>
      <c r="I1322" t="s">
        <v>10369</v>
      </c>
      <c r="J1322" t="s">
        <v>950</v>
      </c>
      <c r="K1322">
        <v>502166</v>
      </c>
      <c r="L1322" t="s">
        <v>950</v>
      </c>
      <c r="M1322">
        <v>1663605</v>
      </c>
      <c r="N1322" t="s">
        <v>950</v>
      </c>
      <c r="O1322" t="s">
        <v>11860</v>
      </c>
      <c r="P1322" t="s">
        <v>2643</v>
      </c>
      <c r="Q1322">
        <v>8420</v>
      </c>
      <c r="R1322" t="s">
        <v>950</v>
      </c>
      <c r="S1322">
        <v>30201</v>
      </c>
      <c r="T1322" t="s">
        <v>950</v>
      </c>
      <c r="V1322" t="s">
        <v>11861</v>
      </c>
      <c r="W1322">
        <v>26248</v>
      </c>
      <c r="X1322">
        <v>8420</v>
      </c>
      <c r="Y1322" t="s">
        <v>950</v>
      </c>
      <c r="Z1322" t="s">
        <v>5931</v>
      </c>
      <c r="AA1322" t="s">
        <v>656</v>
      </c>
      <c r="AB1322" t="s">
        <v>664</v>
      </c>
      <c r="AC1322" t="s">
        <v>950</v>
      </c>
      <c r="AD1322" t="s">
        <v>5931</v>
      </c>
      <c r="AE1322">
        <v>9968</v>
      </c>
      <c r="AI1322">
        <v>17659</v>
      </c>
      <c r="AN1322" t="s">
        <v>950</v>
      </c>
      <c r="AO1322" t="s">
        <v>1371</v>
      </c>
    </row>
    <row r="1323" spans="1:41" x14ac:dyDescent="0.3">
      <c r="A1323" t="s">
        <v>2644</v>
      </c>
      <c r="B1323" t="s">
        <v>1076</v>
      </c>
      <c r="C1323" s="62">
        <v>27387</v>
      </c>
      <c r="D1323" t="s">
        <v>6808</v>
      </c>
      <c r="E1323" t="s">
        <v>7990</v>
      </c>
      <c r="F1323" t="s">
        <v>3575</v>
      </c>
      <c r="G1323" t="s">
        <v>3575</v>
      </c>
      <c r="H1323" t="s">
        <v>1371</v>
      </c>
      <c r="I1323" t="s">
        <v>9736</v>
      </c>
      <c r="J1323" t="s">
        <v>1076</v>
      </c>
      <c r="K1323">
        <v>119154</v>
      </c>
      <c r="L1323" t="s">
        <v>1076</v>
      </c>
      <c r="M1323">
        <v>7889</v>
      </c>
      <c r="N1323" t="s">
        <v>1076</v>
      </c>
      <c r="O1323" t="s">
        <v>2645</v>
      </c>
      <c r="P1323" t="s">
        <v>2644</v>
      </c>
      <c r="Q1323">
        <v>5848</v>
      </c>
      <c r="R1323" t="s">
        <v>1076</v>
      </c>
      <c r="V1323" t="s">
        <v>4456</v>
      </c>
      <c r="W1323">
        <v>100</v>
      </c>
      <c r="Z1323" t="s">
        <v>8791</v>
      </c>
      <c r="AA1323" t="s">
        <v>656</v>
      </c>
      <c r="AB1323" t="s">
        <v>656</v>
      </c>
      <c r="AC1323" t="s">
        <v>1076</v>
      </c>
      <c r="AD1323" t="s">
        <v>8791</v>
      </c>
      <c r="AI1323">
        <v>4292</v>
      </c>
      <c r="AO1323" t="s">
        <v>1371</v>
      </c>
    </row>
    <row r="1324" spans="1:41" x14ac:dyDescent="0.3">
      <c r="A1324" t="s">
        <v>2646</v>
      </c>
      <c r="B1324" t="s">
        <v>775</v>
      </c>
      <c r="C1324" s="62">
        <v>31824</v>
      </c>
      <c r="D1324" t="s">
        <v>7018</v>
      </c>
      <c r="E1324" t="s">
        <v>7602</v>
      </c>
      <c r="F1324" t="s">
        <v>3575</v>
      </c>
      <c r="G1324" t="s">
        <v>3575</v>
      </c>
      <c r="H1324" t="s">
        <v>1371</v>
      </c>
      <c r="I1324" t="s">
        <v>9497</v>
      </c>
      <c r="J1324" t="s">
        <v>775</v>
      </c>
      <c r="K1324">
        <v>543548</v>
      </c>
      <c r="L1324" t="s">
        <v>775</v>
      </c>
      <c r="M1324">
        <v>1846229</v>
      </c>
      <c r="N1324" t="s">
        <v>775</v>
      </c>
      <c r="O1324" t="s">
        <v>2647</v>
      </c>
      <c r="P1324" t="s">
        <v>2646</v>
      </c>
      <c r="Q1324">
        <v>9035</v>
      </c>
      <c r="R1324" t="s">
        <v>775</v>
      </c>
      <c r="S1324">
        <v>31706</v>
      </c>
      <c r="T1324" t="s">
        <v>775</v>
      </c>
      <c r="V1324" t="s">
        <v>4457</v>
      </c>
      <c r="W1324">
        <v>58459</v>
      </c>
      <c r="X1324">
        <v>9035</v>
      </c>
      <c r="Y1324" t="s">
        <v>775</v>
      </c>
      <c r="Z1324" t="s">
        <v>5932</v>
      </c>
      <c r="AA1324" t="s">
        <v>664</v>
      </c>
      <c r="AB1324" t="s">
        <v>664</v>
      </c>
      <c r="AC1324" t="s">
        <v>775</v>
      </c>
      <c r="AD1324" t="s">
        <v>5932</v>
      </c>
      <c r="AE1324">
        <v>11648</v>
      </c>
      <c r="AF1324" t="s">
        <v>775</v>
      </c>
      <c r="AG1324">
        <v>15221</v>
      </c>
      <c r="AH1324" t="s">
        <v>775</v>
      </c>
      <c r="AI1324">
        <v>5227</v>
      </c>
      <c r="AJ1324">
        <v>3917</v>
      </c>
      <c r="AL1324" t="s">
        <v>15006</v>
      </c>
      <c r="AM1324" t="s">
        <v>5932</v>
      </c>
      <c r="AN1324" t="s">
        <v>775</v>
      </c>
      <c r="AO1324" t="s">
        <v>1371</v>
      </c>
    </row>
    <row r="1325" spans="1:41" x14ac:dyDescent="0.3">
      <c r="A1325" t="s">
        <v>13832</v>
      </c>
      <c r="B1325" t="s">
        <v>11210</v>
      </c>
      <c r="C1325" s="62">
        <v>33134</v>
      </c>
      <c r="D1325" t="s">
        <v>6702</v>
      </c>
      <c r="E1325" t="s">
        <v>13833</v>
      </c>
      <c r="F1325" t="s">
        <v>1462</v>
      </c>
      <c r="G1325" t="s">
        <v>6107</v>
      </c>
      <c r="H1325" t="s">
        <v>1371</v>
      </c>
      <c r="I1325" t="s">
        <v>11809</v>
      </c>
      <c r="J1325" t="s">
        <v>11210</v>
      </c>
      <c r="K1325">
        <v>573668</v>
      </c>
      <c r="L1325" t="s">
        <v>11210</v>
      </c>
      <c r="M1325">
        <v>2210084</v>
      </c>
      <c r="N1325" t="s">
        <v>11210</v>
      </c>
      <c r="O1325" t="s">
        <v>13834</v>
      </c>
      <c r="P1325" t="s">
        <v>13832</v>
      </c>
      <c r="Q1325">
        <v>10384</v>
      </c>
      <c r="R1325" t="s">
        <v>11210</v>
      </c>
      <c r="S1325">
        <v>34845</v>
      </c>
      <c r="T1325" t="s">
        <v>11210</v>
      </c>
      <c r="W1325">
        <v>60317</v>
      </c>
      <c r="X1325">
        <v>10384</v>
      </c>
      <c r="Y1325" t="s">
        <v>11210</v>
      </c>
      <c r="Z1325" t="s">
        <v>13835</v>
      </c>
      <c r="AA1325" t="s">
        <v>656</v>
      </c>
      <c r="AB1325" t="s">
        <v>656</v>
      </c>
      <c r="AD1325" t="s">
        <v>13835</v>
      </c>
      <c r="AE1325">
        <v>14094</v>
      </c>
      <c r="AI1325">
        <v>5900</v>
      </c>
      <c r="AJ1325">
        <v>5370</v>
      </c>
      <c r="AL1325" t="s">
        <v>15007</v>
      </c>
      <c r="AM1325" t="s">
        <v>13835</v>
      </c>
      <c r="AN1325" t="s">
        <v>13835</v>
      </c>
      <c r="AO1325" t="s">
        <v>15883</v>
      </c>
    </row>
    <row r="1326" spans="1:41" x14ac:dyDescent="0.3">
      <c r="A1326" t="s">
        <v>2648</v>
      </c>
      <c r="B1326" t="s">
        <v>808</v>
      </c>
      <c r="C1326" s="62">
        <v>32137</v>
      </c>
      <c r="D1326" t="s">
        <v>6526</v>
      </c>
      <c r="E1326" t="s">
        <v>7622</v>
      </c>
      <c r="F1326" t="s">
        <v>1428</v>
      </c>
      <c r="G1326" t="s">
        <v>6107</v>
      </c>
      <c r="H1326" t="s">
        <v>1371</v>
      </c>
      <c r="I1326" t="s">
        <v>10301</v>
      </c>
      <c r="J1326" t="s">
        <v>808</v>
      </c>
      <c r="K1326">
        <v>501985</v>
      </c>
      <c r="L1326" t="s">
        <v>808</v>
      </c>
      <c r="M1326">
        <v>1735792</v>
      </c>
      <c r="N1326" t="s">
        <v>808</v>
      </c>
      <c r="O1326" t="s">
        <v>2649</v>
      </c>
      <c r="P1326" t="s">
        <v>2648</v>
      </c>
      <c r="Q1326">
        <v>8781</v>
      </c>
      <c r="R1326" t="s">
        <v>808</v>
      </c>
      <c r="S1326">
        <v>30624</v>
      </c>
      <c r="T1326" t="s">
        <v>808</v>
      </c>
      <c r="V1326" t="s">
        <v>4458</v>
      </c>
      <c r="W1326">
        <v>59266</v>
      </c>
      <c r="X1326">
        <v>8781</v>
      </c>
      <c r="Y1326" t="s">
        <v>808</v>
      </c>
      <c r="Z1326" t="s">
        <v>5933</v>
      </c>
      <c r="AA1326" t="s">
        <v>656</v>
      </c>
      <c r="AB1326" t="s">
        <v>664</v>
      </c>
      <c r="AC1326" t="s">
        <v>808</v>
      </c>
      <c r="AD1326" t="s">
        <v>5933</v>
      </c>
      <c r="AE1326">
        <v>10954</v>
      </c>
      <c r="AF1326" t="s">
        <v>808</v>
      </c>
      <c r="AG1326">
        <v>12481</v>
      </c>
      <c r="AH1326" t="s">
        <v>808</v>
      </c>
      <c r="AI1326">
        <v>5147</v>
      </c>
      <c r="AJ1326">
        <v>3527</v>
      </c>
      <c r="AL1326" t="s">
        <v>15008</v>
      </c>
      <c r="AM1326" t="s">
        <v>5933</v>
      </c>
      <c r="AN1326" t="s">
        <v>5933</v>
      </c>
      <c r="AO1326" t="s">
        <v>15887</v>
      </c>
    </row>
    <row r="1327" spans="1:41" x14ac:dyDescent="0.3">
      <c r="A1327" t="s">
        <v>14151</v>
      </c>
      <c r="B1327" t="s">
        <v>13966</v>
      </c>
      <c r="C1327" s="62">
        <v>34214</v>
      </c>
      <c r="D1327" t="s">
        <v>6763</v>
      </c>
      <c r="E1327" t="s">
        <v>14152</v>
      </c>
      <c r="F1327" t="s">
        <v>1458</v>
      </c>
      <c r="G1327" t="s">
        <v>9083</v>
      </c>
      <c r="H1327" t="s">
        <v>1371</v>
      </c>
      <c r="I1327" t="s">
        <v>13997</v>
      </c>
      <c r="J1327" t="s">
        <v>13966</v>
      </c>
      <c r="K1327">
        <v>621345</v>
      </c>
      <c r="L1327" t="s">
        <v>13966</v>
      </c>
      <c r="M1327">
        <v>2449982</v>
      </c>
      <c r="N1327" t="s">
        <v>13966</v>
      </c>
      <c r="O1327" t="s">
        <v>15009</v>
      </c>
      <c r="P1327" t="s">
        <v>14151</v>
      </c>
      <c r="Q1327">
        <v>10794</v>
      </c>
      <c r="R1327" t="s">
        <v>13966</v>
      </c>
      <c r="S1327">
        <v>36133</v>
      </c>
      <c r="T1327" t="s">
        <v>13966</v>
      </c>
      <c r="W1327">
        <v>108235</v>
      </c>
      <c r="Z1327" t="s">
        <v>14153</v>
      </c>
      <c r="AA1327" t="s">
        <v>664</v>
      </c>
      <c r="AB1327" t="s">
        <v>664</v>
      </c>
      <c r="AD1327" t="s">
        <v>14153</v>
      </c>
      <c r="AE1327">
        <v>13889</v>
      </c>
      <c r="AI1327">
        <v>23679</v>
      </c>
      <c r="AJ1327">
        <v>5690</v>
      </c>
      <c r="AL1327" t="s">
        <v>15010</v>
      </c>
      <c r="AM1327" t="s">
        <v>14153</v>
      </c>
      <c r="AN1327" t="s">
        <v>13966</v>
      </c>
      <c r="AO1327" t="s">
        <v>15883</v>
      </c>
    </row>
    <row r="1328" spans="1:41" x14ac:dyDescent="0.3">
      <c r="A1328" t="s">
        <v>11882</v>
      </c>
      <c r="B1328" t="s">
        <v>11246</v>
      </c>
      <c r="C1328" s="62">
        <v>32518</v>
      </c>
      <c r="D1328" t="s">
        <v>11883</v>
      </c>
      <c r="E1328" t="s">
        <v>11884</v>
      </c>
      <c r="F1328" t="s">
        <v>3575</v>
      </c>
      <c r="G1328" t="s">
        <v>3575</v>
      </c>
      <c r="H1328" t="s">
        <v>1371</v>
      </c>
      <c r="I1328" t="s">
        <v>11835</v>
      </c>
      <c r="J1328" t="s">
        <v>11246</v>
      </c>
      <c r="K1328">
        <v>664641</v>
      </c>
      <c r="L1328" t="s">
        <v>11246</v>
      </c>
      <c r="M1328">
        <v>2226885</v>
      </c>
      <c r="N1328" t="s">
        <v>11246</v>
      </c>
      <c r="O1328" t="s">
        <v>13336</v>
      </c>
      <c r="P1328" t="s">
        <v>11882</v>
      </c>
      <c r="Q1328">
        <v>10330</v>
      </c>
      <c r="R1328" t="s">
        <v>11246</v>
      </c>
      <c r="S1328">
        <v>35305</v>
      </c>
      <c r="T1328" t="s">
        <v>11246</v>
      </c>
      <c r="V1328" t="s">
        <v>12966</v>
      </c>
      <c r="W1328">
        <v>106487</v>
      </c>
      <c r="X1328">
        <v>10330</v>
      </c>
      <c r="Y1328" t="s">
        <v>11246</v>
      </c>
      <c r="Z1328" t="s">
        <v>11885</v>
      </c>
      <c r="AA1328" t="s">
        <v>664</v>
      </c>
      <c r="AB1328" t="s">
        <v>664</v>
      </c>
      <c r="AC1328" t="s">
        <v>11246</v>
      </c>
      <c r="AD1328" t="s">
        <v>11885</v>
      </c>
      <c r="AE1328">
        <v>13793</v>
      </c>
      <c r="AF1328" t="s">
        <v>11246</v>
      </c>
      <c r="AG1328">
        <v>71184</v>
      </c>
      <c r="AH1328" t="s">
        <v>11246</v>
      </c>
      <c r="AI1328">
        <v>23322</v>
      </c>
      <c r="AJ1328">
        <v>5307</v>
      </c>
      <c r="AK1328" t="s">
        <v>11246</v>
      </c>
      <c r="AL1328" t="s">
        <v>15011</v>
      </c>
      <c r="AM1328" t="s">
        <v>11885</v>
      </c>
      <c r="AN1328" t="s">
        <v>11885</v>
      </c>
      <c r="AO1328" t="s">
        <v>1371</v>
      </c>
    </row>
    <row r="1329" spans="1:41" x14ac:dyDescent="0.3">
      <c r="A1329" t="s">
        <v>12499</v>
      </c>
      <c r="B1329" t="s">
        <v>11302</v>
      </c>
      <c r="C1329" s="62">
        <v>33347</v>
      </c>
      <c r="D1329" t="s">
        <v>7051</v>
      </c>
      <c r="E1329" t="s">
        <v>7772</v>
      </c>
      <c r="F1329" t="s">
        <v>1407</v>
      </c>
      <c r="G1329" t="s">
        <v>9083</v>
      </c>
      <c r="H1329" t="s">
        <v>1371</v>
      </c>
      <c r="I1329" t="s">
        <v>11303</v>
      </c>
      <c r="J1329" t="s">
        <v>11302</v>
      </c>
      <c r="K1329">
        <v>571951</v>
      </c>
      <c r="L1329" t="s">
        <v>11302</v>
      </c>
      <c r="M1329">
        <v>2040767</v>
      </c>
      <c r="N1329" t="s">
        <v>11302</v>
      </c>
      <c r="O1329" t="s">
        <v>12500</v>
      </c>
      <c r="P1329" t="s">
        <v>12499</v>
      </c>
      <c r="Q1329">
        <v>9680</v>
      </c>
      <c r="R1329" t="s">
        <v>11302</v>
      </c>
      <c r="S1329">
        <v>31910</v>
      </c>
      <c r="T1329" t="s">
        <v>11302</v>
      </c>
      <c r="V1329" t="s">
        <v>12501</v>
      </c>
      <c r="W1329">
        <v>66570</v>
      </c>
      <c r="X1329">
        <v>9680</v>
      </c>
      <c r="Y1329" t="s">
        <v>11302</v>
      </c>
      <c r="Z1329" t="s">
        <v>12502</v>
      </c>
      <c r="AA1329" t="s">
        <v>664</v>
      </c>
      <c r="AB1329" t="s">
        <v>656</v>
      </c>
      <c r="AC1329" t="s">
        <v>11302</v>
      </c>
      <c r="AD1329" t="s">
        <v>12502</v>
      </c>
      <c r="AE1329">
        <v>12730</v>
      </c>
      <c r="AF1329" t="s">
        <v>11302</v>
      </c>
      <c r="AG1329">
        <v>38142</v>
      </c>
      <c r="AH1329" t="s">
        <v>11302</v>
      </c>
      <c r="AI1329">
        <v>14074</v>
      </c>
      <c r="AJ1329">
        <v>4609</v>
      </c>
      <c r="AL1329" t="s">
        <v>15012</v>
      </c>
      <c r="AM1329" t="s">
        <v>12502</v>
      </c>
      <c r="AN1329" t="s">
        <v>11302</v>
      </c>
      <c r="AO1329" t="s">
        <v>15887</v>
      </c>
    </row>
    <row r="1330" spans="1:41" x14ac:dyDescent="0.3">
      <c r="A1330" t="s">
        <v>2650</v>
      </c>
      <c r="B1330" t="s">
        <v>922</v>
      </c>
      <c r="C1330" s="62">
        <v>31910</v>
      </c>
      <c r="D1330" t="s">
        <v>7790</v>
      </c>
      <c r="E1330" t="s">
        <v>7772</v>
      </c>
      <c r="F1330" t="s">
        <v>3575</v>
      </c>
      <c r="G1330" t="s">
        <v>3575</v>
      </c>
      <c r="H1330" t="s">
        <v>1371</v>
      </c>
      <c r="I1330" t="s">
        <v>9887</v>
      </c>
      <c r="J1330" t="s">
        <v>922</v>
      </c>
      <c r="K1330">
        <v>543551</v>
      </c>
      <c r="L1330" t="s">
        <v>922</v>
      </c>
      <c r="M1330">
        <v>1737857</v>
      </c>
      <c r="N1330" t="s">
        <v>922</v>
      </c>
      <c r="O1330" t="s">
        <v>4459</v>
      </c>
      <c r="P1330" t="s">
        <v>2650</v>
      </c>
      <c r="Q1330">
        <v>9169</v>
      </c>
      <c r="R1330" t="s">
        <v>922</v>
      </c>
      <c r="S1330">
        <v>30673</v>
      </c>
      <c r="T1330" t="s">
        <v>922</v>
      </c>
      <c r="V1330" t="s">
        <v>5934</v>
      </c>
      <c r="W1330">
        <v>60018</v>
      </c>
      <c r="X1330">
        <v>9169</v>
      </c>
      <c r="Y1330" t="s">
        <v>922</v>
      </c>
      <c r="Z1330" t="s">
        <v>8792</v>
      </c>
      <c r="AA1330" t="s">
        <v>656</v>
      </c>
      <c r="AB1330" t="s">
        <v>656</v>
      </c>
      <c r="AC1330" t="s">
        <v>922</v>
      </c>
      <c r="AD1330" t="s">
        <v>8792</v>
      </c>
      <c r="AI1330">
        <v>5328</v>
      </c>
      <c r="AO1330" t="s">
        <v>1371</v>
      </c>
    </row>
    <row r="1331" spans="1:41" x14ac:dyDescent="0.3">
      <c r="A1331" t="s">
        <v>2651</v>
      </c>
      <c r="B1331" t="s">
        <v>145</v>
      </c>
      <c r="C1331" s="62">
        <v>27548</v>
      </c>
      <c r="D1331" t="s">
        <v>6530</v>
      </c>
      <c r="E1331" t="s">
        <v>6864</v>
      </c>
      <c r="F1331" t="s">
        <v>3575</v>
      </c>
      <c r="G1331" t="s">
        <v>3575</v>
      </c>
      <c r="H1331" t="s">
        <v>1422</v>
      </c>
      <c r="I1331" t="s">
        <v>9893</v>
      </c>
      <c r="J1331" t="s">
        <v>145</v>
      </c>
      <c r="K1331">
        <v>150040</v>
      </c>
      <c r="L1331" t="s">
        <v>145</v>
      </c>
      <c r="M1331">
        <v>27429</v>
      </c>
      <c r="N1331" t="s">
        <v>145</v>
      </c>
      <c r="O1331" t="s">
        <v>2652</v>
      </c>
      <c r="P1331" t="s">
        <v>2651</v>
      </c>
      <c r="Q1331">
        <v>6330</v>
      </c>
      <c r="R1331" t="s">
        <v>145</v>
      </c>
      <c r="S1331">
        <v>4169</v>
      </c>
      <c r="T1331" t="s">
        <v>145</v>
      </c>
      <c r="U1331" t="s">
        <v>145</v>
      </c>
      <c r="V1331" t="s">
        <v>4460</v>
      </c>
      <c r="W1331">
        <v>894</v>
      </c>
      <c r="X1331">
        <v>6330</v>
      </c>
      <c r="Y1331" t="s">
        <v>145</v>
      </c>
      <c r="Z1331" t="s">
        <v>5935</v>
      </c>
      <c r="AA1331" t="s">
        <v>656</v>
      </c>
      <c r="AB1331" t="s">
        <v>656</v>
      </c>
      <c r="AC1331" t="s">
        <v>145</v>
      </c>
      <c r="AD1331" t="s">
        <v>5935</v>
      </c>
      <c r="AI1331">
        <v>9166</v>
      </c>
      <c r="AO1331" t="s">
        <v>1422</v>
      </c>
    </row>
    <row r="1332" spans="1:41" x14ac:dyDescent="0.3">
      <c r="A1332" t="s">
        <v>2653</v>
      </c>
      <c r="B1332" t="s">
        <v>570</v>
      </c>
      <c r="C1332" s="62">
        <v>30145</v>
      </c>
      <c r="D1332" t="s">
        <v>6865</v>
      </c>
      <c r="E1332" t="s">
        <v>6864</v>
      </c>
      <c r="F1332" t="s">
        <v>1393</v>
      </c>
      <c r="G1332" t="s">
        <v>9083</v>
      </c>
      <c r="H1332" t="s">
        <v>1422</v>
      </c>
      <c r="I1332" t="s">
        <v>9589</v>
      </c>
      <c r="J1332" t="s">
        <v>570</v>
      </c>
      <c r="K1332">
        <v>425877</v>
      </c>
      <c r="L1332" t="s">
        <v>570</v>
      </c>
      <c r="M1332">
        <v>390815</v>
      </c>
      <c r="N1332" t="s">
        <v>570</v>
      </c>
      <c r="O1332" t="s">
        <v>2654</v>
      </c>
      <c r="P1332" t="s">
        <v>2653</v>
      </c>
      <c r="Q1332">
        <v>7345</v>
      </c>
      <c r="R1332" t="s">
        <v>570</v>
      </c>
      <c r="S1332">
        <v>5986</v>
      </c>
      <c r="T1332" t="s">
        <v>570</v>
      </c>
      <c r="U1332" t="s">
        <v>570</v>
      </c>
      <c r="V1332" t="s">
        <v>4461</v>
      </c>
      <c r="W1332">
        <v>31391</v>
      </c>
      <c r="X1332">
        <v>7345</v>
      </c>
      <c r="Y1332" t="s">
        <v>570</v>
      </c>
      <c r="Z1332" t="s">
        <v>5936</v>
      </c>
      <c r="AA1332" t="s">
        <v>656</v>
      </c>
      <c r="AB1332" t="s">
        <v>656</v>
      </c>
      <c r="AC1332" t="s">
        <v>570</v>
      </c>
      <c r="AD1332" t="s">
        <v>5936</v>
      </c>
      <c r="AE1332">
        <v>7501</v>
      </c>
      <c r="AF1332" t="s">
        <v>570</v>
      </c>
      <c r="AG1332">
        <v>5181</v>
      </c>
      <c r="AH1332" t="s">
        <v>570</v>
      </c>
      <c r="AI1332">
        <v>8742</v>
      </c>
      <c r="AJ1332">
        <v>1203</v>
      </c>
      <c r="AK1332" t="s">
        <v>570</v>
      </c>
      <c r="AL1332" t="s">
        <v>15013</v>
      </c>
      <c r="AM1332" t="s">
        <v>5936</v>
      </c>
      <c r="AN1332" t="s">
        <v>5936</v>
      </c>
      <c r="AO1332" t="s">
        <v>1422</v>
      </c>
    </row>
    <row r="1333" spans="1:41" x14ac:dyDescent="0.3">
      <c r="A1333" t="s">
        <v>10320</v>
      </c>
      <c r="B1333" t="s">
        <v>10321</v>
      </c>
      <c r="C1333" s="62">
        <v>34846</v>
      </c>
      <c r="D1333" t="s">
        <v>10322</v>
      </c>
      <c r="E1333" t="s">
        <v>10323</v>
      </c>
      <c r="F1333" t="s">
        <v>1462</v>
      </c>
      <c r="G1333" t="s">
        <v>6107</v>
      </c>
      <c r="H1333" t="s">
        <v>659</v>
      </c>
      <c r="I1333" t="s">
        <v>11664</v>
      </c>
      <c r="J1333" t="s">
        <v>10321</v>
      </c>
      <c r="K1333">
        <v>660162</v>
      </c>
      <c r="L1333" t="s">
        <v>10321</v>
      </c>
      <c r="M1333">
        <v>2170320</v>
      </c>
      <c r="N1333" t="s">
        <v>10321</v>
      </c>
      <c r="O1333" t="s">
        <v>13510</v>
      </c>
      <c r="P1333" t="s">
        <v>10320</v>
      </c>
      <c r="Q1333">
        <v>9900</v>
      </c>
      <c r="R1333" t="s">
        <v>10321</v>
      </c>
      <c r="S1333">
        <v>33984</v>
      </c>
      <c r="T1333" t="s">
        <v>10321</v>
      </c>
      <c r="V1333" t="s">
        <v>12954</v>
      </c>
      <c r="W1333">
        <v>105432</v>
      </c>
      <c r="X1333">
        <v>9900</v>
      </c>
      <c r="Y1333" t="s">
        <v>10321</v>
      </c>
      <c r="Z1333" t="s">
        <v>10324</v>
      </c>
      <c r="AA1333" t="s">
        <v>5053</v>
      </c>
      <c r="AB1333" t="s">
        <v>656</v>
      </c>
      <c r="AC1333" t="s">
        <v>10321</v>
      </c>
      <c r="AD1333" t="s">
        <v>10324</v>
      </c>
      <c r="AE1333">
        <v>13652</v>
      </c>
      <c r="AI1333">
        <v>18425</v>
      </c>
      <c r="AJ1333">
        <v>5210</v>
      </c>
      <c r="AL1333" t="s">
        <v>15014</v>
      </c>
      <c r="AM1333" t="s">
        <v>10324</v>
      </c>
      <c r="AN1333" t="s">
        <v>10324</v>
      </c>
      <c r="AO1333" t="s">
        <v>659</v>
      </c>
    </row>
    <row r="1334" spans="1:41" x14ac:dyDescent="0.3">
      <c r="A1334" t="s">
        <v>10011</v>
      </c>
      <c r="B1334" t="s">
        <v>10012</v>
      </c>
      <c r="C1334" s="62">
        <v>34907</v>
      </c>
      <c r="D1334" t="s">
        <v>7252</v>
      </c>
      <c r="E1334" t="s">
        <v>10013</v>
      </c>
      <c r="F1334" t="s">
        <v>1551</v>
      </c>
      <c r="G1334" t="s">
        <v>6107</v>
      </c>
      <c r="H1334" t="s">
        <v>659</v>
      </c>
      <c r="I1334" t="s">
        <v>11545</v>
      </c>
      <c r="J1334" t="s">
        <v>10012</v>
      </c>
      <c r="K1334">
        <v>609275</v>
      </c>
      <c r="L1334" t="s">
        <v>10012</v>
      </c>
      <c r="M1334">
        <v>2044531</v>
      </c>
      <c r="N1334" t="s">
        <v>10012</v>
      </c>
      <c r="O1334" t="s">
        <v>12419</v>
      </c>
      <c r="P1334" t="s">
        <v>10011</v>
      </c>
      <c r="Q1334">
        <v>9581</v>
      </c>
      <c r="R1334" t="s">
        <v>10012</v>
      </c>
      <c r="S1334">
        <v>32821</v>
      </c>
      <c r="T1334" t="s">
        <v>10012</v>
      </c>
      <c r="V1334" t="s">
        <v>12888</v>
      </c>
      <c r="W1334">
        <v>100344</v>
      </c>
      <c r="X1334">
        <v>9581</v>
      </c>
      <c r="Y1334" t="s">
        <v>15015</v>
      </c>
      <c r="Z1334" t="s">
        <v>10014</v>
      </c>
      <c r="AA1334" t="s">
        <v>5053</v>
      </c>
      <c r="AB1334" t="s">
        <v>656</v>
      </c>
      <c r="AC1334" t="s">
        <v>12889</v>
      </c>
      <c r="AD1334" t="s">
        <v>10014</v>
      </c>
      <c r="AE1334">
        <v>12800</v>
      </c>
      <c r="AF1334" t="s">
        <v>10012</v>
      </c>
      <c r="AG1334">
        <v>52164</v>
      </c>
      <c r="AH1334" t="s">
        <v>10012</v>
      </c>
      <c r="AI1334">
        <v>18218</v>
      </c>
      <c r="AJ1334">
        <v>5089</v>
      </c>
      <c r="AL1334" t="s">
        <v>15016</v>
      </c>
      <c r="AM1334" t="s">
        <v>10014</v>
      </c>
      <c r="AN1334" t="s">
        <v>10014</v>
      </c>
      <c r="AO1334" t="s">
        <v>1429</v>
      </c>
    </row>
    <row r="1335" spans="1:41" x14ac:dyDescent="0.3">
      <c r="A1335" t="s">
        <v>13538</v>
      </c>
      <c r="B1335" t="s">
        <v>12937</v>
      </c>
      <c r="C1335" s="62">
        <v>35928</v>
      </c>
      <c r="D1335" t="s">
        <v>8080</v>
      </c>
      <c r="E1335" t="s">
        <v>13539</v>
      </c>
      <c r="F1335" t="s">
        <v>1396</v>
      </c>
      <c r="G1335" t="s">
        <v>9083</v>
      </c>
      <c r="H1335" t="s">
        <v>1378</v>
      </c>
      <c r="I1335" t="s">
        <v>13045</v>
      </c>
      <c r="J1335" t="s">
        <v>12937</v>
      </c>
      <c r="K1335">
        <v>666160</v>
      </c>
      <c r="L1335" t="s">
        <v>12937</v>
      </c>
      <c r="P1335" t="s">
        <v>13538</v>
      </c>
      <c r="S1335">
        <v>36181</v>
      </c>
      <c r="T1335" t="s">
        <v>12937</v>
      </c>
      <c r="W1335">
        <v>108243</v>
      </c>
      <c r="Z1335" t="s">
        <v>13540</v>
      </c>
      <c r="AA1335" t="s">
        <v>664</v>
      </c>
      <c r="AB1335" t="s">
        <v>656</v>
      </c>
      <c r="AD1335" t="s">
        <v>13540</v>
      </c>
      <c r="AE1335">
        <v>14236</v>
      </c>
      <c r="AN1335" t="s">
        <v>12937</v>
      </c>
      <c r="AO1335" t="s">
        <v>1378</v>
      </c>
    </row>
    <row r="1336" spans="1:41" x14ac:dyDescent="0.3">
      <c r="A1336" t="s">
        <v>10508</v>
      </c>
      <c r="B1336" t="s">
        <v>10509</v>
      </c>
      <c r="C1336" s="62">
        <v>34049</v>
      </c>
      <c r="D1336" t="s">
        <v>10510</v>
      </c>
      <c r="E1336" t="s">
        <v>10511</v>
      </c>
      <c r="F1336" t="s">
        <v>1384</v>
      </c>
      <c r="G1336" t="s">
        <v>6107</v>
      </c>
      <c r="H1336" t="s">
        <v>1371</v>
      </c>
      <c r="I1336" t="s">
        <v>10512</v>
      </c>
      <c r="J1336" t="s">
        <v>10509</v>
      </c>
      <c r="K1336">
        <v>593423</v>
      </c>
      <c r="L1336" t="s">
        <v>10509</v>
      </c>
      <c r="M1336">
        <v>2117122</v>
      </c>
      <c r="N1336" t="s">
        <v>10513</v>
      </c>
      <c r="O1336" t="s">
        <v>13506</v>
      </c>
      <c r="P1336" t="s">
        <v>10508</v>
      </c>
      <c r="Q1336">
        <v>10027</v>
      </c>
      <c r="R1336" t="s">
        <v>10509</v>
      </c>
      <c r="S1336">
        <v>33249</v>
      </c>
      <c r="T1336" t="s">
        <v>10509</v>
      </c>
      <c r="V1336" t="s">
        <v>12147</v>
      </c>
      <c r="W1336">
        <v>67243</v>
      </c>
      <c r="X1336">
        <v>10027</v>
      </c>
      <c r="Y1336" t="s">
        <v>10509</v>
      </c>
      <c r="Z1336" t="s">
        <v>10514</v>
      </c>
      <c r="AA1336" t="s">
        <v>656</v>
      </c>
      <c r="AB1336" t="s">
        <v>656</v>
      </c>
      <c r="AC1336" t="s">
        <v>10509</v>
      </c>
      <c r="AD1336" t="s">
        <v>10514</v>
      </c>
      <c r="AE1336">
        <v>12845</v>
      </c>
      <c r="AF1336" t="s">
        <v>10509</v>
      </c>
      <c r="AG1336">
        <v>63781</v>
      </c>
      <c r="AH1336" t="s">
        <v>10509</v>
      </c>
      <c r="AI1336">
        <v>13126</v>
      </c>
      <c r="AJ1336">
        <v>4978</v>
      </c>
      <c r="AL1336" t="s">
        <v>15017</v>
      </c>
      <c r="AM1336" t="s">
        <v>10514</v>
      </c>
      <c r="AN1336" t="s">
        <v>10509</v>
      </c>
      <c r="AO1336" t="s">
        <v>15887</v>
      </c>
    </row>
    <row r="1337" spans="1:41" x14ac:dyDescent="0.3">
      <c r="A1337" t="s">
        <v>2655</v>
      </c>
      <c r="B1337" t="s">
        <v>382</v>
      </c>
      <c r="C1337" s="62">
        <v>32840</v>
      </c>
      <c r="D1337" t="s">
        <v>7142</v>
      </c>
      <c r="E1337" t="s">
        <v>6897</v>
      </c>
      <c r="F1337" t="s">
        <v>3575</v>
      </c>
      <c r="G1337" t="s">
        <v>3575</v>
      </c>
      <c r="H1337" t="s">
        <v>1394</v>
      </c>
      <c r="I1337" t="s">
        <v>10555</v>
      </c>
      <c r="J1337" t="s">
        <v>382</v>
      </c>
      <c r="K1337">
        <v>524968</v>
      </c>
      <c r="L1337" t="s">
        <v>382</v>
      </c>
      <c r="M1337">
        <v>1495872</v>
      </c>
      <c r="N1337" t="s">
        <v>382</v>
      </c>
      <c r="O1337" t="s">
        <v>2656</v>
      </c>
      <c r="P1337" t="s">
        <v>2655</v>
      </c>
      <c r="Q1337">
        <v>8638</v>
      </c>
      <c r="R1337" t="s">
        <v>382</v>
      </c>
      <c r="S1337">
        <v>29448</v>
      </c>
      <c r="T1337" t="s">
        <v>382</v>
      </c>
      <c r="U1337" t="s">
        <v>382</v>
      </c>
      <c r="V1337" t="s">
        <v>4462</v>
      </c>
      <c r="W1337">
        <v>57472</v>
      </c>
      <c r="X1337">
        <v>8638</v>
      </c>
      <c r="Y1337" t="s">
        <v>382</v>
      </c>
      <c r="Z1337" t="s">
        <v>5937</v>
      </c>
      <c r="AA1337" t="s">
        <v>656</v>
      </c>
      <c r="AB1337" t="s">
        <v>656</v>
      </c>
      <c r="AC1337" t="s">
        <v>382</v>
      </c>
      <c r="AD1337" t="s">
        <v>5937</v>
      </c>
      <c r="AE1337">
        <v>10150</v>
      </c>
      <c r="AI1337">
        <v>5387</v>
      </c>
      <c r="AJ1337">
        <v>3639</v>
      </c>
      <c r="AN1337" t="s">
        <v>382</v>
      </c>
      <c r="AO1337" t="s">
        <v>1394</v>
      </c>
    </row>
    <row r="1338" spans="1:41" x14ac:dyDescent="0.3">
      <c r="A1338" t="s">
        <v>2657</v>
      </c>
      <c r="B1338" t="s">
        <v>582</v>
      </c>
      <c r="C1338" s="62">
        <v>30506</v>
      </c>
      <c r="D1338" t="s">
        <v>6541</v>
      </c>
      <c r="E1338" t="s">
        <v>6897</v>
      </c>
      <c r="F1338" t="s">
        <v>3575</v>
      </c>
      <c r="G1338" t="s">
        <v>3575</v>
      </c>
      <c r="H1338" t="s">
        <v>1422</v>
      </c>
      <c r="I1338" t="s">
        <v>9286</v>
      </c>
      <c r="J1338" t="s">
        <v>582</v>
      </c>
      <c r="K1338">
        <v>471083</v>
      </c>
      <c r="L1338" t="s">
        <v>582</v>
      </c>
      <c r="M1338">
        <v>580594</v>
      </c>
      <c r="N1338" t="s">
        <v>582</v>
      </c>
      <c r="O1338" t="s">
        <v>2658</v>
      </c>
      <c r="P1338" t="s">
        <v>2657</v>
      </c>
      <c r="Q1338">
        <v>7865</v>
      </c>
      <c r="R1338" t="s">
        <v>582</v>
      </c>
      <c r="S1338">
        <v>28586</v>
      </c>
      <c r="T1338" t="s">
        <v>582</v>
      </c>
      <c r="U1338" t="s">
        <v>582</v>
      </c>
      <c r="V1338" t="s">
        <v>4463</v>
      </c>
      <c r="W1338">
        <v>39835</v>
      </c>
      <c r="X1338">
        <v>7865</v>
      </c>
      <c r="Y1338" t="s">
        <v>582</v>
      </c>
      <c r="Z1338" t="s">
        <v>5938</v>
      </c>
      <c r="AA1338" t="s">
        <v>664</v>
      </c>
      <c r="AB1338" t="s">
        <v>656</v>
      </c>
      <c r="AC1338" t="s">
        <v>582</v>
      </c>
      <c r="AD1338" t="s">
        <v>5938</v>
      </c>
      <c r="AE1338">
        <v>8746</v>
      </c>
      <c r="AF1338" t="s">
        <v>582</v>
      </c>
      <c r="AG1338">
        <v>5475</v>
      </c>
      <c r="AH1338" t="s">
        <v>582</v>
      </c>
      <c r="AI1338">
        <v>7761</v>
      </c>
      <c r="AJ1338">
        <v>2440</v>
      </c>
      <c r="AK1338" t="s">
        <v>582</v>
      </c>
      <c r="AL1338" t="s">
        <v>15018</v>
      </c>
      <c r="AM1338" t="s">
        <v>5938</v>
      </c>
      <c r="AN1338" t="s">
        <v>582</v>
      </c>
      <c r="AO1338" t="s">
        <v>1422</v>
      </c>
    </row>
    <row r="1339" spans="1:41" x14ac:dyDescent="0.3">
      <c r="A1339" t="s">
        <v>3485</v>
      </c>
      <c r="B1339" t="s">
        <v>1078</v>
      </c>
      <c r="C1339" s="62">
        <v>33163</v>
      </c>
      <c r="D1339" t="s">
        <v>6999</v>
      </c>
      <c r="E1339" t="s">
        <v>6897</v>
      </c>
      <c r="F1339" t="s">
        <v>1428</v>
      </c>
      <c r="G1339" t="s">
        <v>6107</v>
      </c>
      <c r="H1339" t="s">
        <v>1371</v>
      </c>
      <c r="I1339" t="s">
        <v>10105</v>
      </c>
      <c r="J1339" t="s">
        <v>1078</v>
      </c>
      <c r="K1339">
        <v>606160</v>
      </c>
      <c r="L1339" t="s">
        <v>1078</v>
      </c>
      <c r="M1339">
        <v>2038824</v>
      </c>
      <c r="N1339" t="s">
        <v>1078</v>
      </c>
      <c r="O1339" t="s">
        <v>8793</v>
      </c>
      <c r="P1339" t="s">
        <v>3485</v>
      </c>
      <c r="Q1339">
        <v>9598</v>
      </c>
      <c r="R1339" t="s">
        <v>1078</v>
      </c>
      <c r="S1339">
        <v>32631</v>
      </c>
      <c r="T1339" t="s">
        <v>1078</v>
      </c>
      <c r="V1339" t="s">
        <v>5939</v>
      </c>
      <c r="W1339">
        <v>69637</v>
      </c>
      <c r="X1339">
        <v>9598</v>
      </c>
      <c r="Y1339" t="s">
        <v>1078</v>
      </c>
      <c r="Z1339" t="s">
        <v>5940</v>
      </c>
      <c r="AA1339" t="s">
        <v>656</v>
      </c>
      <c r="AB1339" t="s">
        <v>656</v>
      </c>
      <c r="AC1339" t="s">
        <v>1078</v>
      </c>
      <c r="AD1339" t="s">
        <v>5940</v>
      </c>
      <c r="AE1339">
        <v>12735</v>
      </c>
      <c r="AF1339" t="s">
        <v>1078</v>
      </c>
      <c r="AG1339">
        <v>38240</v>
      </c>
      <c r="AH1339" t="s">
        <v>1078</v>
      </c>
      <c r="AI1339">
        <v>18198</v>
      </c>
      <c r="AJ1339">
        <v>4474</v>
      </c>
      <c r="AL1339" t="s">
        <v>15019</v>
      </c>
      <c r="AM1339" t="s">
        <v>5940</v>
      </c>
      <c r="AN1339" t="s">
        <v>5940</v>
      </c>
      <c r="AO1339" t="s">
        <v>1371</v>
      </c>
    </row>
    <row r="1340" spans="1:41" x14ac:dyDescent="0.3">
      <c r="A1340" t="s">
        <v>13133</v>
      </c>
      <c r="B1340" t="s">
        <v>13134</v>
      </c>
      <c r="C1340" s="62">
        <v>33965</v>
      </c>
      <c r="D1340" t="s">
        <v>6988</v>
      </c>
      <c r="E1340" t="s">
        <v>8268</v>
      </c>
      <c r="F1340" t="s">
        <v>1370</v>
      </c>
      <c r="G1340" t="s">
        <v>6107</v>
      </c>
      <c r="H1340" t="s">
        <v>1371</v>
      </c>
      <c r="I1340" t="s">
        <v>13135</v>
      </c>
      <c r="J1340" t="s">
        <v>13134</v>
      </c>
      <c r="K1340">
        <v>656756</v>
      </c>
      <c r="L1340" t="s">
        <v>13134</v>
      </c>
      <c r="M1340">
        <v>2453275</v>
      </c>
      <c r="N1340" t="s">
        <v>13134</v>
      </c>
      <c r="O1340" t="s">
        <v>15020</v>
      </c>
      <c r="P1340" t="s">
        <v>13133</v>
      </c>
      <c r="Q1340">
        <v>10660</v>
      </c>
      <c r="R1340" t="s">
        <v>13134</v>
      </c>
      <c r="S1340">
        <v>38173</v>
      </c>
      <c r="T1340" t="s">
        <v>13134</v>
      </c>
      <c r="W1340">
        <v>104855</v>
      </c>
      <c r="X1340">
        <v>10660</v>
      </c>
      <c r="Y1340" t="s">
        <v>13134</v>
      </c>
      <c r="Z1340" t="s">
        <v>13136</v>
      </c>
      <c r="AA1340" t="s">
        <v>664</v>
      </c>
      <c r="AB1340" t="s">
        <v>664</v>
      </c>
      <c r="AD1340" t="s">
        <v>13136</v>
      </c>
      <c r="AE1340">
        <v>13481</v>
      </c>
      <c r="AF1340" t="s">
        <v>13134</v>
      </c>
      <c r="AG1340">
        <v>79853</v>
      </c>
      <c r="AH1340" t="s">
        <v>13134</v>
      </c>
      <c r="AI1340">
        <v>21017</v>
      </c>
      <c r="AJ1340">
        <v>5513</v>
      </c>
      <c r="AK1340" t="s">
        <v>13134</v>
      </c>
      <c r="AL1340" t="s">
        <v>15021</v>
      </c>
      <c r="AM1340" t="s">
        <v>13136</v>
      </c>
      <c r="AN1340" t="s">
        <v>13136</v>
      </c>
      <c r="AO1340" t="s">
        <v>1371</v>
      </c>
    </row>
    <row r="1341" spans="1:41" x14ac:dyDescent="0.3">
      <c r="A1341" t="s">
        <v>8267</v>
      </c>
      <c r="B1341" t="s">
        <v>8794</v>
      </c>
      <c r="C1341" s="62">
        <v>32690</v>
      </c>
      <c r="D1341" t="s">
        <v>6583</v>
      </c>
      <c r="E1341" t="s">
        <v>8268</v>
      </c>
      <c r="F1341" t="s">
        <v>1479</v>
      </c>
      <c r="G1341" t="s">
        <v>9083</v>
      </c>
      <c r="H1341" t="s">
        <v>1371</v>
      </c>
      <c r="I1341" t="s">
        <v>9249</v>
      </c>
      <c r="J1341" t="s">
        <v>8795</v>
      </c>
      <c r="K1341">
        <v>543557</v>
      </c>
      <c r="L1341" t="s">
        <v>8795</v>
      </c>
      <c r="M1341">
        <v>1708184</v>
      </c>
      <c r="N1341" t="s">
        <v>8795</v>
      </c>
      <c r="O1341" t="s">
        <v>13141</v>
      </c>
      <c r="P1341" t="s">
        <v>8267</v>
      </c>
      <c r="Q1341">
        <v>8684</v>
      </c>
      <c r="R1341" t="s">
        <v>8795</v>
      </c>
      <c r="S1341">
        <v>31092</v>
      </c>
      <c r="T1341" t="s">
        <v>8795</v>
      </c>
      <c r="V1341" t="s">
        <v>8796</v>
      </c>
      <c r="W1341">
        <v>58857</v>
      </c>
      <c r="X1341">
        <v>8684</v>
      </c>
      <c r="Y1341" t="s">
        <v>8795</v>
      </c>
      <c r="Z1341" t="s">
        <v>9250</v>
      </c>
      <c r="AA1341" t="s">
        <v>664</v>
      </c>
      <c r="AB1341" t="s">
        <v>664</v>
      </c>
      <c r="AC1341" t="s">
        <v>8795</v>
      </c>
      <c r="AD1341" t="s">
        <v>8797</v>
      </c>
      <c r="AE1341">
        <v>10485</v>
      </c>
      <c r="AF1341" t="s">
        <v>8795</v>
      </c>
      <c r="AG1341">
        <v>11321</v>
      </c>
      <c r="AH1341" t="s">
        <v>8795</v>
      </c>
      <c r="AI1341">
        <v>8628</v>
      </c>
      <c r="AJ1341">
        <v>3661</v>
      </c>
      <c r="AK1341" t="s">
        <v>8795</v>
      </c>
      <c r="AN1341" t="s">
        <v>9250</v>
      </c>
      <c r="AO1341" t="s">
        <v>15893</v>
      </c>
    </row>
    <row r="1342" spans="1:41" x14ac:dyDescent="0.3">
      <c r="A1342" t="s">
        <v>2659</v>
      </c>
      <c r="B1342" t="s">
        <v>64</v>
      </c>
      <c r="C1342" s="62">
        <v>30810</v>
      </c>
      <c r="D1342" t="s">
        <v>6553</v>
      </c>
      <c r="E1342" t="s">
        <v>7112</v>
      </c>
      <c r="F1342" t="s">
        <v>3575</v>
      </c>
      <c r="G1342" t="s">
        <v>3575</v>
      </c>
      <c r="H1342" t="s">
        <v>1422</v>
      </c>
      <c r="I1342" t="s">
        <v>9991</v>
      </c>
      <c r="J1342" t="s">
        <v>64</v>
      </c>
      <c r="K1342">
        <v>446192</v>
      </c>
      <c r="L1342" t="s">
        <v>64</v>
      </c>
      <c r="M1342">
        <v>1225742</v>
      </c>
      <c r="N1342" t="s">
        <v>64</v>
      </c>
      <c r="O1342" t="s">
        <v>2660</v>
      </c>
      <c r="P1342" t="s">
        <v>2659</v>
      </c>
      <c r="Q1342">
        <v>8597</v>
      </c>
      <c r="R1342" t="s">
        <v>64</v>
      </c>
      <c r="S1342">
        <v>29491</v>
      </c>
      <c r="T1342" t="s">
        <v>64</v>
      </c>
      <c r="V1342" t="s">
        <v>4464</v>
      </c>
      <c r="W1342">
        <v>52441</v>
      </c>
      <c r="X1342">
        <v>8597</v>
      </c>
      <c r="Y1342" t="s">
        <v>64</v>
      </c>
      <c r="Z1342" t="s">
        <v>5941</v>
      </c>
      <c r="AA1342" t="s">
        <v>656</v>
      </c>
      <c r="AB1342" t="s">
        <v>656</v>
      </c>
      <c r="AC1342" t="s">
        <v>64</v>
      </c>
      <c r="AD1342" t="s">
        <v>5941</v>
      </c>
      <c r="AE1342">
        <v>9412</v>
      </c>
      <c r="AF1342" t="s">
        <v>64</v>
      </c>
      <c r="AG1342">
        <v>6915</v>
      </c>
      <c r="AI1342">
        <v>1896</v>
      </c>
      <c r="AJ1342">
        <v>3108</v>
      </c>
      <c r="AN1342" t="s">
        <v>64</v>
      </c>
      <c r="AO1342" t="s">
        <v>1422</v>
      </c>
    </row>
    <row r="1343" spans="1:41" x14ac:dyDescent="0.3">
      <c r="A1343" t="s">
        <v>13836</v>
      </c>
      <c r="B1343" t="s">
        <v>13837</v>
      </c>
      <c r="C1343" s="62">
        <v>34487</v>
      </c>
      <c r="D1343" t="s">
        <v>6549</v>
      </c>
      <c r="E1343" t="s">
        <v>7112</v>
      </c>
      <c r="F1343" t="s">
        <v>1437</v>
      </c>
      <c r="G1343" t="s">
        <v>6107</v>
      </c>
      <c r="H1343" t="s">
        <v>1371</v>
      </c>
      <c r="I1343" t="s">
        <v>13838</v>
      </c>
      <c r="J1343" t="s">
        <v>13837</v>
      </c>
      <c r="K1343">
        <v>621058</v>
      </c>
      <c r="L1343" t="s">
        <v>13837</v>
      </c>
      <c r="M1343">
        <v>2211218</v>
      </c>
      <c r="N1343" t="s">
        <v>13837</v>
      </c>
      <c r="O1343" t="s">
        <v>15022</v>
      </c>
      <c r="P1343" t="s">
        <v>13836</v>
      </c>
      <c r="Q1343">
        <v>10589</v>
      </c>
      <c r="R1343" t="s">
        <v>13837</v>
      </c>
      <c r="S1343">
        <v>35035</v>
      </c>
      <c r="T1343" t="s">
        <v>13837</v>
      </c>
      <c r="W1343">
        <v>106502</v>
      </c>
      <c r="X1343">
        <v>10589</v>
      </c>
      <c r="Y1343" t="s">
        <v>13837</v>
      </c>
      <c r="Z1343" t="s">
        <v>13839</v>
      </c>
      <c r="AA1343" t="s">
        <v>656</v>
      </c>
      <c r="AB1343" t="s">
        <v>656</v>
      </c>
      <c r="AD1343" t="s">
        <v>13839</v>
      </c>
      <c r="AE1343">
        <v>13887</v>
      </c>
      <c r="AI1343">
        <v>22691</v>
      </c>
      <c r="AJ1343">
        <v>5496</v>
      </c>
      <c r="AL1343" t="s">
        <v>15023</v>
      </c>
      <c r="AM1343" t="s">
        <v>13839</v>
      </c>
      <c r="AN1343" t="s">
        <v>13839</v>
      </c>
      <c r="AO1343" t="s">
        <v>1371</v>
      </c>
    </row>
    <row r="1344" spans="1:41" x14ac:dyDescent="0.3">
      <c r="A1344" t="s">
        <v>2661</v>
      </c>
      <c r="B1344" t="s">
        <v>763</v>
      </c>
      <c r="C1344" s="62">
        <v>32677</v>
      </c>
      <c r="D1344" t="s">
        <v>6610</v>
      </c>
      <c r="E1344" t="s">
        <v>7112</v>
      </c>
      <c r="F1344" t="s">
        <v>1403</v>
      </c>
      <c r="G1344" t="s">
        <v>6107</v>
      </c>
      <c r="H1344" t="s">
        <v>1371</v>
      </c>
      <c r="I1344" t="s">
        <v>9255</v>
      </c>
      <c r="J1344" t="s">
        <v>763</v>
      </c>
      <c r="K1344">
        <v>519043</v>
      </c>
      <c r="L1344" t="s">
        <v>763</v>
      </c>
      <c r="M1344">
        <v>1739600</v>
      </c>
      <c r="N1344" t="s">
        <v>763</v>
      </c>
      <c r="O1344" t="s">
        <v>2662</v>
      </c>
      <c r="P1344" t="s">
        <v>2661</v>
      </c>
      <c r="Q1344">
        <v>8873</v>
      </c>
      <c r="R1344" t="s">
        <v>763</v>
      </c>
      <c r="S1344">
        <v>31099</v>
      </c>
      <c r="T1344" t="s">
        <v>763</v>
      </c>
      <c r="V1344" t="s">
        <v>4465</v>
      </c>
      <c r="W1344">
        <v>57473</v>
      </c>
      <c r="X1344">
        <v>8873</v>
      </c>
      <c r="Y1344" t="s">
        <v>763</v>
      </c>
      <c r="Z1344" t="s">
        <v>5942</v>
      </c>
      <c r="AA1344" t="s">
        <v>664</v>
      </c>
      <c r="AB1344" t="s">
        <v>664</v>
      </c>
      <c r="AC1344" t="s">
        <v>763</v>
      </c>
      <c r="AD1344" t="s">
        <v>5942</v>
      </c>
      <c r="AE1344">
        <v>10179</v>
      </c>
      <c r="AF1344" t="s">
        <v>763</v>
      </c>
      <c r="AG1344">
        <v>12946</v>
      </c>
      <c r="AH1344" t="s">
        <v>763</v>
      </c>
      <c r="AI1344">
        <v>4914</v>
      </c>
      <c r="AJ1344">
        <v>3916</v>
      </c>
      <c r="AK1344" t="s">
        <v>763</v>
      </c>
      <c r="AL1344" t="s">
        <v>15024</v>
      </c>
      <c r="AM1344" t="s">
        <v>5942</v>
      </c>
      <c r="AN1344" t="s">
        <v>5942</v>
      </c>
      <c r="AO1344" t="s">
        <v>15893</v>
      </c>
    </row>
    <row r="1345" spans="1:41" x14ac:dyDescent="0.3">
      <c r="A1345" t="s">
        <v>2663</v>
      </c>
      <c r="B1345" t="s">
        <v>285</v>
      </c>
      <c r="C1345" s="62">
        <v>30637</v>
      </c>
      <c r="D1345" t="s">
        <v>6977</v>
      </c>
      <c r="E1345" t="s">
        <v>7112</v>
      </c>
      <c r="F1345" t="s">
        <v>3575</v>
      </c>
      <c r="G1345" t="s">
        <v>3575</v>
      </c>
      <c r="H1345" t="s">
        <v>658</v>
      </c>
      <c r="I1345" t="s">
        <v>9932</v>
      </c>
      <c r="J1345" t="s">
        <v>285</v>
      </c>
      <c r="K1345">
        <v>445599</v>
      </c>
      <c r="L1345" t="s">
        <v>285</v>
      </c>
      <c r="M1345">
        <v>547900</v>
      </c>
      <c r="N1345" t="s">
        <v>285</v>
      </c>
      <c r="O1345" t="s">
        <v>2664</v>
      </c>
      <c r="P1345" t="s">
        <v>2663</v>
      </c>
      <c r="Q1345">
        <v>7867</v>
      </c>
      <c r="R1345" t="s">
        <v>285</v>
      </c>
      <c r="S1345">
        <v>28589</v>
      </c>
      <c r="T1345" t="s">
        <v>285</v>
      </c>
      <c r="V1345" t="s">
        <v>4466</v>
      </c>
      <c r="W1345">
        <v>45453</v>
      </c>
      <c r="X1345">
        <v>7867</v>
      </c>
      <c r="Y1345" t="s">
        <v>285</v>
      </c>
      <c r="Z1345" t="s">
        <v>5943</v>
      </c>
      <c r="AA1345" t="s">
        <v>664</v>
      </c>
      <c r="AB1345" t="s">
        <v>656</v>
      </c>
      <c r="AC1345" t="s">
        <v>285</v>
      </c>
      <c r="AD1345" t="s">
        <v>5943</v>
      </c>
      <c r="AE1345">
        <v>7551</v>
      </c>
      <c r="AI1345">
        <v>502</v>
      </c>
      <c r="AN1345" t="s">
        <v>285</v>
      </c>
      <c r="AO1345" t="s">
        <v>658</v>
      </c>
    </row>
    <row r="1346" spans="1:41" x14ac:dyDescent="0.3">
      <c r="A1346" t="s">
        <v>2665</v>
      </c>
      <c r="B1346" t="s">
        <v>351</v>
      </c>
      <c r="C1346" s="62">
        <v>31807</v>
      </c>
      <c r="D1346" t="s">
        <v>6974</v>
      </c>
      <c r="E1346" t="s">
        <v>7112</v>
      </c>
      <c r="F1346" t="s">
        <v>3575</v>
      </c>
      <c r="G1346" t="s">
        <v>3575</v>
      </c>
      <c r="H1346" t="s">
        <v>1394</v>
      </c>
      <c r="I1346" t="s">
        <v>10516</v>
      </c>
      <c r="J1346" t="s">
        <v>351</v>
      </c>
      <c r="K1346">
        <v>489138</v>
      </c>
      <c r="L1346" t="s">
        <v>351</v>
      </c>
      <c r="M1346">
        <v>1740975</v>
      </c>
      <c r="N1346" t="s">
        <v>351</v>
      </c>
      <c r="O1346" t="s">
        <v>4467</v>
      </c>
      <c r="P1346" t="s">
        <v>2665</v>
      </c>
      <c r="Q1346">
        <v>9170</v>
      </c>
      <c r="R1346" t="s">
        <v>351</v>
      </c>
      <c r="S1346">
        <v>30635</v>
      </c>
      <c r="T1346" t="s">
        <v>351</v>
      </c>
      <c r="U1346" t="s">
        <v>351</v>
      </c>
      <c r="V1346" t="s">
        <v>4468</v>
      </c>
      <c r="W1346">
        <v>58470</v>
      </c>
      <c r="X1346">
        <v>9170</v>
      </c>
      <c r="Y1346" t="s">
        <v>351</v>
      </c>
      <c r="Z1346" t="s">
        <v>5944</v>
      </c>
      <c r="AA1346" t="s">
        <v>656</v>
      </c>
      <c r="AB1346" t="s">
        <v>656</v>
      </c>
      <c r="AC1346" t="s">
        <v>351</v>
      </c>
      <c r="AD1346" t="s">
        <v>5944</v>
      </c>
      <c r="AE1346">
        <v>11766</v>
      </c>
      <c r="AF1346" t="s">
        <v>351</v>
      </c>
      <c r="AG1346">
        <v>13785</v>
      </c>
      <c r="AH1346" t="s">
        <v>351</v>
      </c>
      <c r="AI1346">
        <v>4610</v>
      </c>
      <c r="AJ1346">
        <v>4085</v>
      </c>
      <c r="AK1346" t="s">
        <v>351</v>
      </c>
      <c r="AL1346" t="s">
        <v>15025</v>
      </c>
      <c r="AM1346" t="s">
        <v>5944</v>
      </c>
      <c r="AN1346" t="s">
        <v>351</v>
      </c>
      <c r="AO1346" t="s">
        <v>1394</v>
      </c>
    </row>
    <row r="1347" spans="1:41" x14ac:dyDescent="0.3">
      <c r="A1347" t="s">
        <v>2666</v>
      </c>
      <c r="B1347" t="s">
        <v>1074</v>
      </c>
      <c r="C1347" s="62">
        <v>31436</v>
      </c>
      <c r="D1347" t="s">
        <v>6800</v>
      </c>
      <c r="E1347" t="s">
        <v>6774</v>
      </c>
      <c r="F1347" t="s">
        <v>1424</v>
      </c>
      <c r="G1347" t="s">
        <v>6107</v>
      </c>
      <c r="H1347" t="s">
        <v>1371</v>
      </c>
      <c r="I1347" t="s">
        <v>9654</v>
      </c>
      <c r="J1347" t="s">
        <v>1074</v>
      </c>
      <c r="K1347">
        <v>462985</v>
      </c>
      <c r="L1347" t="s">
        <v>1074</v>
      </c>
      <c r="M1347">
        <v>1200730</v>
      </c>
      <c r="N1347" t="s">
        <v>1074</v>
      </c>
      <c r="O1347" t="s">
        <v>2667</v>
      </c>
      <c r="P1347" t="s">
        <v>2666</v>
      </c>
      <c r="Q1347">
        <v>7951</v>
      </c>
      <c r="R1347" t="s">
        <v>1074</v>
      </c>
      <c r="S1347">
        <v>28675</v>
      </c>
      <c r="T1347" t="s">
        <v>1074</v>
      </c>
      <c r="V1347" t="s">
        <v>4469</v>
      </c>
      <c r="W1347">
        <v>48448</v>
      </c>
      <c r="X1347">
        <v>7951</v>
      </c>
      <c r="Y1347" t="s">
        <v>1074</v>
      </c>
      <c r="Z1347" t="s">
        <v>5945</v>
      </c>
      <c r="AA1347" t="s">
        <v>664</v>
      </c>
      <c r="AB1347" t="s">
        <v>664</v>
      </c>
      <c r="AC1347" t="s">
        <v>1074</v>
      </c>
      <c r="AD1347" t="s">
        <v>5945</v>
      </c>
      <c r="AE1347">
        <v>9590</v>
      </c>
      <c r="AF1347" t="s">
        <v>1074</v>
      </c>
      <c r="AG1347">
        <v>5555</v>
      </c>
      <c r="AH1347" t="s">
        <v>1074</v>
      </c>
      <c r="AI1347">
        <v>3071</v>
      </c>
      <c r="AN1347" t="s">
        <v>1074</v>
      </c>
      <c r="AO1347" t="s">
        <v>1371</v>
      </c>
    </row>
    <row r="1348" spans="1:41" x14ac:dyDescent="0.3">
      <c r="A1348" t="s">
        <v>2668</v>
      </c>
      <c r="B1348" t="s">
        <v>536</v>
      </c>
      <c r="C1348" s="62">
        <v>30487</v>
      </c>
      <c r="D1348" t="s">
        <v>6775</v>
      </c>
      <c r="E1348" t="s">
        <v>6774</v>
      </c>
      <c r="F1348" t="s">
        <v>1424</v>
      </c>
      <c r="G1348" t="s">
        <v>6107</v>
      </c>
      <c r="H1348" t="s">
        <v>2145</v>
      </c>
      <c r="I1348" t="s">
        <v>10035</v>
      </c>
      <c r="J1348" t="s">
        <v>536</v>
      </c>
      <c r="K1348">
        <v>434778</v>
      </c>
      <c r="L1348" t="s">
        <v>536</v>
      </c>
      <c r="M1348">
        <v>534114</v>
      </c>
      <c r="N1348" t="s">
        <v>536</v>
      </c>
      <c r="O1348" t="s">
        <v>2669</v>
      </c>
      <c r="P1348" t="s">
        <v>2668</v>
      </c>
      <c r="Q1348">
        <v>7481</v>
      </c>
      <c r="R1348" t="s">
        <v>536</v>
      </c>
      <c r="S1348">
        <v>6188</v>
      </c>
      <c r="T1348" t="s">
        <v>536</v>
      </c>
      <c r="V1348" t="s">
        <v>4470</v>
      </c>
      <c r="W1348">
        <v>45379</v>
      </c>
      <c r="X1348">
        <v>7481</v>
      </c>
      <c r="Y1348" t="s">
        <v>536</v>
      </c>
      <c r="Z1348" t="s">
        <v>5946</v>
      </c>
      <c r="AA1348" t="s">
        <v>5053</v>
      </c>
      <c r="AB1348" t="s">
        <v>656</v>
      </c>
      <c r="AC1348" t="s">
        <v>536</v>
      </c>
      <c r="AD1348" t="s">
        <v>5946</v>
      </c>
      <c r="AE1348">
        <v>8373</v>
      </c>
      <c r="AF1348" t="s">
        <v>536</v>
      </c>
      <c r="AG1348">
        <v>5279</v>
      </c>
      <c r="AH1348" t="s">
        <v>536</v>
      </c>
      <c r="AI1348">
        <v>557</v>
      </c>
      <c r="AJ1348">
        <v>1770</v>
      </c>
      <c r="AK1348" t="s">
        <v>536</v>
      </c>
      <c r="AL1348" t="s">
        <v>15026</v>
      </c>
      <c r="AM1348" t="s">
        <v>5946</v>
      </c>
      <c r="AN1348" t="s">
        <v>5946</v>
      </c>
      <c r="AO1348" t="s">
        <v>2145</v>
      </c>
    </row>
    <row r="1349" spans="1:41" x14ac:dyDescent="0.3">
      <c r="A1349" t="s">
        <v>4471</v>
      </c>
      <c r="B1349" t="s">
        <v>4472</v>
      </c>
      <c r="C1349" s="62">
        <v>26336</v>
      </c>
      <c r="D1349" t="s">
        <v>7453</v>
      </c>
      <c r="E1349" t="s">
        <v>7452</v>
      </c>
      <c r="F1349" t="s">
        <v>3575</v>
      </c>
      <c r="G1349" t="s">
        <v>3575</v>
      </c>
      <c r="H1349" t="s">
        <v>658</v>
      </c>
      <c r="I1349" t="s">
        <v>10906</v>
      </c>
      <c r="J1349" t="s">
        <v>4472</v>
      </c>
      <c r="K1349">
        <v>206551</v>
      </c>
      <c r="L1349" t="s">
        <v>4472</v>
      </c>
      <c r="M1349">
        <v>27501</v>
      </c>
      <c r="N1349" t="s">
        <v>4472</v>
      </c>
      <c r="O1349" t="s">
        <v>5947</v>
      </c>
      <c r="P1349" t="s">
        <v>4471</v>
      </c>
      <c r="R1349" t="s">
        <v>4472</v>
      </c>
      <c r="S1349">
        <v>4078</v>
      </c>
      <c r="T1349" t="s">
        <v>4472</v>
      </c>
      <c r="V1349" t="s">
        <v>5948</v>
      </c>
      <c r="W1349">
        <v>1231</v>
      </c>
      <c r="Z1349" t="s">
        <v>8798</v>
      </c>
      <c r="AA1349" t="s">
        <v>656</v>
      </c>
      <c r="AB1349" t="s">
        <v>656</v>
      </c>
      <c r="AC1349" t="s">
        <v>4472</v>
      </c>
      <c r="AD1349" t="s">
        <v>8798</v>
      </c>
      <c r="AI1349">
        <v>9082</v>
      </c>
      <c r="AO1349" t="s">
        <v>658</v>
      </c>
    </row>
    <row r="1350" spans="1:41" x14ac:dyDescent="0.3">
      <c r="A1350" t="s">
        <v>12764</v>
      </c>
      <c r="B1350" t="s">
        <v>11480</v>
      </c>
      <c r="C1350" s="62">
        <v>33878</v>
      </c>
      <c r="D1350" t="s">
        <v>11109</v>
      </c>
      <c r="E1350" t="s">
        <v>12765</v>
      </c>
      <c r="F1350" t="s">
        <v>1414</v>
      </c>
      <c r="G1350" t="s">
        <v>9083</v>
      </c>
      <c r="H1350" t="s">
        <v>1394</v>
      </c>
      <c r="I1350" t="s">
        <v>11481</v>
      </c>
      <c r="J1350" t="s">
        <v>11480</v>
      </c>
      <c r="K1350">
        <v>592567</v>
      </c>
      <c r="L1350" t="s">
        <v>11480</v>
      </c>
      <c r="M1350">
        <v>2070065</v>
      </c>
      <c r="N1350" t="s">
        <v>11480</v>
      </c>
      <c r="O1350" t="s">
        <v>13444</v>
      </c>
      <c r="P1350" t="s">
        <v>12764</v>
      </c>
      <c r="Q1350">
        <v>9587</v>
      </c>
      <c r="R1350" t="s">
        <v>11480</v>
      </c>
      <c r="S1350">
        <v>33200</v>
      </c>
      <c r="T1350" t="s">
        <v>11480</v>
      </c>
      <c r="W1350">
        <v>102040</v>
      </c>
      <c r="X1350">
        <v>9587</v>
      </c>
      <c r="Y1350" t="s">
        <v>11480</v>
      </c>
      <c r="Z1350" t="s">
        <v>12766</v>
      </c>
      <c r="AA1350" t="s">
        <v>664</v>
      </c>
      <c r="AB1350" t="s">
        <v>656</v>
      </c>
      <c r="AC1350" t="s">
        <v>11480</v>
      </c>
      <c r="AD1350" t="s">
        <v>12766</v>
      </c>
      <c r="AE1350">
        <v>12941</v>
      </c>
      <c r="AI1350">
        <v>18247</v>
      </c>
      <c r="AJ1350">
        <v>4843</v>
      </c>
      <c r="AL1350" t="s">
        <v>15027</v>
      </c>
      <c r="AM1350" t="s">
        <v>12766</v>
      </c>
      <c r="AN1350" t="s">
        <v>11480</v>
      </c>
      <c r="AO1350" t="s">
        <v>658</v>
      </c>
    </row>
    <row r="1351" spans="1:41" x14ac:dyDescent="0.3">
      <c r="A1351" t="s">
        <v>4473</v>
      </c>
      <c r="B1351" t="s">
        <v>139</v>
      </c>
      <c r="C1351" s="62">
        <v>31888</v>
      </c>
      <c r="D1351" t="s">
        <v>7274</v>
      </c>
      <c r="E1351" t="s">
        <v>7289</v>
      </c>
      <c r="F1351" t="s">
        <v>3575</v>
      </c>
      <c r="G1351" t="s">
        <v>3575</v>
      </c>
      <c r="H1351" t="s">
        <v>658</v>
      </c>
      <c r="I1351" t="s">
        <v>9663</v>
      </c>
      <c r="J1351" t="s">
        <v>139</v>
      </c>
      <c r="K1351">
        <v>543569</v>
      </c>
      <c r="L1351" t="s">
        <v>139</v>
      </c>
      <c r="M1351">
        <v>1708037</v>
      </c>
      <c r="N1351" t="s">
        <v>139</v>
      </c>
      <c r="O1351" t="s">
        <v>5949</v>
      </c>
      <c r="P1351" t="s">
        <v>4473</v>
      </c>
      <c r="Q1351">
        <v>8811</v>
      </c>
      <c r="R1351" t="s">
        <v>139</v>
      </c>
      <c r="S1351">
        <v>30601</v>
      </c>
      <c r="T1351" t="s">
        <v>139</v>
      </c>
      <c r="V1351" t="s">
        <v>5950</v>
      </c>
      <c r="W1351">
        <v>58918</v>
      </c>
      <c r="X1351">
        <v>8811</v>
      </c>
      <c r="Y1351" t="s">
        <v>139</v>
      </c>
      <c r="Z1351" t="s">
        <v>5951</v>
      </c>
      <c r="AA1351" t="s">
        <v>656</v>
      </c>
      <c r="AB1351" t="s">
        <v>656</v>
      </c>
      <c r="AC1351" t="s">
        <v>139</v>
      </c>
      <c r="AD1351" t="s">
        <v>5951</v>
      </c>
      <c r="AE1351">
        <v>10575</v>
      </c>
      <c r="AI1351">
        <v>5310</v>
      </c>
      <c r="AN1351" t="s">
        <v>139</v>
      </c>
      <c r="AO1351" t="s">
        <v>658</v>
      </c>
    </row>
    <row r="1352" spans="1:41" x14ac:dyDescent="0.3">
      <c r="A1352" t="s">
        <v>2670</v>
      </c>
      <c r="B1352" t="s">
        <v>509</v>
      </c>
      <c r="C1352" s="62">
        <v>31296</v>
      </c>
      <c r="D1352" t="s">
        <v>6888</v>
      </c>
      <c r="E1352" t="s">
        <v>6887</v>
      </c>
      <c r="F1352" t="s">
        <v>1387</v>
      </c>
      <c r="G1352" t="s">
        <v>6107</v>
      </c>
      <c r="H1352" t="s">
        <v>1394</v>
      </c>
      <c r="I1352" t="s">
        <v>10971</v>
      </c>
      <c r="J1352" t="s">
        <v>509</v>
      </c>
      <c r="K1352">
        <v>519048</v>
      </c>
      <c r="L1352" t="s">
        <v>509</v>
      </c>
      <c r="M1352">
        <v>1666536</v>
      </c>
      <c r="N1352" t="s">
        <v>509</v>
      </c>
      <c r="O1352" t="s">
        <v>2671</v>
      </c>
      <c r="P1352" t="s">
        <v>2670</v>
      </c>
      <c r="Q1352">
        <v>8772</v>
      </c>
      <c r="R1352" t="s">
        <v>509</v>
      </c>
      <c r="S1352">
        <v>30452</v>
      </c>
      <c r="T1352" t="s">
        <v>509</v>
      </c>
      <c r="U1352" t="s">
        <v>509</v>
      </c>
      <c r="V1352" t="s">
        <v>4474</v>
      </c>
      <c r="W1352">
        <v>57476</v>
      </c>
      <c r="X1352">
        <v>8772</v>
      </c>
      <c r="Y1352" t="s">
        <v>509</v>
      </c>
      <c r="Z1352" t="s">
        <v>5952</v>
      </c>
      <c r="AA1352" t="s">
        <v>664</v>
      </c>
      <c r="AB1352" t="s">
        <v>664</v>
      </c>
      <c r="AC1352" t="s">
        <v>509</v>
      </c>
      <c r="AD1352" t="s">
        <v>5952</v>
      </c>
      <c r="AE1352">
        <v>11331</v>
      </c>
      <c r="AF1352" t="s">
        <v>509</v>
      </c>
      <c r="AG1352">
        <v>12462</v>
      </c>
      <c r="AH1352" t="s">
        <v>509</v>
      </c>
      <c r="AI1352">
        <v>15559</v>
      </c>
      <c r="AJ1352">
        <v>3562</v>
      </c>
      <c r="AK1352" t="s">
        <v>509</v>
      </c>
      <c r="AL1352" t="s">
        <v>15028</v>
      </c>
      <c r="AM1352" t="s">
        <v>5952</v>
      </c>
      <c r="AN1352" t="s">
        <v>5952</v>
      </c>
      <c r="AO1352" t="s">
        <v>1394</v>
      </c>
    </row>
    <row r="1353" spans="1:41" x14ac:dyDescent="0.3">
      <c r="A1353" t="s">
        <v>11095</v>
      </c>
      <c r="B1353" t="s">
        <v>11096</v>
      </c>
      <c r="C1353" s="62">
        <v>32931</v>
      </c>
      <c r="D1353" t="s">
        <v>6553</v>
      </c>
      <c r="E1353" t="s">
        <v>7290</v>
      </c>
      <c r="F1353" t="s">
        <v>1396</v>
      </c>
      <c r="G1353" t="s">
        <v>9083</v>
      </c>
      <c r="H1353" t="s">
        <v>1371</v>
      </c>
      <c r="I1353" t="s">
        <v>11097</v>
      </c>
      <c r="J1353" t="s">
        <v>11096</v>
      </c>
      <c r="K1353">
        <v>605388</v>
      </c>
      <c r="L1353" t="s">
        <v>11096</v>
      </c>
      <c r="M1353">
        <v>2039892</v>
      </c>
      <c r="N1353" t="s">
        <v>11096</v>
      </c>
      <c r="O1353" t="s">
        <v>13262</v>
      </c>
      <c r="P1353" t="s">
        <v>11095</v>
      </c>
      <c r="Q1353">
        <v>10005</v>
      </c>
      <c r="R1353" t="s">
        <v>11096</v>
      </c>
      <c r="S1353">
        <v>32636</v>
      </c>
      <c r="T1353" t="s">
        <v>11096</v>
      </c>
      <c r="V1353" t="s">
        <v>11897</v>
      </c>
      <c r="W1353">
        <v>70472</v>
      </c>
      <c r="X1353">
        <v>10005</v>
      </c>
      <c r="Y1353" t="s">
        <v>11096</v>
      </c>
      <c r="Z1353" t="s">
        <v>11098</v>
      </c>
      <c r="AA1353" t="s">
        <v>664</v>
      </c>
      <c r="AB1353" t="s">
        <v>664</v>
      </c>
      <c r="AC1353" t="s">
        <v>11096</v>
      </c>
      <c r="AD1353" t="s">
        <v>11098</v>
      </c>
      <c r="AE1353">
        <v>12243</v>
      </c>
      <c r="AF1353" t="s">
        <v>11096</v>
      </c>
      <c r="AG1353">
        <v>38215</v>
      </c>
      <c r="AH1353" t="s">
        <v>11096</v>
      </c>
      <c r="AI1353">
        <v>18200</v>
      </c>
      <c r="AJ1353">
        <v>4273</v>
      </c>
      <c r="AL1353" t="s">
        <v>15029</v>
      </c>
      <c r="AM1353" t="s">
        <v>11098</v>
      </c>
      <c r="AN1353" t="s">
        <v>11096</v>
      </c>
      <c r="AO1353" t="s">
        <v>15883</v>
      </c>
    </row>
    <row r="1354" spans="1:41" x14ac:dyDescent="0.3">
      <c r="A1354" t="s">
        <v>2672</v>
      </c>
      <c r="B1354" t="s">
        <v>255</v>
      </c>
      <c r="C1354" s="62">
        <v>29404</v>
      </c>
      <c r="D1354" t="s">
        <v>7291</v>
      </c>
      <c r="E1354" t="s">
        <v>7290</v>
      </c>
      <c r="F1354" t="s">
        <v>3575</v>
      </c>
      <c r="G1354" t="s">
        <v>3575</v>
      </c>
      <c r="H1354" t="s">
        <v>1378</v>
      </c>
      <c r="I1354" t="s">
        <v>9220</v>
      </c>
      <c r="J1354" t="s">
        <v>255</v>
      </c>
      <c r="K1354">
        <v>460579</v>
      </c>
      <c r="L1354" t="s">
        <v>255</v>
      </c>
      <c r="M1354">
        <v>1099503</v>
      </c>
      <c r="N1354" t="s">
        <v>255</v>
      </c>
      <c r="O1354" t="s">
        <v>2673</v>
      </c>
      <c r="P1354" t="s">
        <v>2672</v>
      </c>
      <c r="Q1354">
        <v>8116</v>
      </c>
      <c r="R1354" t="s">
        <v>255</v>
      </c>
      <c r="S1354">
        <v>28885</v>
      </c>
      <c r="T1354" t="s">
        <v>255</v>
      </c>
      <c r="V1354" t="s">
        <v>5953</v>
      </c>
      <c r="W1354">
        <v>48487</v>
      </c>
      <c r="X1354">
        <v>8116</v>
      </c>
      <c r="Y1354" t="s">
        <v>255</v>
      </c>
      <c r="Z1354" t="s">
        <v>5954</v>
      </c>
      <c r="AA1354" t="s">
        <v>664</v>
      </c>
      <c r="AB1354" t="s">
        <v>664</v>
      </c>
      <c r="AC1354" t="s">
        <v>255</v>
      </c>
      <c r="AD1354" t="s">
        <v>5954</v>
      </c>
      <c r="AE1354">
        <v>8124</v>
      </c>
      <c r="AI1354">
        <v>472</v>
      </c>
      <c r="AN1354" t="s">
        <v>255</v>
      </c>
      <c r="AO1354" t="s">
        <v>1378</v>
      </c>
    </row>
    <row r="1355" spans="1:41" x14ac:dyDescent="0.3">
      <c r="A1355" t="s">
        <v>12570</v>
      </c>
      <c r="B1355" t="s">
        <v>11330</v>
      </c>
      <c r="C1355" s="62">
        <v>33928</v>
      </c>
      <c r="D1355" t="s">
        <v>7786</v>
      </c>
      <c r="E1355" t="s">
        <v>12571</v>
      </c>
      <c r="F1355" t="s">
        <v>1424</v>
      </c>
      <c r="G1355" t="s">
        <v>6107</v>
      </c>
      <c r="H1355" t="s">
        <v>1371</v>
      </c>
      <c r="I1355" t="s">
        <v>11828</v>
      </c>
      <c r="J1355" t="s">
        <v>11330</v>
      </c>
      <c r="K1355">
        <v>596049</v>
      </c>
      <c r="L1355" t="s">
        <v>11330</v>
      </c>
      <c r="M1355">
        <v>2210219</v>
      </c>
      <c r="N1355" t="s">
        <v>11330</v>
      </c>
      <c r="O1355" t="s">
        <v>13199</v>
      </c>
      <c r="P1355" t="s">
        <v>12570</v>
      </c>
      <c r="Q1355">
        <v>10327</v>
      </c>
      <c r="R1355" t="s">
        <v>11330</v>
      </c>
      <c r="S1355">
        <v>34866</v>
      </c>
      <c r="T1355" t="s">
        <v>11330</v>
      </c>
      <c r="V1355" t="s">
        <v>12572</v>
      </c>
      <c r="W1355">
        <v>70403</v>
      </c>
      <c r="X1355">
        <v>10327</v>
      </c>
      <c r="Y1355" t="s">
        <v>11330</v>
      </c>
      <c r="Z1355" t="s">
        <v>12573</v>
      </c>
      <c r="AA1355" t="s">
        <v>664</v>
      </c>
      <c r="AB1355" t="s">
        <v>664</v>
      </c>
      <c r="AC1355" t="s">
        <v>11330</v>
      </c>
      <c r="AD1355" t="s">
        <v>12573</v>
      </c>
      <c r="AE1355">
        <v>13041</v>
      </c>
      <c r="AI1355">
        <v>23821</v>
      </c>
      <c r="AJ1355">
        <v>5305</v>
      </c>
      <c r="AL1355" t="s">
        <v>15030</v>
      </c>
      <c r="AM1355" t="s">
        <v>12573</v>
      </c>
      <c r="AN1355" t="s">
        <v>11330</v>
      </c>
      <c r="AO1355" t="s">
        <v>1371</v>
      </c>
    </row>
    <row r="1356" spans="1:41" x14ac:dyDescent="0.3">
      <c r="A1356" t="s">
        <v>15615</v>
      </c>
      <c r="B1356" t="s">
        <v>14257</v>
      </c>
      <c r="C1356" s="62">
        <v>33361</v>
      </c>
      <c r="D1356" t="s">
        <v>6526</v>
      </c>
      <c r="E1356" t="s">
        <v>15616</v>
      </c>
      <c r="F1356" t="s">
        <v>1563</v>
      </c>
      <c r="G1356" t="s">
        <v>6107</v>
      </c>
      <c r="H1356" t="s">
        <v>1371</v>
      </c>
      <c r="I1356" t="s">
        <v>15617</v>
      </c>
      <c r="J1356" t="s">
        <v>14257</v>
      </c>
      <c r="K1356">
        <v>573046</v>
      </c>
      <c r="L1356" t="s">
        <v>14257</v>
      </c>
      <c r="P1356" t="s">
        <v>15615</v>
      </c>
      <c r="Q1356">
        <v>9687</v>
      </c>
      <c r="R1356" t="s">
        <v>14257</v>
      </c>
      <c r="S1356">
        <v>32949</v>
      </c>
      <c r="T1356" t="s">
        <v>14257</v>
      </c>
      <c r="W1356">
        <v>99992</v>
      </c>
      <c r="X1356">
        <v>9687</v>
      </c>
      <c r="Y1356" t="s">
        <v>14257</v>
      </c>
      <c r="Z1356" t="s">
        <v>16049</v>
      </c>
      <c r="AA1356" t="s">
        <v>656</v>
      </c>
      <c r="AB1356" t="s">
        <v>656</v>
      </c>
      <c r="AD1356" t="s">
        <v>16049</v>
      </c>
      <c r="AE1356">
        <v>13318</v>
      </c>
      <c r="AI1356">
        <v>18340</v>
      </c>
      <c r="AJ1356">
        <v>4506</v>
      </c>
      <c r="AN1356" t="s">
        <v>16050</v>
      </c>
      <c r="AO1356" t="s">
        <v>1371</v>
      </c>
    </row>
    <row r="1357" spans="1:41" x14ac:dyDescent="0.3">
      <c r="A1357" t="s">
        <v>2674</v>
      </c>
      <c r="B1357" t="s">
        <v>541</v>
      </c>
      <c r="C1357" s="62">
        <v>29721</v>
      </c>
      <c r="D1357" t="s">
        <v>6635</v>
      </c>
      <c r="E1357" t="s">
        <v>6796</v>
      </c>
      <c r="F1357" t="s">
        <v>3575</v>
      </c>
      <c r="G1357" t="s">
        <v>3575</v>
      </c>
      <c r="H1357" t="s">
        <v>2145</v>
      </c>
      <c r="I1357" t="s">
        <v>10571</v>
      </c>
      <c r="J1357" t="s">
        <v>541</v>
      </c>
      <c r="K1357">
        <v>408047</v>
      </c>
      <c r="L1357" t="s">
        <v>541</v>
      </c>
      <c r="M1357">
        <v>288974</v>
      </c>
      <c r="N1357" t="s">
        <v>541</v>
      </c>
      <c r="O1357" t="s">
        <v>2675</v>
      </c>
      <c r="P1357" t="s">
        <v>2674</v>
      </c>
      <c r="Q1357">
        <v>7063</v>
      </c>
      <c r="R1357" t="s">
        <v>541</v>
      </c>
      <c r="S1357">
        <v>5379</v>
      </c>
      <c r="T1357" t="s">
        <v>541</v>
      </c>
      <c r="U1357" t="s">
        <v>541</v>
      </c>
      <c r="V1357" t="s">
        <v>4475</v>
      </c>
      <c r="W1357">
        <v>31760</v>
      </c>
      <c r="X1357">
        <v>7063</v>
      </c>
      <c r="Y1357" t="s">
        <v>541</v>
      </c>
      <c r="Z1357" t="s">
        <v>5955</v>
      </c>
      <c r="AA1357" t="s">
        <v>664</v>
      </c>
      <c r="AB1357" t="s">
        <v>656</v>
      </c>
      <c r="AC1357" t="s">
        <v>541</v>
      </c>
      <c r="AD1357" t="s">
        <v>5955</v>
      </c>
      <c r="AE1357">
        <v>6953</v>
      </c>
      <c r="AF1357" t="s">
        <v>541</v>
      </c>
      <c r="AG1357">
        <v>5207</v>
      </c>
      <c r="AH1357" t="s">
        <v>541</v>
      </c>
      <c r="AI1357">
        <v>15182</v>
      </c>
      <c r="AN1357" t="s">
        <v>541</v>
      </c>
      <c r="AO1357" t="s">
        <v>2145</v>
      </c>
    </row>
    <row r="1358" spans="1:41" x14ac:dyDescent="0.3">
      <c r="A1358" t="s">
        <v>13840</v>
      </c>
      <c r="B1358" t="s">
        <v>12995</v>
      </c>
      <c r="C1358" s="62">
        <v>34102</v>
      </c>
      <c r="D1358" t="s">
        <v>7497</v>
      </c>
      <c r="E1358" t="s">
        <v>13841</v>
      </c>
      <c r="F1358" t="s">
        <v>1400</v>
      </c>
      <c r="G1358" t="s">
        <v>6107</v>
      </c>
      <c r="H1358" t="s">
        <v>659</v>
      </c>
      <c r="I1358" t="s">
        <v>12996</v>
      </c>
      <c r="J1358" t="s">
        <v>12995</v>
      </c>
      <c r="K1358">
        <v>621559</v>
      </c>
      <c r="L1358" t="s">
        <v>12995</v>
      </c>
      <c r="M1358">
        <v>2171093</v>
      </c>
      <c r="N1358" t="s">
        <v>12995</v>
      </c>
      <c r="O1358" t="s">
        <v>13842</v>
      </c>
      <c r="P1358" t="s">
        <v>13840</v>
      </c>
      <c r="Q1358">
        <v>10354</v>
      </c>
      <c r="R1358" t="s">
        <v>12995</v>
      </c>
      <c r="S1358">
        <v>34058</v>
      </c>
      <c r="T1358" t="s">
        <v>12995</v>
      </c>
      <c r="W1358">
        <v>100663</v>
      </c>
      <c r="X1358">
        <v>10354</v>
      </c>
      <c r="Y1358" t="s">
        <v>12995</v>
      </c>
      <c r="Z1358" t="s">
        <v>13843</v>
      </c>
      <c r="AA1358" t="s">
        <v>5053</v>
      </c>
      <c r="AB1358" t="s">
        <v>656</v>
      </c>
      <c r="AD1358" t="s">
        <v>13843</v>
      </c>
      <c r="AE1358">
        <v>14057</v>
      </c>
      <c r="AI1358">
        <v>23692</v>
      </c>
      <c r="AJ1358">
        <v>5340</v>
      </c>
      <c r="AK1358" t="s">
        <v>12995</v>
      </c>
      <c r="AL1358" t="s">
        <v>15031</v>
      </c>
      <c r="AM1358" t="s">
        <v>13843</v>
      </c>
      <c r="AN1358" t="s">
        <v>12995</v>
      </c>
      <c r="AO1358" t="s">
        <v>659</v>
      </c>
    </row>
    <row r="1359" spans="1:41" x14ac:dyDescent="0.3">
      <c r="A1359" t="s">
        <v>2676</v>
      </c>
      <c r="B1359" t="s">
        <v>1079</v>
      </c>
      <c r="C1359" s="62">
        <v>31864</v>
      </c>
      <c r="D1359" t="s">
        <v>7051</v>
      </c>
      <c r="E1359" t="s">
        <v>7991</v>
      </c>
      <c r="F1359" t="s">
        <v>3575</v>
      </c>
      <c r="G1359" t="s">
        <v>3575</v>
      </c>
      <c r="H1359" t="s">
        <v>1371</v>
      </c>
      <c r="I1359" t="s">
        <v>10215</v>
      </c>
      <c r="J1359" t="s">
        <v>1079</v>
      </c>
      <c r="K1359">
        <v>457768</v>
      </c>
      <c r="L1359" t="s">
        <v>1079</v>
      </c>
      <c r="M1359">
        <v>1725407</v>
      </c>
      <c r="N1359" t="s">
        <v>1079</v>
      </c>
      <c r="O1359" t="s">
        <v>4476</v>
      </c>
      <c r="P1359" t="s">
        <v>2676</v>
      </c>
      <c r="Q1359">
        <v>9221</v>
      </c>
      <c r="R1359" t="s">
        <v>1079</v>
      </c>
      <c r="S1359">
        <v>30497</v>
      </c>
      <c r="T1359" t="s">
        <v>1079</v>
      </c>
      <c r="V1359" t="s">
        <v>4477</v>
      </c>
      <c r="W1359">
        <v>51993</v>
      </c>
      <c r="X1359">
        <v>9221</v>
      </c>
      <c r="Y1359" t="s">
        <v>1079</v>
      </c>
      <c r="Z1359" t="s">
        <v>5956</v>
      </c>
      <c r="AA1359" t="s">
        <v>664</v>
      </c>
      <c r="AB1359" t="s">
        <v>656</v>
      </c>
      <c r="AC1359" t="s">
        <v>1079</v>
      </c>
      <c r="AD1359" t="s">
        <v>5956</v>
      </c>
      <c r="AE1359">
        <v>9297</v>
      </c>
      <c r="AF1359" t="s">
        <v>1079</v>
      </c>
      <c r="AG1359">
        <v>13131</v>
      </c>
      <c r="AH1359" t="s">
        <v>1079</v>
      </c>
      <c r="AI1359">
        <v>5022</v>
      </c>
      <c r="AN1359" t="s">
        <v>1079</v>
      </c>
      <c r="AO1359" t="s">
        <v>1371</v>
      </c>
    </row>
    <row r="1360" spans="1:41" x14ac:dyDescent="0.3">
      <c r="A1360" t="s">
        <v>2677</v>
      </c>
      <c r="B1360" t="s">
        <v>591</v>
      </c>
      <c r="C1360" s="62">
        <v>32014</v>
      </c>
      <c r="D1360" t="s">
        <v>6732</v>
      </c>
      <c r="E1360" t="s">
        <v>6731</v>
      </c>
      <c r="F1360" t="s">
        <v>3575</v>
      </c>
      <c r="G1360" t="s">
        <v>3575</v>
      </c>
      <c r="H1360" t="s">
        <v>1394</v>
      </c>
      <c r="I1360" t="s">
        <v>10133</v>
      </c>
      <c r="J1360" t="s">
        <v>591</v>
      </c>
      <c r="K1360">
        <v>489149</v>
      </c>
      <c r="L1360" t="s">
        <v>591</v>
      </c>
      <c r="M1360">
        <v>1630087</v>
      </c>
      <c r="N1360" t="s">
        <v>591</v>
      </c>
      <c r="O1360" t="s">
        <v>2678</v>
      </c>
      <c r="P1360" t="s">
        <v>2677</v>
      </c>
      <c r="Q1360">
        <v>8633</v>
      </c>
      <c r="R1360" t="s">
        <v>591</v>
      </c>
      <c r="S1360">
        <v>30536</v>
      </c>
      <c r="T1360" t="s">
        <v>591</v>
      </c>
      <c r="U1360" t="s">
        <v>591</v>
      </c>
      <c r="V1360" t="s">
        <v>4478</v>
      </c>
      <c r="W1360">
        <v>51804</v>
      </c>
      <c r="X1360">
        <v>8633</v>
      </c>
      <c r="Y1360" t="s">
        <v>591</v>
      </c>
      <c r="Z1360" t="s">
        <v>5957</v>
      </c>
      <c r="AA1360" t="s">
        <v>664</v>
      </c>
      <c r="AB1360" t="s">
        <v>664</v>
      </c>
      <c r="AC1360" t="s">
        <v>591</v>
      </c>
      <c r="AD1360" t="s">
        <v>5957</v>
      </c>
      <c r="AE1360">
        <v>10427</v>
      </c>
      <c r="AF1360" t="s">
        <v>591</v>
      </c>
      <c r="AG1360">
        <v>12458</v>
      </c>
      <c r="AH1360" t="s">
        <v>591</v>
      </c>
      <c r="AI1360">
        <v>2581</v>
      </c>
      <c r="AJ1360">
        <v>3118</v>
      </c>
      <c r="AK1360" t="s">
        <v>591</v>
      </c>
      <c r="AL1360" t="s">
        <v>15032</v>
      </c>
      <c r="AM1360" t="s">
        <v>5957</v>
      </c>
      <c r="AN1360" t="s">
        <v>5957</v>
      </c>
      <c r="AO1360" t="s">
        <v>15889</v>
      </c>
    </row>
    <row r="1361" spans="1:41" x14ac:dyDescent="0.3">
      <c r="A1361" t="s">
        <v>2679</v>
      </c>
      <c r="B1361" t="s">
        <v>757</v>
      </c>
      <c r="C1361" s="62">
        <v>30889</v>
      </c>
      <c r="D1361" t="s">
        <v>6664</v>
      </c>
      <c r="E1361" t="s">
        <v>7634</v>
      </c>
      <c r="F1361" t="s">
        <v>1479</v>
      </c>
      <c r="G1361" t="s">
        <v>9083</v>
      </c>
      <c r="H1361" t="s">
        <v>1371</v>
      </c>
      <c r="I1361" t="s">
        <v>9788</v>
      </c>
      <c r="J1361" t="s">
        <v>757</v>
      </c>
      <c r="K1361">
        <v>453344</v>
      </c>
      <c r="L1361" t="s">
        <v>757</v>
      </c>
      <c r="M1361">
        <v>1200838</v>
      </c>
      <c r="N1361" t="s">
        <v>757</v>
      </c>
      <c r="O1361" t="s">
        <v>2680</v>
      </c>
      <c r="P1361" t="s">
        <v>2679</v>
      </c>
      <c r="Q1361">
        <v>8002</v>
      </c>
      <c r="R1361" t="s">
        <v>757</v>
      </c>
      <c r="S1361">
        <v>28734</v>
      </c>
      <c r="T1361" t="s">
        <v>757</v>
      </c>
      <c r="V1361" t="s">
        <v>4479</v>
      </c>
      <c r="W1361">
        <v>52232</v>
      </c>
      <c r="X1361">
        <v>8002</v>
      </c>
      <c r="Y1361" t="s">
        <v>757</v>
      </c>
      <c r="Z1361" t="s">
        <v>5958</v>
      </c>
      <c r="AA1361" t="s">
        <v>656</v>
      </c>
      <c r="AB1361" t="s">
        <v>656</v>
      </c>
      <c r="AC1361" t="s">
        <v>757</v>
      </c>
      <c r="AD1361" t="s">
        <v>5958</v>
      </c>
      <c r="AE1361">
        <v>9279</v>
      </c>
      <c r="AF1361" t="s">
        <v>757</v>
      </c>
      <c r="AG1361">
        <v>6067</v>
      </c>
      <c r="AH1361" t="s">
        <v>757</v>
      </c>
      <c r="AI1361">
        <v>7509</v>
      </c>
      <c r="AJ1361">
        <v>2566</v>
      </c>
      <c r="AL1361" t="s">
        <v>14873</v>
      </c>
      <c r="AM1361" t="s">
        <v>5958</v>
      </c>
      <c r="AN1361" t="s">
        <v>5958</v>
      </c>
      <c r="AO1361" t="s">
        <v>15883</v>
      </c>
    </row>
    <row r="1362" spans="1:41" x14ac:dyDescent="0.3">
      <c r="A1362" t="s">
        <v>2681</v>
      </c>
      <c r="B1362" t="s">
        <v>427</v>
      </c>
      <c r="C1362" s="62">
        <v>30032</v>
      </c>
      <c r="D1362" t="s">
        <v>6583</v>
      </c>
      <c r="E1362" t="s">
        <v>6733</v>
      </c>
      <c r="F1362" t="s">
        <v>3575</v>
      </c>
      <c r="G1362" t="s">
        <v>3575</v>
      </c>
      <c r="H1362" t="s">
        <v>1394</v>
      </c>
      <c r="I1362" t="s">
        <v>9151</v>
      </c>
      <c r="J1362" t="s">
        <v>427</v>
      </c>
      <c r="K1362">
        <v>434604</v>
      </c>
      <c r="L1362" t="s">
        <v>427</v>
      </c>
      <c r="M1362">
        <v>489791</v>
      </c>
      <c r="N1362" t="s">
        <v>427</v>
      </c>
      <c r="O1362" t="s">
        <v>2682</v>
      </c>
      <c r="P1362" t="s">
        <v>2681</v>
      </c>
      <c r="Q1362">
        <v>7562</v>
      </c>
      <c r="R1362" t="s">
        <v>427</v>
      </c>
      <c r="S1362">
        <v>6300</v>
      </c>
      <c r="T1362" t="s">
        <v>427</v>
      </c>
      <c r="U1362" t="s">
        <v>427</v>
      </c>
      <c r="V1362" t="s">
        <v>4480</v>
      </c>
      <c r="W1362">
        <v>40007</v>
      </c>
      <c r="X1362">
        <v>7562</v>
      </c>
      <c r="Y1362" t="s">
        <v>427</v>
      </c>
      <c r="Z1362" t="s">
        <v>5959</v>
      </c>
      <c r="AA1362" t="s">
        <v>656</v>
      </c>
      <c r="AB1362" t="s">
        <v>656</v>
      </c>
      <c r="AC1362" t="s">
        <v>427</v>
      </c>
      <c r="AD1362" t="s">
        <v>5959</v>
      </c>
      <c r="AF1362" t="s">
        <v>427</v>
      </c>
      <c r="AG1362">
        <v>6068</v>
      </c>
      <c r="AH1362" t="s">
        <v>427</v>
      </c>
      <c r="AI1362">
        <v>1020</v>
      </c>
      <c r="AJ1362">
        <v>1070</v>
      </c>
      <c r="AL1362" t="s">
        <v>15033</v>
      </c>
      <c r="AM1362" t="s">
        <v>5959</v>
      </c>
      <c r="AO1362" t="s">
        <v>1394</v>
      </c>
    </row>
    <row r="1363" spans="1:41" x14ac:dyDescent="0.3">
      <c r="A1363" t="s">
        <v>2683</v>
      </c>
      <c r="B1363" t="s">
        <v>1103</v>
      </c>
      <c r="C1363" s="62">
        <v>30601</v>
      </c>
      <c r="D1363" t="s">
        <v>6648</v>
      </c>
      <c r="E1363" t="s">
        <v>7992</v>
      </c>
      <c r="F1363" t="s">
        <v>1437</v>
      </c>
      <c r="G1363" t="s">
        <v>6107</v>
      </c>
      <c r="H1363" t="s">
        <v>1371</v>
      </c>
      <c r="I1363" t="s">
        <v>10646</v>
      </c>
      <c r="J1363" t="s">
        <v>1103</v>
      </c>
      <c r="K1363">
        <v>450203</v>
      </c>
      <c r="L1363" t="s">
        <v>1103</v>
      </c>
      <c r="M1363">
        <v>1390876</v>
      </c>
      <c r="N1363" t="s">
        <v>1103</v>
      </c>
      <c r="O1363" t="s">
        <v>11872</v>
      </c>
      <c r="P1363" t="s">
        <v>2683</v>
      </c>
      <c r="Q1363">
        <v>8270</v>
      </c>
      <c r="R1363" t="s">
        <v>1103</v>
      </c>
      <c r="S1363">
        <v>29155</v>
      </c>
      <c r="T1363" t="s">
        <v>1103</v>
      </c>
      <c r="V1363" t="s">
        <v>12821</v>
      </c>
      <c r="W1363">
        <v>48258</v>
      </c>
      <c r="X1363">
        <v>8270</v>
      </c>
      <c r="Y1363" t="s">
        <v>1103</v>
      </c>
      <c r="Z1363" t="s">
        <v>5960</v>
      </c>
      <c r="AA1363" t="s">
        <v>656</v>
      </c>
      <c r="AB1363" t="s">
        <v>656</v>
      </c>
      <c r="AC1363" t="s">
        <v>1103</v>
      </c>
      <c r="AD1363" t="s">
        <v>5960</v>
      </c>
      <c r="AE1363">
        <v>7945</v>
      </c>
      <c r="AF1363" t="s">
        <v>1103</v>
      </c>
      <c r="AG1363">
        <v>5466</v>
      </c>
      <c r="AH1363" t="s">
        <v>1103</v>
      </c>
      <c r="AI1363">
        <v>1427</v>
      </c>
      <c r="AJ1363">
        <v>2819</v>
      </c>
      <c r="AL1363" t="s">
        <v>15034</v>
      </c>
      <c r="AM1363" t="s">
        <v>5960</v>
      </c>
      <c r="AN1363" t="s">
        <v>5960</v>
      </c>
      <c r="AO1363" t="s">
        <v>15887</v>
      </c>
    </row>
    <row r="1364" spans="1:41" x14ac:dyDescent="0.3">
      <c r="A1364" t="s">
        <v>4481</v>
      </c>
      <c r="B1364" t="s">
        <v>936</v>
      </c>
      <c r="C1364" s="62">
        <v>30634</v>
      </c>
      <c r="D1364" t="s">
        <v>7994</v>
      </c>
      <c r="E1364" t="s">
        <v>7993</v>
      </c>
      <c r="F1364" t="s">
        <v>1377</v>
      </c>
      <c r="G1364" t="s">
        <v>9083</v>
      </c>
      <c r="H1364" t="s">
        <v>1371</v>
      </c>
      <c r="I1364" t="s">
        <v>10942</v>
      </c>
      <c r="J1364" t="s">
        <v>936</v>
      </c>
      <c r="K1364">
        <v>446861</v>
      </c>
      <c r="L1364" t="s">
        <v>936</v>
      </c>
      <c r="M1364">
        <v>1654339</v>
      </c>
      <c r="N1364" t="s">
        <v>936</v>
      </c>
      <c r="O1364" t="s">
        <v>5961</v>
      </c>
      <c r="P1364" t="s">
        <v>4481</v>
      </c>
      <c r="Q1364">
        <v>8500</v>
      </c>
      <c r="R1364" t="s">
        <v>936</v>
      </c>
      <c r="V1364" t="s">
        <v>5962</v>
      </c>
      <c r="W1364">
        <v>46466</v>
      </c>
      <c r="X1364">
        <v>8500</v>
      </c>
      <c r="Y1364" t="s">
        <v>936</v>
      </c>
      <c r="Z1364" t="s">
        <v>8799</v>
      </c>
      <c r="AA1364" t="s">
        <v>656</v>
      </c>
      <c r="AB1364" t="s">
        <v>656</v>
      </c>
      <c r="AC1364" t="s">
        <v>936</v>
      </c>
      <c r="AD1364" t="s">
        <v>8799</v>
      </c>
      <c r="AI1364">
        <v>5436</v>
      </c>
      <c r="AO1364" t="s">
        <v>1371</v>
      </c>
    </row>
    <row r="1365" spans="1:41" x14ac:dyDescent="0.3">
      <c r="A1365" t="s">
        <v>2684</v>
      </c>
      <c r="B1365" t="s">
        <v>1343</v>
      </c>
      <c r="C1365" s="62">
        <v>29946</v>
      </c>
      <c r="D1365" t="s">
        <v>6543</v>
      </c>
      <c r="E1365" t="s">
        <v>7995</v>
      </c>
      <c r="F1365" t="s">
        <v>3575</v>
      </c>
      <c r="G1365" t="s">
        <v>3575</v>
      </c>
      <c r="H1365" t="s">
        <v>1371</v>
      </c>
      <c r="I1365" t="s">
        <v>9787</v>
      </c>
      <c r="J1365" t="s">
        <v>1343</v>
      </c>
      <c r="K1365">
        <v>400291</v>
      </c>
      <c r="L1365" t="s">
        <v>1343</v>
      </c>
      <c r="M1365">
        <v>223487</v>
      </c>
      <c r="N1365" t="s">
        <v>1343</v>
      </c>
      <c r="O1365" t="s">
        <v>2685</v>
      </c>
      <c r="P1365" t="s">
        <v>2684</v>
      </c>
      <c r="Q1365">
        <v>7507</v>
      </c>
      <c r="R1365" t="s">
        <v>1343</v>
      </c>
      <c r="V1365" t="s">
        <v>4482</v>
      </c>
      <c r="W1365">
        <v>31571</v>
      </c>
      <c r="Z1365" t="s">
        <v>8800</v>
      </c>
      <c r="AA1365" t="s">
        <v>656</v>
      </c>
      <c r="AB1365" t="s">
        <v>656</v>
      </c>
      <c r="AC1365" t="s">
        <v>1343</v>
      </c>
      <c r="AD1365" t="s">
        <v>8800</v>
      </c>
      <c r="AI1365">
        <v>7906</v>
      </c>
      <c r="AO1365" t="s">
        <v>1371</v>
      </c>
    </row>
    <row r="1366" spans="1:41" x14ac:dyDescent="0.3">
      <c r="A1366" t="s">
        <v>2686</v>
      </c>
      <c r="B1366" t="s">
        <v>469</v>
      </c>
      <c r="C1366" s="62">
        <v>30575</v>
      </c>
      <c r="D1366" t="s">
        <v>6664</v>
      </c>
      <c r="E1366" t="s">
        <v>6829</v>
      </c>
      <c r="F1366" t="s">
        <v>3575</v>
      </c>
      <c r="G1366" t="s">
        <v>3575</v>
      </c>
      <c r="H1366" t="s">
        <v>2145</v>
      </c>
      <c r="I1366" t="s">
        <v>9494</v>
      </c>
      <c r="J1366" t="s">
        <v>469</v>
      </c>
      <c r="K1366">
        <v>461235</v>
      </c>
      <c r="L1366" t="s">
        <v>469</v>
      </c>
      <c r="M1366">
        <v>490865</v>
      </c>
      <c r="N1366" t="s">
        <v>469</v>
      </c>
      <c r="O1366" t="s">
        <v>2687</v>
      </c>
      <c r="P1366" t="s">
        <v>2686</v>
      </c>
      <c r="Q1366">
        <v>8082</v>
      </c>
      <c r="R1366" t="s">
        <v>469</v>
      </c>
      <c r="S1366">
        <v>28844</v>
      </c>
      <c r="T1366" t="s">
        <v>469</v>
      </c>
      <c r="U1366" t="s">
        <v>469</v>
      </c>
      <c r="V1366" t="s">
        <v>4483</v>
      </c>
      <c r="W1366">
        <v>45457</v>
      </c>
      <c r="X1366">
        <v>8082</v>
      </c>
      <c r="Y1366" t="s">
        <v>469</v>
      </c>
      <c r="Z1366" t="s">
        <v>5963</v>
      </c>
      <c r="AA1366" t="s">
        <v>664</v>
      </c>
      <c r="AB1366" t="s">
        <v>656</v>
      </c>
      <c r="AC1366" t="s">
        <v>469</v>
      </c>
      <c r="AD1366" t="s">
        <v>5963</v>
      </c>
      <c r="AE1366">
        <v>8386</v>
      </c>
      <c r="AF1366" t="s">
        <v>469</v>
      </c>
      <c r="AG1366">
        <v>5463</v>
      </c>
      <c r="AH1366" t="s">
        <v>469</v>
      </c>
      <c r="AI1366">
        <v>861</v>
      </c>
      <c r="AJ1366">
        <v>2715</v>
      </c>
      <c r="AK1366" t="s">
        <v>469</v>
      </c>
      <c r="AL1366" t="s">
        <v>15035</v>
      </c>
      <c r="AM1366" t="s">
        <v>5963</v>
      </c>
      <c r="AN1366" t="s">
        <v>5963</v>
      </c>
      <c r="AO1366" t="s">
        <v>2145</v>
      </c>
    </row>
    <row r="1367" spans="1:41" x14ac:dyDescent="0.3">
      <c r="A1367" t="s">
        <v>4484</v>
      </c>
      <c r="B1367" t="s">
        <v>1167</v>
      </c>
      <c r="C1367" s="62">
        <v>26870</v>
      </c>
      <c r="D1367" t="s">
        <v>7994</v>
      </c>
      <c r="E1367" t="s">
        <v>7996</v>
      </c>
      <c r="F1367" t="s">
        <v>3575</v>
      </c>
      <c r="G1367" t="s">
        <v>3575</v>
      </c>
      <c r="H1367" t="s">
        <v>1371</v>
      </c>
      <c r="I1367" t="s">
        <v>9359</v>
      </c>
      <c r="J1367" t="s">
        <v>1167</v>
      </c>
      <c r="K1367">
        <v>150407</v>
      </c>
      <c r="L1367" t="s">
        <v>1167</v>
      </c>
      <c r="M1367">
        <v>21650</v>
      </c>
      <c r="N1367" t="s">
        <v>1167</v>
      </c>
      <c r="O1367" t="s">
        <v>5964</v>
      </c>
      <c r="P1367" t="s">
        <v>4484</v>
      </c>
      <c r="Q1367">
        <v>6214</v>
      </c>
      <c r="R1367" t="s">
        <v>1167</v>
      </c>
      <c r="V1367" t="s">
        <v>5965</v>
      </c>
      <c r="W1367">
        <v>372</v>
      </c>
      <c r="Z1367" t="s">
        <v>8801</v>
      </c>
      <c r="AA1367" t="s">
        <v>656</v>
      </c>
      <c r="AB1367" t="s">
        <v>656</v>
      </c>
      <c r="AC1367" t="s">
        <v>1167</v>
      </c>
      <c r="AD1367" t="s">
        <v>8801</v>
      </c>
      <c r="AI1367">
        <v>4111</v>
      </c>
      <c r="AO1367" t="s">
        <v>1371</v>
      </c>
    </row>
    <row r="1368" spans="1:41" x14ac:dyDescent="0.3">
      <c r="A1368" t="s">
        <v>2688</v>
      </c>
      <c r="B1368" t="s">
        <v>700</v>
      </c>
      <c r="C1368" s="62">
        <v>30124</v>
      </c>
      <c r="D1368" t="s">
        <v>6614</v>
      </c>
      <c r="E1368" t="s">
        <v>7712</v>
      </c>
      <c r="F1368" t="s">
        <v>3575</v>
      </c>
      <c r="G1368" t="s">
        <v>3575</v>
      </c>
      <c r="H1368" t="s">
        <v>1371</v>
      </c>
      <c r="I1368" t="s">
        <v>9306</v>
      </c>
      <c r="J1368" t="s">
        <v>700</v>
      </c>
      <c r="K1368">
        <v>435400</v>
      </c>
      <c r="L1368" t="s">
        <v>700</v>
      </c>
      <c r="M1368">
        <v>546238</v>
      </c>
      <c r="N1368" t="s">
        <v>700</v>
      </c>
      <c r="O1368" t="s">
        <v>2689</v>
      </c>
      <c r="P1368" t="s">
        <v>2688</v>
      </c>
      <c r="Q1368">
        <v>8369</v>
      </c>
      <c r="R1368" t="s">
        <v>700</v>
      </c>
      <c r="S1368">
        <v>29256</v>
      </c>
      <c r="T1368" t="s">
        <v>700</v>
      </c>
      <c r="V1368" t="s">
        <v>4485</v>
      </c>
      <c r="W1368">
        <v>48314</v>
      </c>
      <c r="X1368">
        <v>8369</v>
      </c>
      <c r="Y1368" t="s">
        <v>700</v>
      </c>
      <c r="Z1368" t="s">
        <v>5966</v>
      </c>
      <c r="AA1368" t="s">
        <v>656</v>
      </c>
      <c r="AB1368" t="s">
        <v>656</v>
      </c>
      <c r="AC1368" t="s">
        <v>700</v>
      </c>
      <c r="AD1368" t="s">
        <v>5966</v>
      </c>
      <c r="AE1368">
        <v>10258</v>
      </c>
      <c r="AF1368" t="s">
        <v>700</v>
      </c>
      <c r="AG1368">
        <v>5187</v>
      </c>
      <c r="AH1368" t="s">
        <v>700</v>
      </c>
      <c r="AI1368">
        <v>2007</v>
      </c>
      <c r="AL1368" t="s">
        <v>15036</v>
      </c>
      <c r="AM1368" t="s">
        <v>5966</v>
      </c>
      <c r="AN1368" t="s">
        <v>700</v>
      </c>
      <c r="AO1368" t="s">
        <v>1371</v>
      </c>
    </row>
    <row r="1369" spans="1:41" x14ac:dyDescent="0.3">
      <c r="A1369" t="s">
        <v>11873</v>
      </c>
      <c r="B1369" t="s">
        <v>11555</v>
      </c>
      <c r="C1369" s="62">
        <v>32769</v>
      </c>
      <c r="D1369" t="s">
        <v>6957</v>
      </c>
      <c r="E1369" t="s">
        <v>11874</v>
      </c>
      <c r="F1369" t="s">
        <v>3575</v>
      </c>
      <c r="G1369" t="s">
        <v>3575</v>
      </c>
      <c r="H1369" t="s">
        <v>1429</v>
      </c>
      <c r="I1369" t="s">
        <v>11556</v>
      </c>
      <c r="J1369" t="s">
        <v>11555</v>
      </c>
      <c r="K1369">
        <v>600301</v>
      </c>
      <c r="L1369" t="s">
        <v>11555</v>
      </c>
      <c r="M1369">
        <v>2043829</v>
      </c>
      <c r="N1369" t="s">
        <v>11555</v>
      </c>
      <c r="O1369" t="s">
        <v>13491</v>
      </c>
      <c r="P1369" t="s">
        <v>11873</v>
      </c>
      <c r="Q1369">
        <v>10294</v>
      </c>
      <c r="R1369" t="s">
        <v>11555</v>
      </c>
      <c r="S1369">
        <v>32715</v>
      </c>
      <c r="T1369" t="s">
        <v>11555</v>
      </c>
      <c r="V1369" t="s">
        <v>11875</v>
      </c>
      <c r="W1369">
        <v>69304</v>
      </c>
      <c r="X1369">
        <v>10294</v>
      </c>
      <c r="Y1369" t="s">
        <v>11555</v>
      </c>
      <c r="Z1369" t="s">
        <v>11876</v>
      </c>
      <c r="AA1369" t="s">
        <v>656</v>
      </c>
      <c r="AB1369" t="s">
        <v>656</v>
      </c>
      <c r="AC1369" t="s">
        <v>11555</v>
      </c>
      <c r="AD1369" t="s">
        <v>11876</v>
      </c>
      <c r="AE1369">
        <v>14110</v>
      </c>
      <c r="AF1369" t="s">
        <v>11555</v>
      </c>
      <c r="AG1369">
        <v>70518</v>
      </c>
      <c r="AH1369" t="s">
        <v>11555</v>
      </c>
      <c r="AI1369">
        <v>23760</v>
      </c>
      <c r="AJ1369">
        <v>5211</v>
      </c>
      <c r="AK1369" t="s">
        <v>11555</v>
      </c>
      <c r="AL1369" t="s">
        <v>15037</v>
      </c>
      <c r="AM1369" t="s">
        <v>11876</v>
      </c>
      <c r="AN1369" t="s">
        <v>11555</v>
      </c>
      <c r="AO1369" t="s">
        <v>1378</v>
      </c>
    </row>
    <row r="1370" spans="1:41" x14ac:dyDescent="0.3">
      <c r="A1370" t="s">
        <v>2690</v>
      </c>
      <c r="B1370" t="s">
        <v>480</v>
      </c>
      <c r="C1370" s="62">
        <v>32397</v>
      </c>
      <c r="D1370" t="s">
        <v>6526</v>
      </c>
      <c r="E1370" t="s">
        <v>6769</v>
      </c>
      <c r="F1370" t="s">
        <v>3575</v>
      </c>
      <c r="G1370" t="s">
        <v>3575</v>
      </c>
      <c r="H1370" t="s">
        <v>658</v>
      </c>
      <c r="I1370" t="s">
        <v>10252</v>
      </c>
      <c r="J1370" t="s">
        <v>480</v>
      </c>
      <c r="K1370">
        <v>519058</v>
      </c>
      <c r="L1370" t="s">
        <v>480</v>
      </c>
      <c r="M1370">
        <v>1232128</v>
      </c>
      <c r="N1370" t="s">
        <v>480</v>
      </c>
      <c r="O1370" t="s">
        <v>2691</v>
      </c>
      <c r="P1370" t="s">
        <v>2690</v>
      </c>
      <c r="Q1370">
        <v>8685</v>
      </c>
      <c r="R1370" t="s">
        <v>480</v>
      </c>
      <c r="S1370">
        <v>29999</v>
      </c>
      <c r="T1370" t="s">
        <v>480</v>
      </c>
      <c r="U1370" t="s">
        <v>480</v>
      </c>
      <c r="V1370" t="s">
        <v>4486</v>
      </c>
      <c r="W1370">
        <v>57478</v>
      </c>
      <c r="X1370">
        <v>8685</v>
      </c>
      <c r="Y1370" t="s">
        <v>480</v>
      </c>
      <c r="Z1370" t="s">
        <v>5967</v>
      </c>
      <c r="AA1370" t="s">
        <v>664</v>
      </c>
      <c r="AB1370" t="s">
        <v>656</v>
      </c>
      <c r="AC1370" t="s">
        <v>480</v>
      </c>
      <c r="AD1370" t="s">
        <v>5967</v>
      </c>
      <c r="AE1370">
        <v>9756</v>
      </c>
      <c r="AF1370" t="s">
        <v>480</v>
      </c>
      <c r="AG1370">
        <v>11322</v>
      </c>
      <c r="AH1370" t="s">
        <v>480</v>
      </c>
      <c r="AI1370">
        <v>7624</v>
      </c>
      <c r="AJ1370">
        <v>3654</v>
      </c>
      <c r="AK1370" t="s">
        <v>480</v>
      </c>
      <c r="AL1370" t="s">
        <v>15038</v>
      </c>
      <c r="AM1370" t="s">
        <v>5967</v>
      </c>
      <c r="AN1370" t="s">
        <v>5967</v>
      </c>
      <c r="AO1370" t="s">
        <v>658</v>
      </c>
    </row>
    <row r="1371" spans="1:41" x14ac:dyDescent="0.3">
      <c r="A1371" t="s">
        <v>8183</v>
      </c>
      <c r="B1371" t="s">
        <v>8802</v>
      </c>
      <c r="C1371" s="62">
        <v>33459</v>
      </c>
      <c r="D1371" t="s">
        <v>6815</v>
      </c>
      <c r="E1371" t="s">
        <v>8184</v>
      </c>
      <c r="F1371" t="s">
        <v>3575</v>
      </c>
      <c r="G1371" t="s">
        <v>3575</v>
      </c>
      <c r="H1371" t="s">
        <v>1378</v>
      </c>
      <c r="I1371" t="s">
        <v>9204</v>
      </c>
      <c r="J1371" t="s">
        <v>8802</v>
      </c>
      <c r="K1371">
        <v>570615</v>
      </c>
      <c r="L1371" t="s">
        <v>8802</v>
      </c>
      <c r="M1371">
        <v>1956965</v>
      </c>
      <c r="N1371" t="s">
        <v>8802</v>
      </c>
      <c r="O1371" t="s">
        <v>8803</v>
      </c>
      <c r="P1371" t="s">
        <v>8183</v>
      </c>
      <c r="Q1371">
        <v>9816</v>
      </c>
      <c r="R1371" t="s">
        <v>8802</v>
      </c>
      <c r="S1371">
        <v>32257</v>
      </c>
      <c r="T1371" t="s">
        <v>8802</v>
      </c>
      <c r="V1371" t="s">
        <v>8804</v>
      </c>
      <c r="W1371">
        <v>66299</v>
      </c>
      <c r="X1371">
        <v>9816</v>
      </c>
      <c r="Y1371" t="s">
        <v>9205</v>
      </c>
      <c r="Z1371" t="s">
        <v>8805</v>
      </c>
      <c r="AA1371" t="s">
        <v>664</v>
      </c>
      <c r="AB1371" t="s">
        <v>656</v>
      </c>
      <c r="AC1371" t="s">
        <v>8802</v>
      </c>
      <c r="AD1371" t="s">
        <v>8805</v>
      </c>
      <c r="AE1371">
        <v>12418</v>
      </c>
      <c r="AF1371" t="s">
        <v>8802</v>
      </c>
      <c r="AG1371">
        <v>21154</v>
      </c>
      <c r="AI1371">
        <v>10533</v>
      </c>
      <c r="AJ1371">
        <v>4742</v>
      </c>
      <c r="AN1371" t="s">
        <v>8802</v>
      </c>
      <c r="AO1371" t="s">
        <v>1378</v>
      </c>
    </row>
    <row r="1372" spans="1:41" x14ac:dyDescent="0.3">
      <c r="A1372" t="s">
        <v>2692</v>
      </c>
      <c r="B1372" t="s">
        <v>1094</v>
      </c>
      <c r="C1372" s="62">
        <v>28826</v>
      </c>
      <c r="D1372" t="s">
        <v>6923</v>
      </c>
      <c r="E1372" t="s">
        <v>7997</v>
      </c>
      <c r="F1372" t="s">
        <v>3575</v>
      </c>
      <c r="G1372" t="s">
        <v>3575</v>
      </c>
      <c r="H1372" t="s">
        <v>1371</v>
      </c>
      <c r="I1372" t="s">
        <v>9852</v>
      </c>
      <c r="J1372" t="s">
        <v>1094</v>
      </c>
      <c r="K1372">
        <v>493247</v>
      </c>
      <c r="L1372" t="s">
        <v>1094</v>
      </c>
      <c r="M1372">
        <v>1102973</v>
      </c>
      <c r="N1372" t="s">
        <v>1094</v>
      </c>
      <c r="O1372" t="s">
        <v>2693</v>
      </c>
      <c r="P1372" t="s">
        <v>2692</v>
      </c>
      <c r="Q1372">
        <v>7728</v>
      </c>
      <c r="R1372" t="s">
        <v>1094</v>
      </c>
      <c r="S1372">
        <v>6500</v>
      </c>
      <c r="T1372" t="s">
        <v>1094</v>
      </c>
      <c r="V1372" t="s">
        <v>4487</v>
      </c>
      <c r="W1372">
        <v>49614</v>
      </c>
      <c r="X1372">
        <v>7728</v>
      </c>
      <c r="Y1372" t="s">
        <v>1094</v>
      </c>
      <c r="Z1372" t="s">
        <v>8806</v>
      </c>
      <c r="AA1372" t="s">
        <v>656</v>
      </c>
      <c r="AB1372" t="s">
        <v>656</v>
      </c>
      <c r="AC1372" t="s">
        <v>1094</v>
      </c>
      <c r="AD1372" t="s">
        <v>8806</v>
      </c>
      <c r="AE1372">
        <v>9009</v>
      </c>
      <c r="AH1372" t="s">
        <v>1094</v>
      </c>
      <c r="AI1372">
        <v>3416</v>
      </c>
      <c r="AJ1372">
        <v>2225</v>
      </c>
      <c r="AL1372" t="s">
        <v>15039</v>
      </c>
      <c r="AM1372" t="s">
        <v>8806</v>
      </c>
      <c r="AN1372" t="s">
        <v>1094</v>
      </c>
      <c r="AO1372" t="s">
        <v>15883</v>
      </c>
    </row>
    <row r="1373" spans="1:41" x14ac:dyDescent="0.3">
      <c r="A1373" t="s">
        <v>2694</v>
      </c>
      <c r="B1373" t="s">
        <v>1247</v>
      </c>
      <c r="C1373" s="62">
        <v>30812</v>
      </c>
      <c r="D1373" t="s">
        <v>7999</v>
      </c>
      <c r="E1373" t="s">
        <v>7998</v>
      </c>
      <c r="F1373" t="s">
        <v>3575</v>
      </c>
      <c r="G1373" t="s">
        <v>3575</v>
      </c>
      <c r="H1373" t="s">
        <v>1371</v>
      </c>
      <c r="I1373" t="s">
        <v>9096</v>
      </c>
      <c r="J1373" t="s">
        <v>1247</v>
      </c>
      <c r="K1373">
        <v>465629</v>
      </c>
      <c r="L1373" t="s">
        <v>1247</v>
      </c>
      <c r="M1373">
        <v>580528</v>
      </c>
      <c r="N1373" t="s">
        <v>1247</v>
      </c>
      <c r="O1373" t="s">
        <v>2695</v>
      </c>
      <c r="P1373" t="s">
        <v>2694</v>
      </c>
      <c r="Q1373">
        <v>7801</v>
      </c>
      <c r="R1373" t="s">
        <v>1247</v>
      </c>
      <c r="S1373">
        <v>28501</v>
      </c>
      <c r="T1373" t="s">
        <v>1247</v>
      </c>
      <c r="V1373" t="s">
        <v>4488</v>
      </c>
      <c r="W1373">
        <v>46483</v>
      </c>
      <c r="X1373">
        <v>7801</v>
      </c>
      <c r="Y1373" t="s">
        <v>1247</v>
      </c>
      <c r="Z1373" t="s">
        <v>5968</v>
      </c>
      <c r="AA1373" t="s">
        <v>656</v>
      </c>
      <c r="AB1373" t="s">
        <v>656</v>
      </c>
      <c r="AC1373" t="s">
        <v>1247</v>
      </c>
      <c r="AD1373" t="s">
        <v>5968</v>
      </c>
      <c r="AE1373">
        <v>8926</v>
      </c>
      <c r="AF1373" t="s">
        <v>1247</v>
      </c>
      <c r="AG1373">
        <v>5040</v>
      </c>
      <c r="AH1373" t="s">
        <v>1247</v>
      </c>
      <c r="AI1373">
        <v>3383</v>
      </c>
      <c r="AN1373" t="s">
        <v>1247</v>
      </c>
      <c r="AO1373" t="s">
        <v>1371</v>
      </c>
    </row>
    <row r="1374" spans="1:41" x14ac:dyDescent="0.3">
      <c r="A1374" t="s">
        <v>15780</v>
      </c>
      <c r="B1374" t="s">
        <v>15661</v>
      </c>
      <c r="C1374" s="62">
        <v>34608</v>
      </c>
      <c r="D1374" t="s">
        <v>15781</v>
      </c>
      <c r="E1374" t="s">
        <v>15782</v>
      </c>
      <c r="F1374" t="s">
        <v>1447</v>
      </c>
      <c r="G1374" t="s">
        <v>6107</v>
      </c>
      <c r="H1374" t="s">
        <v>1378</v>
      </c>
      <c r="I1374" t="s">
        <v>15783</v>
      </c>
      <c r="J1374" t="s">
        <v>15678</v>
      </c>
      <c r="K1374">
        <v>656775</v>
      </c>
      <c r="L1374" t="s">
        <v>15661</v>
      </c>
      <c r="P1374" t="s">
        <v>15780</v>
      </c>
      <c r="Q1374">
        <v>10849</v>
      </c>
      <c r="R1374" t="s">
        <v>15661</v>
      </c>
      <c r="S1374">
        <v>35578</v>
      </c>
      <c r="T1374" t="s">
        <v>15661</v>
      </c>
      <c r="W1374">
        <v>105439</v>
      </c>
      <c r="Z1374" t="s">
        <v>16051</v>
      </c>
      <c r="AA1374" t="s">
        <v>5053</v>
      </c>
      <c r="AB1374" t="s">
        <v>664</v>
      </c>
      <c r="AD1374" t="s">
        <v>16051</v>
      </c>
      <c r="AE1374">
        <v>14740</v>
      </c>
      <c r="AJ1374">
        <v>5900</v>
      </c>
      <c r="AN1374" t="s">
        <v>15661</v>
      </c>
      <c r="AO1374" t="s">
        <v>1378</v>
      </c>
    </row>
    <row r="1375" spans="1:41" x14ac:dyDescent="0.3">
      <c r="A1375" t="s">
        <v>12790</v>
      </c>
      <c r="B1375" t="s">
        <v>11470</v>
      </c>
      <c r="C1375" s="62">
        <v>33110</v>
      </c>
      <c r="D1375" t="s">
        <v>7497</v>
      </c>
      <c r="E1375" t="s">
        <v>12791</v>
      </c>
      <c r="F1375" t="s">
        <v>1377</v>
      </c>
      <c r="G1375" t="s">
        <v>9083</v>
      </c>
      <c r="H1375" t="s">
        <v>659</v>
      </c>
      <c r="I1375" t="s">
        <v>11471</v>
      </c>
      <c r="J1375" t="s">
        <v>11470</v>
      </c>
      <c r="K1375">
        <v>571970</v>
      </c>
      <c r="L1375" t="s">
        <v>11470</v>
      </c>
      <c r="M1375">
        <v>2106304</v>
      </c>
      <c r="N1375" t="s">
        <v>11470</v>
      </c>
      <c r="O1375" t="s">
        <v>13177</v>
      </c>
      <c r="P1375" t="s">
        <v>12790</v>
      </c>
      <c r="Q1375">
        <v>9606</v>
      </c>
      <c r="R1375" t="s">
        <v>11470</v>
      </c>
      <c r="S1375">
        <v>33303</v>
      </c>
      <c r="T1375" t="s">
        <v>11470</v>
      </c>
      <c r="W1375">
        <v>100007</v>
      </c>
      <c r="X1375">
        <v>9606</v>
      </c>
      <c r="Y1375" t="s">
        <v>11470</v>
      </c>
      <c r="Z1375" t="s">
        <v>12792</v>
      </c>
      <c r="AA1375" t="s">
        <v>664</v>
      </c>
      <c r="AB1375" t="s">
        <v>656</v>
      </c>
      <c r="AC1375" t="s">
        <v>11470</v>
      </c>
      <c r="AD1375" t="s">
        <v>12792</v>
      </c>
      <c r="AE1375">
        <v>13211</v>
      </c>
      <c r="AI1375">
        <v>18255</v>
      </c>
      <c r="AJ1375">
        <v>4908</v>
      </c>
      <c r="AN1375" t="s">
        <v>11470</v>
      </c>
      <c r="AO1375" t="s">
        <v>15895</v>
      </c>
    </row>
    <row r="1376" spans="1:41" x14ac:dyDescent="0.3">
      <c r="A1376" t="s">
        <v>14154</v>
      </c>
      <c r="B1376" t="s">
        <v>14050</v>
      </c>
      <c r="C1376" s="62">
        <v>34722</v>
      </c>
      <c r="D1376" t="s">
        <v>14155</v>
      </c>
      <c r="E1376" t="s">
        <v>14156</v>
      </c>
      <c r="F1376" t="s">
        <v>1393</v>
      </c>
      <c r="G1376" t="s">
        <v>9083</v>
      </c>
      <c r="H1376" t="s">
        <v>1429</v>
      </c>
      <c r="I1376" t="s">
        <v>15872</v>
      </c>
      <c r="J1376" t="s">
        <v>14050</v>
      </c>
      <c r="K1376">
        <v>622168</v>
      </c>
      <c r="L1376" t="s">
        <v>14050</v>
      </c>
      <c r="M1376">
        <v>2167485</v>
      </c>
      <c r="N1376" t="s">
        <v>14050</v>
      </c>
      <c r="P1376" t="s">
        <v>14154</v>
      </c>
      <c r="Q1376">
        <v>10551</v>
      </c>
      <c r="S1376">
        <v>33828</v>
      </c>
      <c r="W1376">
        <v>100748</v>
      </c>
      <c r="X1376">
        <v>10551</v>
      </c>
      <c r="Y1376" t="s">
        <v>14050</v>
      </c>
      <c r="Z1376" t="s">
        <v>14157</v>
      </c>
      <c r="AA1376" t="s">
        <v>656</v>
      </c>
      <c r="AB1376" t="s">
        <v>656</v>
      </c>
      <c r="AD1376" t="s">
        <v>14157</v>
      </c>
      <c r="AE1376">
        <v>12372</v>
      </c>
      <c r="AI1376">
        <v>23841</v>
      </c>
      <c r="AJ1376">
        <v>5786</v>
      </c>
      <c r="AL1376" t="s">
        <v>15040</v>
      </c>
      <c r="AM1376" t="s">
        <v>14157</v>
      </c>
      <c r="AN1376" t="s">
        <v>14050</v>
      </c>
      <c r="AO1376" t="s">
        <v>15930</v>
      </c>
    </row>
    <row r="1377" spans="1:41" x14ac:dyDescent="0.3">
      <c r="A1377" t="s">
        <v>2696</v>
      </c>
      <c r="B1377" t="s">
        <v>552</v>
      </c>
      <c r="C1377" s="62">
        <v>29877</v>
      </c>
      <c r="D1377" t="s">
        <v>6670</v>
      </c>
      <c r="E1377" t="s">
        <v>6632</v>
      </c>
      <c r="F1377" t="s">
        <v>3575</v>
      </c>
      <c r="G1377" t="s">
        <v>3575</v>
      </c>
      <c r="H1377" t="s">
        <v>1378</v>
      </c>
      <c r="I1377" t="s">
        <v>10865</v>
      </c>
      <c r="J1377" t="s">
        <v>552</v>
      </c>
      <c r="K1377">
        <v>461815</v>
      </c>
      <c r="L1377" t="s">
        <v>552</v>
      </c>
      <c r="M1377">
        <v>486548</v>
      </c>
      <c r="N1377" t="s">
        <v>552</v>
      </c>
      <c r="O1377" t="s">
        <v>2697</v>
      </c>
      <c r="P1377" t="s">
        <v>2696</v>
      </c>
      <c r="Q1377">
        <v>7862</v>
      </c>
      <c r="R1377" t="s">
        <v>552</v>
      </c>
      <c r="S1377">
        <v>28582</v>
      </c>
      <c r="T1377" t="s">
        <v>552</v>
      </c>
      <c r="U1377" t="s">
        <v>552</v>
      </c>
      <c r="V1377" t="s">
        <v>4489</v>
      </c>
      <c r="W1377">
        <v>45458</v>
      </c>
      <c r="X1377">
        <v>7862</v>
      </c>
      <c r="Y1377" t="s">
        <v>552</v>
      </c>
      <c r="Z1377" t="s">
        <v>5969</v>
      </c>
      <c r="AA1377" t="s">
        <v>664</v>
      </c>
      <c r="AB1377" t="s">
        <v>664</v>
      </c>
      <c r="AC1377" t="s">
        <v>552</v>
      </c>
      <c r="AD1377" t="s">
        <v>5969</v>
      </c>
      <c r="AE1377">
        <v>7628</v>
      </c>
      <c r="AF1377" t="s">
        <v>552</v>
      </c>
      <c r="AG1377">
        <v>5356</v>
      </c>
      <c r="AH1377" t="s">
        <v>552</v>
      </c>
      <c r="AI1377">
        <v>862</v>
      </c>
      <c r="AN1377" t="s">
        <v>552</v>
      </c>
      <c r="AO1377" t="s">
        <v>1378</v>
      </c>
    </row>
    <row r="1378" spans="1:41" x14ac:dyDescent="0.3">
      <c r="A1378" t="s">
        <v>2698</v>
      </c>
      <c r="B1378" t="s">
        <v>436</v>
      </c>
      <c r="C1378" s="62">
        <v>31138</v>
      </c>
      <c r="D1378" t="s">
        <v>6633</v>
      </c>
      <c r="E1378" t="s">
        <v>6632</v>
      </c>
      <c r="F1378" t="s">
        <v>1524</v>
      </c>
      <c r="G1378" t="s">
        <v>9083</v>
      </c>
      <c r="H1378" t="s">
        <v>659</v>
      </c>
      <c r="I1378" t="s">
        <v>9199</v>
      </c>
      <c r="J1378" t="s">
        <v>436</v>
      </c>
      <c r="K1378">
        <v>502517</v>
      </c>
      <c r="L1378" t="s">
        <v>436</v>
      </c>
      <c r="M1378">
        <v>1208667</v>
      </c>
      <c r="N1378" t="s">
        <v>436</v>
      </c>
      <c r="O1378" t="s">
        <v>2699</v>
      </c>
      <c r="P1378" t="s">
        <v>2698</v>
      </c>
      <c r="Q1378">
        <v>8314</v>
      </c>
      <c r="R1378" t="s">
        <v>436</v>
      </c>
      <c r="S1378">
        <v>29200</v>
      </c>
      <c r="T1378" t="s">
        <v>436</v>
      </c>
      <c r="U1378" t="s">
        <v>436</v>
      </c>
      <c r="V1378" t="s">
        <v>4490</v>
      </c>
      <c r="W1378">
        <v>50312</v>
      </c>
      <c r="X1378">
        <v>8314</v>
      </c>
      <c r="Y1378" t="s">
        <v>436</v>
      </c>
      <c r="Z1378" t="s">
        <v>5970</v>
      </c>
      <c r="AA1378" t="s">
        <v>664</v>
      </c>
      <c r="AB1378" t="s">
        <v>656</v>
      </c>
      <c r="AC1378" t="s">
        <v>436</v>
      </c>
      <c r="AD1378" t="s">
        <v>5970</v>
      </c>
      <c r="AE1378">
        <v>10364</v>
      </c>
      <c r="AF1378" t="s">
        <v>436</v>
      </c>
      <c r="AG1378">
        <v>5094</v>
      </c>
      <c r="AH1378" t="s">
        <v>436</v>
      </c>
      <c r="AI1378">
        <v>17636</v>
      </c>
      <c r="AJ1378">
        <v>3013</v>
      </c>
      <c r="AK1378" t="s">
        <v>436</v>
      </c>
      <c r="AL1378" t="s">
        <v>15041</v>
      </c>
      <c r="AM1378" t="s">
        <v>5970</v>
      </c>
      <c r="AN1378" t="s">
        <v>5970</v>
      </c>
      <c r="AO1378" t="s">
        <v>659</v>
      </c>
    </row>
    <row r="1379" spans="1:41" x14ac:dyDescent="0.3">
      <c r="A1379" t="s">
        <v>9565</v>
      </c>
      <c r="B1379" t="s">
        <v>9566</v>
      </c>
      <c r="C1379" s="62">
        <v>33371</v>
      </c>
      <c r="D1379" t="s">
        <v>9567</v>
      </c>
      <c r="E1379" t="s">
        <v>6632</v>
      </c>
      <c r="F1379" t="s">
        <v>1529</v>
      </c>
      <c r="G1379" t="s">
        <v>9083</v>
      </c>
      <c r="H1379" t="s">
        <v>1422</v>
      </c>
      <c r="I1379" t="s">
        <v>9568</v>
      </c>
      <c r="J1379" t="s">
        <v>9569</v>
      </c>
      <c r="K1379">
        <v>571974</v>
      </c>
      <c r="L1379" t="s">
        <v>9566</v>
      </c>
      <c r="M1379">
        <v>1813193</v>
      </c>
      <c r="N1379" t="s">
        <v>9569</v>
      </c>
      <c r="O1379" t="s">
        <v>12401</v>
      </c>
      <c r="P1379" t="s">
        <v>9565</v>
      </c>
      <c r="Q1379">
        <v>9509</v>
      </c>
      <c r="R1379" t="s">
        <v>9566</v>
      </c>
      <c r="S1379">
        <v>31477</v>
      </c>
      <c r="T1379" t="s">
        <v>9570</v>
      </c>
      <c r="V1379" t="s">
        <v>12402</v>
      </c>
      <c r="W1379">
        <v>60633</v>
      </c>
      <c r="X1379">
        <v>9509</v>
      </c>
      <c r="Y1379" t="s">
        <v>9566</v>
      </c>
      <c r="Z1379" t="s">
        <v>9571</v>
      </c>
      <c r="AA1379" t="s">
        <v>656</v>
      </c>
      <c r="AB1379" t="s">
        <v>656</v>
      </c>
      <c r="AC1379" t="s">
        <v>9566</v>
      </c>
      <c r="AD1379" t="s">
        <v>9572</v>
      </c>
      <c r="AE1379">
        <v>11031</v>
      </c>
      <c r="AF1379" t="s">
        <v>9566</v>
      </c>
      <c r="AG1379">
        <v>14018</v>
      </c>
      <c r="AH1379" t="s">
        <v>9566</v>
      </c>
      <c r="AI1379">
        <v>17635</v>
      </c>
      <c r="AJ1379">
        <v>4454</v>
      </c>
      <c r="AL1379" t="s">
        <v>15042</v>
      </c>
      <c r="AM1379" t="s">
        <v>9572</v>
      </c>
      <c r="AN1379" t="s">
        <v>9566</v>
      </c>
      <c r="AO1379" t="s">
        <v>1422</v>
      </c>
    </row>
    <row r="1380" spans="1:41" x14ac:dyDescent="0.3">
      <c r="A1380" t="s">
        <v>12065</v>
      </c>
      <c r="B1380" t="s">
        <v>11472</v>
      </c>
      <c r="C1380" s="62">
        <v>33331</v>
      </c>
      <c r="D1380" t="s">
        <v>7544</v>
      </c>
      <c r="E1380" t="s">
        <v>6632</v>
      </c>
      <c r="F1380" t="s">
        <v>1524</v>
      </c>
      <c r="G1380" t="s">
        <v>9083</v>
      </c>
      <c r="H1380" t="s">
        <v>1422</v>
      </c>
      <c r="I1380" t="s">
        <v>11473</v>
      </c>
      <c r="J1380" t="s">
        <v>11472</v>
      </c>
      <c r="K1380">
        <v>608596</v>
      </c>
      <c r="L1380" t="s">
        <v>11472</v>
      </c>
      <c r="M1380">
        <v>2064804</v>
      </c>
      <c r="N1380" t="s">
        <v>11472</v>
      </c>
      <c r="O1380" t="s">
        <v>13154</v>
      </c>
      <c r="P1380" t="s">
        <v>12065</v>
      </c>
      <c r="Q1380">
        <v>9570</v>
      </c>
      <c r="R1380" t="s">
        <v>11472</v>
      </c>
      <c r="S1380">
        <v>33225</v>
      </c>
      <c r="T1380" t="s">
        <v>11472</v>
      </c>
      <c r="V1380" t="s">
        <v>12828</v>
      </c>
      <c r="W1380">
        <v>70673</v>
      </c>
      <c r="X1380">
        <v>9570</v>
      </c>
      <c r="Y1380" t="s">
        <v>11472</v>
      </c>
      <c r="Z1380" t="s">
        <v>12066</v>
      </c>
      <c r="AA1380" t="s">
        <v>656</v>
      </c>
      <c r="AB1380" t="s">
        <v>656</v>
      </c>
      <c r="AC1380" t="s">
        <v>11472</v>
      </c>
      <c r="AD1380" t="s">
        <v>12066</v>
      </c>
      <c r="AE1380">
        <v>12552</v>
      </c>
      <c r="AF1380" t="s">
        <v>11472</v>
      </c>
      <c r="AG1380">
        <v>52157</v>
      </c>
      <c r="AH1380" t="s">
        <v>11472</v>
      </c>
      <c r="AI1380">
        <v>18450</v>
      </c>
      <c r="AJ1380">
        <v>5035</v>
      </c>
      <c r="AL1380" t="s">
        <v>15043</v>
      </c>
      <c r="AM1380" t="s">
        <v>12066</v>
      </c>
      <c r="AN1380" t="s">
        <v>12066</v>
      </c>
      <c r="AO1380" t="s">
        <v>1422</v>
      </c>
    </row>
    <row r="1381" spans="1:41" x14ac:dyDescent="0.3">
      <c r="A1381" t="s">
        <v>12284</v>
      </c>
      <c r="B1381" t="s">
        <v>11360</v>
      </c>
      <c r="C1381" s="62">
        <v>33942</v>
      </c>
      <c r="D1381" t="s">
        <v>6616</v>
      </c>
      <c r="E1381" t="s">
        <v>12285</v>
      </c>
      <c r="F1381" t="s">
        <v>1414</v>
      </c>
      <c r="G1381" t="s">
        <v>9083</v>
      </c>
      <c r="H1381" t="s">
        <v>1371</v>
      </c>
      <c r="I1381" t="s">
        <v>11826</v>
      </c>
      <c r="J1381" t="s">
        <v>11360</v>
      </c>
      <c r="K1381">
        <v>605397</v>
      </c>
      <c r="L1381" t="s">
        <v>11360</v>
      </c>
      <c r="M1381">
        <v>2002312</v>
      </c>
      <c r="N1381" t="s">
        <v>11360</v>
      </c>
      <c r="O1381" t="s">
        <v>13156</v>
      </c>
      <c r="P1381" t="s">
        <v>12284</v>
      </c>
      <c r="Q1381">
        <v>10185</v>
      </c>
      <c r="R1381" t="s">
        <v>11360</v>
      </c>
      <c r="S1381">
        <v>34848</v>
      </c>
      <c r="T1381" t="s">
        <v>11360</v>
      </c>
      <c r="V1381" t="s">
        <v>12286</v>
      </c>
      <c r="W1381">
        <v>70473</v>
      </c>
      <c r="X1381">
        <v>10185</v>
      </c>
      <c r="Y1381" t="s">
        <v>11360</v>
      </c>
      <c r="Z1381" t="s">
        <v>12287</v>
      </c>
      <c r="AA1381" t="s">
        <v>656</v>
      </c>
      <c r="AB1381" t="s">
        <v>656</v>
      </c>
      <c r="AC1381" t="s">
        <v>11360</v>
      </c>
      <c r="AD1381" t="s">
        <v>12287</v>
      </c>
      <c r="AE1381">
        <v>12185</v>
      </c>
      <c r="AF1381" t="s">
        <v>11360</v>
      </c>
      <c r="AG1381">
        <v>68523</v>
      </c>
      <c r="AH1381" t="s">
        <v>11360</v>
      </c>
      <c r="AI1381">
        <v>18462</v>
      </c>
      <c r="AJ1381">
        <v>5237</v>
      </c>
      <c r="AK1381" t="s">
        <v>11360</v>
      </c>
      <c r="AL1381" t="s">
        <v>15044</v>
      </c>
      <c r="AM1381" t="s">
        <v>12287</v>
      </c>
      <c r="AN1381" t="s">
        <v>12287</v>
      </c>
      <c r="AO1381" t="s">
        <v>15887</v>
      </c>
    </row>
    <row r="1382" spans="1:41" x14ac:dyDescent="0.3">
      <c r="A1382" t="s">
        <v>2700</v>
      </c>
      <c r="B1382" t="s">
        <v>426</v>
      </c>
      <c r="C1382" s="62">
        <v>30902</v>
      </c>
      <c r="D1382" t="s">
        <v>7293</v>
      </c>
      <c r="E1382" t="s">
        <v>7292</v>
      </c>
      <c r="F1382" t="s">
        <v>3575</v>
      </c>
      <c r="G1382" t="s">
        <v>3575</v>
      </c>
      <c r="H1382" t="s">
        <v>658</v>
      </c>
      <c r="I1382" t="s">
        <v>425</v>
      </c>
      <c r="J1382" t="s">
        <v>426</v>
      </c>
      <c r="K1382">
        <v>608589</v>
      </c>
      <c r="L1382" t="s">
        <v>426</v>
      </c>
      <c r="M1382">
        <v>1958130</v>
      </c>
      <c r="N1382" t="s">
        <v>426</v>
      </c>
      <c r="P1382" t="s">
        <v>2700</v>
      </c>
      <c r="Q1382">
        <v>10331</v>
      </c>
      <c r="R1382" t="s">
        <v>426</v>
      </c>
      <c r="S1382">
        <v>32289</v>
      </c>
      <c r="T1382" t="s">
        <v>426</v>
      </c>
      <c r="V1382" t="s">
        <v>12249</v>
      </c>
      <c r="W1382">
        <v>70668</v>
      </c>
      <c r="X1382">
        <v>10331</v>
      </c>
      <c r="Y1382" t="s">
        <v>426</v>
      </c>
      <c r="Z1382" t="s">
        <v>8807</v>
      </c>
      <c r="AA1382" t="s">
        <v>656</v>
      </c>
      <c r="AB1382" t="s">
        <v>656</v>
      </c>
      <c r="AC1382" t="s">
        <v>426</v>
      </c>
      <c r="AD1382" t="s">
        <v>8807</v>
      </c>
      <c r="AE1382">
        <v>12826</v>
      </c>
      <c r="AJ1382">
        <v>4320</v>
      </c>
      <c r="AN1382" t="s">
        <v>426</v>
      </c>
      <c r="AO1382" t="s">
        <v>658</v>
      </c>
    </row>
    <row r="1383" spans="1:41" x14ac:dyDescent="0.3">
      <c r="A1383" t="s">
        <v>2701</v>
      </c>
      <c r="B1383" t="s">
        <v>862</v>
      </c>
      <c r="C1383" s="62">
        <v>29450</v>
      </c>
      <c r="D1383" t="s">
        <v>6538</v>
      </c>
      <c r="E1383" t="s">
        <v>6726</v>
      </c>
      <c r="F1383" t="s">
        <v>3575</v>
      </c>
      <c r="G1383" t="s">
        <v>3575</v>
      </c>
      <c r="H1383" t="s">
        <v>1371</v>
      </c>
      <c r="I1383" t="s">
        <v>9830</v>
      </c>
      <c r="J1383" t="s">
        <v>862</v>
      </c>
      <c r="K1383">
        <v>408206</v>
      </c>
      <c r="L1383" t="s">
        <v>862</v>
      </c>
      <c r="M1383">
        <v>288913</v>
      </c>
      <c r="N1383" t="s">
        <v>862</v>
      </c>
      <c r="O1383" t="s">
        <v>2702</v>
      </c>
      <c r="P1383" t="s">
        <v>2701</v>
      </c>
      <c r="Q1383">
        <v>6864</v>
      </c>
      <c r="R1383" t="s">
        <v>862</v>
      </c>
      <c r="V1383" t="s">
        <v>4491</v>
      </c>
      <c r="W1383">
        <v>677</v>
      </c>
      <c r="X1383">
        <v>6864</v>
      </c>
      <c r="Y1383" t="s">
        <v>862</v>
      </c>
      <c r="Z1383" t="s">
        <v>8808</v>
      </c>
      <c r="AA1383" t="s">
        <v>656</v>
      </c>
      <c r="AB1383" t="s">
        <v>656</v>
      </c>
      <c r="AC1383" t="s">
        <v>862</v>
      </c>
      <c r="AD1383" t="s">
        <v>8808</v>
      </c>
      <c r="AI1383">
        <v>7019</v>
      </c>
      <c r="AO1383" t="s">
        <v>1371</v>
      </c>
    </row>
    <row r="1384" spans="1:41" x14ac:dyDescent="0.3">
      <c r="A1384" t="s">
        <v>2703</v>
      </c>
      <c r="B1384" t="s">
        <v>538</v>
      </c>
      <c r="C1384" s="62">
        <v>33217</v>
      </c>
      <c r="D1384" t="s">
        <v>6727</v>
      </c>
      <c r="E1384" t="s">
        <v>6726</v>
      </c>
      <c r="F1384" t="s">
        <v>1407</v>
      </c>
      <c r="G1384" t="s">
        <v>9083</v>
      </c>
      <c r="H1384" t="s">
        <v>1394</v>
      </c>
      <c r="I1384" t="s">
        <v>9686</v>
      </c>
      <c r="J1384" t="s">
        <v>538</v>
      </c>
      <c r="K1384">
        <v>571976</v>
      </c>
      <c r="L1384" t="s">
        <v>538</v>
      </c>
      <c r="M1384">
        <v>1744704</v>
      </c>
      <c r="N1384" t="s">
        <v>538</v>
      </c>
      <c r="O1384" t="s">
        <v>4492</v>
      </c>
      <c r="P1384" t="s">
        <v>2703</v>
      </c>
      <c r="Q1384">
        <v>8859</v>
      </c>
      <c r="R1384" t="s">
        <v>538</v>
      </c>
      <c r="S1384">
        <v>31265</v>
      </c>
      <c r="T1384" t="s">
        <v>538</v>
      </c>
      <c r="U1384" t="s">
        <v>538</v>
      </c>
      <c r="V1384" t="s">
        <v>4493</v>
      </c>
      <c r="W1384">
        <v>60635</v>
      </c>
      <c r="X1384">
        <v>8859</v>
      </c>
      <c r="Y1384" t="s">
        <v>538</v>
      </c>
      <c r="Z1384" t="s">
        <v>5971</v>
      </c>
      <c r="AA1384" t="s">
        <v>656</v>
      </c>
      <c r="AB1384" t="s">
        <v>656</v>
      </c>
      <c r="AC1384" t="s">
        <v>538</v>
      </c>
      <c r="AD1384" t="s">
        <v>5971</v>
      </c>
      <c r="AE1384">
        <v>10972</v>
      </c>
      <c r="AF1384" t="s">
        <v>538</v>
      </c>
      <c r="AG1384">
        <v>12931</v>
      </c>
      <c r="AH1384" t="s">
        <v>538</v>
      </c>
      <c r="AI1384">
        <v>8563</v>
      </c>
      <c r="AJ1384">
        <v>4091</v>
      </c>
      <c r="AK1384" t="s">
        <v>538</v>
      </c>
      <c r="AL1384" t="s">
        <v>15045</v>
      </c>
      <c r="AM1384" t="s">
        <v>5971</v>
      </c>
      <c r="AN1384" t="s">
        <v>5971</v>
      </c>
      <c r="AO1384" t="s">
        <v>15888</v>
      </c>
    </row>
    <row r="1385" spans="1:41" x14ac:dyDescent="0.3">
      <c r="A1385" t="s">
        <v>2704</v>
      </c>
      <c r="B1385" t="s">
        <v>34</v>
      </c>
      <c r="C1385" s="62">
        <v>28808</v>
      </c>
      <c r="D1385" t="s">
        <v>7295</v>
      </c>
      <c r="E1385" t="s">
        <v>7294</v>
      </c>
      <c r="F1385" t="s">
        <v>3575</v>
      </c>
      <c r="G1385" t="s">
        <v>3575</v>
      </c>
      <c r="H1385" t="s">
        <v>1378</v>
      </c>
      <c r="I1385" t="s">
        <v>9381</v>
      </c>
      <c r="J1385" t="s">
        <v>34</v>
      </c>
      <c r="K1385">
        <v>294558</v>
      </c>
      <c r="L1385" t="s">
        <v>34</v>
      </c>
      <c r="M1385">
        <v>205682</v>
      </c>
      <c r="N1385" t="s">
        <v>34</v>
      </c>
      <c r="O1385" t="s">
        <v>2705</v>
      </c>
      <c r="P1385" t="s">
        <v>2704</v>
      </c>
      <c r="Q1385">
        <v>6610</v>
      </c>
      <c r="R1385" t="s">
        <v>34</v>
      </c>
      <c r="S1385">
        <v>4564</v>
      </c>
      <c r="T1385" t="s">
        <v>34</v>
      </c>
      <c r="V1385" t="s">
        <v>5972</v>
      </c>
      <c r="W1385">
        <v>16624</v>
      </c>
      <c r="X1385">
        <v>6610</v>
      </c>
      <c r="Y1385" t="s">
        <v>34</v>
      </c>
      <c r="Z1385" t="s">
        <v>5973</v>
      </c>
      <c r="AA1385" t="s">
        <v>656</v>
      </c>
      <c r="AB1385" t="s">
        <v>656</v>
      </c>
      <c r="AC1385" t="s">
        <v>34</v>
      </c>
      <c r="AD1385" t="s">
        <v>5973</v>
      </c>
      <c r="AE1385">
        <v>6555</v>
      </c>
      <c r="AI1385">
        <v>12111</v>
      </c>
      <c r="AN1385" t="s">
        <v>34</v>
      </c>
      <c r="AO1385" t="s">
        <v>1378</v>
      </c>
    </row>
    <row r="1386" spans="1:41" x14ac:dyDescent="0.3">
      <c r="A1386" t="s">
        <v>3407</v>
      </c>
      <c r="B1386" t="s">
        <v>2706</v>
      </c>
      <c r="C1386" s="62">
        <v>30163</v>
      </c>
      <c r="D1386" t="s">
        <v>7297</v>
      </c>
      <c r="E1386" t="s">
        <v>7296</v>
      </c>
      <c r="F1386" t="s">
        <v>3575</v>
      </c>
      <c r="G1386" t="s">
        <v>3575</v>
      </c>
      <c r="H1386" t="s">
        <v>1429</v>
      </c>
      <c r="I1386" t="s">
        <v>10418</v>
      </c>
      <c r="J1386" t="s">
        <v>2706</v>
      </c>
      <c r="K1386">
        <v>493141</v>
      </c>
      <c r="L1386" t="s">
        <v>2706</v>
      </c>
      <c r="M1386">
        <v>2030196</v>
      </c>
      <c r="N1386" t="s">
        <v>2706</v>
      </c>
      <c r="P1386" t="s">
        <v>3407</v>
      </c>
      <c r="R1386" t="s">
        <v>2706</v>
      </c>
      <c r="S1386">
        <v>32584</v>
      </c>
      <c r="T1386" t="s">
        <v>2706</v>
      </c>
      <c r="V1386" t="s">
        <v>12430</v>
      </c>
      <c r="W1386">
        <v>54402</v>
      </c>
      <c r="Z1386" t="s">
        <v>8809</v>
      </c>
      <c r="AA1386" t="s">
        <v>656</v>
      </c>
      <c r="AB1386" t="s">
        <v>656</v>
      </c>
      <c r="AC1386" t="s">
        <v>2706</v>
      </c>
      <c r="AD1386" t="s">
        <v>8809</v>
      </c>
      <c r="AI1386">
        <v>18214</v>
      </c>
      <c r="AO1386" t="s">
        <v>1429</v>
      </c>
    </row>
    <row r="1387" spans="1:41" x14ac:dyDescent="0.3">
      <c r="A1387" t="s">
        <v>2707</v>
      </c>
      <c r="B1387" t="s">
        <v>627</v>
      </c>
      <c r="C1387" s="62">
        <v>29890</v>
      </c>
      <c r="D1387" t="s">
        <v>6526</v>
      </c>
      <c r="E1387" t="s">
        <v>6761</v>
      </c>
      <c r="F1387" t="s">
        <v>3575</v>
      </c>
      <c r="G1387" t="s">
        <v>3575</v>
      </c>
      <c r="H1387" t="s">
        <v>1394</v>
      </c>
      <c r="I1387" t="s">
        <v>9345</v>
      </c>
      <c r="J1387" t="s">
        <v>627</v>
      </c>
      <c r="K1387">
        <v>435063</v>
      </c>
      <c r="L1387" t="s">
        <v>627</v>
      </c>
      <c r="M1387">
        <v>293103</v>
      </c>
      <c r="N1387" t="s">
        <v>627</v>
      </c>
      <c r="O1387" t="s">
        <v>2708</v>
      </c>
      <c r="P1387" t="s">
        <v>2707</v>
      </c>
      <c r="Q1387">
        <v>7754</v>
      </c>
      <c r="R1387" t="s">
        <v>627</v>
      </c>
      <c r="S1387">
        <v>28444</v>
      </c>
      <c r="T1387" t="s">
        <v>627</v>
      </c>
      <c r="U1387" t="s">
        <v>627</v>
      </c>
      <c r="V1387" t="s">
        <v>4494</v>
      </c>
      <c r="W1387">
        <v>31606</v>
      </c>
      <c r="X1387">
        <v>7754</v>
      </c>
      <c r="Y1387" t="s">
        <v>627</v>
      </c>
      <c r="Z1387" t="s">
        <v>5974</v>
      </c>
      <c r="AA1387" t="s">
        <v>656</v>
      </c>
      <c r="AB1387" t="s">
        <v>656</v>
      </c>
      <c r="AC1387" t="s">
        <v>627</v>
      </c>
      <c r="AD1387" t="s">
        <v>5974</v>
      </c>
      <c r="AE1387">
        <v>8247</v>
      </c>
      <c r="AF1387" t="s">
        <v>627</v>
      </c>
      <c r="AG1387">
        <v>5590</v>
      </c>
      <c r="AH1387" t="s">
        <v>627</v>
      </c>
      <c r="AI1387">
        <v>8817</v>
      </c>
      <c r="AJ1387">
        <v>2260</v>
      </c>
      <c r="AL1387" t="s">
        <v>15046</v>
      </c>
      <c r="AM1387" t="s">
        <v>5974</v>
      </c>
      <c r="AN1387" t="s">
        <v>5974</v>
      </c>
      <c r="AO1387" t="s">
        <v>1394</v>
      </c>
    </row>
    <row r="1388" spans="1:41" x14ac:dyDescent="0.3">
      <c r="A1388" t="s">
        <v>12326</v>
      </c>
      <c r="B1388" t="s">
        <v>11625</v>
      </c>
      <c r="C1388" s="62">
        <v>33352</v>
      </c>
      <c r="D1388" t="s">
        <v>6974</v>
      </c>
      <c r="E1388" t="s">
        <v>12327</v>
      </c>
      <c r="F1388" t="s">
        <v>1400</v>
      </c>
      <c r="G1388" t="s">
        <v>6107</v>
      </c>
      <c r="H1388" t="s">
        <v>1378</v>
      </c>
      <c r="I1388" t="s">
        <v>11626</v>
      </c>
      <c r="J1388" t="s">
        <v>11625</v>
      </c>
      <c r="K1388">
        <v>571980</v>
      </c>
      <c r="L1388" t="s">
        <v>11625</v>
      </c>
      <c r="M1388">
        <v>2044528</v>
      </c>
      <c r="N1388" t="s">
        <v>11625</v>
      </c>
      <c r="O1388" t="s">
        <v>13519</v>
      </c>
      <c r="P1388" t="s">
        <v>12326</v>
      </c>
      <c r="Q1388">
        <v>10121</v>
      </c>
      <c r="R1388" t="s">
        <v>11625</v>
      </c>
      <c r="S1388">
        <v>32788</v>
      </c>
      <c r="T1388" t="s">
        <v>11625</v>
      </c>
      <c r="V1388" t="s">
        <v>12328</v>
      </c>
      <c r="W1388">
        <v>70362</v>
      </c>
      <c r="X1388">
        <v>10121</v>
      </c>
      <c r="Y1388" t="s">
        <v>11625</v>
      </c>
      <c r="Z1388" t="s">
        <v>12329</v>
      </c>
      <c r="AA1388" t="s">
        <v>664</v>
      </c>
      <c r="AB1388" t="s">
        <v>656</v>
      </c>
      <c r="AC1388" t="s">
        <v>11625</v>
      </c>
      <c r="AD1388" t="s">
        <v>12329</v>
      </c>
      <c r="AE1388">
        <v>12476</v>
      </c>
      <c r="AF1388" t="s">
        <v>11625</v>
      </c>
      <c r="AG1388">
        <v>38293</v>
      </c>
      <c r="AH1388" t="s">
        <v>11625</v>
      </c>
      <c r="AI1388">
        <v>18169</v>
      </c>
      <c r="AJ1388">
        <v>5153</v>
      </c>
      <c r="AL1388" t="s">
        <v>15047</v>
      </c>
      <c r="AM1388" t="s">
        <v>12329</v>
      </c>
      <c r="AN1388" t="s">
        <v>11625</v>
      </c>
      <c r="AO1388" t="s">
        <v>1378</v>
      </c>
    </row>
    <row r="1389" spans="1:41" x14ac:dyDescent="0.3">
      <c r="A1389" t="s">
        <v>12633</v>
      </c>
      <c r="B1389" t="s">
        <v>11670</v>
      </c>
      <c r="C1389" s="62">
        <v>33644</v>
      </c>
      <c r="D1389" t="s">
        <v>6817</v>
      </c>
      <c r="E1389" t="s">
        <v>12634</v>
      </c>
      <c r="F1389" t="s">
        <v>1390</v>
      </c>
      <c r="G1389" t="s">
        <v>6107</v>
      </c>
      <c r="H1389" t="s">
        <v>1422</v>
      </c>
      <c r="I1389" t="s">
        <v>11671</v>
      </c>
      <c r="J1389" t="s">
        <v>11670</v>
      </c>
      <c r="K1389">
        <v>553882</v>
      </c>
      <c r="L1389" t="s">
        <v>11670</v>
      </c>
      <c r="M1389">
        <v>2171702</v>
      </c>
      <c r="N1389" t="s">
        <v>11670</v>
      </c>
      <c r="O1389" t="s">
        <v>13397</v>
      </c>
      <c r="P1389" t="s">
        <v>12633</v>
      </c>
      <c r="Q1389">
        <v>10337</v>
      </c>
      <c r="R1389" t="s">
        <v>11670</v>
      </c>
      <c r="S1389">
        <v>34254</v>
      </c>
      <c r="T1389" t="s">
        <v>11670</v>
      </c>
      <c r="V1389" t="s">
        <v>12635</v>
      </c>
      <c r="W1389">
        <v>66068</v>
      </c>
      <c r="X1389">
        <v>10337</v>
      </c>
      <c r="Y1389" t="s">
        <v>15048</v>
      </c>
      <c r="Z1389" t="s">
        <v>12636</v>
      </c>
      <c r="AA1389" t="s">
        <v>664</v>
      </c>
      <c r="AB1389" t="s">
        <v>656</v>
      </c>
      <c r="AC1389" t="s">
        <v>11670</v>
      </c>
      <c r="AD1389" t="s">
        <v>12636</v>
      </c>
      <c r="AE1389">
        <v>14456</v>
      </c>
      <c r="AF1389" t="s">
        <v>11670</v>
      </c>
      <c r="AG1389">
        <v>71217</v>
      </c>
      <c r="AH1389" t="s">
        <v>11670</v>
      </c>
      <c r="AI1389">
        <v>9639</v>
      </c>
      <c r="AJ1389">
        <v>5316</v>
      </c>
      <c r="AK1389" t="s">
        <v>11670</v>
      </c>
      <c r="AL1389" t="s">
        <v>15049</v>
      </c>
      <c r="AM1389" t="s">
        <v>12636</v>
      </c>
      <c r="AN1389" t="s">
        <v>12636</v>
      </c>
      <c r="AO1389" t="s">
        <v>1422</v>
      </c>
    </row>
    <row r="1390" spans="1:41" x14ac:dyDescent="0.3">
      <c r="A1390" t="s">
        <v>2709</v>
      </c>
      <c r="B1390" t="s">
        <v>878</v>
      </c>
      <c r="C1390" s="62">
        <v>29940</v>
      </c>
      <c r="D1390" t="s">
        <v>6642</v>
      </c>
      <c r="E1390" t="s">
        <v>8000</v>
      </c>
      <c r="F1390" t="s">
        <v>3575</v>
      </c>
      <c r="G1390" t="s">
        <v>3575</v>
      </c>
      <c r="H1390" t="s">
        <v>1371</v>
      </c>
      <c r="I1390" t="s">
        <v>10833</v>
      </c>
      <c r="J1390" t="s">
        <v>878</v>
      </c>
      <c r="K1390">
        <v>429780</v>
      </c>
      <c r="L1390" t="s">
        <v>878</v>
      </c>
      <c r="M1390">
        <v>448956</v>
      </c>
      <c r="N1390" t="s">
        <v>878</v>
      </c>
      <c r="O1390" t="s">
        <v>2710</v>
      </c>
      <c r="P1390" t="s">
        <v>2709</v>
      </c>
      <c r="Q1390">
        <v>7508</v>
      </c>
      <c r="R1390" t="s">
        <v>878</v>
      </c>
      <c r="S1390">
        <v>6215</v>
      </c>
      <c r="T1390" t="s">
        <v>878</v>
      </c>
      <c r="V1390" t="s">
        <v>4495</v>
      </c>
      <c r="W1390">
        <v>31392</v>
      </c>
      <c r="X1390">
        <v>7508</v>
      </c>
      <c r="Y1390" t="s">
        <v>878</v>
      </c>
      <c r="Z1390" t="s">
        <v>8810</v>
      </c>
      <c r="AA1390" t="s">
        <v>664</v>
      </c>
      <c r="AB1390" t="s">
        <v>664</v>
      </c>
      <c r="AC1390" t="s">
        <v>878</v>
      </c>
      <c r="AD1390" t="s">
        <v>8810</v>
      </c>
      <c r="AE1390">
        <v>6964</v>
      </c>
      <c r="AF1390" t="s">
        <v>878</v>
      </c>
      <c r="AG1390">
        <v>6078</v>
      </c>
      <c r="AI1390">
        <v>826</v>
      </c>
      <c r="AN1390" t="s">
        <v>878</v>
      </c>
      <c r="AO1390" t="s">
        <v>1371</v>
      </c>
    </row>
    <row r="1391" spans="1:41" x14ac:dyDescent="0.3">
      <c r="A1391" t="s">
        <v>2711</v>
      </c>
      <c r="B1391" t="s">
        <v>708</v>
      </c>
      <c r="C1391" s="62">
        <v>27355</v>
      </c>
      <c r="D1391" t="s">
        <v>6616</v>
      </c>
      <c r="E1391" t="s">
        <v>7515</v>
      </c>
      <c r="F1391" t="s">
        <v>3575</v>
      </c>
      <c r="G1391" t="s">
        <v>3575</v>
      </c>
      <c r="H1391" t="s">
        <v>1371</v>
      </c>
      <c r="I1391" t="s">
        <v>9872</v>
      </c>
      <c r="J1391" t="s">
        <v>708</v>
      </c>
      <c r="K1391">
        <v>150274</v>
      </c>
      <c r="L1391" t="s">
        <v>708</v>
      </c>
      <c r="M1391">
        <v>21655</v>
      </c>
      <c r="N1391" t="s">
        <v>708</v>
      </c>
      <c r="O1391" t="s">
        <v>2712</v>
      </c>
      <c r="P1391" t="s">
        <v>2711</v>
      </c>
      <c r="Q1391">
        <v>6205</v>
      </c>
      <c r="R1391" t="s">
        <v>708</v>
      </c>
      <c r="S1391">
        <v>4044</v>
      </c>
      <c r="T1391" t="s">
        <v>708</v>
      </c>
      <c r="V1391" t="s">
        <v>4496</v>
      </c>
      <c r="W1391">
        <v>461</v>
      </c>
      <c r="X1391">
        <v>6205</v>
      </c>
      <c r="Y1391" t="s">
        <v>708</v>
      </c>
      <c r="Z1391" t="s">
        <v>5975</v>
      </c>
      <c r="AA1391" t="s">
        <v>656</v>
      </c>
      <c r="AB1391" t="s">
        <v>656</v>
      </c>
      <c r="AC1391" t="s">
        <v>708</v>
      </c>
      <c r="AD1391" t="s">
        <v>5975</v>
      </c>
      <c r="AE1391">
        <v>6151</v>
      </c>
      <c r="AH1391" t="s">
        <v>708</v>
      </c>
      <c r="AI1391">
        <v>15181</v>
      </c>
      <c r="AN1391" t="s">
        <v>708</v>
      </c>
      <c r="AO1391" t="s">
        <v>1371</v>
      </c>
    </row>
    <row r="1392" spans="1:41" x14ac:dyDescent="0.3">
      <c r="A1392" t="s">
        <v>2713</v>
      </c>
      <c r="B1392" t="s">
        <v>396</v>
      </c>
      <c r="C1392" s="62">
        <v>30369</v>
      </c>
      <c r="D1392" t="s">
        <v>6633</v>
      </c>
      <c r="E1392" t="s">
        <v>7085</v>
      </c>
      <c r="F1392" t="s">
        <v>3575</v>
      </c>
      <c r="G1392" t="s">
        <v>3575</v>
      </c>
      <c r="H1392" t="s">
        <v>1378</v>
      </c>
      <c r="I1392" t="s">
        <v>10734</v>
      </c>
      <c r="J1392" t="s">
        <v>396</v>
      </c>
      <c r="K1392">
        <v>537953</v>
      </c>
      <c r="L1392" t="s">
        <v>396</v>
      </c>
      <c r="M1392">
        <v>1601139</v>
      </c>
      <c r="N1392" t="s">
        <v>396</v>
      </c>
      <c r="O1392" t="s">
        <v>2714</v>
      </c>
      <c r="P1392" t="s">
        <v>2713</v>
      </c>
      <c r="Q1392">
        <v>8742</v>
      </c>
      <c r="R1392" t="s">
        <v>396</v>
      </c>
      <c r="S1392">
        <v>30910</v>
      </c>
      <c r="T1392" t="s">
        <v>396</v>
      </c>
      <c r="U1392" t="s">
        <v>396</v>
      </c>
      <c r="V1392" t="s">
        <v>4497</v>
      </c>
      <c r="W1392">
        <v>58488</v>
      </c>
      <c r="X1392">
        <v>8742</v>
      </c>
      <c r="Y1392" t="s">
        <v>396</v>
      </c>
      <c r="Z1392" t="s">
        <v>5976</v>
      </c>
      <c r="AA1392" t="s">
        <v>5053</v>
      </c>
      <c r="AB1392" t="s">
        <v>664</v>
      </c>
      <c r="AC1392" t="s">
        <v>396</v>
      </c>
      <c r="AD1392" t="s">
        <v>5976</v>
      </c>
      <c r="AE1392">
        <v>11391</v>
      </c>
      <c r="AF1392" t="s">
        <v>396</v>
      </c>
      <c r="AG1392">
        <v>12311</v>
      </c>
      <c r="AH1392" t="s">
        <v>396</v>
      </c>
      <c r="AI1392">
        <v>5509</v>
      </c>
      <c r="AJ1392">
        <v>3532</v>
      </c>
      <c r="AK1392" t="s">
        <v>396</v>
      </c>
      <c r="AL1392" t="s">
        <v>15050</v>
      </c>
      <c r="AM1392" t="s">
        <v>5976</v>
      </c>
      <c r="AN1392" t="s">
        <v>396</v>
      </c>
      <c r="AO1392" t="s">
        <v>1378</v>
      </c>
    </row>
    <row r="1393" spans="1:41" x14ac:dyDescent="0.3">
      <c r="A1393" t="s">
        <v>2715</v>
      </c>
      <c r="B1393" t="s">
        <v>235</v>
      </c>
      <c r="C1393" s="62">
        <v>30721</v>
      </c>
      <c r="D1393" t="s">
        <v>7003</v>
      </c>
      <c r="E1393" t="s">
        <v>7002</v>
      </c>
      <c r="F1393" t="s">
        <v>3575</v>
      </c>
      <c r="G1393" t="s">
        <v>3575</v>
      </c>
      <c r="H1393" t="s">
        <v>1422</v>
      </c>
      <c r="I1393" t="s">
        <v>10385</v>
      </c>
      <c r="J1393" t="s">
        <v>235</v>
      </c>
      <c r="K1393">
        <v>425900</v>
      </c>
      <c r="L1393" t="s">
        <v>235</v>
      </c>
      <c r="M1393">
        <v>387245</v>
      </c>
      <c r="N1393" t="s">
        <v>235</v>
      </c>
      <c r="O1393" t="s">
        <v>4498</v>
      </c>
      <c r="P1393" t="s">
        <v>2715</v>
      </c>
      <c r="Q1393">
        <v>7276</v>
      </c>
      <c r="R1393" t="s">
        <v>235</v>
      </c>
      <c r="S1393">
        <v>5902</v>
      </c>
      <c r="T1393" t="s">
        <v>235</v>
      </c>
      <c r="U1393" t="s">
        <v>235</v>
      </c>
      <c r="V1393" t="s">
        <v>4499</v>
      </c>
      <c r="W1393">
        <v>40216</v>
      </c>
      <c r="X1393">
        <v>7276</v>
      </c>
      <c r="Y1393" t="s">
        <v>235</v>
      </c>
      <c r="Z1393" t="s">
        <v>5977</v>
      </c>
      <c r="AA1393" t="s">
        <v>5053</v>
      </c>
      <c r="AB1393" t="s">
        <v>656</v>
      </c>
      <c r="AC1393" t="s">
        <v>235</v>
      </c>
      <c r="AD1393" t="s">
        <v>5977</v>
      </c>
      <c r="AE1393">
        <v>7232</v>
      </c>
      <c r="AF1393" t="s">
        <v>235</v>
      </c>
      <c r="AG1393">
        <v>5623</v>
      </c>
      <c r="AH1393" t="s">
        <v>235</v>
      </c>
      <c r="AI1393">
        <v>7794</v>
      </c>
      <c r="AJ1393">
        <v>1078</v>
      </c>
      <c r="AN1393" t="s">
        <v>235</v>
      </c>
      <c r="AO1393" t="s">
        <v>1422</v>
      </c>
    </row>
    <row r="1394" spans="1:41" x14ac:dyDescent="0.3">
      <c r="A1394" t="s">
        <v>10999</v>
      </c>
      <c r="B1394" t="s">
        <v>11000</v>
      </c>
      <c r="C1394" s="62">
        <v>31546</v>
      </c>
      <c r="D1394" t="s">
        <v>11001</v>
      </c>
      <c r="E1394" t="s">
        <v>7002</v>
      </c>
      <c r="F1394" t="s">
        <v>3575</v>
      </c>
      <c r="G1394" t="s">
        <v>3575</v>
      </c>
      <c r="H1394" t="s">
        <v>1394</v>
      </c>
      <c r="I1394" t="s">
        <v>11002</v>
      </c>
      <c r="J1394" t="s">
        <v>11000</v>
      </c>
      <c r="K1394">
        <v>519068</v>
      </c>
      <c r="L1394" t="s">
        <v>11000</v>
      </c>
      <c r="M1394">
        <v>1671055</v>
      </c>
      <c r="N1394" t="s">
        <v>11000</v>
      </c>
      <c r="O1394" t="s">
        <v>12592</v>
      </c>
      <c r="P1394" t="s">
        <v>10999</v>
      </c>
      <c r="Q1394">
        <v>9051</v>
      </c>
      <c r="R1394" t="s">
        <v>11000</v>
      </c>
      <c r="S1394">
        <v>30337</v>
      </c>
      <c r="T1394" t="s">
        <v>11000</v>
      </c>
      <c r="V1394" t="s">
        <v>12593</v>
      </c>
      <c r="W1394">
        <v>56991</v>
      </c>
      <c r="X1394">
        <v>9051</v>
      </c>
      <c r="Y1394" t="s">
        <v>11000</v>
      </c>
      <c r="Z1394" t="s">
        <v>11003</v>
      </c>
      <c r="AA1394" t="s">
        <v>664</v>
      </c>
      <c r="AB1394" t="s">
        <v>664</v>
      </c>
      <c r="AC1394" t="s">
        <v>11000</v>
      </c>
      <c r="AD1394" t="s">
        <v>11003</v>
      </c>
      <c r="AE1394">
        <v>12308</v>
      </c>
      <c r="AI1394">
        <v>17630</v>
      </c>
      <c r="AJ1394">
        <v>3914</v>
      </c>
      <c r="AL1394" t="s">
        <v>15051</v>
      </c>
      <c r="AM1394" t="s">
        <v>11003</v>
      </c>
      <c r="AN1394" t="s">
        <v>11000</v>
      </c>
      <c r="AO1394" t="s">
        <v>1394</v>
      </c>
    </row>
    <row r="1395" spans="1:41" x14ac:dyDescent="0.3">
      <c r="A1395" t="s">
        <v>2716</v>
      </c>
      <c r="B1395" t="s">
        <v>314</v>
      </c>
      <c r="C1395" s="62">
        <v>32006</v>
      </c>
      <c r="D1395" t="s">
        <v>7299</v>
      </c>
      <c r="E1395" t="s">
        <v>7298</v>
      </c>
      <c r="F1395" t="s">
        <v>3575</v>
      </c>
      <c r="G1395" t="s">
        <v>3575</v>
      </c>
      <c r="H1395" t="s">
        <v>1378</v>
      </c>
      <c r="I1395" t="s">
        <v>10819</v>
      </c>
      <c r="J1395" t="s">
        <v>314</v>
      </c>
      <c r="K1395">
        <v>489166</v>
      </c>
      <c r="L1395" t="s">
        <v>314</v>
      </c>
      <c r="M1395">
        <v>1733549</v>
      </c>
      <c r="N1395" t="s">
        <v>314</v>
      </c>
      <c r="O1395" t="s">
        <v>4500</v>
      </c>
      <c r="P1395" t="s">
        <v>2716</v>
      </c>
      <c r="Q1395">
        <v>9287</v>
      </c>
      <c r="R1395" t="s">
        <v>314</v>
      </c>
      <c r="S1395">
        <v>30572</v>
      </c>
      <c r="T1395" t="s">
        <v>314</v>
      </c>
      <c r="V1395" t="s">
        <v>4501</v>
      </c>
      <c r="W1395">
        <v>51808</v>
      </c>
      <c r="X1395">
        <v>9287</v>
      </c>
      <c r="Y1395" t="s">
        <v>314</v>
      </c>
      <c r="Z1395" t="s">
        <v>8811</v>
      </c>
      <c r="AA1395" t="s">
        <v>656</v>
      </c>
      <c r="AB1395" t="s">
        <v>656</v>
      </c>
      <c r="AC1395" t="s">
        <v>314</v>
      </c>
      <c r="AD1395" t="s">
        <v>8811</v>
      </c>
      <c r="AE1395">
        <v>11124</v>
      </c>
      <c r="AI1395">
        <v>5062</v>
      </c>
      <c r="AN1395" t="s">
        <v>314</v>
      </c>
      <c r="AO1395" t="s">
        <v>1378</v>
      </c>
    </row>
    <row r="1396" spans="1:41" x14ac:dyDescent="0.3">
      <c r="A1396" t="s">
        <v>8185</v>
      </c>
      <c r="B1396" t="s">
        <v>8812</v>
      </c>
      <c r="C1396" s="62">
        <v>31444</v>
      </c>
      <c r="D1396" t="s">
        <v>8187</v>
      </c>
      <c r="E1396" t="s">
        <v>8186</v>
      </c>
      <c r="F1396" t="s">
        <v>1390</v>
      </c>
      <c r="G1396" t="s">
        <v>6107</v>
      </c>
      <c r="H1396" t="s">
        <v>1429</v>
      </c>
      <c r="I1396" t="s">
        <v>9445</v>
      </c>
      <c r="J1396" t="s">
        <v>8812</v>
      </c>
      <c r="K1396">
        <v>502117</v>
      </c>
      <c r="L1396" t="s">
        <v>8812</v>
      </c>
      <c r="M1396">
        <v>1600292</v>
      </c>
      <c r="N1396" t="s">
        <v>8813</v>
      </c>
      <c r="O1396" t="s">
        <v>8814</v>
      </c>
      <c r="P1396" t="s">
        <v>8185</v>
      </c>
      <c r="Q1396">
        <v>9210</v>
      </c>
      <c r="R1396" t="s">
        <v>8812</v>
      </c>
      <c r="S1396">
        <v>29307</v>
      </c>
      <c r="T1396" t="s">
        <v>8813</v>
      </c>
      <c r="V1396" t="s">
        <v>8815</v>
      </c>
      <c r="W1396">
        <v>50131</v>
      </c>
      <c r="X1396">
        <v>9210</v>
      </c>
      <c r="Y1396" t="s">
        <v>8812</v>
      </c>
      <c r="Z1396" t="s">
        <v>8816</v>
      </c>
      <c r="AA1396" t="s">
        <v>656</v>
      </c>
      <c r="AB1396" t="s">
        <v>656</v>
      </c>
      <c r="AC1396" t="s">
        <v>8812</v>
      </c>
      <c r="AD1396" t="s">
        <v>8816</v>
      </c>
      <c r="AE1396">
        <v>12379</v>
      </c>
      <c r="AF1396" t="s">
        <v>8813</v>
      </c>
      <c r="AG1396">
        <v>13302</v>
      </c>
      <c r="AI1396">
        <v>17629</v>
      </c>
      <c r="AJ1396">
        <v>4119</v>
      </c>
      <c r="AL1396" t="s">
        <v>15052</v>
      </c>
      <c r="AM1396" t="s">
        <v>8816</v>
      </c>
      <c r="AN1396" t="s">
        <v>8812</v>
      </c>
      <c r="AO1396" t="s">
        <v>1378</v>
      </c>
    </row>
    <row r="1397" spans="1:41" x14ac:dyDescent="0.3">
      <c r="A1397" t="s">
        <v>2717</v>
      </c>
      <c r="B1397" t="s">
        <v>476</v>
      </c>
      <c r="C1397" s="62">
        <v>31293</v>
      </c>
      <c r="D1397" t="s">
        <v>6642</v>
      </c>
      <c r="E1397" t="s">
        <v>6718</v>
      </c>
      <c r="F1397" t="s">
        <v>3575</v>
      </c>
      <c r="G1397" t="s">
        <v>3575</v>
      </c>
      <c r="H1397" t="s">
        <v>658</v>
      </c>
      <c r="I1397" t="s">
        <v>9957</v>
      </c>
      <c r="J1397" t="s">
        <v>476</v>
      </c>
      <c r="K1397">
        <v>455126</v>
      </c>
      <c r="L1397" t="s">
        <v>476</v>
      </c>
      <c r="M1397">
        <v>548998</v>
      </c>
      <c r="N1397" t="s">
        <v>476</v>
      </c>
      <c r="O1397" t="s">
        <v>13323</v>
      </c>
      <c r="P1397" t="s">
        <v>2717</v>
      </c>
      <c r="Q1397">
        <v>8592</v>
      </c>
      <c r="R1397" t="s">
        <v>476</v>
      </c>
      <c r="S1397">
        <v>30156</v>
      </c>
      <c r="T1397" t="s">
        <v>476</v>
      </c>
      <c r="V1397" t="s">
        <v>11983</v>
      </c>
      <c r="W1397">
        <v>40246</v>
      </c>
      <c r="X1397">
        <v>8592</v>
      </c>
      <c r="Y1397" t="s">
        <v>476</v>
      </c>
      <c r="Z1397" t="s">
        <v>5978</v>
      </c>
      <c r="AA1397" t="s">
        <v>656</v>
      </c>
      <c r="AB1397" t="s">
        <v>656</v>
      </c>
      <c r="AC1397" t="s">
        <v>476</v>
      </c>
      <c r="AD1397" t="s">
        <v>5978</v>
      </c>
      <c r="AE1397">
        <v>8263</v>
      </c>
      <c r="AI1397">
        <v>2288</v>
      </c>
      <c r="AN1397" t="s">
        <v>476</v>
      </c>
      <c r="AO1397" t="s">
        <v>658</v>
      </c>
    </row>
    <row r="1398" spans="1:41" x14ac:dyDescent="0.3">
      <c r="A1398" t="s">
        <v>3486</v>
      </c>
      <c r="B1398" t="s">
        <v>3436</v>
      </c>
      <c r="C1398" s="62">
        <v>32664</v>
      </c>
      <c r="D1398" t="s">
        <v>6598</v>
      </c>
      <c r="E1398" t="s">
        <v>6718</v>
      </c>
      <c r="F1398" t="s">
        <v>1435</v>
      </c>
      <c r="G1398" t="s">
        <v>9083</v>
      </c>
      <c r="H1398" t="s">
        <v>1371</v>
      </c>
      <c r="I1398" t="s">
        <v>9870</v>
      </c>
      <c r="J1398" t="s">
        <v>3436</v>
      </c>
      <c r="K1398">
        <v>519076</v>
      </c>
      <c r="L1398" t="s">
        <v>3436</v>
      </c>
      <c r="M1398">
        <v>2044107</v>
      </c>
      <c r="N1398" t="s">
        <v>3436</v>
      </c>
      <c r="O1398" t="s">
        <v>4502</v>
      </c>
      <c r="P1398" t="s">
        <v>3486</v>
      </c>
      <c r="Q1398">
        <v>9518</v>
      </c>
      <c r="R1398" t="s">
        <v>3436</v>
      </c>
      <c r="S1398">
        <v>32738</v>
      </c>
      <c r="T1398" t="s">
        <v>3436</v>
      </c>
      <c r="V1398" t="s">
        <v>4503</v>
      </c>
      <c r="W1398">
        <v>65895</v>
      </c>
      <c r="X1398">
        <v>9518</v>
      </c>
      <c r="Y1398" t="s">
        <v>3436</v>
      </c>
      <c r="Z1398" t="s">
        <v>5979</v>
      </c>
      <c r="AA1398" t="s">
        <v>656</v>
      </c>
      <c r="AB1398" t="s">
        <v>656</v>
      </c>
      <c r="AC1398" t="s">
        <v>3436</v>
      </c>
      <c r="AD1398" t="s">
        <v>5979</v>
      </c>
      <c r="AE1398">
        <v>11638</v>
      </c>
      <c r="AF1398" t="s">
        <v>3436</v>
      </c>
      <c r="AG1398">
        <v>38164</v>
      </c>
      <c r="AH1398" t="s">
        <v>3436</v>
      </c>
      <c r="AI1398">
        <v>14409</v>
      </c>
      <c r="AJ1398">
        <v>4461</v>
      </c>
      <c r="AK1398" t="s">
        <v>3436</v>
      </c>
      <c r="AL1398" t="s">
        <v>15053</v>
      </c>
      <c r="AM1398" t="s">
        <v>5979</v>
      </c>
      <c r="AN1398" t="s">
        <v>5979</v>
      </c>
      <c r="AO1398" t="s">
        <v>1371</v>
      </c>
    </row>
    <row r="1399" spans="1:41" x14ac:dyDescent="0.3">
      <c r="A1399" t="s">
        <v>12507</v>
      </c>
      <c r="B1399" t="s">
        <v>11358</v>
      </c>
      <c r="C1399" s="62">
        <v>32673</v>
      </c>
      <c r="D1399" t="s">
        <v>7158</v>
      </c>
      <c r="E1399" t="s">
        <v>12508</v>
      </c>
      <c r="F1399" t="s">
        <v>1396</v>
      </c>
      <c r="G1399" t="s">
        <v>9083</v>
      </c>
      <c r="H1399" t="s">
        <v>1371</v>
      </c>
      <c r="I1399" t="s">
        <v>11359</v>
      </c>
      <c r="J1399" t="s">
        <v>11358</v>
      </c>
      <c r="K1399">
        <v>593576</v>
      </c>
      <c r="L1399" t="s">
        <v>11358</v>
      </c>
      <c r="M1399">
        <v>1960527</v>
      </c>
      <c r="N1399" t="s">
        <v>11358</v>
      </c>
      <c r="O1399" t="s">
        <v>12509</v>
      </c>
      <c r="P1399" t="s">
        <v>12507</v>
      </c>
      <c r="Q1399">
        <v>9779</v>
      </c>
      <c r="R1399" t="s">
        <v>11358</v>
      </c>
      <c r="S1399">
        <v>32377</v>
      </c>
      <c r="T1399" t="s">
        <v>11358</v>
      </c>
      <c r="V1399" t="s">
        <v>12510</v>
      </c>
      <c r="W1399">
        <v>67355</v>
      </c>
      <c r="X1399">
        <v>9779</v>
      </c>
      <c r="Y1399" t="s">
        <v>15054</v>
      </c>
      <c r="Z1399" t="s">
        <v>12511</v>
      </c>
      <c r="AA1399" t="s">
        <v>656</v>
      </c>
      <c r="AB1399" t="s">
        <v>656</v>
      </c>
      <c r="AC1399" t="s">
        <v>11358</v>
      </c>
      <c r="AD1399" t="s">
        <v>12511</v>
      </c>
      <c r="AE1399">
        <v>13603</v>
      </c>
      <c r="AF1399" t="s">
        <v>11358</v>
      </c>
      <c r="AG1399">
        <v>21653</v>
      </c>
      <c r="AH1399" t="s">
        <v>12511</v>
      </c>
      <c r="AI1399">
        <v>13080</v>
      </c>
      <c r="AJ1399">
        <v>4711</v>
      </c>
      <c r="AL1399" t="s">
        <v>15055</v>
      </c>
      <c r="AM1399" t="s">
        <v>12511</v>
      </c>
      <c r="AN1399" t="s">
        <v>12511</v>
      </c>
      <c r="AO1399" t="s">
        <v>15883</v>
      </c>
    </row>
    <row r="1400" spans="1:41" x14ac:dyDescent="0.3">
      <c r="A1400" t="s">
        <v>2718</v>
      </c>
      <c r="B1400" t="s">
        <v>1261</v>
      </c>
      <c r="C1400" s="62">
        <v>29468</v>
      </c>
      <c r="D1400" t="s">
        <v>7381</v>
      </c>
      <c r="E1400" t="s">
        <v>8001</v>
      </c>
      <c r="F1400" t="s">
        <v>1396</v>
      </c>
      <c r="G1400" t="s">
        <v>9083</v>
      </c>
      <c r="H1400" t="s">
        <v>1371</v>
      </c>
      <c r="I1400" t="s">
        <v>9676</v>
      </c>
      <c r="J1400" t="s">
        <v>1261</v>
      </c>
      <c r="K1400">
        <v>450212</v>
      </c>
      <c r="L1400" t="s">
        <v>1261</v>
      </c>
      <c r="M1400">
        <v>549738</v>
      </c>
      <c r="N1400" t="s">
        <v>1261</v>
      </c>
      <c r="O1400" t="s">
        <v>2719</v>
      </c>
      <c r="P1400" t="s">
        <v>2718</v>
      </c>
      <c r="Q1400">
        <v>7792</v>
      </c>
      <c r="R1400" t="s">
        <v>1261</v>
      </c>
      <c r="S1400">
        <v>28489</v>
      </c>
      <c r="T1400" t="s">
        <v>1261</v>
      </c>
      <c r="V1400" t="s">
        <v>4504</v>
      </c>
      <c r="W1400">
        <v>40263</v>
      </c>
      <c r="X1400">
        <v>7792</v>
      </c>
      <c r="Y1400" t="s">
        <v>1261</v>
      </c>
      <c r="Z1400" t="s">
        <v>5980</v>
      </c>
      <c r="AA1400" t="s">
        <v>5053</v>
      </c>
      <c r="AB1400" t="s">
        <v>656</v>
      </c>
      <c r="AC1400" t="s">
        <v>1261</v>
      </c>
      <c r="AD1400" t="s">
        <v>5980</v>
      </c>
      <c r="AE1400">
        <v>7790</v>
      </c>
      <c r="AF1400" t="s">
        <v>1261</v>
      </c>
      <c r="AG1400">
        <v>6081</v>
      </c>
      <c r="AH1400" t="s">
        <v>1261</v>
      </c>
      <c r="AI1400">
        <v>13399</v>
      </c>
      <c r="AJ1400">
        <v>2358</v>
      </c>
      <c r="AL1400" t="s">
        <v>15056</v>
      </c>
      <c r="AM1400" t="s">
        <v>5980</v>
      </c>
      <c r="AN1400" t="s">
        <v>5980</v>
      </c>
      <c r="AO1400" t="s">
        <v>15883</v>
      </c>
    </row>
    <row r="1401" spans="1:41" x14ac:dyDescent="0.3">
      <c r="A1401" t="s">
        <v>12443</v>
      </c>
      <c r="B1401" t="s">
        <v>11385</v>
      </c>
      <c r="C1401" s="62">
        <v>34132</v>
      </c>
      <c r="D1401" t="s">
        <v>7064</v>
      </c>
      <c r="E1401" t="s">
        <v>12444</v>
      </c>
      <c r="F1401" t="s">
        <v>1458</v>
      </c>
      <c r="G1401" t="s">
        <v>9083</v>
      </c>
      <c r="H1401" t="s">
        <v>1371</v>
      </c>
      <c r="I1401" t="s">
        <v>13844</v>
      </c>
      <c r="J1401" t="s">
        <v>11385</v>
      </c>
      <c r="K1401">
        <v>656794</v>
      </c>
      <c r="L1401" t="s">
        <v>11385</v>
      </c>
      <c r="M1401">
        <v>2165525</v>
      </c>
      <c r="N1401" t="s">
        <v>11385</v>
      </c>
      <c r="O1401" t="s">
        <v>15057</v>
      </c>
      <c r="P1401" t="s">
        <v>12443</v>
      </c>
      <c r="Q1401">
        <v>9868</v>
      </c>
      <c r="R1401" t="s">
        <v>11385</v>
      </c>
      <c r="S1401">
        <v>33856</v>
      </c>
      <c r="T1401" t="s">
        <v>11385</v>
      </c>
      <c r="V1401" t="s">
        <v>12445</v>
      </c>
      <c r="W1401">
        <v>104863</v>
      </c>
      <c r="X1401">
        <v>9868</v>
      </c>
      <c r="Y1401" t="s">
        <v>11385</v>
      </c>
      <c r="Z1401" t="s">
        <v>12446</v>
      </c>
      <c r="AA1401" t="s">
        <v>664</v>
      </c>
      <c r="AB1401" t="s">
        <v>664</v>
      </c>
      <c r="AC1401" t="s">
        <v>11385</v>
      </c>
      <c r="AD1401" t="s">
        <v>12446</v>
      </c>
      <c r="AE1401">
        <v>13368</v>
      </c>
      <c r="AI1401">
        <v>18459</v>
      </c>
      <c r="AJ1401">
        <v>5077</v>
      </c>
      <c r="AK1401" t="s">
        <v>11385</v>
      </c>
      <c r="AL1401" t="s">
        <v>15058</v>
      </c>
      <c r="AM1401" t="s">
        <v>12446</v>
      </c>
      <c r="AN1401" t="s">
        <v>12446</v>
      </c>
      <c r="AO1401" t="s">
        <v>15887</v>
      </c>
    </row>
    <row r="1402" spans="1:41" x14ac:dyDescent="0.3">
      <c r="A1402" t="s">
        <v>13480</v>
      </c>
      <c r="B1402" t="s">
        <v>11705</v>
      </c>
      <c r="C1402" s="62">
        <v>34185</v>
      </c>
      <c r="D1402" t="s">
        <v>6808</v>
      </c>
      <c r="E1402" t="s">
        <v>13481</v>
      </c>
      <c r="F1402" t="s">
        <v>1414</v>
      </c>
      <c r="G1402" t="s">
        <v>9083</v>
      </c>
      <c r="H1402" t="s">
        <v>1429</v>
      </c>
      <c r="I1402" t="s">
        <v>15873</v>
      </c>
      <c r="J1402" t="s">
        <v>11705</v>
      </c>
      <c r="K1402">
        <v>621028</v>
      </c>
      <c r="L1402" t="s">
        <v>11705</v>
      </c>
      <c r="M1402">
        <v>2184455</v>
      </c>
      <c r="N1402" t="s">
        <v>11705</v>
      </c>
      <c r="P1402" t="s">
        <v>13480</v>
      </c>
      <c r="Q1402">
        <v>10564</v>
      </c>
      <c r="S1402">
        <v>30952</v>
      </c>
      <c r="W1402">
        <v>106558</v>
      </c>
      <c r="Z1402" t="s">
        <v>13482</v>
      </c>
      <c r="AA1402" t="s">
        <v>656</v>
      </c>
      <c r="AB1402" t="s">
        <v>656</v>
      </c>
      <c r="AD1402" t="s">
        <v>13482</v>
      </c>
      <c r="AE1402">
        <v>13831</v>
      </c>
      <c r="AH1402" t="s">
        <v>11705</v>
      </c>
      <c r="AI1402">
        <v>18508</v>
      </c>
      <c r="AJ1402">
        <v>5505</v>
      </c>
      <c r="AL1402" t="s">
        <v>15059</v>
      </c>
      <c r="AM1402" t="s">
        <v>13482</v>
      </c>
      <c r="AN1402" t="s">
        <v>11705</v>
      </c>
      <c r="AO1402" t="s">
        <v>1429</v>
      </c>
    </row>
    <row r="1403" spans="1:41" x14ac:dyDescent="0.3">
      <c r="A1403" t="s">
        <v>15618</v>
      </c>
      <c r="B1403" t="s">
        <v>14277</v>
      </c>
      <c r="C1403" s="62">
        <v>32891</v>
      </c>
      <c r="D1403" t="s">
        <v>15619</v>
      </c>
      <c r="E1403" t="s">
        <v>15620</v>
      </c>
      <c r="F1403" t="s">
        <v>1424</v>
      </c>
      <c r="G1403" t="s">
        <v>6107</v>
      </c>
      <c r="H1403" t="s">
        <v>659</v>
      </c>
      <c r="I1403" t="s">
        <v>15497</v>
      </c>
      <c r="J1403" t="s">
        <v>14277</v>
      </c>
      <c r="K1403">
        <v>547912</v>
      </c>
      <c r="L1403" t="s">
        <v>14277</v>
      </c>
      <c r="P1403" t="s">
        <v>15618</v>
      </c>
      <c r="Q1403">
        <v>10686</v>
      </c>
      <c r="R1403" t="s">
        <v>14277</v>
      </c>
      <c r="S1403">
        <v>30788</v>
      </c>
      <c r="T1403" t="s">
        <v>14277</v>
      </c>
      <c r="W1403">
        <v>59480</v>
      </c>
      <c r="X1403">
        <v>10686</v>
      </c>
      <c r="Y1403" t="s">
        <v>14277</v>
      </c>
      <c r="Z1403" t="s">
        <v>16052</v>
      </c>
      <c r="AA1403" t="s">
        <v>656</v>
      </c>
      <c r="AB1403" t="s">
        <v>656</v>
      </c>
      <c r="AD1403" t="s">
        <v>16052</v>
      </c>
      <c r="AE1403">
        <v>12706</v>
      </c>
      <c r="AI1403">
        <v>5021</v>
      </c>
      <c r="AJ1403">
        <v>5540</v>
      </c>
      <c r="AN1403" t="s">
        <v>14277</v>
      </c>
      <c r="AO1403" t="s">
        <v>1429</v>
      </c>
    </row>
    <row r="1404" spans="1:41" x14ac:dyDescent="0.3">
      <c r="A1404" t="s">
        <v>2720</v>
      </c>
      <c r="B1404" t="s">
        <v>1210</v>
      </c>
      <c r="C1404" s="62">
        <v>31655</v>
      </c>
      <c r="D1404" t="s">
        <v>6702</v>
      </c>
      <c r="E1404" t="s">
        <v>8002</v>
      </c>
      <c r="F1404" t="s">
        <v>1396</v>
      </c>
      <c r="G1404" t="s">
        <v>9083</v>
      </c>
      <c r="H1404" t="s">
        <v>1371</v>
      </c>
      <c r="I1404" t="s">
        <v>9561</v>
      </c>
      <c r="J1404" t="s">
        <v>1210</v>
      </c>
      <c r="K1404">
        <v>504379</v>
      </c>
      <c r="L1404" t="s">
        <v>1210</v>
      </c>
      <c r="M1404">
        <v>1725393</v>
      </c>
      <c r="N1404" t="s">
        <v>1210</v>
      </c>
      <c r="O1404" t="s">
        <v>2721</v>
      </c>
      <c r="P1404" t="s">
        <v>2720</v>
      </c>
      <c r="Q1404">
        <v>8942</v>
      </c>
      <c r="R1404" t="s">
        <v>1210</v>
      </c>
      <c r="S1404">
        <v>30511</v>
      </c>
      <c r="T1404" t="s">
        <v>1210</v>
      </c>
      <c r="V1404" t="s">
        <v>4505</v>
      </c>
      <c r="W1404">
        <v>57000</v>
      </c>
      <c r="X1404">
        <v>8942</v>
      </c>
      <c r="Y1404" t="s">
        <v>1210</v>
      </c>
      <c r="Z1404" t="s">
        <v>5981</v>
      </c>
      <c r="AA1404" t="s">
        <v>656</v>
      </c>
      <c r="AB1404" t="s">
        <v>656</v>
      </c>
      <c r="AC1404" t="s">
        <v>1210</v>
      </c>
      <c r="AD1404" t="s">
        <v>5981</v>
      </c>
      <c r="AE1404">
        <v>11310</v>
      </c>
      <c r="AF1404" t="s">
        <v>1210</v>
      </c>
      <c r="AG1404">
        <v>13720</v>
      </c>
      <c r="AH1404" t="s">
        <v>1210</v>
      </c>
      <c r="AI1404">
        <v>4760</v>
      </c>
      <c r="AJ1404">
        <v>3812</v>
      </c>
      <c r="AL1404" t="s">
        <v>15060</v>
      </c>
      <c r="AM1404" t="s">
        <v>5981</v>
      </c>
      <c r="AN1404" t="s">
        <v>5981</v>
      </c>
      <c r="AO1404" t="s">
        <v>15883</v>
      </c>
    </row>
    <row r="1405" spans="1:41" x14ac:dyDescent="0.3">
      <c r="A1405" t="s">
        <v>2722</v>
      </c>
      <c r="B1405" t="s">
        <v>44</v>
      </c>
      <c r="C1405" s="62">
        <v>30360</v>
      </c>
      <c r="D1405" t="s">
        <v>6526</v>
      </c>
      <c r="E1405" t="s">
        <v>7300</v>
      </c>
      <c r="F1405" t="s">
        <v>3575</v>
      </c>
      <c r="G1405" t="s">
        <v>3575</v>
      </c>
      <c r="H1405" t="s">
        <v>1422</v>
      </c>
      <c r="I1405" t="s">
        <v>9310</v>
      </c>
      <c r="J1405" t="s">
        <v>44</v>
      </c>
      <c r="K1405">
        <v>435081</v>
      </c>
      <c r="L1405" t="s">
        <v>44</v>
      </c>
      <c r="M1405">
        <v>538914</v>
      </c>
      <c r="N1405" t="s">
        <v>44</v>
      </c>
      <c r="O1405" t="s">
        <v>2723</v>
      </c>
      <c r="P1405" t="s">
        <v>2722</v>
      </c>
      <c r="Q1405">
        <v>8808</v>
      </c>
      <c r="R1405" t="s">
        <v>44</v>
      </c>
      <c r="S1405">
        <v>29665</v>
      </c>
      <c r="T1405" t="s">
        <v>44</v>
      </c>
      <c r="V1405" t="s">
        <v>4506</v>
      </c>
      <c r="W1405">
        <v>46457</v>
      </c>
      <c r="X1405">
        <v>8808</v>
      </c>
      <c r="Y1405" t="s">
        <v>44</v>
      </c>
      <c r="Z1405" t="s">
        <v>8817</v>
      </c>
      <c r="AA1405" t="s">
        <v>656</v>
      </c>
      <c r="AB1405" t="s">
        <v>656</v>
      </c>
      <c r="AC1405" t="s">
        <v>44</v>
      </c>
      <c r="AD1405" t="s">
        <v>8817</v>
      </c>
      <c r="AE1405">
        <v>9506</v>
      </c>
      <c r="AI1405">
        <v>3495</v>
      </c>
      <c r="AN1405" t="s">
        <v>44</v>
      </c>
      <c r="AO1405" t="s">
        <v>1422</v>
      </c>
    </row>
    <row r="1406" spans="1:41" x14ac:dyDescent="0.3">
      <c r="A1406" t="s">
        <v>11025</v>
      </c>
      <c r="B1406" t="s">
        <v>11026</v>
      </c>
      <c r="C1406" s="62">
        <v>33806</v>
      </c>
      <c r="D1406" t="s">
        <v>6635</v>
      </c>
      <c r="E1406" t="s">
        <v>11027</v>
      </c>
      <c r="F1406" t="s">
        <v>3575</v>
      </c>
      <c r="G1406" t="s">
        <v>3575</v>
      </c>
      <c r="H1406" t="s">
        <v>1371</v>
      </c>
      <c r="I1406" t="s">
        <v>11028</v>
      </c>
      <c r="J1406" t="s">
        <v>11026</v>
      </c>
      <c r="K1406">
        <v>592593</v>
      </c>
      <c r="L1406" t="s">
        <v>11026</v>
      </c>
      <c r="M1406">
        <v>1935824</v>
      </c>
      <c r="N1406" t="s">
        <v>11026</v>
      </c>
      <c r="O1406" t="s">
        <v>13289</v>
      </c>
      <c r="P1406" t="s">
        <v>11025</v>
      </c>
      <c r="Q1406">
        <v>9588</v>
      </c>
      <c r="R1406" t="s">
        <v>11026</v>
      </c>
      <c r="S1406">
        <v>31708</v>
      </c>
      <c r="T1406" t="s">
        <v>11026</v>
      </c>
      <c r="V1406" t="s">
        <v>12055</v>
      </c>
      <c r="W1406">
        <v>68637</v>
      </c>
      <c r="X1406">
        <v>9588</v>
      </c>
      <c r="Y1406" t="s">
        <v>11026</v>
      </c>
      <c r="Z1406" t="s">
        <v>11029</v>
      </c>
      <c r="AA1406" t="s">
        <v>664</v>
      </c>
      <c r="AB1406" t="s">
        <v>664</v>
      </c>
      <c r="AC1406" t="s">
        <v>11026</v>
      </c>
      <c r="AD1406" t="s">
        <v>11029</v>
      </c>
      <c r="AE1406">
        <v>11598</v>
      </c>
      <c r="AF1406" t="s">
        <v>11026</v>
      </c>
      <c r="AG1406">
        <v>39107</v>
      </c>
      <c r="AH1406" t="s">
        <v>11026</v>
      </c>
      <c r="AI1406">
        <v>14830</v>
      </c>
      <c r="AJ1406">
        <v>4486</v>
      </c>
      <c r="AL1406" t="s">
        <v>15061</v>
      </c>
      <c r="AM1406" t="s">
        <v>11029</v>
      </c>
      <c r="AN1406" t="s">
        <v>11026</v>
      </c>
      <c r="AO1406" t="s">
        <v>1371</v>
      </c>
    </row>
    <row r="1407" spans="1:41" x14ac:dyDescent="0.3">
      <c r="A1407" t="s">
        <v>2724</v>
      </c>
      <c r="B1407" t="s">
        <v>832</v>
      </c>
      <c r="C1407" s="62">
        <v>30375</v>
      </c>
      <c r="D1407" t="s">
        <v>7060</v>
      </c>
      <c r="E1407" t="s">
        <v>8003</v>
      </c>
      <c r="F1407" t="s">
        <v>3575</v>
      </c>
      <c r="G1407" t="s">
        <v>3575</v>
      </c>
      <c r="H1407" t="s">
        <v>1371</v>
      </c>
      <c r="I1407" t="s">
        <v>9958</v>
      </c>
      <c r="J1407" t="s">
        <v>832</v>
      </c>
      <c r="K1407">
        <v>435298</v>
      </c>
      <c r="L1407" t="s">
        <v>832</v>
      </c>
      <c r="M1407">
        <v>541523</v>
      </c>
      <c r="N1407" t="s">
        <v>832</v>
      </c>
      <c r="O1407" t="s">
        <v>2725</v>
      </c>
      <c r="P1407" t="s">
        <v>2724</v>
      </c>
      <c r="Q1407">
        <v>7915</v>
      </c>
      <c r="R1407" t="s">
        <v>832</v>
      </c>
      <c r="S1407">
        <v>6243</v>
      </c>
      <c r="T1407" t="s">
        <v>832</v>
      </c>
      <c r="V1407" t="s">
        <v>4507</v>
      </c>
      <c r="W1407">
        <v>48246</v>
      </c>
      <c r="X1407">
        <v>7915</v>
      </c>
      <c r="Y1407" t="s">
        <v>832</v>
      </c>
      <c r="Z1407" t="s">
        <v>8818</v>
      </c>
      <c r="AA1407" t="s">
        <v>656</v>
      </c>
      <c r="AB1407" t="s">
        <v>656</v>
      </c>
      <c r="AC1407" t="s">
        <v>832</v>
      </c>
      <c r="AD1407" t="s">
        <v>8818</v>
      </c>
      <c r="AI1407">
        <v>992</v>
      </c>
      <c r="AO1407" t="s">
        <v>1371</v>
      </c>
    </row>
    <row r="1408" spans="1:41" x14ac:dyDescent="0.3">
      <c r="A1408" t="s">
        <v>2726</v>
      </c>
      <c r="B1408" t="s">
        <v>773</v>
      </c>
      <c r="C1408" s="62">
        <v>31712</v>
      </c>
      <c r="D1408" t="s">
        <v>6886</v>
      </c>
      <c r="E1408" t="s">
        <v>7554</v>
      </c>
      <c r="F1408" t="s">
        <v>1428</v>
      </c>
      <c r="G1408" t="s">
        <v>6107</v>
      </c>
      <c r="H1408" t="s">
        <v>1371</v>
      </c>
      <c r="I1408" t="s">
        <v>9274</v>
      </c>
      <c r="J1408" t="s">
        <v>773</v>
      </c>
      <c r="K1408">
        <v>477003</v>
      </c>
      <c r="L1408" t="s">
        <v>773</v>
      </c>
      <c r="M1408">
        <v>1537190</v>
      </c>
      <c r="N1408" t="s">
        <v>2727</v>
      </c>
      <c r="O1408" t="s">
        <v>2728</v>
      </c>
      <c r="P1408" t="s">
        <v>2726</v>
      </c>
      <c r="Q1408">
        <v>8333</v>
      </c>
      <c r="R1408" t="s">
        <v>2727</v>
      </c>
      <c r="S1408">
        <v>29219</v>
      </c>
      <c r="T1408" t="s">
        <v>3487</v>
      </c>
      <c r="V1408" t="s">
        <v>4508</v>
      </c>
      <c r="W1408">
        <v>46468</v>
      </c>
      <c r="X1408">
        <v>8333</v>
      </c>
      <c r="Y1408" t="s">
        <v>2727</v>
      </c>
      <c r="Z1408" t="s">
        <v>5982</v>
      </c>
      <c r="AA1408" t="s">
        <v>664</v>
      </c>
      <c r="AB1408" t="s">
        <v>664</v>
      </c>
      <c r="AC1408" t="s">
        <v>2727</v>
      </c>
      <c r="AD1408" t="s">
        <v>5982</v>
      </c>
      <c r="AE1408">
        <v>8846</v>
      </c>
      <c r="AF1408" t="s">
        <v>2727</v>
      </c>
      <c r="AG1408">
        <v>6082</v>
      </c>
      <c r="AH1408" t="s">
        <v>2727</v>
      </c>
      <c r="AI1408">
        <v>2245</v>
      </c>
      <c r="AJ1408">
        <v>3009</v>
      </c>
      <c r="AN1408" t="s">
        <v>773</v>
      </c>
      <c r="AO1408" t="s">
        <v>1371</v>
      </c>
    </row>
    <row r="1409" spans="1:41" x14ac:dyDescent="0.3">
      <c r="A1409" t="s">
        <v>2729</v>
      </c>
      <c r="B1409" t="s">
        <v>295</v>
      </c>
      <c r="C1409" s="62">
        <v>31996</v>
      </c>
      <c r="D1409" t="s">
        <v>7080</v>
      </c>
      <c r="E1409" t="s">
        <v>7079</v>
      </c>
      <c r="F1409" t="s">
        <v>3575</v>
      </c>
      <c r="G1409" t="s">
        <v>3575</v>
      </c>
      <c r="H1409" t="s">
        <v>1378</v>
      </c>
      <c r="I1409" t="s">
        <v>10326</v>
      </c>
      <c r="J1409" t="s">
        <v>295</v>
      </c>
      <c r="K1409">
        <v>543590</v>
      </c>
      <c r="L1409" t="s">
        <v>295</v>
      </c>
      <c r="M1409">
        <v>1667064</v>
      </c>
      <c r="N1409" t="s">
        <v>295</v>
      </c>
      <c r="O1409" t="s">
        <v>4509</v>
      </c>
      <c r="P1409" t="s">
        <v>2729</v>
      </c>
      <c r="Q1409">
        <v>9152</v>
      </c>
      <c r="R1409" t="s">
        <v>295</v>
      </c>
      <c r="S1409">
        <v>30218</v>
      </c>
      <c r="T1409" t="s">
        <v>295</v>
      </c>
      <c r="V1409" t="s">
        <v>4510</v>
      </c>
      <c r="W1409">
        <v>58495</v>
      </c>
      <c r="X1409">
        <v>9152</v>
      </c>
      <c r="Y1409" t="s">
        <v>295</v>
      </c>
      <c r="Z1409" t="s">
        <v>5983</v>
      </c>
      <c r="AA1409" t="s">
        <v>664</v>
      </c>
      <c r="AB1409" t="s">
        <v>656</v>
      </c>
      <c r="AC1409" t="s">
        <v>295</v>
      </c>
      <c r="AD1409" t="s">
        <v>5983</v>
      </c>
      <c r="AE1409">
        <v>10567</v>
      </c>
      <c r="AF1409" t="s">
        <v>295</v>
      </c>
      <c r="AG1409">
        <v>12998</v>
      </c>
      <c r="AH1409" t="s">
        <v>295</v>
      </c>
      <c r="AI1409">
        <v>5239</v>
      </c>
      <c r="AJ1409">
        <v>3456</v>
      </c>
      <c r="AL1409" t="s">
        <v>15062</v>
      </c>
      <c r="AM1409" t="s">
        <v>5983</v>
      </c>
      <c r="AN1409" t="s">
        <v>295</v>
      </c>
      <c r="AO1409" t="s">
        <v>1378</v>
      </c>
    </row>
    <row r="1410" spans="1:41" x14ac:dyDescent="0.3">
      <c r="A1410" t="s">
        <v>2730</v>
      </c>
      <c r="B1410" t="s">
        <v>2</v>
      </c>
      <c r="C1410" s="62">
        <v>28393</v>
      </c>
      <c r="D1410" t="s">
        <v>6727</v>
      </c>
      <c r="E1410" t="s">
        <v>7301</v>
      </c>
      <c r="F1410" t="s">
        <v>3575</v>
      </c>
      <c r="G1410" t="s">
        <v>3575</v>
      </c>
      <c r="H1410" t="s">
        <v>1422</v>
      </c>
      <c r="I1410" t="s">
        <v>10671</v>
      </c>
      <c r="J1410" t="s">
        <v>2</v>
      </c>
      <c r="K1410">
        <v>408242</v>
      </c>
      <c r="L1410" t="s">
        <v>2</v>
      </c>
      <c r="M1410">
        <v>225410</v>
      </c>
      <c r="N1410" t="s">
        <v>2</v>
      </c>
      <c r="O1410" t="s">
        <v>2731</v>
      </c>
      <c r="P1410" t="s">
        <v>2730</v>
      </c>
      <c r="Q1410">
        <v>6968</v>
      </c>
      <c r="R1410" t="s">
        <v>2</v>
      </c>
      <c r="S1410">
        <v>5219</v>
      </c>
      <c r="T1410" t="s">
        <v>2</v>
      </c>
      <c r="U1410" t="s">
        <v>2</v>
      </c>
      <c r="V1410" t="s">
        <v>4511</v>
      </c>
      <c r="W1410">
        <v>11429</v>
      </c>
      <c r="X1410">
        <v>6968</v>
      </c>
      <c r="Y1410" t="s">
        <v>2</v>
      </c>
      <c r="Z1410" t="s">
        <v>5984</v>
      </c>
      <c r="AA1410" t="s">
        <v>656</v>
      </c>
      <c r="AB1410" t="s">
        <v>656</v>
      </c>
      <c r="AC1410" t="s">
        <v>2</v>
      </c>
      <c r="AD1410" t="s">
        <v>5984</v>
      </c>
      <c r="AE1410">
        <v>7108</v>
      </c>
      <c r="AF1410" t="s">
        <v>2</v>
      </c>
      <c r="AG1410">
        <v>5067</v>
      </c>
      <c r="AI1410">
        <v>7124</v>
      </c>
      <c r="AN1410" t="s">
        <v>2</v>
      </c>
      <c r="AO1410" t="s">
        <v>1422</v>
      </c>
    </row>
    <row r="1411" spans="1:41" x14ac:dyDescent="0.3">
      <c r="A1411" t="s">
        <v>9145</v>
      </c>
      <c r="B1411" t="s">
        <v>9146</v>
      </c>
      <c r="C1411" s="62">
        <v>34055</v>
      </c>
      <c r="D1411" t="s">
        <v>6664</v>
      </c>
      <c r="E1411" t="s">
        <v>9147</v>
      </c>
      <c r="F1411" t="s">
        <v>1507</v>
      </c>
      <c r="G1411" t="s">
        <v>9083</v>
      </c>
      <c r="H1411" t="s">
        <v>1378</v>
      </c>
      <c r="I1411" t="s">
        <v>11687</v>
      </c>
      <c r="J1411" t="s">
        <v>9146</v>
      </c>
      <c r="K1411">
        <v>607043</v>
      </c>
      <c r="L1411" t="s">
        <v>9146</v>
      </c>
      <c r="M1411">
        <v>1894663</v>
      </c>
      <c r="N1411" t="s">
        <v>9146</v>
      </c>
      <c r="O1411" t="s">
        <v>13320</v>
      </c>
      <c r="P1411" t="s">
        <v>9145</v>
      </c>
      <c r="Q1411">
        <v>9876</v>
      </c>
      <c r="R1411" t="s">
        <v>9146</v>
      </c>
      <c r="S1411">
        <v>32159</v>
      </c>
      <c r="T1411" t="s">
        <v>9146</v>
      </c>
      <c r="V1411" t="s">
        <v>12456</v>
      </c>
      <c r="W1411">
        <v>70524</v>
      </c>
      <c r="X1411">
        <v>9876</v>
      </c>
      <c r="Y1411" t="s">
        <v>9146</v>
      </c>
      <c r="Z1411" t="s">
        <v>9148</v>
      </c>
      <c r="AA1411" t="s">
        <v>664</v>
      </c>
      <c r="AB1411" t="s">
        <v>656</v>
      </c>
      <c r="AC1411" t="s">
        <v>9146</v>
      </c>
      <c r="AD1411" t="s">
        <v>9148</v>
      </c>
      <c r="AE1411">
        <v>12146</v>
      </c>
      <c r="AF1411" t="s">
        <v>9146</v>
      </c>
      <c r="AG1411">
        <v>17097</v>
      </c>
      <c r="AH1411" t="s">
        <v>9146</v>
      </c>
      <c r="AI1411">
        <v>18126</v>
      </c>
      <c r="AJ1411">
        <v>4773</v>
      </c>
      <c r="AL1411" t="s">
        <v>15063</v>
      </c>
      <c r="AM1411" t="s">
        <v>9148</v>
      </c>
      <c r="AN1411" t="s">
        <v>9148</v>
      </c>
      <c r="AO1411" t="s">
        <v>1378</v>
      </c>
    </row>
    <row r="1412" spans="1:41" x14ac:dyDescent="0.3">
      <c r="A1412" t="s">
        <v>2732</v>
      </c>
      <c r="B1412" t="s">
        <v>158</v>
      </c>
      <c r="C1412" s="62">
        <v>30890</v>
      </c>
      <c r="D1412" t="s">
        <v>7455</v>
      </c>
      <c r="E1412" t="s">
        <v>7454</v>
      </c>
      <c r="F1412" t="s">
        <v>3575</v>
      </c>
      <c r="G1412" t="s">
        <v>3575</v>
      </c>
      <c r="H1412" t="s">
        <v>1429</v>
      </c>
      <c r="I1412" t="s">
        <v>10424</v>
      </c>
      <c r="J1412" t="s">
        <v>158</v>
      </c>
      <c r="K1412">
        <v>457292</v>
      </c>
      <c r="L1412" t="s">
        <v>158</v>
      </c>
      <c r="M1412">
        <v>1788883</v>
      </c>
      <c r="N1412" t="s">
        <v>158</v>
      </c>
      <c r="O1412" t="s">
        <v>4512</v>
      </c>
      <c r="P1412" t="s">
        <v>2732</v>
      </c>
      <c r="Q1412">
        <v>8845</v>
      </c>
      <c r="R1412" t="s">
        <v>158</v>
      </c>
      <c r="V1412" t="s">
        <v>5985</v>
      </c>
      <c r="W1412">
        <v>51906</v>
      </c>
      <c r="Z1412" t="s">
        <v>8819</v>
      </c>
      <c r="AA1412" t="s">
        <v>5053</v>
      </c>
      <c r="AB1412" t="s">
        <v>656</v>
      </c>
      <c r="AC1412" t="s">
        <v>158</v>
      </c>
      <c r="AD1412" t="s">
        <v>8819</v>
      </c>
      <c r="AI1412">
        <v>15558</v>
      </c>
      <c r="AO1412" t="s">
        <v>1429</v>
      </c>
    </row>
    <row r="1413" spans="1:41" x14ac:dyDescent="0.3">
      <c r="A1413" t="s">
        <v>2733</v>
      </c>
      <c r="B1413" t="s">
        <v>252</v>
      </c>
      <c r="C1413" s="62">
        <v>30189</v>
      </c>
      <c r="D1413" t="s">
        <v>6777</v>
      </c>
      <c r="E1413" t="s">
        <v>7302</v>
      </c>
      <c r="F1413" t="s">
        <v>3575</v>
      </c>
      <c r="G1413" t="s">
        <v>3575</v>
      </c>
      <c r="H1413" t="s">
        <v>658</v>
      </c>
      <c r="I1413" t="s">
        <v>10973</v>
      </c>
      <c r="J1413" t="s">
        <v>252</v>
      </c>
      <c r="K1413">
        <v>434624</v>
      </c>
      <c r="L1413" t="s">
        <v>252</v>
      </c>
      <c r="M1413">
        <v>292038</v>
      </c>
      <c r="N1413" t="s">
        <v>252</v>
      </c>
      <c r="O1413" t="s">
        <v>2734</v>
      </c>
      <c r="P1413" t="s">
        <v>2733</v>
      </c>
      <c r="Q1413">
        <v>8168</v>
      </c>
      <c r="R1413" t="s">
        <v>252</v>
      </c>
      <c r="S1413">
        <v>28951</v>
      </c>
      <c r="T1413" t="s">
        <v>252</v>
      </c>
      <c r="U1413" t="s">
        <v>252</v>
      </c>
      <c r="V1413" t="s">
        <v>4513</v>
      </c>
      <c r="W1413">
        <v>40354</v>
      </c>
      <c r="X1413">
        <v>8168</v>
      </c>
      <c r="Y1413" t="s">
        <v>252</v>
      </c>
      <c r="Z1413" t="s">
        <v>5986</v>
      </c>
      <c r="AA1413" t="s">
        <v>656</v>
      </c>
      <c r="AB1413" t="s">
        <v>656</v>
      </c>
      <c r="AC1413" t="s">
        <v>252</v>
      </c>
      <c r="AD1413" t="s">
        <v>5986</v>
      </c>
      <c r="AE1413">
        <v>7113</v>
      </c>
      <c r="AI1413">
        <v>1153</v>
      </c>
      <c r="AN1413" t="s">
        <v>252</v>
      </c>
      <c r="AO1413" t="s">
        <v>658</v>
      </c>
    </row>
    <row r="1414" spans="1:41" x14ac:dyDescent="0.3">
      <c r="A1414" t="s">
        <v>15784</v>
      </c>
      <c r="B1414" t="s">
        <v>15692</v>
      </c>
      <c r="C1414" s="62">
        <v>35073</v>
      </c>
      <c r="D1414" t="s">
        <v>7513</v>
      </c>
      <c r="E1414" t="s">
        <v>7302</v>
      </c>
      <c r="F1414" t="s">
        <v>1407</v>
      </c>
      <c r="G1414" t="s">
        <v>9083</v>
      </c>
      <c r="H1414" t="s">
        <v>1371</v>
      </c>
      <c r="I1414" t="s">
        <v>15785</v>
      </c>
      <c r="J1414" t="s">
        <v>15692</v>
      </c>
      <c r="K1414">
        <v>656798</v>
      </c>
      <c r="L1414" t="s">
        <v>15692</v>
      </c>
      <c r="P1414" t="s">
        <v>15784</v>
      </c>
      <c r="Q1414">
        <v>11131</v>
      </c>
      <c r="R1414" t="s">
        <v>15692</v>
      </c>
      <c r="S1414">
        <v>35282</v>
      </c>
      <c r="T1414" t="s">
        <v>15692</v>
      </c>
      <c r="W1414">
        <v>106565</v>
      </c>
      <c r="Z1414" t="s">
        <v>16053</v>
      </c>
      <c r="AA1414" t="s">
        <v>656</v>
      </c>
      <c r="AB1414" t="s">
        <v>656</v>
      </c>
      <c r="AD1414" t="s">
        <v>16053</v>
      </c>
      <c r="AE1414">
        <v>13841</v>
      </c>
      <c r="AI1414">
        <v>21037</v>
      </c>
      <c r="AJ1414">
        <v>5954</v>
      </c>
      <c r="AN1414" t="s">
        <v>15692</v>
      </c>
      <c r="AO1414" t="s">
        <v>1371</v>
      </c>
    </row>
    <row r="1415" spans="1:41" x14ac:dyDescent="0.3">
      <c r="A1415" t="s">
        <v>2735</v>
      </c>
      <c r="B1415" t="s">
        <v>298</v>
      </c>
      <c r="C1415" s="62">
        <v>29524</v>
      </c>
      <c r="D1415" t="s">
        <v>7303</v>
      </c>
      <c r="E1415" t="s">
        <v>7302</v>
      </c>
      <c r="F1415" t="s">
        <v>3575</v>
      </c>
      <c r="G1415" t="s">
        <v>3575</v>
      </c>
      <c r="H1415" t="s">
        <v>1378</v>
      </c>
      <c r="I1415" t="s">
        <v>9733</v>
      </c>
      <c r="J1415" t="s">
        <v>298</v>
      </c>
      <c r="K1415">
        <v>425556</v>
      </c>
      <c r="L1415" t="s">
        <v>298</v>
      </c>
      <c r="M1415">
        <v>225411</v>
      </c>
      <c r="N1415" t="s">
        <v>298</v>
      </c>
      <c r="O1415" t="s">
        <v>2736</v>
      </c>
      <c r="P1415" t="s">
        <v>2735</v>
      </c>
      <c r="Q1415">
        <v>7176</v>
      </c>
      <c r="R1415" t="s">
        <v>298</v>
      </c>
      <c r="S1415">
        <v>5576</v>
      </c>
      <c r="T1415" t="s">
        <v>298</v>
      </c>
      <c r="V1415" t="s">
        <v>4514</v>
      </c>
      <c r="W1415">
        <v>31708</v>
      </c>
      <c r="X1415">
        <v>7176</v>
      </c>
      <c r="Y1415" t="s">
        <v>298</v>
      </c>
      <c r="Z1415" t="s">
        <v>8820</v>
      </c>
      <c r="AA1415" t="s">
        <v>664</v>
      </c>
      <c r="AB1415" t="s">
        <v>664</v>
      </c>
      <c r="AC1415" t="s">
        <v>298</v>
      </c>
      <c r="AD1415" t="s">
        <v>8820</v>
      </c>
      <c r="AE1415">
        <v>7230</v>
      </c>
      <c r="AI1415">
        <v>4026</v>
      </c>
      <c r="AN1415" t="s">
        <v>298</v>
      </c>
      <c r="AO1415" t="s">
        <v>1378</v>
      </c>
    </row>
    <row r="1416" spans="1:41" x14ac:dyDescent="0.3">
      <c r="A1416" t="s">
        <v>2737</v>
      </c>
      <c r="B1416" t="s">
        <v>983</v>
      </c>
      <c r="C1416" s="62">
        <v>31803</v>
      </c>
      <c r="D1416" t="s">
        <v>7158</v>
      </c>
      <c r="E1416" t="s">
        <v>7582</v>
      </c>
      <c r="F1416" t="s">
        <v>3575</v>
      </c>
      <c r="G1416" t="s">
        <v>3575</v>
      </c>
      <c r="H1416" t="s">
        <v>1371</v>
      </c>
      <c r="I1416" t="s">
        <v>9194</v>
      </c>
      <c r="J1416" t="s">
        <v>983</v>
      </c>
      <c r="K1416">
        <v>456051</v>
      </c>
      <c r="L1416" t="s">
        <v>983</v>
      </c>
      <c r="M1416">
        <v>1725348</v>
      </c>
      <c r="N1416" t="s">
        <v>983</v>
      </c>
      <c r="O1416" t="s">
        <v>2738</v>
      </c>
      <c r="P1416" t="s">
        <v>2737</v>
      </c>
      <c r="Q1416">
        <v>8901</v>
      </c>
      <c r="R1416" t="s">
        <v>983</v>
      </c>
      <c r="S1416">
        <v>30502</v>
      </c>
      <c r="T1416" t="s">
        <v>983</v>
      </c>
      <c r="V1416" t="s">
        <v>4515</v>
      </c>
      <c r="W1416">
        <v>52416</v>
      </c>
      <c r="X1416">
        <v>8901</v>
      </c>
      <c r="Y1416" t="s">
        <v>983</v>
      </c>
      <c r="Z1416" t="s">
        <v>5987</v>
      </c>
      <c r="AA1416" t="s">
        <v>656</v>
      </c>
      <c r="AB1416" t="s">
        <v>656</v>
      </c>
      <c r="AC1416" t="s">
        <v>983</v>
      </c>
      <c r="AD1416" t="s">
        <v>5987</v>
      </c>
      <c r="AE1416">
        <v>10923</v>
      </c>
      <c r="AF1416" t="s">
        <v>983</v>
      </c>
      <c r="AG1416">
        <v>13011</v>
      </c>
      <c r="AH1416" t="s">
        <v>983</v>
      </c>
      <c r="AI1416">
        <v>3300</v>
      </c>
      <c r="AN1416" t="s">
        <v>983</v>
      </c>
      <c r="AO1416" t="s">
        <v>1371</v>
      </c>
    </row>
    <row r="1417" spans="1:41" x14ac:dyDescent="0.3">
      <c r="A1417" t="s">
        <v>10098</v>
      </c>
      <c r="B1417" t="s">
        <v>10099</v>
      </c>
      <c r="C1417" s="62">
        <v>34124</v>
      </c>
      <c r="D1417" t="s">
        <v>6581</v>
      </c>
      <c r="E1417" t="s">
        <v>10100</v>
      </c>
      <c r="F1417" t="s">
        <v>1396</v>
      </c>
      <c r="G1417" t="s">
        <v>9083</v>
      </c>
      <c r="H1417" t="s">
        <v>1371</v>
      </c>
      <c r="I1417" t="s">
        <v>10101</v>
      </c>
      <c r="J1417" t="s">
        <v>10099</v>
      </c>
      <c r="K1417">
        <v>605400</v>
      </c>
      <c r="L1417" t="s">
        <v>10099</v>
      </c>
      <c r="M1417">
        <v>2133925</v>
      </c>
      <c r="N1417" t="s">
        <v>10099</v>
      </c>
      <c r="O1417" t="s">
        <v>13285</v>
      </c>
      <c r="P1417" t="s">
        <v>10098</v>
      </c>
      <c r="Q1417">
        <v>9882</v>
      </c>
      <c r="R1417" t="s">
        <v>10099</v>
      </c>
      <c r="S1417">
        <v>33709</v>
      </c>
      <c r="T1417" t="s">
        <v>10099</v>
      </c>
      <c r="V1417" t="s">
        <v>12403</v>
      </c>
      <c r="W1417">
        <v>70943</v>
      </c>
      <c r="X1417">
        <v>9882</v>
      </c>
      <c r="Y1417" t="s">
        <v>10099</v>
      </c>
      <c r="Z1417" t="s">
        <v>10102</v>
      </c>
      <c r="AA1417" t="s">
        <v>656</v>
      </c>
      <c r="AB1417" t="s">
        <v>656</v>
      </c>
      <c r="AC1417" t="s">
        <v>10099</v>
      </c>
      <c r="AD1417" t="s">
        <v>10102</v>
      </c>
      <c r="AE1417">
        <v>13359</v>
      </c>
      <c r="AF1417" t="s">
        <v>10099</v>
      </c>
      <c r="AG1417">
        <v>60647</v>
      </c>
      <c r="AH1417" t="s">
        <v>10099</v>
      </c>
      <c r="AI1417">
        <v>18357</v>
      </c>
      <c r="AJ1417">
        <v>4784</v>
      </c>
      <c r="AK1417" t="s">
        <v>10099</v>
      </c>
      <c r="AL1417" t="s">
        <v>15064</v>
      </c>
      <c r="AM1417" t="s">
        <v>10102</v>
      </c>
      <c r="AN1417" t="s">
        <v>10102</v>
      </c>
      <c r="AO1417" t="s">
        <v>15887</v>
      </c>
    </row>
    <row r="1418" spans="1:41" x14ac:dyDescent="0.3">
      <c r="A1418" t="s">
        <v>2739</v>
      </c>
      <c r="B1418" t="s">
        <v>777</v>
      </c>
      <c r="C1418" s="62">
        <v>30298</v>
      </c>
      <c r="D1418" t="s">
        <v>7604</v>
      </c>
      <c r="E1418" t="s">
        <v>7603</v>
      </c>
      <c r="F1418" t="s">
        <v>3575</v>
      </c>
      <c r="G1418" t="s">
        <v>3575</v>
      </c>
      <c r="H1418" t="s">
        <v>1371</v>
      </c>
      <c r="I1418" t="s">
        <v>10439</v>
      </c>
      <c r="J1418" t="s">
        <v>777</v>
      </c>
      <c r="K1418">
        <v>445060</v>
      </c>
      <c r="L1418" t="s">
        <v>777</v>
      </c>
      <c r="M1418">
        <v>580595</v>
      </c>
      <c r="N1418" t="s">
        <v>777</v>
      </c>
      <c r="O1418" t="s">
        <v>2740</v>
      </c>
      <c r="P1418" t="s">
        <v>2739</v>
      </c>
      <c r="Q1418">
        <v>7720</v>
      </c>
      <c r="R1418" t="s">
        <v>777</v>
      </c>
      <c r="S1418">
        <v>6491</v>
      </c>
      <c r="T1418" t="s">
        <v>777</v>
      </c>
      <c r="V1418" t="s">
        <v>4516</v>
      </c>
      <c r="W1418">
        <v>40375</v>
      </c>
      <c r="X1418">
        <v>7720</v>
      </c>
      <c r="Y1418" t="s">
        <v>777</v>
      </c>
      <c r="Z1418" t="s">
        <v>5988</v>
      </c>
      <c r="AA1418" t="s">
        <v>656</v>
      </c>
      <c r="AB1418" t="s">
        <v>656</v>
      </c>
      <c r="AC1418" t="s">
        <v>777</v>
      </c>
      <c r="AD1418" t="s">
        <v>5988</v>
      </c>
      <c r="AE1418">
        <v>7963</v>
      </c>
      <c r="AF1418" t="s">
        <v>777</v>
      </c>
      <c r="AG1418">
        <v>5742</v>
      </c>
      <c r="AH1418" t="s">
        <v>777</v>
      </c>
      <c r="AI1418">
        <v>3849</v>
      </c>
      <c r="AJ1418">
        <v>2214</v>
      </c>
      <c r="AK1418" t="s">
        <v>777</v>
      </c>
      <c r="AL1418" t="s">
        <v>15065</v>
      </c>
      <c r="AM1418" t="s">
        <v>5988</v>
      </c>
      <c r="AN1418" t="s">
        <v>5988</v>
      </c>
      <c r="AO1418" t="s">
        <v>1371</v>
      </c>
    </row>
    <row r="1419" spans="1:41" x14ac:dyDescent="0.3">
      <c r="A1419" t="s">
        <v>11140</v>
      </c>
      <c r="B1419" t="s">
        <v>11141</v>
      </c>
      <c r="C1419" s="62">
        <v>32868</v>
      </c>
      <c r="D1419" t="s">
        <v>7064</v>
      </c>
      <c r="E1419" t="s">
        <v>11142</v>
      </c>
      <c r="F1419" t="s">
        <v>3575</v>
      </c>
      <c r="G1419" t="s">
        <v>3575</v>
      </c>
      <c r="H1419" t="s">
        <v>1371</v>
      </c>
      <c r="I1419" t="s">
        <v>11143</v>
      </c>
      <c r="J1419" t="s">
        <v>11141</v>
      </c>
      <c r="K1419">
        <v>543594</v>
      </c>
      <c r="L1419" t="s">
        <v>11141</v>
      </c>
      <c r="M1419">
        <v>2043264</v>
      </c>
      <c r="N1419" t="s">
        <v>11141</v>
      </c>
      <c r="O1419" t="s">
        <v>12081</v>
      </c>
      <c r="P1419" t="s">
        <v>11140</v>
      </c>
      <c r="Q1419">
        <v>9405</v>
      </c>
      <c r="R1419" t="s">
        <v>11141</v>
      </c>
      <c r="S1419">
        <v>32709</v>
      </c>
      <c r="T1419" t="s">
        <v>11141</v>
      </c>
      <c r="V1419" t="s">
        <v>12082</v>
      </c>
      <c r="W1419">
        <v>65982</v>
      </c>
      <c r="X1419">
        <v>9405</v>
      </c>
      <c r="Y1419" t="s">
        <v>11141</v>
      </c>
      <c r="Z1419" t="s">
        <v>11144</v>
      </c>
      <c r="AA1419" t="s">
        <v>664</v>
      </c>
      <c r="AB1419" t="s">
        <v>664</v>
      </c>
      <c r="AC1419" t="s">
        <v>11141</v>
      </c>
      <c r="AD1419" t="s">
        <v>11144</v>
      </c>
      <c r="AE1419">
        <v>11691</v>
      </c>
      <c r="AF1419" t="s">
        <v>11141</v>
      </c>
      <c r="AG1419">
        <v>38146</v>
      </c>
      <c r="AH1419" t="s">
        <v>11141</v>
      </c>
      <c r="AI1419">
        <v>14746</v>
      </c>
      <c r="AJ1419">
        <v>4367</v>
      </c>
      <c r="AN1419" t="s">
        <v>11141</v>
      </c>
      <c r="AO1419" t="s">
        <v>1371</v>
      </c>
    </row>
    <row r="1420" spans="1:41" x14ac:dyDescent="0.3">
      <c r="A1420" t="s">
        <v>2741</v>
      </c>
      <c r="B1420" t="s">
        <v>1156</v>
      </c>
      <c r="C1420" s="62">
        <v>31754</v>
      </c>
      <c r="D1420" t="s">
        <v>6988</v>
      </c>
      <c r="E1420" t="s">
        <v>8004</v>
      </c>
      <c r="F1420" t="s">
        <v>3575</v>
      </c>
      <c r="G1420" t="s">
        <v>3575</v>
      </c>
      <c r="H1420" t="s">
        <v>1371</v>
      </c>
      <c r="I1420" t="s">
        <v>10718</v>
      </c>
      <c r="J1420" t="s">
        <v>1156</v>
      </c>
      <c r="K1420">
        <v>467099</v>
      </c>
      <c r="L1420" t="s">
        <v>1156</v>
      </c>
      <c r="M1420">
        <v>1669887</v>
      </c>
      <c r="N1420" t="s">
        <v>1156</v>
      </c>
      <c r="O1420" t="s">
        <v>2742</v>
      </c>
      <c r="P1420" t="s">
        <v>2741</v>
      </c>
      <c r="Q1420">
        <v>8704</v>
      </c>
      <c r="R1420" t="s">
        <v>1156</v>
      </c>
      <c r="S1420">
        <v>30406</v>
      </c>
      <c r="T1420" t="s">
        <v>1156</v>
      </c>
      <c r="V1420" t="s">
        <v>5989</v>
      </c>
      <c r="W1420">
        <v>49831</v>
      </c>
      <c r="X1420">
        <v>8704</v>
      </c>
      <c r="Y1420" t="s">
        <v>1156</v>
      </c>
      <c r="Z1420" t="s">
        <v>8821</v>
      </c>
      <c r="AA1420" t="s">
        <v>664</v>
      </c>
      <c r="AB1420" t="s">
        <v>664</v>
      </c>
      <c r="AC1420" t="s">
        <v>1156</v>
      </c>
      <c r="AD1420" t="s">
        <v>8821</v>
      </c>
      <c r="AI1420">
        <v>4078</v>
      </c>
      <c r="AO1420" t="s">
        <v>1371</v>
      </c>
    </row>
    <row r="1421" spans="1:41" x14ac:dyDescent="0.3">
      <c r="A1421" t="s">
        <v>2743</v>
      </c>
      <c r="B1421" t="s">
        <v>836</v>
      </c>
      <c r="C1421" s="62">
        <v>31108</v>
      </c>
      <c r="D1421" t="s">
        <v>7592</v>
      </c>
      <c r="E1421" t="s">
        <v>6908</v>
      </c>
      <c r="F1421" t="s">
        <v>3575</v>
      </c>
      <c r="G1421" t="s">
        <v>3575</v>
      </c>
      <c r="H1421" t="s">
        <v>1371</v>
      </c>
      <c r="I1421" t="s">
        <v>10762</v>
      </c>
      <c r="J1421" t="s">
        <v>836</v>
      </c>
      <c r="K1421">
        <v>502032</v>
      </c>
      <c r="L1421" t="s">
        <v>836</v>
      </c>
      <c r="M1421">
        <v>1657583</v>
      </c>
      <c r="N1421" t="s">
        <v>836</v>
      </c>
      <c r="O1421" t="s">
        <v>2744</v>
      </c>
      <c r="P1421" t="s">
        <v>2743</v>
      </c>
      <c r="Q1421">
        <v>8540</v>
      </c>
      <c r="R1421" t="s">
        <v>836</v>
      </c>
      <c r="S1421">
        <v>30369</v>
      </c>
      <c r="T1421" t="s">
        <v>836</v>
      </c>
      <c r="V1421" t="s">
        <v>4517</v>
      </c>
      <c r="W1421">
        <v>50098</v>
      </c>
      <c r="X1421">
        <v>8540</v>
      </c>
      <c r="Y1421" t="s">
        <v>836</v>
      </c>
      <c r="Z1421" t="s">
        <v>5990</v>
      </c>
      <c r="AA1421" t="s">
        <v>656</v>
      </c>
      <c r="AB1421" t="s">
        <v>656</v>
      </c>
      <c r="AC1421" t="s">
        <v>836</v>
      </c>
      <c r="AD1421" t="s">
        <v>5990</v>
      </c>
      <c r="AE1421">
        <v>10288</v>
      </c>
      <c r="AF1421" t="s">
        <v>836</v>
      </c>
      <c r="AG1421">
        <v>5741</v>
      </c>
      <c r="AH1421" t="s">
        <v>836</v>
      </c>
      <c r="AI1421">
        <v>2541</v>
      </c>
      <c r="AJ1421">
        <v>3168</v>
      </c>
      <c r="AL1421" t="s">
        <v>15066</v>
      </c>
      <c r="AM1421" t="s">
        <v>5990</v>
      </c>
      <c r="AN1421" t="s">
        <v>836</v>
      </c>
      <c r="AO1421" t="s">
        <v>15883</v>
      </c>
    </row>
    <row r="1422" spans="1:41" x14ac:dyDescent="0.3">
      <c r="A1422" t="s">
        <v>5991</v>
      </c>
      <c r="B1422" t="s">
        <v>1320</v>
      </c>
      <c r="C1422" s="62">
        <v>34084</v>
      </c>
      <c r="D1422" t="s">
        <v>6633</v>
      </c>
      <c r="E1422" t="s">
        <v>6908</v>
      </c>
      <c r="F1422" t="s">
        <v>1403</v>
      </c>
      <c r="G1422" t="s">
        <v>6107</v>
      </c>
      <c r="H1422" t="s">
        <v>1371</v>
      </c>
      <c r="I1422" t="s">
        <v>10094</v>
      </c>
      <c r="J1422" t="s">
        <v>1320</v>
      </c>
      <c r="K1422">
        <v>596057</v>
      </c>
      <c r="L1422" t="s">
        <v>1320</v>
      </c>
      <c r="M1422">
        <v>1956960</v>
      </c>
      <c r="N1422" t="s">
        <v>1320</v>
      </c>
      <c r="O1422" t="s">
        <v>8822</v>
      </c>
      <c r="P1422" t="s">
        <v>5991</v>
      </c>
      <c r="Q1422">
        <v>9636</v>
      </c>
      <c r="R1422" t="s">
        <v>1320</v>
      </c>
      <c r="S1422">
        <v>33199</v>
      </c>
      <c r="T1422" t="s">
        <v>1320</v>
      </c>
      <c r="V1422" t="s">
        <v>5992</v>
      </c>
      <c r="W1422">
        <v>70778</v>
      </c>
      <c r="X1422">
        <v>9636</v>
      </c>
      <c r="Y1422" t="s">
        <v>1320</v>
      </c>
      <c r="Z1422" t="s">
        <v>5993</v>
      </c>
      <c r="AA1422" t="s">
        <v>664</v>
      </c>
      <c r="AB1422" t="s">
        <v>664</v>
      </c>
      <c r="AC1422" t="s">
        <v>1320</v>
      </c>
      <c r="AD1422" t="s">
        <v>5993</v>
      </c>
      <c r="AE1422">
        <v>12134</v>
      </c>
      <c r="AF1422" t="s">
        <v>1320</v>
      </c>
      <c r="AG1422">
        <v>52195</v>
      </c>
      <c r="AH1422" t="s">
        <v>1320</v>
      </c>
      <c r="AI1422">
        <v>18159</v>
      </c>
      <c r="AJ1422">
        <v>4760</v>
      </c>
      <c r="AK1422" t="s">
        <v>1320</v>
      </c>
      <c r="AL1422" t="s">
        <v>15067</v>
      </c>
      <c r="AM1422" t="s">
        <v>5993</v>
      </c>
      <c r="AN1422" t="s">
        <v>5993</v>
      </c>
      <c r="AO1422" t="s">
        <v>1371</v>
      </c>
    </row>
    <row r="1423" spans="1:41" x14ac:dyDescent="0.3">
      <c r="A1423" t="s">
        <v>2745</v>
      </c>
      <c r="B1423" t="s">
        <v>190</v>
      </c>
      <c r="C1423" s="62">
        <v>32553</v>
      </c>
      <c r="D1423" t="s">
        <v>6909</v>
      </c>
      <c r="E1423" t="s">
        <v>6908</v>
      </c>
      <c r="F1423" t="s">
        <v>3575</v>
      </c>
      <c r="G1423" t="s">
        <v>3575</v>
      </c>
      <c r="H1423" t="s">
        <v>1422</v>
      </c>
      <c r="I1423" t="s">
        <v>9832</v>
      </c>
      <c r="J1423" t="s">
        <v>190</v>
      </c>
      <c r="K1423">
        <v>519083</v>
      </c>
      <c r="L1423" t="s">
        <v>190</v>
      </c>
      <c r="M1423">
        <v>1669888</v>
      </c>
      <c r="N1423" t="s">
        <v>190</v>
      </c>
      <c r="O1423" t="s">
        <v>4518</v>
      </c>
      <c r="P1423" t="s">
        <v>2745</v>
      </c>
      <c r="Q1423">
        <v>8876</v>
      </c>
      <c r="R1423" t="s">
        <v>190</v>
      </c>
      <c r="S1423">
        <v>30608</v>
      </c>
      <c r="T1423" t="s">
        <v>190</v>
      </c>
      <c r="U1423" t="s">
        <v>190</v>
      </c>
      <c r="V1423" t="s">
        <v>4519</v>
      </c>
      <c r="W1423">
        <v>57013</v>
      </c>
      <c r="X1423">
        <v>8876</v>
      </c>
      <c r="Y1423" t="s">
        <v>190</v>
      </c>
      <c r="Z1423" t="s">
        <v>5994</v>
      </c>
      <c r="AA1423" t="s">
        <v>656</v>
      </c>
      <c r="AB1423" t="s">
        <v>656</v>
      </c>
      <c r="AC1423" t="s">
        <v>190</v>
      </c>
      <c r="AD1423" t="s">
        <v>5994</v>
      </c>
      <c r="AE1423">
        <v>9955</v>
      </c>
      <c r="AF1423" t="s">
        <v>190</v>
      </c>
      <c r="AG1423">
        <v>12949</v>
      </c>
      <c r="AH1423" t="s">
        <v>190</v>
      </c>
      <c r="AI1423">
        <v>4612</v>
      </c>
      <c r="AJ1423">
        <v>3700</v>
      </c>
      <c r="AK1423" t="s">
        <v>190</v>
      </c>
      <c r="AL1423" t="s">
        <v>15068</v>
      </c>
      <c r="AM1423" t="s">
        <v>5994</v>
      </c>
      <c r="AN1423" t="s">
        <v>190</v>
      </c>
      <c r="AO1423" t="s">
        <v>1422</v>
      </c>
    </row>
    <row r="1424" spans="1:41" x14ac:dyDescent="0.3">
      <c r="A1424" t="s">
        <v>12200</v>
      </c>
      <c r="B1424" t="s">
        <v>11658</v>
      </c>
      <c r="C1424" s="62">
        <v>34792</v>
      </c>
      <c r="D1424" t="s">
        <v>7513</v>
      </c>
      <c r="E1424" t="s">
        <v>12201</v>
      </c>
      <c r="F1424" t="s">
        <v>1435</v>
      </c>
      <c r="G1424" t="s">
        <v>9083</v>
      </c>
      <c r="H1424" t="s">
        <v>1422</v>
      </c>
      <c r="I1424" t="s">
        <v>15621</v>
      </c>
      <c r="J1424" t="s">
        <v>11658</v>
      </c>
      <c r="K1424">
        <v>641924</v>
      </c>
      <c r="L1424" t="s">
        <v>11658</v>
      </c>
      <c r="N1424" t="s">
        <v>11658</v>
      </c>
      <c r="P1424" t="s">
        <v>12200</v>
      </c>
      <c r="Q1424">
        <v>10521</v>
      </c>
      <c r="R1424" t="s">
        <v>11658</v>
      </c>
      <c r="S1424">
        <v>34931</v>
      </c>
      <c r="T1424" t="s">
        <v>11658</v>
      </c>
      <c r="V1424" t="s">
        <v>12202</v>
      </c>
      <c r="W1424">
        <v>102700</v>
      </c>
      <c r="Z1424" t="s">
        <v>12203</v>
      </c>
      <c r="AA1424" t="s">
        <v>656</v>
      </c>
      <c r="AB1424" t="s">
        <v>656</v>
      </c>
      <c r="AC1424" t="s">
        <v>11658</v>
      </c>
      <c r="AD1424" t="s">
        <v>12203</v>
      </c>
      <c r="AE1424">
        <v>13783</v>
      </c>
      <c r="AI1424">
        <v>18495</v>
      </c>
      <c r="AJ1424">
        <v>5599</v>
      </c>
      <c r="AN1424" t="s">
        <v>11658</v>
      </c>
      <c r="AO1424" t="s">
        <v>1422</v>
      </c>
    </row>
    <row r="1425" spans="1:41" x14ac:dyDescent="0.3">
      <c r="A1425" t="s">
        <v>2746</v>
      </c>
      <c r="B1425" t="s">
        <v>839</v>
      </c>
      <c r="C1425" s="62">
        <v>31789</v>
      </c>
      <c r="D1425" t="s">
        <v>7395</v>
      </c>
      <c r="E1425" t="s">
        <v>8005</v>
      </c>
      <c r="F1425" t="s">
        <v>16153</v>
      </c>
      <c r="G1425" t="s">
        <v>9083</v>
      </c>
      <c r="H1425" t="s">
        <v>1371</v>
      </c>
      <c r="I1425" t="s">
        <v>10330</v>
      </c>
      <c r="J1425" t="s">
        <v>839</v>
      </c>
      <c r="K1425">
        <v>467100</v>
      </c>
      <c r="L1425" t="s">
        <v>839</v>
      </c>
      <c r="M1425">
        <v>1655641</v>
      </c>
      <c r="N1425" t="s">
        <v>839</v>
      </c>
      <c r="O1425" t="s">
        <v>2747</v>
      </c>
      <c r="P1425" t="s">
        <v>2746</v>
      </c>
      <c r="Q1425">
        <v>8728</v>
      </c>
      <c r="R1425" t="s">
        <v>839</v>
      </c>
      <c r="S1425">
        <v>30400</v>
      </c>
      <c r="T1425" t="s">
        <v>839</v>
      </c>
      <c r="V1425" t="s">
        <v>4520</v>
      </c>
      <c r="W1425">
        <v>49832</v>
      </c>
      <c r="X1425">
        <v>8728</v>
      </c>
      <c r="Y1425" t="s">
        <v>839</v>
      </c>
      <c r="Z1425" t="s">
        <v>5995</v>
      </c>
      <c r="AA1425" t="s">
        <v>656</v>
      </c>
      <c r="AB1425" t="s">
        <v>656</v>
      </c>
      <c r="AC1425" t="s">
        <v>839</v>
      </c>
      <c r="AD1425" t="s">
        <v>5995</v>
      </c>
      <c r="AE1425">
        <v>10412</v>
      </c>
      <c r="AF1425" t="s">
        <v>839</v>
      </c>
      <c r="AG1425">
        <v>12175</v>
      </c>
      <c r="AH1425" t="s">
        <v>839</v>
      </c>
      <c r="AI1425">
        <v>4105</v>
      </c>
      <c r="AJ1425">
        <v>3519</v>
      </c>
      <c r="AK1425" t="s">
        <v>839</v>
      </c>
      <c r="AL1425" t="s">
        <v>15069</v>
      </c>
      <c r="AM1425" t="s">
        <v>5995</v>
      </c>
      <c r="AN1425" t="s">
        <v>5995</v>
      </c>
      <c r="AO1425" t="s">
        <v>15887</v>
      </c>
    </row>
    <row r="1426" spans="1:41" x14ac:dyDescent="0.3">
      <c r="A1426" t="s">
        <v>2748</v>
      </c>
      <c r="B1426" t="s">
        <v>194</v>
      </c>
      <c r="C1426" s="62">
        <v>31943</v>
      </c>
      <c r="D1426" t="s">
        <v>7022</v>
      </c>
      <c r="E1426" t="s">
        <v>7042</v>
      </c>
      <c r="F1426" t="s">
        <v>1387</v>
      </c>
      <c r="G1426" t="s">
        <v>6107</v>
      </c>
      <c r="H1426" t="s">
        <v>659</v>
      </c>
      <c r="I1426" t="s">
        <v>10504</v>
      </c>
      <c r="J1426" t="s">
        <v>194</v>
      </c>
      <c r="K1426">
        <v>456488</v>
      </c>
      <c r="L1426" t="s">
        <v>194</v>
      </c>
      <c r="M1426">
        <v>1098979</v>
      </c>
      <c r="N1426" t="s">
        <v>194</v>
      </c>
      <c r="O1426" t="s">
        <v>13281</v>
      </c>
      <c r="P1426" t="s">
        <v>2748</v>
      </c>
      <c r="Q1426">
        <v>8789</v>
      </c>
      <c r="R1426" t="s">
        <v>194</v>
      </c>
      <c r="S1426">
        <v>30290</v>
      </c>
      <c r="T1426" t="s">
        <v>194</v>
      </c>
      <c r="U1426" t="s">
        <v>194</v>
      </c>
      <c r="V1426" t="s">
        <v>12827</v>
      </c>
      <c r="W1426">
        <v>48318</v>
      </c>
      <c r="X1426">
        <v>8789</v>
      </c>
      <c r="Y1426" t="s">
        <v>194</v>
      </c>
      <c r="Z1426" t="s">
        <v>5996</v>
      </c>
      <c r="AA1426" t="s">
        <v>656</v>
      </c>
      <c r="AB1426" t="s">
        <v>656</v>
      </c>
      <c r="AC1426" t="s">
        <v>194</v>
      </c>
      <c r="AD1426" t="s">
        <v>5996</v>
      </c>
      <c r="AE1426">
        <v>8972</v>
      </c>
      <c r="AF1426" t="s">
        <v>194</v>
      </c>
      <c r="AG1426">
        <v>12505</v>
      </c>
      <c r="AH1426" t="s">
        <v>194</v>
      </c>
      <c r="AI1426">
        <v>2488</v>
      </c>
      <c r="AJ1426">
        <v>3578</v>
      </c>
      <c r="AK1426" t="s">
        <v>194</v>
      </c>
      <c r="AL1426" t="s">
        <v>15070</v>
      </c>
      <c r="AM1426" t="s">
        <v>5996</v>
      </c>
      <c r="AN1426" t="s">
        <v>5996</v>
      </c>
      <c r="AO1426" t="s">
        <v>15903</v>
      </c>
    </row>
    <row r="1427" spans="1:41" x14ac:dyDescent="0.3">
      <c r="A1427" t="s">
        <v>15786</v>
      </c>
      <c r="B1427" t="s">
        <v>14295</v>
      </c>
      <c r="C1427" s="62">
        <v>34428</v>
      </c>
      <c r="D1427" t="s">
        <v>15787</v>
      </c>
      <c r="E1427" t="s">
        <v>7042</v>
      </c>
      <c r="F1427" t="s">
        <v>1447</v>
      </c>
      <c r="G1427" t="s">
        <v>6107</v>
      </c>
      <c r="H1427" t="s">
        <v>658</v>
      </c>
      <c r="I1427" t="s">
        <v>15487</v>
      </c>
      <c r="J1427" t="s">
        <v>14295</v>
      </c>
      <c r="K1427">
        <v>600524</v>
      </c>
      <c r="L1427" t="s">
        <v>14295</v>
      </c>
      <c r="P1427" t="s">
        <v>15786</v>
      </c>
      <c r="Q1427">
        <v>10137</v>
      </c>
      <c r="R1427" t="s">
        <v>14295</v>
      </c>
      <c r="S1427">
        <v>32778</v>
      </c>
      <c r="T1427" t="s">
        <v>14295</v>
      </c>
      <c r="W1427">
        <v>69321</v>
      </c>
      <c r="X1427">
        <v>10137</v>
      </c>
      <c r="Y1427" t="s">
        <v>16054</v>
      </c>
      <c r="Z1427" t="s">
        <v>16055</v>
      </c>
      <c r="AA1427" t="s">
        <v>656</v>
      </c>
      <c r="AB1427" t="s">
        <v>656</v>
      </c>
      <c r="AD1427" t="s">
        <v>16055</v>
      </c>
      <c r="AE1427">
        <v>12883</v>
      </c>
      <c r="AI1427">
        <v>18353</v>
      </c>
      <c r="AJ1427">
        <v>5062</v>
      </c>
      <c r="AN1427" t="s">
        <v>14295</v>
      </c>
      <c r="AO1427" t="s">
        <v>658</v>
      </c>
    </row>
    <row r="1428" spans="1:41" x14ac:dyDescent="0.3">
      <c r="A1428" t="s">
        <v>4521</v>
      </c>
      <c r="B1428" t="s">
        <v>1331</v>
      </c>
      <c r="C1428" s="62">
        <v>31984</v>
      </c>
      <c r="D1428" t="s">
        <v>8007</v>
      </c>
      <c r="E1428" t="s">
        <v>8006</v>
      </c>
      <c r="F1428" t="s">
        <v>3575</v>
      </c>
      <c r="G1428" t="s">
        <v>3575</v>
      </c>
      <c r="H1428" t="s">
        <v>1371</v>
      </c>
      <c r="I1428" t="s">
        <v>9673</v>
      </c>
      <c r="J1428" t="s">
        <v>1331</v>
      </c>
      <c r="K1428">
        <v>573064</v>
      </c>
      <c r="L1428" t="s">
        <v>1331</v>
      </c>
      <c r="M1428">
        <v>2040769</v>
      </c>
      <c r="N1428" t="s">
        <v>1331</v>
      </c>
      <c r="O1428" t="s">
        <v>4522</v>
      </c>
      <c r="P1428" t="s">
        <v>4521</v>
      </c>
      <c r="Q1428">
        <v>9381</v>
      </c>
      <c r="R1428" t="s">
        <v>1331</v>
      </c>
      <c r="S1428">
        <v>32706</v>
      </c>
      <c r="T1428" t="s">
        <v>1331</v>
      </c>
      <c r="V1428" t="s">
        <v>5997</v>
      </c>
      <c r="W1428">
        <v>60488</v>
      </c>
      <c r="X1428">
        <v>9381</v>
      </c>
      <c r="Y1428" t="s">
        <v>1331</v>
      </c>
      <c r="Z1428" t="s">
        <v>5998</v>
      </c>
      <c r="AA1428" t="s">
        <v>664</v>
      </c>
      <c r="AB1428" t="s">
        <v>664</v>
      </c>
      <c r="AC1428" t="s">
        <v>1331</v>
      </c>
      <c r="AD1428" t="s">
        <v>5998</v>
      </c>
      <c r="AE1428">
        <v>12837</v>
      </c>
      <c r="AF1428" t="s">
        <v>1331</v>
      </c>
      <c r="AG1428">
        <v>38141</v>
      </c>
      <c r="AH1428" t="s">
        <v>1331</v>
      </c>
      <c r="AI1428">
        <v>11311</v>
      </c>
      <c r="AJ1428">
        <v>4352</v>
      </c>
      <c r="AL1428" t="s">
        <v>15071</v>
      </c>
      <c r="AM1428" t="s">
        <v>5998</v>
      </c>
      <c r="AN1428" t="s">
        <v>1331</v>
      </c>
      <c r="AO1428" t="s">
        <v>1371</v>
      </c>
    </row>
    <row r="1429" spans="1:41" x14ac:dyDescent="0.3">
      <c r="A1429" t="s">
        <v>15788</v>
      </c>
      <c r="B1429" t="s">
        <v>14270</v>
      </c>
      <c r="C1429" s="62">
        <v>32945</v>
      </c>
      <c r="D1429" t="s">
        <v>6977</v>
      </c>
      <c r="E1429" t="s">
        <v>15789</v>
      </c>
      <c r="F1429" t="s">
        <v>1524</v>
      </c>
      <c r="G1429" t="s">
        <v>9083</v>
      </c>
      <c r="H1429" t="s">
        <v>1371</v>
      </c>
      <c r="I1429" t="s">
        <v>15503</v>
      </c>
      <c r="J1429" t="s">
        <v>14270</v>
      </c>
      <c r="K1429">
        <v>623184</v>
      </c>
      <c r="L1429" t="s">
        <v>14270</v>
      </c>
      <c r="P1429" t="s">
        <v>15788</v>
      </c>
      <c r="Q1429">
        <v>9926</v>
      </c>
      <c r="R1429" t="s">
        <v>14270</v>
      </c>
      <c r="S1429">
        <v>33256</v>
      </c>
      <c r="T1429" t="s">
        <v>14270</v>
      </c>
      <c r="W1429">
        <v>101264</v>
      </c>
      <c r="X1429">
        <v>9926</v>
      </c>
      <c r="Y1429" t="s">
        <v>14270</v>
      </c>
      <c r="Z1429" t="s">
        <v>16056</v>
      </c>
      <c r="AA1429" t="s">
        <v>656</v>
      </c>
      <c r="AB1429" t="s">
        <v>656</v>
      </c>
      <c r="AD1429" t="s">
        <v>16056</v>
      </c>
      <c r="AE1429">
        <v>12900</v>
      </c>
      <c r="AI1429">
        <v>23778</v>
      </c>
      <c r="AJ1429">
        <v>4899</v>
      </c>
      <c r="AN1429" t="s">
        <v>14270</v>
      </c>
      <c r="AO1429" t="s">
        <v>15883</v>
      </c>
    </row>
    <row r="1430" spans="1:41" x14ac:dyDescent="0.3">
      <c r="A1430" t="s">
        <v>3488</v>
      </c>
      <c r="B1430" t="s">
        <v>956</v>
      </c>
      <c r="C1430" s="62">
        <v>32690</v>
      </c>
      <c r="D1430" t="s">
        <v>6538</v>
      </c>
      <c r="E1430" t="s">
        <v>7583</v>
      </c>
      <c r="F1430" t="s">
        <v>3575</v>
      </c>
      <c r="G1430" t="s">
        <v>3575</v>
      </c>
      <c r="H1430" t="s">
        <v>1371</v>
      </c>
      <c r="I1430" t="s">
        <v>10163</v>
      </c>
      <c r="J1430" t="s">
        <v>956</v>
      </c>
      <c r="K1430">
        <v>519085</v>
      </c>
      <c r="L1430" t="s">
        <v>956</v>
      </c>
      <c r="M1430">
        <v>1795903</v>
      </c>
      <c r="N1430" t="s">
        <v>956</v>
      </c>
      <c r="O1430" t="s">
        <v>4523</v>
      </c>
      <c r="P1430" t="s">
        <v>3488</v>
      </c>
      <c r="Q1430">
        <v>9373</v>
      </c>
      <c r="R1430" t="s">
        <v>956</v>
      </c>
      <c r="S1430">
        <v>31113</v>
      </c>
      <c r="T1430" t="s">
        <v>956</v>
      </c>
      <c r="V1430" t="s">
        <v>4524</v>
      </c>
      <c r="W1430">
        <v>58503</v>
      </c>
      <c r="X1430">
        <v>9373</v>
      </c>
      <c r="Y1430" t="s">
        <v>956</v>
      </c>
      <c r="Z1430" t="s">
        <v>5999</v>
      </c>
      <c r="AA1430" t="s">
        <v>664</v>
      </c>
      <c r="AB1430" t="s">
        <v>664</v>
      </c>
      <c r="AC1430" t="s">
        <v>956</v>
      </c>
      <c r="AD1430" t="s">
        <v>5999</v>
      </c>
      <c r="AE1430">
        <v>11254</v>
      </c>
      <c r="AF1430" t="s">
        <v>956</v>
      </c>
      <c r="AG1430">
        <v>13141</v>
      </c>
      <c r="AH1430" t="s">
        <v>956</v>
      </c>
      <c r="AI1430">
        <v>5748</v>
      </c>
      <c r="AJ1430">
        <v>4347</v>
      </c>
      <c r="AN1430" t="s">
        <v>956</v>
      </c>
      <c r="AO1430" t="s">
        <v>1371</v>
      </c>
    </row>
    <row r="1431" spans="1:41" x14ac:dyDescent="0.3">
      <c r="A1431" t="s">
        <v>12315</v>
      </c>
      <c r="B1431" t="s">
        <v>11478</v>
      </c>
      <c r="C1431" s="62">
        <v>33069</v>
      </c>
      <c r="D1431" t="s">
        <v>6923</v>
      </c>
      <c r="E1431" t="s">
        <v>12316</v>
      </c>
      <c r="F1431" t="s">
        <v>1411</v>
      </c>
      <c r="G1431" t="s">
        <v>9083</v>
      </c>
      <c r="H1431" t="s">
        <v>1378</v>
      </c>
      <c r="I1431" t="s">
        <v>11479</v>
      </c>
      <c r="J1431" t="s">
        <v>11478</v>
      </c>
      <c r="K1431">
        <v>598284</v>
      </c>
      <c r="L1431" t="s">
        <v>11478</v>
      </c>
      <c r="M1431">
        <v>2116989</v>
      </c>
      <c r="N1431" t="s">
        <v>11478</v>
      </c>
      <c r="O1431" t="s">
        <v>13578</v>
      </c>
      <c r="P1431" t="s">
        <v>12315</v>
      </c>
      <c r="Q1431">
        <v>9901</v>
      </c>
      <c r="R1431" t="s">
        <v>11478</v>
      </c>
      <c r="S1431">
        <v>33179</v>
      </c>
      <c r="T1431" t="s">
        <v>11478</v>
      </c>
      <c r="V1431" t="s">
        <v>12963</v>
      </c>
      <c r="W1431">
        <v>68318</v>
      </c>
      <c r="X1431">
        <v>9901</v>
      </c>
      <c r="Y1431" t="s">
        <v>11478</v>
      </c>
      <c r="Z1431" t="s">
        <v>12317</v>
      </c>
      <c r="AA1431" t="s">
        <v>656</v>
      </c>
      <c r="AB1431" t="s">
        <v>656</v>
      </c>
      <c r="AC1431" t="s">
        <v>11478</v>
      </c>
      <c r="AD1431" t="s">
        <v>12317</v>
      </c>
      <c r="AE1431">
        <v>12166</v>
      </c>
      <c r="AH1431" t="s">
        <v>11478</v>
      </c>
      <c r="AI1431">
        <v>18350</v>
      </c>
      <c r="AJ1431">
        <v>4870</v>
      </c>
      <c r="AN1431" t="s">
        <v>11478</v>
      </c>
      <c r="AO1431" t="s">
        <v>1394</v>
      </c>
    </row>
    <row r="1432" spans="1:41" x14ac:dyDescent="0.3">
      <c r="A1432" t="s">
        <v>2749</v>
      </c>
      <c r="B1432" t="s">
        <v>710</v>
      </c>
      <c r="C1432" s="62">
        <v>30246</v>
      </c>
      <c r="D1432" t="s">
        <v>7682</v>
      </c>
      <c r="E1432" t="s">
        <v>7681</v>
      </c>
      <c r="F1432" t="s">
        <v>1458</v>
      </c>
      <c r="G1432" t="s">
        <v>9083</v>
      </c>
      <c r="H1432" t="s">
        <v>1371</v>
      </c>
      <c r="I1432" t="s">
        <v>9394</v>
      </c>
      <c r="J1432" t="s">
        <v>710</v>
      </c>
      <c r="K1432">
        <v>503285</v>
      </c>
      <c r="L1432" t="s">
        <v>710</v>
      </c>
      <c r="M1432">
        <v>1208736</v>
      </c>
      <c r="N1432" t="s">
        <v>710</v>
      </c>
      <c r="O1432" t="s">
        <v>2750</v>
      </c>
      <c r="P1432" t="s">
        <v>2749</v>
      </c>
      <c r="Q1432">
        <v>8207</v>
      </c>
      <c r="R1432" t="s">
        <v>710</v>
      </c>
      <c r="S1432">
        <v>29081</v>
      </c>
      <c r="T1432" t="s">
        <v>710</v>
      </c>
      <c r="V1432" t="s">
        <v>4525</v>
      </c>
      <c r="W1432">
        <v>50555</v>
      </c>
      <c r="X1432">
        <v>8207</v>
      </c>
      <c r="Y1432" t="s">
        <v>710</v>
      </c>
      <c r="Z1432" t="s">
        <v>6000</v>
      </c>
      <c r="AA1432" t="s">
        <v>656</v>
      </c>
      <c r="AB1432" t="s">
        <v>656</v>
      </c>
      <c r="AC1432" t="s">
        <v>710</v>
      </c>
      <c r="AD1432" t="s">
        <v>6000</v>
      </c>
      <c r="AE1432">
        <v>10353</v>
      </c>
      <c r="AF1432" t="s">
        <v>710</v>
      </c>
      <c r="AG1432">
        <v>5362</v>
      </c>
      <c r="AH1432" t="s">
        <v>710</v>
      </c>
      <c r="AI1432">
        <v>1984</v>
      </c>
      <c r="AJ1432">
        <v>2864</v>
      </c>
      <c r="AL1432" t="s">
        <v>15072</v>
      </c>
      <c r="AM1432" t="s">
        <v>6000</v>
      </c>
      <c r="AN1432" t="s">
        <v>6000</v>
      </c>
      <c r="AO1432" t="s">
        <v>15883</v>
      </c>
    </row>
    <row r="1433" spans="1:41" x14ac:dyDescent="0.3">
      <c r="A1433" t="s">
        <v>2751</v>
      </c>
      <c r="B1433" t="s">
        <v>966</v>
      </c>
      <c r="C1433" s="62">
        <v>32959</v>
      </c>
      <c r="D1433" t="s">
        <v>6751</v>
      </c>
      <c r="E1433" t="s">
        <v>7584</v>
      </c>
      <c r="F1433" t="s">
        <v>1563</v>
      </c>
      <c r="G1433" t="s">
        <v>6107</v>
      </c>
      <c r="H1433" t="s">
        <v>1371</v>
      </c>
      <c r="I1433" t="s">
        <v>9419</v>
      </c>
      <c r="J1433" t="s">
        <v>966</v>
      </c>
      <c r="K1433">
        <v>543606</v>
      </c>
      <c r="L1433" t="s">
        <v>966</v>
      </c>
      <c r="M1433">
        <v>1757975</v>
      </c>
      <c r="N1433" t="s">
        <v>966</v>
      </c>
      <c r="O1433" t="s">
        <v>4526</v>
      </c>
      <c r="P1433" t="s">
        <v>2751</v>
      </c>
      <c r="Q1433">
        <v>9310</v>
      </c>
      <c r="R1433" t="s">
        <v>966</v>
      </c>
      <c r="S1433">
        <v>31654</v>
      </c>
      <c r="T1433" t="s">
        <v>966</v>
      </c>
      <c r="V1433" t="s">
        <v>4527</v>
      </c>
      <c r="W1433">
        <v>58507</v>
      </c>
      <c r="X1433">
        <v>9310</v>
      </c>
      <c r="Y1433" t="s">
        <v>966</v>
      </c>
      <c r="Z1433" t="s">
        <v>6001</v>
      </c>
      <c r="AA1433" t="s">
        <v>656</v>
      </c>
      <c r="AB1433" t="s">
        <v>656</v>
      </c>
      <c r="AC1433" t="s">
        <v>966</v>
      </c>
      <c r="AD1433" t="s">
        <v>6001</v>
      </c>
      <c r="AE1433">
        <v>10476</v>
      </c>
      <c r="AF1433" t="s">
        <v>966</v>
      </c>
      <c r="AG1433">
        <v>17116</v>
      </c>
      <c r="AH1433" t="s">
        <v>966</v>
      </c>
      <c r="AI1433">
        <v>6232</v>
      </c>
      <c r="AJ1433">
        <v>4103</v>
      </c>
      <c r="AK1433" t="s">
        <v>966</v>
      </c>
      <c r="AL1433" t="s">
        <v>15073</v>
      </c>
      <c r="AM1433" t="s">
        <v>6001</v>
      </c>
      <c r="AN1433" t="s">
        <v>6001</v>
      </c>
      <c r="AO1433" t="s">
        <v>15887</v>
      </c>
    </row>
    <row r="1434" spans="1:41" x14ac:dyDescent="0.3">
      <c r="A1434" t="s">
        <v>4528</v>
      </c>
      <c r="B1434" t="s">
        <v>1284</v>
      </c>
      <c r="C1434" s="62">
        <v>34368</v>
      </c>
      <c r="D1434" t="s">
        <v>6930</v>
      </c>
      <c r="E1434" t="s">
        <v>6929</v>
      </c>
      <c r="F1434" t="s">
        <v>1428</v>
      </c>
      <c r="G1434" t="s">
        <v>6107</v>
      </c>
      <c r="H1434" t="s">
        <v>659</v>
      </c>
      <c r="I1434" t="s">
        <v>9945</v>
      </c>
      <c r="J1434" t="s">
        <v>1284</v>
      </c>
      <c r="K1434">
        <v>596059</v>
      </c>
      <c r="L1434" t="s">
        <v>1284</v>
      </c>
      <c r="M1434">
        <v>1947857</v>
      </c>
      <c r="N1434" t="s">
        <v>1284</v>
      </c>
      <c r="O1434" t="s">
        <v>8823</v>
      </c>
      <c r="P1434" t="s">
        <v>4528</v>
      </c>
      <c r="Q1434">
        <v>9634</v>
      </c>
      <c r="R1434" t="s">
        <v>1284</v>
      </c>
      <c r="S1434">
        <v>32170</v>
      </c>
      <c r="T1434" t="s">
        <v>1284</v>
      </c>
      <c r="V1434" t="s">
        <v>6002</v>
      </c>
      <c r="W1434">
        <v>69270</v>
      </c>
      <c r="X1434">
        <v>9634</v>
      </c>
      <c r="Y1434" t="s">
        <v>1284</v>
      </c>
      <c r="Z1434" t="s">
        <v>6003</v>
      </c>
      <c r="AA1434" t="s">
        <v>664</v>
      </c>
      <c r="AB1434" t="s">
        <v>656</v>
      </c>
      <c r="AC1434" t="s">
        <v>1284</v>
      </c>
      <c r="AD1434" t="s">
        <v>6003</v>
      </c>
      <c r="AE1434">
        <v>12052</v>
      </c>
      <c r="AF1434" t="s">
        <v>1284</v>
      </c>
      <c r="AG1434">
        <v>21584</v>
      </c>
      <c r="AH1434" t="s">
        <v>1284</v>
      </c>
      <c r="AI1434">
        <v>18158</v>
      </c>
      <c r="AJ1434">
        <v>4576</v>
      </c>
      <c r="AK1434" t="s">
        <v>1284</v>
      </c>
      <c r="AL1434" t="s">
        <v>15074</v>
      </c>
      <c r="AM1434" t="s">
        <v>6003</v>
      </c>
      <c r="AN1434" t="s">
        <v>6003</v>
      </c>
      <c r="AO1434" t="s">
        <v>659</v>
      </c>
    </row>
    <row r="1435" spans="1:41" x14ac:dyDescent="0.3">
      <c r="A1435" t="s">
        <v>2752</v>
      </c>
      <c r="B1435" t="s">
        <v>696</v>
      </c>
      <c r="C1435" s="62">
        <v>31083</v>
      </c>
      <c r="D1435" t="s">
        <v>6589</v>
      </c>
      <c r="E1435" t="s">
        <v>8008</v>
      </c>
      <c r="F1435" t="s">
        <v>3575</v>
      </c>
      <c r="G1435" t="s">
        <v>3575</v>
      </c>
      <c r="H1435" t="s">
        <v>1371</v>
      </c>
      <c r="I1435" t="s">
        <v>9245</v>
      </c>
      <c r="J1435" t="s">
        <v>696</v>
      </c>
      <c r="K1435">
        <v>447714</v>
      </c>
      <c r="L1435" t="s">
        <v>696</v>
      </c>
      <c r="M1435">
        <v>1103051</v>
      </c>
      <c r="N1435" t="s">
        <v>696</v>
      </c>
      <c r="O1435" t="s">
        <v>2753</v>
      </c>
      <c r="P1435" t="s">
        <v>2752</v>
      </c>
      <c r="Q1435">
        <v>7837</v>
      </c>
      <c r="R1435" t="s">
        <v>696</v>
      </c>
      <c r="S1435">
        <v>28549</v>
      </c>
      <c r="T1435" t="s">
        <v>696</v>
      </c>
      <c r="V1435" t="s">
        <v>4529</v>
      </c>
      <c r="W1435">
        <v>46413</v>
      </c>
      <c r="X1435">
        <v>7837</v>
      </c>
      <c r="Y1435" t="s">
        <v>696</v>
      </c>
      <c r="Z1435" t="s">
        <v>6004</v>
      </c>
      <c r="AA1435" t="s">
        <v>664</v>
      </c>
      <c r="AB1435" t="s">
        <v>664</v>
      </c>
      <c r="AC1435" t="s">
        <v>696</v>
      </c>
      <c r="AD1435" t="s">
        <v>6004</v>
      </c>
      <c r="AE1435">
        <v>9489</v>
      </c>
      <c r="AF1435" t="s">
        <v>696</v>
      </c>
      <c r="AG1435">
        <v>5469</v>
      </c>
      <c r="AH1435" t="s">
        <v>696</v>
      </c>
      <c r="AI1435">
        <v>1023</v>
      </c>
      <c r="AN1435" t="s">
        <v>696</v>
      </c>
      <c r="AO1435" t="s">
        <v>1371</v>
      </c>
    </row>
    <row r="1436" spans="1:41" x14ac:dyDescent="0.3">
      <c r="A1436" t="s">
        <v>2754</v>
      </c>
      <c r="B1436" t="s">
        <v>767</v>
      </c>
      <c r="C1436" s="62">
        <v>30594</v>
      </c>
      <c r="D1436" t="s">
        <v>6857</v>
      </c>
      <c r="E1436" t="s">
        <v>8009</v>
      </c>
      <c r="F1436" t="s">
        <v>3575</v>
      </c>
      <c r="G1436" t="s">
        <v>3575</v>
      </c>
      <c r="H1436" t="s">
        <v>1371</v>
      </c>
      <c r="I1436" t="s">
        <v>10120</v>
      </c>
      <c r="J1436" t="s">
        <v>767</v>
      </c>
      <c r="K1436">
        <v>468396</v>
      </c>
      <c r="L1436" t="s">
        <v>767</v>
      </c>
      <c r="M1436">
        <v>1174266</v>
      </c>
      <c r="N1436" t="s">
        <v>767</v>
      </c>
      <c r="O1436" t="s">
        <v>2755</v>
      </c>
      <c r="P1436" t="s">
        <v>2754</v>
      </c>
      <c r="Q1436">
        <v>8743</v>
      </c>
      <c r="R1436" t="s">
        <v>767</v>
      </c>
      <c r="S1436">
        <v>30549</v>
      </c>
      <c r="T1436" t="s">
        <v>767</v>
      </c>
      <c r="V1436" t="s">
        <v>4530</v>
      </c>
      <c r="W1436">
        <v>49910</v>
      </c>
      <c r="X1436">
        <v>8743</v>
      </c>
      <c r="Y1436" t="s">
        <v>767</v>
      </c>
      <c r="Z1436" t="s">
        <v>6005</v>
      </c>
      <c r="AA1436" t="s">
        <v>656</v>
      </c>
      <c r="AB1436" t="s">
        <v>656</v>
      </c>
      <c r="AC1436" t="s">
        <v>767</v>
      </c>
      <c r="AD1436" t="s">
        <v>6005</v>
      </c>
      <c r="AE1436">
        <v>9564</v>
      </c>
      <c r="AF1436" t="s">
        <v>767</v>
      </c>
      <c r="AG1436">
        <v>12312</v>
      </c>
      <c r="AH1436" t="s">
        <v>767</v>
      </c>
      <c r="AI1436">
        <v>8698</v>
      </c>
      <c r="AJ1436">
        <v>3472</v>
      </c>
      <c r="AN1436" t="s">
        <v>767</v>
      </c>
      <c r="AO1436" t="s">
        <v>1371</v>
      </c>
    </row>
    <row r="1437" spans="1:41" x14ac:dyDescent="0.3">
      <c r="A1437" t="s">
        <v>14158</v>
      </c>
      <c r="B1437" t="s">
        <v>12980</v>
      </c>
      <c r="C1437" s="62">
        <v>32980</v>
      </c>
      <c r="D1437" t="s">
        <v>6642</v>
      </c>
      <c r="E1437" t="s">
        <v>14159</v>
      </c>
      <c r="F1437" t="s">
        <v>3575</v>
      </c>
      <c r="G1437" t="s">
        <v>3575</v>
      </c>
      <c r="H1437" t="s">
        <v>1371</v>
      </c>
      <c r="I1437" t="s">
        <v>13983</v>
      </c>
      <c r="J1437" t="s">
        <v>12980</v>
      </c>
      <c r="K1437">
        <v>622217</v>
      </c>
      <c r="L1437" t="s">
        <v>12980</v>
      </c>
      <c r="M1437">
        <v>2171838</v>
      </c>
      <c r="N1437" t="s">
        <v>12980</v>
      </c>
      <c r="O1437" t="s">
        <v>15075</v>
      </c>
      <c r="P1437" t="s">
        <v>14158</v>
      </c>
      <c r="Q1437">
        <v>10758</v>
      </c>
      <c r="R1437" t="s">
        <v>12980</v>
      </c>
      <c r="S1437">
        <v>34294</v>
      </c>
      <c r="T1437" t="s">
        <v>12980</v>
      </c>
      <c r="W1437">
        <v>100780</v>
      </c>
      <c r="X1437">
        <v>10758</v>
      </c>
      <c r="Y1437" t="s">
        <v>12980</v>
      </c>
      <c r="Z1437" t="s">
        <v>14160</v>
      </c>
      <c r="AA1437" t="s">
        <v>656</v>
      </c>
      <c r="AB1437" t="s">
        <v>664</v>
      </c>
      <c r="AD1437" t="s">
        <v>14160</v>
      </c>
      <c r="AE1437">
        <v>14127</v>
      </c>
      <c r="AI1437">
        <v>30561</v>
      </c>
      <c r="AJ1437">
        <v>5154</v>
      </c>
      <c r="AL1437" t="s">
        <v>15076</v>
      </c>
      <c r="AM1437" t="s">
        <v>14160</v>
      </c>
      <c r="AN1437" t="s">
        <v>12980</v>
      </c>
      <c r="AO1437" t="s">
        <v>1371</v>
      </c>
    </row>
    <row r="1438" spans="1:41" x14ac:dyDescent="0.3">
      <c r="A1438" t="s">
        <v>15790</v>
      </c>
      <c r="B1438" t="s">
        <v>15519</v>
      </c>
      <c r="C1438" s="62">
        <v>34176</v>
      </c>
      <c r="D1438" t="s">
        <v>6637</v>
      </c>
      <c r="E1438" t="s">
        <v>15791</v>
      </c>
      <c r="F1438" t="s">
        <v>1551</v>
      </c>
      <c r="G1438" t="s">
        <v>6107</v>
      </c>
      <c r="H1438" t="s">
        <v>1394</v>
      </c>
      <c r="I1438" t="s">
        <v>15792</v>
      </c>
      <c r="J1438" t="s">
        <v>15519</v>
      </c>
      <c r="K1438">
        <v>656811</v>
      </c>
      <c r="L1438" t="s">
        <v>15519</v>
      </c>
      <c r="P1438" t="s">
        <v>15790</v>
      </c>
      <c r="Q1438">
        <v>10485</v>
      </c>
      <c r="R1438" t="s">
        <v>15519</v>
      </c>
      <c r="S1438">
        <v>35183</v>
      </c>
      <c r="T1438" t="s">
        <v>15519</v>
      </c>
      <c r="W1438">
        <v>104869</v>
      </c>
      <c r="Z1438" t="s">
        <v>16057</v>
      </c>
      <c r="AA1438" t="s">
        <v>664</v>
      </c>
      <c r="AB1438" t="s">
        <v>664</v>
      </c>
      <c r="AD1438" t="s">
        <v>16057</v>
      </c>
      <c r="AE1438">
        <v>13799</v>
      </c>
      <c r="AJ1438">
        <v>5731</v>
      </c>
      <c r="AN1438" t="s">
        <v>15519</v>
      </c>
      <c r="AO1438" t="s">
        <v>1394</v>
      </c>
    </row>
    <row r="1439" spans="1:41" x14ac:dyDescent="0.3">
      <c r="A1439" t="s">
        <v>12612</v>
      </c>
      <c r="B1439" t="s">
        <v>12613</v>
      </c>
      <c r="C1439" s="62">
        <v>30147</v>
      </c>
      <c r="D1439" t="s">
        <v>12614</v>
      </c>
      <c r="E1439" t="s">
        <v>12615</v>
      </c>
      <c r="F1439" t="s">
        <v>1524</v>
      </c>
      <c r="G1439" t="s">
        <v>9083</v>
      </c>
      <c r="H1439" t="s">
        <v>1371</v>
      </c>
      <c r="I1439" t="s">
        <v>11775</v>
      </c>
      <c r="J1439" t="s">
        <v>11774</v>
      </c>
      <c r="K1439">
        <v>493200</v>
      </c>
      <c r="L1439" t="s">
        <v>12613</v>
      </c>
      <c r="M1439">
        <v>2216254</v>
      </c>
      <c r="N1439" t="s">
        <v>11774</v>
      </c>
      <c r="O1439" t="s">
        <v>13845</v>
      </c>
      <c r="P1439" t="s">
        <v>12612</v>
      </c>
      <c r="Q1439">
        <v>10106</v>
      </c>
      <c r="R1439" t="s">
        <v>11774</v>
      </c>
      <c r="S1439">
        <v>34893</v>
      </c>
      <c r="T1439" t="s">
        <v>11774</v>
      </c>
      <c r="V1439" t="s">
        <v>12616</v>
      </c>
      <c r="W1439">
        <v>51354</v>
      </c>
      <c r="X1439">
        <v>10106</v>
      </c>
      <c r="Y1439" t="s">
        <v>11774</v>
      </c>
      <c r="Z1439" t="s">
        <v>12617</v>
      </c>
      <c r="AA1439" t="s">
        <v>656</v>
      </c>
      <c r="AB1439" t="s">
        <v>656</v>
      </c>
      <c r="AC1439" t="s">
        <v>12613</v>
      </c>
      <c r="AD1439" t="s">
        <v>12617</v>
      </c>
      <c r="AE1439">
        <v>8996</v>
      </c>
      <c r="AF1439" t="s">
        <v>11774</v>
      </c>
      <c r="AG1439">
        <v>68458</v>
      </c>
      <c r="AH1439" t="s">
        <v>11774</v>
      </c>
      <c r="AI1439">
        <v>23588</v>
      </c>
      <c r="AJ1439">
        <v>5158</v>
      </c>
      <c r="AN1439" t="s">
        <v>15077</v>
      </c>
      <c r="AO1439" t="s">
        <v>15883</v>
      </c>
    </row>
    <row r="1440" spans="1:41" x14ac:dyDescent="0.3">
      <c r="A1440" t="s">
        <v>14026</v>
      </c>
      <c r="B1440" t="s">
        <v>14027</v>
      </c>
      <c r="C1440" s="62">
        <v>34520</v>
      </c>
      <c r="D1440" t="s">
        <v>14028</v>
      </c>
      <c r="E1440" t="s">
        <v>14029</v>
      </c>
      <c r="F1440" t="s">
        <v>1468</v>
      </c>
      <c r="G1440" t="s">
        <v>6107</v>
      </c>
      <c r="H1440" t="s">
        <v>2145</v>
      </c>
      <c r="I1440" t="s">
        <v>14036</v>
      </c>
      <c r="J1440" t="s">
        <v>14027</v>
      </c>
      <c r="K1440">
        <v>660271</v>
      </c>
      <c r="L1440" t="s">
        <v>14027</v>
      </c>
      <c r="P1440" t="s">
        <v>14026</v>
      </c>
      <c r="Q1440">
        <v>10835</v>
      </c>
      <c r="S1440">
        <v>39832</v>
      </c>
      <c r="W1440">
        <v>111306</v>
      </c>
      <c r="Z1440" t="s">
        <v>14161</v>
      </c>
      <c r="AA1440" t="s">
        <v>664</v>
      </c>
      <c r="AB1440" t="s">
        <v>656</v>
      </c>
      <c r="AD1440" t="s">
        <v>14161</v>
      </c>
      <c r="AE1440">
        <v>12739</v>
      </c>
      <c r="AI1440">
        <v>33600</v>
      </c>
      <c r="AJ1440">
        <v>5743</v>
      </c>
      <c r="AN1440" t="s">
        <v>14161</v>
      </c>
      <c r="AO1440" t="s">
        <v>2145</v>
      </c>
    </row>
    <row r="1441" spans="1:41" x14ac:dyDescent="0.3">
      <c r="A1441" t="s">
        <v>11898</v>
      </c>
      <c r="B1441" t="s">
        <v>11243</v>
      </c>
      <c r="C1441" s="62">
        <v>33428</v>
      </c>
      <c r="D1441" t="s">
        <v>6815</v>
      </c>
      <c r="E1441" t="s">
        <v>11899</v>
      </c>
      <c r="F1441" t="s">
        <v>1381</v>
      </c>
      <c r="G1441" t="s">
        <v>9083</v>
      </c>
      <c r="H1441" t="s">
        <v>1371</v>
      </c>
      <c r="I1441" t="s">
        <v>11823</v>
      </c>
      <c r="J1441" t="s">
        <v>11243</v>
      </c>
      <c r="K1441">
        <v>595345</v>
      </c>
      <c r="L1441" t="s">
        <v>11243</v>
      </c>
      <c r="M1441">
        <v>2167292</v>
      </c>
      <c r="N1441" t="s">
        <v>11243</v>
      </c>
      <c r="O1441" t="s">
        <v>13419</v>
      </c>
      <c r="P1441" t="s">
        <v>11898</v>
      </c>
      <c r="Q1441">
        <v>10109</v>
      </c>
      <c r="R1441" t="s">
        <v>11243</v>
      </c>
      <c r="S1441">
        <v>33716</v>
      </c>
      <c r="T1441" t="s">
        <v>11243</v>
      </c>
      <c r="V1441" t="s">
        <v>11900</v>
      </c>
      <c r="W1441">
        <v>68933</v>
      </c>
      <c r="X1441">
        <v>10109</v>
      </c>
      <c r="Y1441" t="s">
        <v>11243</v>
      </c>
      <c r="Z1441" t="s">
        <v>11901</v>
      </c>
      <c r="AA1441" t="s">
        <v>664</v>
      </c>
      <c r="AB1441" t="s">
        <v>664</v>
      </c>
      <c r="AC1441" t="s">
        <v>11243</v>
      </c>
      <c r="AD1441" t="s">
        <v>11901</v>
      </c>
      <c r="AE1441">
        <v>13720</v>
      </c>
      <c r="AF1441" t="s">
        <v>11243</v>
      </c>
      <c r="AG1441">
        <v>68466</v>
      </c>
      <c r="AH1441" t="s">
        <v>11243</v>
      </c>
      <c r="AI1441">
        <v>18421</v>
      </c>
      <c r="AJ1441">
        <v>5257</v>
      </c>
      <c r="AL1441" t="s">
        <v>15078</v>
      </c>
      <c r="AM1441" t="s">
        <v>11901</v>
      </c>
      <c r="AN1441" t="s">
        <v>11243</v>
      </c>
      <c r="AO1441" t="s">
        <v>1371</v>
      </c>
    </row>
    <row r="1442" spans="1:41" x14ac:dyDescent="0.3">
      <c r="A1442" t="s">
        <v>2756</v>
      </c>
      <c r="B1442" t="s">
        <v>1255</v>
      </c>
      <c r="C1442" s="62">
        <v>25847</v>
      </c>
      <c r="D1442" t="s">
        <v>7682</v>
      </c>
      <c r="E1442" t="s">
        <v>8010</v>
      </c>
      <c r="F1442" t="s">
        <v>3575</v>
      </c>
      <c r="G1442" t="s">
        <v>3575</v>
      </c>
      <c r="H1442" t="s">
        <v>1371</v>
      </c>
      <c r="I1442" t="s">
        <v>9221</v>
      </c>
      <c r="J1442" t="s">
        <v>1255</v>
      </c>
      <c r="K1442">
        <v>119984</v>
      </c>
      <c r="L1442" t="s">
        <v>1255</v>
      </c>
      <c r="M1442">
        <v>7941</v>
      </c>
      <c r="N1442" t="s">
        <v>1255</v>
      </c>
      <c r="O1442" t="s">
        <v>2757</v>
      </c>
      <c r="P1442" t="s">
        <v>2756</v>
      </c>
      <c r="Q1442">
        <v>5127</v>
      </c>
      <c r="R1442" t="s">
        <v>1255</v>
      </c>
      <c r="S1442">
        <v>2969</v>
      </c>
      <c r="T1442" t="s">
        <v>1255</v>
      </c>
      <c r="V1442" t="s">
        <v>4531</v>
      </c>
      <c r="W1442">
        <v>1340</v>
      </c>
      <c r="X1442">
        <v>5127</v>
      </c>
      <c r="Y1442" t="s">
        <v>1255</v>
      </c>
      <c r="Z1442" t="s">
        <v>8824</v>
      </c>
      <c r="AA1442" t="s">
        <v>656</v>
      </c>
      <c r="AB1442" t="s">
        <v>664</v>
      </c>
      <c r="AC1442" t="s">
        <v>1255</v>
      </c>
      <c r="AD1442" t="s">
        <v>8824</v>
      </c>
      <c r="AI1442">
        <v>15189</v>
      </c>
      <c r="AO1442" t="s">
        <v>1371</v>
      </c>
    </row>
    <row r="1443" spans="1:41" x14ac:dyDescent="0.3">
      <c r="A1443" t="s">
        <v>9126</v>
      </c>
      <c r="B1443" t="s">
        <v>9127</v>
      </c>
      <c r="C1443" s="62">
        <v>31142</v>
      </c>
      <c r="D1443" t="s">
        <v>7158</v>
      </c>
      <c r="E1443" t="s">
        <v>9128</v>
      </c>
      <c r="F1443" t="s">
        <v>3575</v>
      </c>
      <c r="G1443" t="s">
        <v>3575</v>
      </c>
      <c r="H1443" t="s">
        <v>1378</v>
      </c>
      <c r="I1443" t="s">
        <v>9129</v>
      </c>
      <c r="J1443" t="s">
        <v>9127</v>
      </c>
      <c r="K1443">
        <v>493343</v>
      </c>
      <c r="L1443" t="s">
        <v>9127</v>
      </c>
      <c r="M1443">
        <v>2171333</v>
      </c>
      <c r="N1443" t="s">
        <v>9127</v>
      </c>
      <c r="O1443" t="s">
        <v>13607</v>
      </c>
      <c r="P1443" t="s">
        <v>9126</v>
      </c>
      <c r="Q1443">
        <v>9974</v>
      </c>
      <c r="R1443" t="s">
        <v>9127</v>
      </c>
      <c r="S1443">
        <v>34735</v>
      </c>
      <c r="T1443" t="s">
        <v>9127</v>
      </c>
      <c r="V1443" t="s">
        <v>11949</v>
      </c>
      <c r="W1443">
        <v>54488</v>
      </c>
      <c r="X1443">
        <v>9974</v>
      </c>
      <c r="Y1443" t="s">
        <v>15079</v>
      </c>
      <c r="Z1443" t="s">
        <v>9130</v>
      </c>
      <c r="AA1443" t="s">
        <v>656</v>
      </c>
      <c r="AB1443" t="s">
        <v>656</v>
      </c>
      <c r="AC1443" t="s">
        <v>9127</v>
      </c>
      <c r="AD1443" t="s">
        <v>9130</v>
      </c>
      <c r="AE1443">
        <v>10888</v>
      </c>
      <c r="AF1443" t="s">
        <v>9127</v>
      </c>
      <c r="AG1443">
        <v>65989</v>
      </c>
      <c r="AH1443" t="s">
        <v>9127</v>
      </c>
      <c r="AI1443">
        <v>18435</v>
      </c>
      <c r="AJ1443">
        <v>4878</v>
      </c>
      <c r="AN1443" t="s">
        <v>9127</v>
      </c>
      <c r="AO1443" t="s">
        <v>1378</v>
      </c>
    </row>
    <row r="1444" spans="1:41" x14ac:dyDescent="0.3">
      <c r="A1444" t="s">
        <v>2758</v>
      </c>
      <c r="B1444" t="s">
        <v>1026</v>
      </c>
      <c r="C1444" s="62">
        <v>32291</v>
      </c>
      <c r="D1444" t="s">
        <v>7494</v>
      </c>
      <c r="E1444" t="s">
        <v>8011</v>
      </c>
      <c r="F1444" t="s">
        <v>3575</v>
      </c>
      <c r="G1444" t="s">
        <v>3575</v>
      </c>
      <c r="H1444" t="s">
        <v>1371</v>
      </c>
      <c r="I1444" t="s">
        <v>9643</v>
      </c>
      <c r="J1444" t="s">
        <v>1026</v>
      </c>
      <c r="K1444">
        <v>500902</v>
      </c>
      <c r="L1444" t="s">
        <v>1026</v>
      </c>
      <c r="M1444">
        <v>1741054</v>
      </c>
      <c r="N1444" t="s">
        <v>1026</v>
      </c>
      <c r="O1444" t="s">
        <v>2759</v>
      </c>
      <c r="P1444" t="s">
        <v>2758</v>
      </c>
      <c r="Q1444">
        <v>8980</v>
      </c>
      <c r="R1444" t="s">
        <v>1026</v>
      </c>
      <c r="S1444">
        <v>30804</v>
      </c>
      <c r="T1444" t="s">
        <v>1026</v>
      </c>
      <c r="V1444" t="s">
        <v>4532</v>
      </c>
      <c r="W1444">
        <v>51681</v>
      </c>
      <c r="X1444">
        <v>8980</v>
      </c>
      <c r="Y1444" t="s">
        <v>1026</v>
      </c>
      <c r="Z1444" t="s">
        <v>6006</v>
      </c>
      <c r="AA1444" t="s">
        <v>656</v>
      </c>
      <c r="AB1444" t="s">
        <v>656</v>
      </c>
      <c r="AC1444" t="s">
        <v>1026</v>
      </c>
      <c r="AD1444" t="s">
        <v>6006</v>
      </c>
      <c r="AE1444">
        <v>11844</v>
      </c>
      <c r="AF1444" t="s">
        <v>1026</v>
      </c>
      <c r="AG1444">
        <v>13484</v>
      </c>
      <c r="AI1444">
        <v>4851</v>
      </c>
      <c r="AN1444" t="s">
        <v>1026</v>
      </c>
      <c r="AO1444" t="s">
        <v>1371</v>
      </c>
    </row>
    <row r="1445" spans="1:41" x14ac:dyDescent="0.3">
      <c r="A1445" t="s">
        <v>2760</v>
      </c>
      <c r="B1445" t="s">
        <v>379</v>
      </c>
      <c r="C1445" s="62">
        <v>28686</v>
      </c>
      <c r="D1445" t="s">
        <v>6541</v>
      </c>
      <c r="E1445" t="s">
        <v>7304</v>
      </c>
      <c r="F1445" t="s">
        <v>3575</v>
      </c>
      <c r="G1445" t="s">
        <v>3575</v>
      </c>
      <c r="H1445" t="s">
        <v>1422</v>
      </c>
      <c r="I1445" t="s">
        <v>9483</v>
      </c>
      <c r="J1445" t="s">
        <v>379</v>
      </c>
      <c r="K1445">
        <v>400018</v>
      </c>
      <c r="L1445" t="s">
        <v>379</v>
      </c>
      <c r="M1445">
        <v>223565</v>
      </c>
      <c r="N1445" t="s">
        <v>379</v>
      </c>
      <c r="O1445" t="s">
        <v>2761</v>
      </c>
      <c r="P1445" t="s">
        <v>2760</v>
      </c>
      <c r="Q1445">
        <v>7028</v>
      </c>
      <c r="R1445" t="s">
        <v>379</v>
      </c>
      <c r="S1445">
        <v>5355</v>
      </c>
      <c r="T1445" t="s">
        <v>379</v>
      </c>
      <c r="V1445" t="s">
        <v>4533</v>
      </c>
      <c r="W1445">
        <v>1549</v>
      </c>
      <c r="X1445">
        <v>7028</v>
      </c>
      <c r="Y1445" t="s">
        <v>379</v>
      </c>
      <c r="Z1445" t="s">
        <v>6007</v>
      </c>
      <c r="AA1445" t="s">
        <v>656</v>
      </c>
      <c r="AB1445" t="s">
        <v>656</v>
      </c>
      <c r="AC1445" t="s">
        <v>379</v>
      </c>
      <c r="AD1445" t="s">
        <v>6007</v>
      </c>
      <c r="AE1445">
        <v>6632</v>
      </c>
      <c r="AI1445">
        <v>9214</v>
      </c>
      <c r="AJ1445">
        <v>757</v>
      </c>
      <c r="AN1445" t="s">
        <v>379</v>
      </c>
      <c r="AO1445" t="s">
        <v>1422</v>
      </c>
    </row>
    <row r="1446" spans="1:41" x14ac:dyDescent="0.3">
      <c r="A1446" t="s">
        <v>15622</v>
      </c>
      <c r="B1446" t="s">
        <v>11540</v>
      </c>
      <c r="C1446" s="62">
        <v>34422</v>
      </c>
      <c r="D1446" t="s">
        <v>6610</v>
      </c>
      <c r="E1446" t="s">
        <v>11459</v>
      </c>
      <c r="F1446" t="s">
        <v>1384</v>
      </c>
      <c r="G1446" t="s">
        <v>6107</v>
      </c>
      <c r="H1446" t="s">
        <v>1394</v>
      </c>
      <c r="I1446" t="s">
        <v>11541</v>
      </c>
      <c r="J1446" t="s">
        <v>11540</v>
      </c>
      <c r="K1446">
        <v>621566</v>
      </c>
      <c r="L1446" t="s">
        <v>11540</v>
      </c>
      <c r="M1446">
        <v>2044509</v>
      </c>
      <c r="N1446" t="s">
        <v>11540</v>
      </c>
      <c r="O1446" t="s">
        <v>13268</v>
      </c>
      <c r="P1446" t="s">
        <v>15622</v>
      </c>
      <c r="Q1446">
        <v>9605</v>
      </c>
      <c r="R1446" t="s">
        <v>11540</v>
      </c>
      <c r="S1446">
        <v>32767</v>
      </c>
      <c r="T1446" t="s">
        <v>11540</v>
      </c>
      <c r="V1446" t="s">
        <v>12847</v>
      </c>
      <c r="W1446">
        <v>100668</v>
      </c>
      <c r="X1446">
        <v>9605</v>
      </c>
      <c r="Y1446" t="s">
        <v>11540</v>
      </c>
      <c r="Z1446" t="s">
        <v>11878</v>
      </c>
      <c r="AA1446" t="s">
        <v>664</v>
      </c>
      <c r="AB1446" t="s">
        <v>656</v>
      </c>
      <c r="AC1446" t="s">
        <v>11540</v>
      </c>
      <c r="AD1446" t="s">
        <v>11878</v>
      </c>
      <c r="AE1446">
        <v>12498</v>
      </c>
      <c r="AH1446" t="s">
        <v>11540</v>
      </c>
      <c r="AI1446">
        <v>18386</v>
      </c>
      <c r="AJ1446">
        <v>5060</v>
      </c>
      <c r="AL1446" t="s">
        <v>15080</v>
      </c>
      <c r="AM1446" t="s">
        <v>11878</v>
      </c>
      <c r="AN1446" t="s">
        <v>11878</v>
      </c>
      <c r="AO1446" t="s">
        <v>1394</v>
      </c>
    </row>
    <row r="1447" spans="1:41" x14ac:dyDescent="0.3">
      <c r="A1447" t="s">
        <v>2762</v>
      </c>
      <c r="B1447" t="s">
        <v>539</v>
      </c>
      <c r="C1447" s="62">
        <v>32382</v>
      </c>
      <c r="D1447" t="s">
        <v>6526</v>
      </c>
      <c r="E1447" t="s">
        <v>7016</v>
      </c>
      <c r="F1447" t="s">
        <v>3575</v>
      </c>
      <c r="G1447" t="s">
        <v>3575</v>
      </c>
      <c r="H1447" t="s">
        <v>658</v>
      </c>
      <c r="I1447" t="s">
        <v>10159</v>
      </c>
      <c r="J1447" t="s">
        <v>539</v>
      </c>
      <c r="K1447">
        <v>592609</v>
      </c>
      <c r="L1447" t="s">
        <v>539</v>
      </c>
      <c r="M1447">
        <v>1757980</v>
      </c>
      <c r="N1447" t="s">
        <v>539</v>
      </c>
      <c r="O1447" t="s">
        <v>4534</v>
      </c>
      <c r="P1447" t="s">
        <v>2762</v>
      </c>
      <c r="Q1447">
        <v>9254</v>
      </c>
      <c r="R1447" t="s">
        <v>539</v>
      </c>
      <c r="S1447">
        <v>31218</v>
      </c>
      <c r="T1447" t="s">
        <v>539</v>
      </c>
      <c r="U1447" t="s">
        <v>539</v>
      </c>
      <c r="V1447" t="s">
        <v>4535</v>
      </c>
      <c r="W1447">
        <v>67070</v>
      </c>
      <c r="X1447">
        <v>9254</v>
      </c>
      <c r="Y1447" t="s">
        <v>539</v>
      </c>
      <c r="Z1447" t="s">
        <v>6008</v>
      </c>
      <c r="AA1447" t="s">
        <v>656</v>
      </c>
      <c r="AB1447" t="s">
        <v>656</v>
      </c>
      <c r="AC1447" t="s">
        <v>539</v>
      </c>
      <c r="AD1447" t="s">
        <v>6008</v>
      </c>
      <c r="AE1447">
        <v>11565</v>
      </c>
      <c r="AF1447" t="s">
        <v>539</v>
      </c>
      <c r="AG1447">
        <v>13505</v>
      </c>
      <c r="AI1447">
        <v>13700</v>
      </c>
      <c r="AJ1447">
        <v>4166</v>
      </c>
      <c r="AN1447" t="s">
        <v>539</v>
      </c>
      <c r="AO1447" t="s">
        <v>658</v>
      </c>
    </row>
    <row r="1448" spans="1:41" x14ac:dyDescent="0.3">
      <c r="A1448" t="s">
        <v>12522</v>
      </c>
      <c r="B1448" t="s">
        <v>11567</v>
      </c>
      <c r="C1448" s="62">
        <v>32139</v>
      </c>
      <c r="D1448" t="s">
        <v>7786</v>
      </c>
      <c r="E1448" t="s">
        <v>12523</v>
      </c>
      <c r="F1448" t="s">
        <v>3575</v>
      </c>
      <c r="G1448" t="s">
        <v>3575</v>
      </c>
      <c r="H1448" t="s">
        <v>1429</v>
      </c>
      <c r="I1448" t="s">
        <v>11568</v>
      </c>
      <c r="J1448" t="s">
        <v>11567</v>
      </c>
      <c r="K1448">
        <v>502523</v>
      </c>
      <c r="L1448" t="s">
        <v>11567</v>
      </c>
      <c r="M1448">
        <v>1740982</v>
      </c>
      <c r="N1448" t="s">
        <v>11567</v>
      </c>
      <c r="O1448" t="s">
        <v>12524</v>
      </c>
      <c r="P1448" t="s">
        <v>12522</v>
      </c>
      <c r="Q1448">
        <v>9814</v>
      </c>
      <c r="R1448" t="s">
        <v>11567</v>
      </c>
      <c r="S1448">
        <v>30711</v>
      </c>
      <c r="T1448" t="s">
        <v>11567</v>
      </c>
      <c r="V1448" t="s">
        <v>12525</v>
      </c>
      <c r="W1448">
        <v>50314</v>
      </c>
      <c r="X1448">
        <v>9814</v>
      </c>
      <c r="Y1448" t="s">
        <v>11567</v>
      </c>
      <c r="Z1448" t="s">
        <v>12526</v>
      </c>
      <c r="AA1448" t="s">
        <v>5053</v>
      </c>
      <c r="AB1448" t="s">
        <v>656</v>
      </c>
      <c r="AC1448" t="s">
        <v>11567</v>
      </c>
      <c r="AD1448" t="s">
        <v>12526</v>
      </c>
      <c r="AE1448">
        <v>13254</v>
      </c>
      <c r="AF1448" t="s">
        <v>11567</v>
      </c>
      <c r="AG1448">
        <v>17169</v>
      </c>
      <c r="AH1448" t="s">
        <v>11567</v>
      </c>
      <c r="AI1448">
        <v>5170</v>
      </c>
      <c r="AJ1448">
        <v>4749</v>
      </c>
      <c r="AN1448" t="s">
        <v>11567</v>
      </c>
      <c r="AO1448" t="s">
        <v>1429</v>
      </c>
    </row>
    <row r="1449" spans="1:41" x14ac:dyDescent="0.3">
      <c r="A1449" t="s">
        <v>2763</v>
      </c>
      <c r="B1449" t="s">
        <v>987</v>
      </c>
      <c r="C1449" s="62">
        <v>31091</v>
      </c>
      <c r="D1449" t="s">
        <v>6732</v>
      </c>
      <c r="E1449" t="s">
        <v>8012</v>
      </c>
      <c r="F1449" t="s">
        <v>3575</v>
      </c>
      <c r="G1449" t="s">
        <v>3575</v>
      </c>
      <c r="H1449" t="s">
        <v>1371</v>
      </c>
      <c r="I1449" t="s">
        <v>9645</v>
      </c>
      <c r="J1449" t="s">
        <v>987</v>
      </c>
      <c r="K1449">
        <v>446185</v>
      </c>
      <c r="L1449" t="s">
        <v>987</v>
      </c>
      <c r="M1449">
        <v>1725349</v>
      </c>
      <c r="N1449" t="s">
        <v>987</v>
      </c>
      <c r="O1449" t="s">
        <v>2764</v>
      </c>
      <c r="P1449" t="s">
        <v>2763</v>
      </c>
      <c r="Q1449">
        <v>8703</v>
      </c>
      <c r="R1449" t="s">
        <v>987</v>
      </c>
      <c r="S1449">
        <v>30393</v>
      </c>
      <c r="T1449" t="s">
        <v>987</v>
      </c>
      <c r="V1449" t="s">
        <v>4536</v>
      </c>
      <c r="W1449">
        <v>46451</v>
      </c>
      <c r="X1449">
        <v>8703</v>
      </c>
      <c r="Y1449" t="s">
        <v>987</v>
      </c>
      <c r="Z1449" t="s">
        <v>6009</v>
      </c>
      <c r="AA1449" t="s">
        <v>656</v>
      </c>
      <c r="AB1449" t="s">
        <v>656</v>
      </c>
      <c r="AC1449" t="s">
        <v>987</v>
      </c>
      <c r="AD1449" t="s">
        <v>6009</v>
      </c>
      <c r="AE1449">
        <v>11304</v>
      </c>
      <c r="AI1449">
        <v>1828</v>
      </c>
      <c r="AN1449" t="s">
        <v>987</v>
      </c>
      <c r="AO1449" t="s">
        <v>1371</v>
      </c>
    </row>
    <row r="1450" spans="1:41" x14ac:dyDescent="0.3">
      <c r="A1450" t="s">
        <v>12739</v>
      </c>
      <c r="B1450" t="s">
        <v>11563</v>
      </c>
      <c r="C1450" s="62">
        <v>34872</v>
      </c>
      <c r="D1450" t="s">
        <v>6974</v>
      </c>
      <c r="E1450" t="s">
        <v>12740</v>
      </c>
      <c r="F1450" t="s">
        <v>1393</v>
      </c>
      <c r="G1450" t="s">
        <v>9083</v>
      </c>
      <c r="H1450" t="s">
        <v>1378</v>
      </c>
      <c r="I1450" t="s">
        <v>15623</v>
      </c>
      <c r="J1450" t="s">
        <v>11563</v>
      </c>
      <c r="K1450">
        <v>641933</v>
      </c>
      <c r="L1450" t="s">
        <v>11563</v>
      </c>
      <c r="N1450" t="s">
        <v>11563</v>
      </c>
      <c r="P1450" t="s">
        <v>12739</v>
      </c>
      <c r="Q1450">
        <v>10215</v>
      </c>
      <c r="R1450" t="s">
        <v>11563</v>
      </c>
      <c r="S1450">
        <v>34168</v>
      </c>
      <c r="W1450">
        <v>102704</v>
      </c>
      <c r="Z1450" t="s">
        <v>12741</v>
      </c>
      <c r="AA1450" t="s">
        <v>656</v>
      </c>
      <c r="AB1450" t="s">
        <v>656</v>
      </c>
      <c r="AC1450" t="s">
        <v>11563</v>
      </c>
      <c r="AD1450" t="s">
        <v>12741</v>
      </c>
      <c r="AE1450">
        <v>13054</v>
      </c>
      <c r="AI1450">
        <v>19296</v>
      </c>
      <c r="AJ1450">
        <v>5402</v>
      </c>
      <c r="AL1450" t="s">
        <v>15081</v>
      </c>
      <c r="AM1450" t="s">
        <v>12741</v>
      </c>
      <c r="AN1450" t="s">
        <v>11563</v>
      </c>
      <c r="AO1450" t="s">
        <v>1378</v>
      </c>
    </row>
    <row r="1451" spans="1:41" x14ac:dyDescent="0.3">
      <c r="A1451" t="s">
        <v>4537</v>
      </c>
      <c r="B1451" t="s">
        <v>4538</v>
      </c>
      <c r="C1451" s="62">
        <v>27057</v>
      </c>
      <c r="D1451" t="s">
        <v>7457</v>
      </c>
      <c r="E1451" t="s">
        <v>7456</v>
      </c>
      <c r="F1451" t="s">
        <v>3575</v>
      </c>
      <c r="G1451" t="s">
        <v>3575</v>
      </c>
      <c r="H1451" t="s">
        <v>1378</v>
      </c>
      <c r="I1451" t="s">
        <v>9121</v>
      </c>
      <c r="J1451" t="s">
        <v>4538</v>
      </c>
      <c r="K1451">
        <v>120044</v>
      </c>
      <c r="L1451" t="s">
        <v>4538</v>
      </c>
      <c r="M1451">
        <v>7946</v>
      </c>
      <c r="N1451" t="s">
        <v>4538</v>
      </c>
      <c r="O1451" t="s">
        <v>6010</v>
      </c>
      <c r="P1451" t="s">
        <v>6011</v>
      </c>
      <c r="R1451" t="s">
        <v>4538</v>
      </c>
      <c r="V1451" t="s">
        <v>6012</v>
      </c>
      <c r="W1451">
        <v>1550</v>
      </c>
      <c r="Z1451" t="s">
        <v>8825</v>
      </c>
      <c r="AA1451" t="s">
        <v>656</v>
      </c>
      <c r="AB1451" t="s">
        <v>656</v>
      </c>
      <c r="AC1451" t="s">
        <v>4538</v>
      </c>
      <c r="AD1451" t="s">
        <v>8825</v>
      </c>
      <c r="AI1451">
        <v>8513</v>
      </c>
      <c r="AO1451" t="s">
        <v>1378</v>
      </c>
    </row>
    <row r="1452" spans="1:41" x14ac:dyDescent="0.3">
      <c r="A1452" t="s">
        <v>8188</v>
      </c>
      <c r="B1452" t="s">
        <v>8826</v>
      </c>
      <c r="C1452" s="62">
        <v>31352</v>
      </c>
      <c r="D1452" t="s">
        <v>8189</v>
      </c>
      <c r="E1452" t="s">
        <v>7382</v>
      </c>
      <c r="F1452" t="s">
        <v>3575</v>
      </c>
      <c r="G1452" t="s">
        <v>3575</v>
      </c>
      <c r="H1452" t="s">
        <v>1378</v>
      </c>
      <c r="I1452" t="s">
        <v>9370</v>
      </c>
      <c r="J1452" t="s">
        <v>8826</v>
      </c>
      <c r="K1452">
        <v>449181</v>
      </c>
      <c r="L1452" t="s">
        <v>8826</v>
      </c>
      <c r="M1452">
        <v>1208670</v>
      </c>
      <c r="N1452" t="s">
        <v>8826</v>
      </c>
      <c r="O1452" t="s">
        <v>13232</v>
      </c>
      <c r="P1452" t="s">
        <v>8188</v>
      </c>
      <c r="Q1452">
        <v>9918</v>
      </c>
      <c r="R1452" t="s">
        <v>8826</v>
      </c>
      <c r="S1452">
        <v>29357</v>
      </c>
      <c r="T1452" t="s">
        <v>8826</v>
      </c>
      <c r="V1452" t="s">
        <v>12199</v>
      </c>
      <c r="W1452">
        <v>52285</v>
      </c>
      <c r="X1452">
        <v>9918</v>
      </c>
      <c r="Y1452" t="s">
        <v>8826</v>
      </c>
      <c r="Z1452" t="s">
        <v>8827</v>
      </c>
      <c r="AA1452" t="s">
        <v>656</v>
      </c>
      <c r="AB1452" t="s">
        <v>656</v>
      </c>
      <c r="AC1452" t="s">
        <v>8826</v>
      </c>
      <c r="AD1452" t="s">
        <v>8827</v>
      </c>
      <c r="AE1452">
        <v>9805</v>
      </c>
      <c r="AF1452" t="s">
        <v>8826</v>
      </c>
      <c r="AG1452">
        <v>13584</v>
      </c>
      <c r="AH1452" t="s">
        <v>8826</v>
      </c>
      <c r="AI1452">
        <v>1950</v>
      </c>
      <c r="AJ1452">
        <v>4818</v>
      </c>
      <c r="AL1452" t="s">
        <v>15082</v>
      </c>
      <c r="AM1452" t="s">
        <v>8827</v>
      </c>
      <c r="AN1452" t="s">
        <v>8826</v>
      </c>
      <c r="AO1452" t="s">
        <v>1378</v>
      </c>
    </row>
    <row r="1453" spans="1:41" x14ac:dyDescent="0.3">
      <c r="A1453" t="s">
        <v>2765</v>
      </c>
      <c r="B1453" t="s">
        <v>49</v>
      </c>
      <c r="C1453" s="62">
        <v>29014</v>
      </c>
      <c r="D1453" t="s">
        <v>7001</v>
      </c>
      <c r="E1453" t="s">
        <v>7305</v>
      </c>
      <c r="F1453" t="s">
        <v>3575</v>
      </c>
      <c r="G1453" t="s">
        <v>3575</v>
      </c>
      <c r="H1453" t="s">
        <v>659</v>
      </c>
      <c r="I1453" t="s">
        <v>9731</v>
      </c>
      <c r="J1453" t="s">
        <v>49</v>
      </c>
      <c r="K1453">
        <v>434681</v>
      </c>
      <c r="L1453" t="s">
        <v>49</v>
      </c>
      <c r="M1453">
        <v>292414</v>
      </c>
      <c r="N1453" t="s">
        <v>49</v>
      </c>
      <c r="O1453" t="s">
        <v>2766</v>
      </c>
      <c r="P1453" t="s">
        <v>2765</v>
      </c>
      <c r="Q1453">
        <v>7424</v>
      </c>
      <c r="R1453" t="s">
        <v>49</v>
      </c>
      <c r="S1453">
        <v>6088</v>
      </c>
      <c r="T1453" t="s">
        <v>49</v>
      </c>
      <c r="V1453" t="s">
        <v>4539</v>
      </c>
      <c r="W1453">
        <v>40607</v>
      </c>
      <c r="X1453">
        <v>7424</v>
      </c>
      <c r="Y1453" t="s">
        <v>49</v>
      </c>
      <c r="Z1453" t="s">
        <v>8828</v>
      </c>
      <c r="AA1453" t="s">
        <v>664</v>
      </c>
      <c r="AB1453" t="s">
        <v>656</v>
      </c>
      <c r="AC1453" t="s">
        <v>49</v>
      </c>
      <c r="AD1453" t="s">
        <v>8828</v>
      </c>
      <c r="AI1453">
        <v>5394</v>
      </c>
      <c r="AO1453" t="s">
        <v>659</v>
      </c>
    </row>
    <row r="1454" spans="1:41" x14ac:dyDescent="0.3">
      <c r="A1454" t="s">
        <v>2767</v>
      </c>
      <c r="B1454" t="s">
        <v>262</v>
      </c>
      <c r="C1454" s="62">
        <v>33373</v>
      </c>
      <c r="D1454" t="s">
        <v>6999</v>
      </c>
      <c r="E1454" t="s">
        <v>7458</v>
      </c>
      <c r="F1454" t="s">
        <v>3575</v>
      </c>
      <c r="G1454" t="s">
        <v>3575</v>
      </c>
      <c r="H1454" t="s">
        <v>1378</v>
      </c>
      <c r="I1454" t="s">
        <v>10593</v>
      </c>
      <c r="J1454" t="s">
        <v>262</v>
      </c>
      <c r="K1454">
        <v>542364</v>
      </c>
      <c r="L1454" t="s">
        <v>262</v>
      </c>
      <c r="M1454">
        <v>2017392</v>
      </c>
      <c r="N1454" t="s">
        <v>262</v>
      </c>
      <c r="O1454" t="s">
        <v>4540</v>
      </c>
      <c r="P1454" t="s">
        <v>2767</v>
      </c>
      <c r="Q1454">
        <v>9313</v>
      </c>
      <c r="R1454" t="s">
        <v>262</v>
      </c>
      <c r="S1454">
        <v>31833</v>
      </c>
      <c r="T1454" t="s">
        <v>262</v>
      </c>
      <c r="V1454" t="s">
        <v>4541</v>
      </c>
      <c r="W1454">
        <v>59705</v>
      </c>
      <c r="X1454">
        <v>9313</v>
      </c>
      <c r="Y1454" t="s">
        <v>262</v>
      </c>
      <c r="Z1454" t="s">
        <v>8829</v>
      </c>
      <c r="AA1454" t="s">
        <v>664</v>
      </c>
      <c r="AB1454" t="s">
        <v>656</v>
      </c>
      <c r="AC1454" t="s">
        <v>262</v>
      </c>
      <c r="AD1454" t="s">
        <v>8829</v>
      </c>
      <c r="AE1454">
        <v>11819</v>
      </c>
      <c r="AF1454" t="s">
        <v>262</v>
      </c>
      <c r="AG1454">
        <v>24529</v>
      </c>
      <c r="AH1454" t="s">
        <v>262</v>
      </c>
      <c r="AI1454">
        <v>9018</v>
      </c>
      <c r="AJ1454">
        <v>4236</v>
      </c>
      <c r="AL1454" t="s">
        <v>15083</v>
      </c>
      <c r="AM1454" t="s">
        <v>8829</v>
      </c>
      <c r="AN1454" t="s">
        <v>262</v>
      </c>
      <c r="AO1454" t="s">
        <v>1378</v>
      </c>
    </row>
    <row r="1455" spans="1:41" x14ac:dyDescent="0.3">
      <c r="A1455" t="s">
        <v>2768</v>
      </c>
      <c r="B1455" t="s">
        <v>646</v>
      </c>
      <c r="C1455" s="62">
        <v>27716</v>
      </c>
      <c r="D1455" t="s">
        <v>6670</v>
      </c>
      <c r="E1455" t="s">
        <v>6669</v>
      </c>
      <c r="F1455" t="s">
        <v>3575</v>
      </c>
      <c r="G1455" t="s">
        <v>3575</v>
      </c>
      <c r="H1455" t="s">
        <v>2145</v>
      </c>
      <c r="I1455" t="s">
        <v>9753</v>
      </c>
      <c r="J1455" t="s">
        <v>646</v>
      </c>
      <c r="K1455">
        <v>120074</v>
      </c>
      <c r="L1455" t="s">
        <v>646</v>
      </c>
      <c r="M1455">
        <v>8236</v>
      </c>
      <c r="N1455" t="s">
        <v>646</v>
      </c>
      <c r="O1455" t="s">
        <v>2769</v>
      </c>
      <c r="P1455" t="s">
        <v>2768</v>
      </c>
      <c r="Q1455">
        <v>5909</v>
      </c>
      <c r="R1455" t="s">
        <v>646</v>
      </c>
      <c r="S1455">
        <v>3748</v>
      </c>
      <c r="T1455" t="s">
        <v>646</v>
      </c>
      <c r="U1455" t="s">
        <v>646</v>
      </c>
      <c r="V1455" t="s">
        <v>4542</v>
      </c>
      <c r="W1455">
        <v>1499</v>
      </c>
      <c r="X1455">
        <v>5909</v>
      </c>
      <c r="Y1455" t="s">
        <v>646</v>
      </c>
      <c r="Z1455" t="s">
        <v>6013</v>
      </c>
      <c r="AA1455" t="s">
        <v>664</v>
      </c>
      <c r="AB1455" t="s">
        <v>664</v>
      </c>
      <c r="AC1455" t="s">
        <v>646</v>
      </c>
      <c r="AD1455" t="s">
        <v>6013</v>
      </c>
      <c r="AE1455">
        <v>5549</v>
      </c>
      <c r="AF1455" t="s">
        <v>646</v>
      </c>
      <c r="AG1455">
        <v>5192</v>
      </c>
      <c r="AH1455" t="s">
        <v>646</v>
      </c>
      <c r="AI1455">
        <v>8765</v>
      </c>
      <c r="AJ1455">
        <v>356</v>
      </c>
      <c r="AN1455" t="s">
        <v>646</v>
      </c>
      <c r="AO1455" t="s">
        <v>2145</v>
      </c>
    </row>
    <row r="1456" spans="1:41" x14ac:dyDescent="0.3">
      <c r="A1456" t="s">
        <v>13366</v>
      </c>
      <c r="B1456" t="s">
        <v>11370</v>
      </c>
      <c r="C1456" s="62">
        <v>34964</v>
      </c>
      <c r="D1456" t="s">
        <v>6926</v>
      </c>
      <c r="E1456" t="s">
        <v>6669</v>
      </c>
      <c r="F1456" t="s">
        <v>3575</v>
      </c>
      <c r="G1456" t="s">
        <v>3575</v>
      </c>
      <c r="H1456" t="s">
        <v>1371</v>
      </c>
      <c r="I1456" t="s">
        <v>13367</v>
      </c>
      <c r="J1456" t="s">
        <v>11370</v>
      </c>
      <c r="K1456">
        <v>656814</v>
      </c>
      <c r="L1456" t="s">
        <v>11370</v>
      </c>
      <c r="M1456">
        <v>2135262</v>
      </c>
      <c r="N1456" t="s">
        <v>11370</v>
      </c>
      <c r="P1456" t="s">
        <v>13366</v>
      </c>
      <c r="Q1456">
        <v>10519</v>
      </c>
      <c r="S1456">
        <v>28589</v>
      </c>
      <c r="W1456">
        <v>105424</v>
      </c>
      <c r="Z1456" t="s">
        <v>13368</v>
      </c>
      <c r="AA1456" t="s">
        <v>656</v>
      </c>
      <c r="AB1456" t="s">
        <v>656</v>
      </c>
      <c r="AD1456" t="s">
        <v>13368</v>
      </c>
      <c r="AE1456">
        <v>13384</v>
      </c>
      <c r="AI1456">
        <v>20918</v>
      </c>
      <c r="AJ1456">
        <v>5432</v>
      </c>
      <c r="AL1456" t="s">
        <v>15084</v>
      </c>
      <c r="AM1456" t="s">
        <v>13368</v>
      </c>
      <c r="AN1456" t="s">
        <v>11370</v>
      </c>
      <c r="AO1456" t="s">
        <v>1371</v>
      </c>
    </row>
    <row r="1457" spans="1:41" x14ac:dyDescent="0.3">
      <c r="A1457" t="s">
        <v>13846</v>
      </c>
      <c r="B1457" t="s">
        <v>11572</v>
      </c>
      <c r="C1457" s="62">
        <v>33950</v>
      </c>
      <c r="D1457" t="s">
        <v>6530</v>
      </c>
      <c r="E1457" t="s">
        <v>8294</v>
      </c>
      <c r="F1457" t="s">
        <v>1414</v>
      </c>
      <c r="G1457" t="s">
        <v>9083</v>
      </c>
      <c r="H1457" t="s">
        <v>1378</v>
      </c>
      <c r="I1457" t="s">
        <v>13018</v>
      </c>
      <c r="J1457" t="s">
        <v>11572</v>
      </c>
      <c r="K1457">
        <v>591741</v>
      </c>
      <c r="L1457" t="s">
        <v>11572</v>
      </c>
      <c r="M1457">
        <v>2170025</v>
      </c>
      <c r="N1457" t="s">
        <v>11572</v>
      </c>
      <c r="O1457" t="s">
        <v>15085</v>
      </c>
      <c r="P1457" t="s">
        <v>13846</v>
      </c>
      <c r="Q1457">
        <v>10656</v>
      </c>
      <c r="R1457" t="s">
        <v>11572</v>
      </c>
      <c r="S1457">
        <v>33918</v>
      </c>
      <c r="T1457" t="s">
        <v>11572</v>
      </c>
      <c r="W1457">
        <v>66895</v>
      </c>
      <c r="X1457">
        <v>10656</v>
      </c>
      <c r="Y1457" t="s">
        <v>13847</v>
      </c>
      <c r="Z1457" t="s">
        <v>13848</v>
      </c>
      <c r="AA1457" t="s">
        <v>656</v>
      </c>
      <c r="AB1457" t="s">
        <v>656</v>
      </c>
      <c r="AD1457" t="s">
        <v>13848</v>
      </c>
      <c r="AE1457">
        <v>12665</v>
      </c>
      <c r="AI1457">
        <v>12769</v>
      </c>
      <c r="AJ1457">
        <v>5524</v>
      </c>
      <c r="AK1457" t="s">
        <v>11572</v>
      </c>
      <c r="AL1457" t="s">
        <v>15086</v>
      </c>
      <c r="AM1457" t="s">
        <v>13848</v>
      </c>
      <c r="AN1457" t="s">
        <v>11572</v>
      </c>
      <c r="AO1457" t="s">
        <v>1394</v>
      </c>
    </row>
    <row r="1458" spans="1:41" x14ac:dyDescent="0.3">
      <c r="A1458" t="s">
        <v>8293</v>
      </c>
      <c r="B1458" t="s">
        <v>8830</v>
      </c>
      <c r="C1458" s="62">
        <v>34737</v>
      </c>
      <c r="D1458" t="s">
        <v>7789</v>
      </c>
      <c r="E1458" t="s">
        <v>8294</v>
      </c>
      <c r="F1458" t="s">
        <v>1374</v>
      </c>
      <c r="G1458" t="s">
        <v>6107</v>
      </c>
      <c r="H1458" t="s">
        <v>1371</v>
      </c>
      <c r="I1458" t="s">
        <v>9212</v>
      </c>
      <c r="J1458" t="s">
        <v>8830</v>
      </c>
      <c r="K1458">
        <v>532077</v>
      </c>
      <c r="L1458" t="s">
        <v>8830</v>
      </c>
      <c r="M1458">
        <v>2042942</v>
      </c>
      <c r="N1458" t="s">
        <v>8830</v>
      </c>
      <c r="O1458" t="s">
        <v>13150</v>
      </c>
      <c r="P1458" t="s">
        <v>8293</v>
      </c>
      <c r="Q1458">
        <v>9907</v>
      </c>
      <c r="R1458" t="s">
        <v>8830</v>
      </c>
      <c r="S1458">
        <v>32693</v>
      </c>
      <c r="T1458" t="s">
        <v>8830</v>
      </c>
      <c r="V1458" t="s">
        <v>12117</v>
      </c>
      <c r="W1458">
        <v>68997</v>
      </c>
      <c r="X1458">
        <v>9907</v>
      </c>
      <c r="Y1458" t="s">
        <v>8830</v>
      </c>
      <c r="Z1458" t="s">
        <v>8831</v>
      </c>
      <c r="AA1458" t="s">
        <v>656</v>
      </c>
      <c r="AB1458" t="s">
        <v>656</v>
      </c>
      <c r="AC1458" t="s">
        <v>8830</v>
      </c>
      <c r="AD1458" t="s">
        <v>8831</v>
      </c>
      <c r="AE1458">
        <v>12816</v>
      </c>
      <c r="AF1458" t="s">
        <v>8830</v>
      </c>
      <c r="AG1458">
        <v>62196</v>
      </c>
      <c r="AH1458" t="s">
        <v>8830</v>
      </c>
      <c r="AI1458">
        <v>18197</v>
      </c>
      <c r="AJ1458">
        <v>4877</v>
      </c>
      <c r="AL1458" t="s">
        <v>15087</v>
      </c>
      <c r="AM1458" t="s">
        <v>8831</v>
      </c>
      <c r="AN1458" t="s">
        <v>8831</v>
      </c>
      <c r="AO1458" t="s">
        <v>15883</v>
      </c>
    </row>
    <row r="1459" spans="1:41" x14ac:dyDescent="0.3">
      <c r="A1459" t="s">
        <v>15793</v>
      </c>
      <c r="B1459" t="s">
        <v>14265</v>
      </c>
      <c r="C1459" s="62">
        <v>34215</v>
      </c>
      <c r="D1459" t="s">
        <v>6802</v>
      </c>
      <c r="E1459" t="s">
        <v>8013</v>
      </c>
      <c r="F1459" t="s">
        <v>1507</v>
      </c>
      <c r="G1459" t="s">
        <v>9083</v>
      </c>
      <c r="H1459" t="s">
        <v>1371</v>
      </c>
      <c r="I1459" t="s">
        <v>15794</v>
      </c>
      <c r="J1459" t="s">
        <v>14265</v>
      </c>
      <c r="K1459">
        <v>621261</v>
      </c>
      <c r="L1459" t="s">
        <v>14265</v>
      </c>
      <c r="P1459" t="s">
        <v>15793</v>
      </c>
      <c r="Q1459">
        <v>10990</v>
      </c>
      <c r="R1459" t="s">
        <v>14265</v>
      </c>
      <c r="S1459">
        <v>39809</v>
      </c>
      <c r="T1459" t="s">
        <v>14265</v>
      </c>
      <c r="W1459">
        <v>100577</v>
      </c>
      <c r="Z1459" t="s">
        <v>16058</v>
      </c>
      <c r="AA1459" t="s">
        <v>656</v>
      </c>
      <c r="AB1459" t="s">
        <v>656</v>
      </c>
      <c r="AD1459" t="s">
        <v>16058</v>
      </c>
      <c r="AE1459">
        <v>15222</v>
      </c>
      <c r="AI1459">
        <v>30486</v>
      </c>
      <c r="AJ1459">
        <v>5760</v>
      </c>
      <c r="AN1459" t="s">
        <v>14265</v>
      </c>
      <c r="AO1459" t="s">
        <v>15887</v>
      </c>
    </row>
    <row r="1460" spans="1:41" x14ac:dyDescent="0.3">
      <c r="A1460" t="s">
        <v>2770</v>
      </c>
      <c r="B1460" t="s">
        <v>1163</v>
      </c>
      <c r="C1460" s="62">
        <v>28366</v>
      </c>
      <c r="D1460" t="s">
        <v>7893</v>
      </c>
      <c r="E1460" t="s">
        <v>8013</v>
      </c>
      <c r="F1460" t="s">
        <v>3575</v>
      </c>
      <c r="G1460" t="s">
        <v>3575</v>
      </c>
      <c r="H1460" t="s">
        <v>1371</v>
      </c>
      <c r="I1460" t="s">
        <v>9896</v>
      </c>
      <c r="J1460" t="s">
        <v>1163</v>
      </c>
      <c r="K1460">
        <v>400061</v>
      </c>
      <c r="L1460" t="s">
        <v>1163</v>
      </c>
      <c r="M1460">
        <v>212033</v>
      </c>
      <c r="N1460" t="s">
        <v>1163</v>
      </c>
      <c r="O1460" t="s">
        <v>2771</v>
      </c>
      <c r="P1460" t="s">
        <v>2770</v>
      </c>
      <c r="Q1460">
        <v>6646</v>
      </c>
      <c r="R1460" t="s">
        <v>1163</v>
      </c>
      <c r="S1460">
        <v>4575</v>
      </c>
      <c r="T1460" t="s">
        <v>1163</v>
      </c>
      <c r="V1460" t="s">
        <v>4543</v>
      </c>
      <c r="W1460">
        <v>33</v>
      </c>
      <c r="X1460">
        <v>6646</v>
      </c>
      <c r="Y1460" t="s">
        <v>1163</v>
      </c>
      <c r="Z1460" t="s">
        <v>8832</v>
      </c>
      <c r="AA1460" t="s">
        <v>656</v>
      </c>
      <c r="AB1460" t="s">
        <v>656</v>
      </c>
      <c r="AC1460" t="s">
        <v>1163</v>
      </c>
      <c r="AD1460" t="s">
        <v>8832</v>
      </c>
      <c r="AI1460">
        <v>15240</v>
      </c>
      <c r="AO1460" t="s">
        <v>1371</v>
      </c>
    </row>
    <row r="1461" spans="1:41" x14ac:dyDescent="0.3">
      <c r="A1461" t="s">
        <v>8303</v>
      </c>
      <c r="B1461" t="s">
        <v>8833</v>
      </c>
      <c r="C1461" s="62">
        <v>31097</v>
      </c>
      <c r="D1461" t="s">
        <v>7257</v>
      </c>
      <c r="E1461" t="s">
        <v>8304</v>
      </c>
      <c r="F1461" t="s">
        <v>1400</v>
      </c>
      <c r="G1461" t="s">
        <v>6107</v>
      </c>
      <c r="H1461" t="s">
        <v>1371</v>
      </c>
      <c r="I1461" t="s">
        <v>9124</v>
      </c>
      <c r="J1461" t="s">
        <v>8833</v>
      </c>
      <c r="K1461">
        <v>519096</v>
      </c>
      <c r="L1461" t="s">
        <v>8833</v>
      </c>
      <c r="M1461">
        <v>1601533</v>
      </c>
      <c r="N1461" t="s">
        <v>8833</v>
      </c>
      <c r="O1461" t="s">
        <v>8834</v>
      </c>
      <c r="P1461" t="s">
        <v>8303</v>
      </c>
      <c r="Q1461">
        <v>9149</v>
      </c>
      <c r="R1461" t="s">
        <v>8833</v>
      </c>
      <c r="S1461">
        <v>30328</v>
      </c>
      <c r="T1461" t="s">
        <v>8833</v>
      </c>
      <c r="V1461" t="s">
        <v>8835</v>
      </c>
      <c r="W1461">
        <v>57047</v>
      </c>
      <c r="X1461">
        <v>9149</v>
      </c>
      <c r="Y1461" t="s">
        <v>8833</v>
      </c>
      <c r="Z1461" t="s">
        <v>8836</v>
      </c>
      <c r="AA1461" t="s">
        <v>656</v>
      </c>
      <c r="AB1461" t="s">
        <v>656</v>
      </c>
      <c r="AC1461" t="s">
        <v>8833</v>
      </c>
      <c r="AD1461" t="s">
        <v>8836</v>
      </c>
      <c r="AE1461">
        <v>12351</v>
      </c>
      <c r="AF1461" t="s">
        <v>8833</v>
      </c>
      <c r="AG1461">
        <v>17036</v>
      </c>
      <c r="AH1461" t="s">
        <v>8833</v>
      </c>
      <c r="AI1461">
        <v>17561</v>
      </c>
      <c r="AJ1461">
        <v>3974</v>
      </c>
      <c r="AL1461" t="s">
        <v>15088</v>
      </c>
      <c r="AM1461" t="s">
        <v>8836</v>
      </c>
      <c r="AN1461" t="s">
        <v>8833</v>
      </c>
      <c r="AO1461" t="s">
        <v>15883</v>
      </c>
    </row>
    <row r="1462" spans="1:41" x14ac:dyDescent="0.3">
      <c r="A1462" t="s">
        <v>2772</v>
      </c>
      <c r="B1462" t="s">
        <v>1150</v>
      </c>
      <c r="C1462" s="62">
        <v>31373</v>
      </c>
      <c r="D1462" t="s">
        <v>6553</v>
      </c>
      <c r="E1462" t="s">
        <v>7683</v>
      </c>
      <c r="F1462" t="s">
        <v>3575</v>
      </c>
      <c r="G1462" t="s">
        <v>3575</v>
      </c>
      <c r="H1462" t="s">
        <v>1371</v>
      </c>
      <c r="I1462" t="s">
        <v>10598</v>
      </c>
      <c r="J1462" t="s">
        <v>1150</v>
      </c>
      <c r="K1462">
        <v>493603</v>
      </c>
      <c r="L1462" t="s">
        <v>1150</v>
      </c>
      <c r="M1462">
        <v>1537191</v>
      </c>
      <c r="N1462" t="s">
        <v>1150</v>
      </c>
      <c r="O1462" t="s">
        <v>2773</v>
      </c>
      <c r="P1462" t="s">
        <v>2772</v>
      </c>
      <c r="Q1462">
        <v>8736</v>
      </c>
      <c r="R1462" t="s">
        <v>1150</v>
      </c>
      <c r="S1462">
        <v>29705</v>
      </c>
      <c r="T1462" t="s">
        <v>1150</v>
      </c>
      <c r="V1462" t="s">
        <v>4544</v>
      </c>
      <c r="W1462">
        <v>51434</v>
      </c>
      <c r="X1462">
        <v>8736</v>
      </c>
      <c r="Y1462" t="s">
        <v>1150</v>
      </c>
      <c r="Z1462" t="s">
        <v>6014</v>
      </c>
      <c r="AA1462" t="s">
        <v>5053</v>
      </c>
      <c r="AB1462" t="s">
        <v>656</v>
      </c>
      <c r="AC1462" t="s">
        <v>1150</v>
      </c>
      <c r="AD1462" t="s">
        <v>6014</v>
      </c>
      <c r="AE1462">
        <v>9318</v>
      </c>
      <c r="AF1462" t="s">
        <v>1150</v>
      </c>
      <c r="AG1462">
        <v>12257</v>
      </c>
      <c r="AH1462" t="s">
        <v>1150</v>
      </c>
      <c r="AI1462">
        <v>2014</v>
      </c>
      <c r="AJ1462">
        <v>3436</v>
      </c>
      <c r="AL1462" t="s">
        <v>15089</v>
      </c>
      <c r="AM1462" t="s">
        <v>6014</v>
      </c>
      <c r="AN1462" t="s">
        <v>6014</v>
      </c>
      <c r="AO1462" t="s">
        <v>15883</v>
      </c>
    </row>
    <row r="1463" spans="1:41" x14ac:dyDescent="0.3">
      <c r="A1463" t="s">
        <v>2774</v>
      </c>
      <c r="B1463" t="s">
        <v>955</v>
      </c>
      <c r="C1463" s="62">
        <v>30939</v>
      </c>
      <c r="D1463" t="s">
        <v>6607</v>
      </c>
      <c r="E1463" t="s">
        <v>8014</v>
      </c>
      <c r="F1463" t="s">
        <v>1370</v>
      </c>
      <c r="G1463" t="s">
        <v>6107</v>
      </c>
      <c r="H1463" t="s">
        <v>1371</v>
      </c>
      <c r="I1463" t="s">
        <v>10353</v>
      </c>
      <c r="J1463" t="s">
        <v>955</v>
      </c>
      <c r="K1463">
        <v>489189</v>
      </c>
      <c r="L1463" t="s">
        <v>955</v>
      </c>
      <c r="M1463">
        <v>1447030</v>
      </c>
      <c r="N1463" t="s">
        <v>955</v>
      </c>
      <c r="O1463" t="s">
        <v>2775</v>
      </c>
      <c r="P1463" t="s">
        <v>2774</v>
      </c>
      <c r="Q1463">
        <v>8371</v>
      </c>
      <c r="R1463" t="s">
        <v>955</v>
      </c>
      <c r="S1463">
        <v>29251</v>
      </c>
      <c r="T1463" t="s">
        <v>955</v>
      </c>
      <c r="V1463" t="s">
        <v>4545</v>
      </c>
      <c r="W1463">
        <v>46496</v>
      </c>
      <c r="X1463">
        <v>8371</v>
      </c>
      <c r="Y1463" t="s">
        <v>955</v>
      </c>
      <c r="Z1463" t="s">
        <v>6015</v>
      </c>
      <c r="AA1463" t="s">
        <v>664</v>
      </c>
      <c r="AB1463" t="s">
        <v>664</v>
      </c>
      <c r="AC1463" t="s">
        <v>955</v>
      </c>
      <c r="AD1463" t="s">
        <v>6015</v>
      </c>
      <c r="AF1463" t="s">
        <v>955</v>
      </c>
      <c r="AG1463">
        <v>6089</v>
      </c>
      <c r="AH1463" t="s">
        <v>955</v>
      </c>
      <c r="AI1463">
        <v>1748</v>
      </c>
      <c r="AO1463" t="s">
        <v>1371</v>
      </c>
    </row>
    <row r="1464" spans="1:41" x14ac:dyDescent="0.3">
      <c r="A1464" t="s">
        <v>2776</v>
      </c>
      <c r="B1464" t="s">
        <v>346</v>
      </c>
      <c r="C1464" s="62">
        <v>28153</v>
      </c>
      <c r="D1464" t="s">
        <v>6956</v>
      </c>
      <c r="E1464" t="s">
        <v>6955</v>
      </c>
      <c r="F1464" t="s">
        <v>3575</v>
      </c>
      <c r="G1464" t="s">
        <v>3575</v>
      </c>
      <c r="H1464" t="s">
        <v>1394</v>
      </c>
      <c r="I1464" t="s">
        <v>9950</v>
      </c>
      <c r="J1464" t="s">
        <v>346</v>
      </c>
      <c r="K1464">
        <v>407489</v>
      </c>
      <c r="L1464" t="s">
        <v>346</v>
      </c>
      <c r="M1464">
        <v>181597</v>
      </c>
      <c r="N1464" t="s">
        <v>346</v>
      </c>
      <c r="O1464" t="s">
        <v>2777</v>
      </c>
      <c r="P1464" t="s">
        <v>2776</v>
      </c>
      <c r="Q1464">
        <v>6639</v>
      </c>
      <c r="R1464" t="s">
        <v>346</v>
      </c>
      <c r="S1464">
        <v>4598</v>
      </c>
      <c r="T1464" t="s">
        <v>346</v>
      </c>
      <c r="V1464" t="s">
        <v>4546</v>
      </c>
      <c r="W1464">
        <v>318</v>
      </c>
      <c r="X1464">
        <v>6639</v>
      </c>
      <c r="Y1464" t="s">
        <v>346</v>
      </c>
      <c r="Z1464" t="s">
        <v>6016</v>
      </c>
      <c r="AA1464" t="s">
        <v>664</v>
      </c>
      <c r="AB1464" t="s">
        <v>664</v>
      </c>
      <c r="AC1464" t="s">
        <v>346</v>
      </c>
      <c r="AD1464" t="s">
        <v>6016</v>
      </c>
      <c r="AI1464">
        <v>7085</v>
      </c>
      <c r="AO1464" t="s">
        <v>1394</v>
      </c>
    </row>
    <row r="1465" spans="1:41" x14ac:dyDescent="0.3">
      <c r="A1465" t="s">
        <v>12730</v>
      </c>
      <c r="B1465" t="s">
        <v>11322</v>
      </c>
      <c r="C1465" s="62">
        <v>33467</v>
      </c>
      <c r="D1465" t="s">
        <v>7877</v>
      </c>
      <c r="E1465" t="s">
        <v>12731</v>
      </c>
      <c r="F1465" t="s">
        <v>1407</v>
      </c>
      <c r="G1465" t="s">
        <v>9083</v>
      </c>
      <c r="H1465" t="s">
        <v>1371</v>
      </c>
      <c r="I1465" t="s">
        <v>11798</v>
      </c>
      <c r="J1465" t="s">
        <v>11322</v>
      </c>
      <c r="K1465">
        <v>592614</v>
      </c>
      <c r="L1465" t="s">
        <v>11322</v>
      </c>
      <c r="M1465">
        <v>2068551</v>
      </c>
      <c r="N1465" t="s">
        <v>11322</v>
      </c>
      <c r="O1465" t="s">
        <v>13580</v>
      </c>
      <c r="P1465" t="s">
        <v>12730</v>
      </c>
      <c r="Q1465">
        <v>10206</v>
      </c>
      <c r="R1465" t="s">
        <v>11322</v>
      </c>
      <c r="S1465">
        <v>33777</v>
      </c>
      <c r="T1465" t="s">
        <v>11322</v>
      </c>
      <c r="W1465">
        <v>68645</v>
      </c>
      <c r="X1465">
        <v>10206</v>
      </c>
      <c r="Y1465" t="s">
        <v>11322</v>
      </c>
      <c r="Z1465" t="s">
        <v>12732</v>
      </c>
      <c r="AA1465" t="s">
        <v>664</v>
      </c>
      <c r="AB1465" t="s">
        <v>664</v>
      </c>
      <c r="AC1465" t="s">
        <v>11322</v>
      </c>
      <c r="AD1465" t="s">
        <v>12732</v>
      </c>
      <c r="AE1465">
        <v>13006</v>
      </c>
      <c r="AF1465" t="s">
        <v>11322</v>
      </c>
      <c r="AG1465">
        <v>68543</v>
      </c>
      <c r="AH1465" t="s">
        <v>11322</v>
      </c>
      <c r="AI1465">
        <v>23648</v>
      </c>
      <c r="AJ1465">
        <v>5296</v>
      </c>
      <c r="AN1465" t="s">
        <v>11322</v>
      </c>
      <c r="AO1465" t="s">
        <v>1371</v>
      </c>
    </row>
    <row r="1466" spans="1:41" x14ac:dyDescent="0.3">
      <c r="A1466" t="s">
        <v>4547</v>
      </c>
      <c r="B1466" t="s">
        <v>1218</v>
      </c>
      <c r="C1466" s="62">
        <v>30025</v>
      </c>
      <c r="D1466" t="s">
        <v>6702</v>
      </c>
      <c r="E1466" t="s">
        <v>8015</v>
      </c>
      <c r="F1466" t="s">
        <v>3575</v>
      </c>
      <c r="G1466" t="s">
        <v>3575</v>
      </c>
      <c r="H1466" t="s">
        <v>1371</v>
      </c>
      <c r="I1466" t="s">
        <v>9404</v>
      </c>
      <c r="J1466" t="s">
        <v>1218</v>
      </c>
      <c r="K1466">
        <v>434663</v>
      </c>
      <c r="L1466" t="s">
        <v>6017</v>
      </c>
      <c r="M1466">
        <v>533057</v>
      </c>
      <c r="N1466" t="s">
        <v>6017</v>
      </c>
      <c r="O1466" t="s">
        <v>6018</v>
      </c>
      <c r="P1466" t="s">
        <v>6019</v>
      </c>
      <c r="Q1466">
        <v>7541</v>
      </c>
      <c r="R1466" t="s">
        <v>6017</v>
      </c>
      <c r="S1466">
        <v>6272</v>
      </c>
      <c r="T1466" t="s">
        <v>6017</v>
      </c>
      <c r="V1466" t="s">
        <v>6020</v>
      </c>
      <c r="W1466">
        <v>40448</v>
      </c>
      <c r="X1466">
        <v>7541</v>
      </c>
      <c r="Y1466" t="s">
        <v>6017</v>
      </c>
      <c r="Z1466" t="s">
        <v>9405</v>
      </c>
      <c r="AA1466" t="s">
        <v>656</v>
      </c>
      <c r="AB1466" t="s">
        <v>656</v>
      </c>
      <c r="AC1466" t="s">
        <v>1218</v>
      </c>
      <c r="AD1466" t="s">
        <v>8837</v>
      </c>
      <c r="AI1466">
        <v>4310</v>
      </c>
      <c r="AO1466" t="s">
        <v>1371</v>
      </c>
    </row>
    <row r="1467" spans="1:41" x14ac:dyDescent="0.3">
      <c r="A1467" t="s">
        <v>9636</v>
      </c>
      <c r="B1467" t="s">
        <v>9637</v>
      </c>
      <c r="C1467" s="62">
        <v>33806</v>
      </c>
      <c r="D1467" t="s">
        <v>7189</v>
      </c>
      <c r="E1467" t="s">
        <v>9638</v>
      </c>
      <c r="F1467" t="s">
        <v>1529</v>
      </c>
      <c r="G1467" t="s">
        <v>9083</v>
      </c>
      <c r="H1467" t="s">
        <v>1371</v>
      </c>
      <c r="I1467" t="s">
        <v>9639</v>
      </c>
      <c r="J1467" t="s">
        <v>9637</v>
      </c>
      <c r="K1467">
        <v>596064</v>
      </c>
      <c r="L1467" t="s">
        <v>9637</v>
      </c>
      <c r="M1467">
        <v>2049944</v>
      </c>
      <c r="N1467" t="s">
        <v>9637</v>
      </c>
      <c r="O1467" t="s">
        <v>12044</v>
      </c>
      <c r="P1467" t="s">
        <v>9636</v>
      </c>
      <c r="Q1467">
        <v>9859</v>
      </c>
      <c r="R1467" t="s">
        <v>9637</v>
      </c>
      <c r="S1467">
        <v>33211</v>
      </c>
      <c r="T1467" t="s">
        <v>9637</v>
      </c>
      <c r="V1467" t="s">
        <v>12930</v>
      </c>
      <c r="W1467">
        <v>70765</v>
      </c>
      <c r="X1467">
        <v>9859</v>
      </c>
      <c r="Y1467" t="s">
        <v>9637</v>
      </c>
      <c r="Z1467" t="s">
        <v>9640</v>
      </c>
      <c r="AA1467" t="s">
        <v>664</v>
      </c>
      <c r="AB1467" t="s">
        <v>664</v>
      </c>
      <c r="AC1467" t="s">
        <v>9637</v>
      </c>
      <c r="AD1467" t="s">
        <v>9640</v>
      </c>
      <c r="AE1467">
        <v>12139</v>
      </c>
      <c r="AF1467" t="s">
        <v>9637</v>
      </c>
      <c r="AG1467">
        <v>53058</v>
      </c>
      <c r="AH1467" t="s">
        <v>9637</v>
      </c>
      <c r="AI1467">
        <v>18189</v>
      </c>
      <c r="AJ1467">
        <v>4712</v>
      </c>
      <c r="AN1467" t="s">
        <v>9637</v>
      </c>
      <c r="AO1467" t="s">
        <v>1371</v>
      </c>
    </row>
    <row r="1468" spans="1:41" x14ac:dyDescent="0.3">
      <c r="A1468" t="s">
        <v>3489</v>
      </c>
      <c r="B1468" t="s">
        <v>89</v>
      </c>
      <c r="C1468" s="62">
        <v>33462</v>
      </c>
      <c r="D1468" t="s">
        <v>6642</v>
      </c>
      <c r="E1468" t="s">
        <v>6914</v>
      </c>
      <c r="F1468" t="s">
        <v>1551</v>
      </c>
      <c r="G1468" t="s">
        <v>6107</v>
      </c>
      <c r="H1468" t="s">
        <v>1429</v>
      </c>
      <c r="I1468" t="s">
        <v>10148</v>
      </c>
      <c r="J1468" t="s">
        <v>89</v>
      </c>
      <c r="K1468">
        <v>572008</v>
      </c>
      <c r="L1468" t="s">
        <v>89</v>
      </c>
      <c r="M1468">
        <v>1741384</v>
      </c>
      <c r="N1468" t="s">
        <v>89</v>
      </c>
      <c r="O1468" t="s">
        <v>4548</v>
      </c>
      <c r="P1468" t="s">
        <v>3489</v>
      </c>
      <c r="Q1468">
        <v>9526</v>
      </c>
      <c r="R1468" t="s">
        <v>89</v>
      </c>
      <c r="S1468">
        <v>30862</v>
      </c>
      <c r="T1468" t="s">
        <v>89</v>
      </c>
      <c r="U1468" t="s">
        <v>89</v>
      </c>
      <c r="V1468" t="s">
        <v>4549</v>
      </c>
      <c r="W1468">
        <v>60931</v>
      </c>
      <c r="X1468">
        <v>9526</v>
      </c>
      <c r="Y1468" t="s">
        <v>89</v>
      </c>
      <c r="Z1468" t="s">
        <v>6021</v>
      </c>
      <c r="AA1468" t="s">
        <v>656</v>
      </c>
      <c r="AB1468" t="s">
        <v>656</v>
      </c>
      <c r="AC1468" t="s">
        <v>89</v>
      </c>
      <c r="AD1468" t="s">
        <v>6021</v>
      </c>
      <c r="AE1468">
        <v>11004</v>
      </c>
      <c r="AF1468" t="s">
        <v>89</v>
      </c>
      <c r="AG1468">
        <v>13501</v>
      </c>
      <c r="AH1468" t="s">
        <v>89</v>
      </c>
      <c r="AI1468">
        <v>17531</v>
      </c>
      <c r="AJ1468">
        <v>4223</v>
      </c>
      <c r="AK1468" t="s">
        <v>89</v>
      </c>
      <c r="AL1468" t="s">
        <v>15090</v>
      </c>
      <c r="AM1468" t="s">
        <v>6021</v>
      </c>
      <c r="AN1468" t="s">
        <v>6021</v>
      </c>
      <c r="AO1468" t="s">
        <v>1378</v>
      </c>
    </row>
    <row r="1469" spans="1:41" x14ac:dyDescent="0.3">
      <c r="A1469" t="s">
        <v>2778</v>
      </c>
      <c r="B1469" t="s">
        <v>24</v>
      </c>
      <c r="C1469" s="62">
        <v>30222</v>
      </c>
      <c r="D1469" t="s">
        <v>8016</v>
      </c>
      <c r="E1469" t="s">
        <v>6914</v>
      </c>
      <c r="F1469" t="s">
        <v>3575</v>
      </c>
      <c r="G1469" t="s">
        <v>3575</v>
      </c>
      <c r="H1469" t="s">
        <v>1371</v>
      </c>
      <c r="I1469" t="s">
        <v>10688</v>
      </c>
      <c r="J1469" t="s">
        <v>24</v>
      </c>
      <c r="K1469">
        <v>452249</v>
      </c>
      <c r="L1469" t="s">
        <v>24</v>
      </c>
      <c r="M1469">
        <v>1098982</v>
      </c>
      <c r="N1469" t="s">
        <v>24</v>
      </c>
      <c r="O1469" t="s">
        <v>2779</v>
      </c>
      <c r="P1469" t="s">
        <v>2778</v>
      </c>
      <c r="Q1469">
        <v>7936</v>
      </c>
      <c r="R1469" t="s">
        <v>24</v>
      </c>
      <c r="S1469">
        <v>28660</v>
      </c>
      <c r="T1469" t="s">
        <v>24</v>
      </c>
      <c r="V1469" t="s">
        <v>6022</v>
      </c>
      <c r="W1469">
        <v>46510</v>
      </c>
      <c r="X1469">
        <v>7936</v>
      </c>
      <c r="Y1469" t="s">
        <v>24</v>
      </c>
      <c r="Z1469" t="s">
        <v>8838</v>
      </c>
      <c r="AA1469" t="s">
        <v>656</v>
      </c>
      <c r="AB1469" t="s">
        <v>656</v>
      </c>
      <c r="AC1469" t="s">
        <v>24</v>
      </c>
      <c r="AD1469" t="s">
        <v>8838</v>
      </c>
      <c r="AE1469">
        <v>8341</v>
      </c>
      <c r="AI1469">
        <v>3918</v>
      </c>
      <c r="AN1469" t="s">
        <v>24</v>
      </c>
      <c r="AO1469" t="s">
        <v>1371</v>
      </c>
    </row>
    <row r="1470" spans="1:41" x14ac:dyDescent="0.3">
      <c r="A1470" t="s">
        <v>3490</v>
      </c>
      <c r="B1470" t="s">
        <v>327</v>
      </c>
      <c r="C1470" s="62">
        <v>33189</v>
      </c>
      <c r="D1470" t="s">
        <v>6604</v>
      </c>
      <c r="E1470" t="s">
        <v>6603</v>
      </c>
      <c r="F1470" t="s">
        <v>1393</v>
      </c>
      <c r="G1470" t="s">
        <v>9083</v>
      </c>
      <c r="H1470" t="s">
        <v>1378</v>
      </c>
      <c r="I1470" t="s">
        <v>9685</v>
      </c>
      <c r="J1470" t="s">
        <v>327</v>
      </c>
      <c r="K1470">
        <v>542303</v>
      </c>
      <c r="L1470" t="s">
        <v>327</v>
      </c>
      <c r="M1470">
        <v>1953522</v>
      </c>
      <c r="N1470" t="s">
        <v>327</v>
      </c>
      <c r="O1470" t="s">
        <v>4550</v>
      </c>
      <c r="P1470" t="s">
        <v>3490</v>
      </c>
      <c r="Q1470">
        <v>9385</v>
      </c>
      <c r="R1470" t="s">
        <v>327</v>
      </c>
      <c r="S1470">
        <v>31668</v>
      </c>
      <c r="T1470" t="s">
        <v>327</v>
      </c>
      <c r="U1470" t="s">
        <v>327</v>
      </c>
      <c r="V1470" t="s">
        <v>4551</v>
      </c>
      <c r="W1470">
        <v>59145</v>
      </c>
      <c r="X1470">
        <v>9385</v>
      </c>
      <c r="Y1470" t="s">
        <v>327</v>
      </c>
      <c r="Z1470" t="s">
        <v>6023</v>
      </c>
      <c r="AA1470" t="s">
        <v>656</v>
      </c>
      <c r="AB1470" t="s">
        <v>656</v>
      </c>
      <c r="AC1470" t="s">
        <v>327</v>
      </c>
      <c r="AD1470" t="s">
        <v>6023</v>
      </c>
      <c r="AE1470">
        <v>11770</v>
      </c>
      <c r="AF1470" t="s">
        <v>327</v>
      </c>
      <c r="AG1470">
        <v>17086</v>
      </c>
      <c r="AH1470" t="s">
        <v>327</v>
      </c>
      <c r="AI1470">
        <v>6130</v>
      </c>
      <c r="AJ1470">
        <v>4356</v>
      </c>
      <c r="AK1470" t="s">
        <v>327</v>
      </c>
      <c r="AL1470" t="s">
        <v>15091</v>
      </c>
      <c r="AM1470" t="s">
        <v>6023</v>
      </c>
      <c r="AN1470" t="s">
        <v>6023</v>
      </c>
      <c r="AO1470" t="s">
        <v>1378</v>
      </c>
    </row>
    <row r="1471" spans="1:41" x14ac:dyDescent="0.3">
      <c r="A1471" t="s">
        <v>2780</v>
      </c>
      <c r="B1471" t="s">
        <v>394</v>
      </c>
      <c r="C1471" s="62">
        <v>31442</v>
      </c>
      <c r="D1471" t="s">
        <v>6988</v>
      </c>
      <c r="E1471" t="s">
        <v>7102</v>
      </c>
      <c r="F1471" t="s">
        <v>3575</v>
      </c>
      <c r="G1471" t="s">
        <v>3575</v>
      </c>
      <c r="H1471" t="s">
        <v>658</v>
      </c>
      <c r="I1471" t="s">
        <v>9825</v>
      </c>
      <c r="J1471" t="s">
        <v>394</v>
      </c>
      <c r="K1471">
        <v>457574</v>
      </c>
      <c r="L1471" t="s">
        <v>394</v>
      </c>
      <c r="M1471">
        <v>1736379</v>
      </c>
      <c r="N1471" t="s">
        <v>394</v>
      </c>
      <c r="O1471" t="s">
        <v>2781</v>
      </c>
      <c r="P1471" t="s">
        <v>2780</v>
      </c>
      <c r="Q1471">
        <v>9067</v>
      </c>
      <c r="R1471" t="s">
        <v>394</v>
      </c>
      <c r="S1471">
        <v>30605</v>
      </c>
      <c r="T1471" t="s">
        <v>394</v>
      </c>
      <c r="U1471" t="s">
        <v>394</v>
      </c>
      <c r="V1471" t="s">
        <v>4552</v>
      </c>
      <c r="W1471">
        <v>57053</v>
      </c>
      <c r="X1471">
        <v>9067</v>
      </c>
      <c r="Y1471" t="s">
        <v>394</v>
      </c>
      <c r="Z1471" t="s">
        <v>6024</v>
      </c>
      <c r="AA1471" t="s">
        <v>656</v>
      </c>
      <c r="AB1471" t="s">
        <v>656</v>
      </c>
      <c r="AC1471" t="s">
        <v>394</v>
      </c>
      <c r="AD1471" t="s">
        <v>6024</v>
      </c>
      <c r="AE1471">
        <v>11742</v>
      </c>
      <c r="AF1471" t="s">
        <v>394</v>
      </c>
      <c r="AG1471">
        <v>13230</v>
      </c>
      <c r="AH1471" t="s">
        <v>394</v>
      </c>
      <c r="AI1471">
        <v>4759</v>
      </c>
      <c r="AN1471" t="s">
        <v>394</v>
      </c>
      <c r="AO1471" t="s">
        <v>658</v>
      </c>
    </row>
    <row r="1472" spans="1:41" x14ac:dyDescent="0.3">
      <c r="A1472" t="s">
        <v>15931</v>
      </c>
      <c r="B1472" t="s">
        <v>15932</v>
      </c>
      <c r="C1472" s="62">
        <v>35072</v>
      </c>
      <c r="D1472" t="s">
        <v>6642</v>
      </c>
      <c r="E1472" t="s">
        <v>15933</v>
      </c>
      <c r="F1472" t="s">
        <v>1407</v>
      </c>
      <c r="G1472" t="s">
        <v>9083</v>
      </c>
      <c r="H1472" t="s">
        <v>1371</v>
      </c>
      <c r="I1472" t="s">
        <v>15934</v>
      </c>
      <c r="J1472" t="s">
        <v>15932</v>
      </c>
      <c r="K1472">
        <v>663978</v>
      </c>
      <c r="L1472" t="s">
        <v>15932</v>
      </c>
      <c r="P1472" t="s">
        <v>15931</v>
      </c>
      <c r="Q1472">
        <v>10575</v>
      </c>
      <c r="R1472" t="s">
        <v>15932</v>
      </c>
      <c r="T1472" t="s">
        <v>15932</v>
      </c>
      <c r="W1472">
        <v>106610</v>
      </c>
      <c r="Z1472" t="s">
        <v>16059</v>
      </c>
      <c r="AA1472" t="s">
        <v>656</v>
      </c>
      <c r="AB1472" t="s">
        <v>656</v>
      </c>
      <c r="AD1472" t="s">
        <v>16059</v>
      </c>
      <c r="AE1472">
        <v>14409</v>
      </c>
      <c r="AN1472" t="s">
        <v>15932</v>
      </c>
      <c r="AO1472" t="s">
        <v>1371</v>
      </c>
    </row>
    <row r="1473" spans="1:41" x14ac:dyDescent="0.3">
      <c r="A1473" t="s">
        <v>4553</v>
      </c>
      <c r="B1473" t="s">
        <v>1173</v>
      </c>
      <c r="C1473" s="62">
        <v>28395</v>
      </c>
      <c r="D1473" t="s">
        <v>8018</v>
      </c>
      <c r="E1473" t="s">
        <v>8017</v>
      </c>
      <c r="F1473" t="s">
        <v>3575</v>
      </c>
      <c r="G1473" t="s">
        <v>3575</v>
      </c>
      <c r="H1473" t="s">
        <v>1371</v>
      </c>
      <c r="I1473" t="s">
        <v>9202</v>
      </c>
      <c r="J1473" t="s">
        <v>1173</v>
      </c>
      <c r="K1473">
        <v>218894</v>
      </c>
      <c r="L1473" t="s">
        <v>1173</v>
      </c>
      <c r="M1473">
        <v>136232</v>
      </c>
      <c r="N1473" t="s">
        <v>1173</v>
      </c>
      <c r="O1473" t="s">
        <v>6025</v>
      </c>
      <c r="P1473" t="s">
        <v>4553</v>
      </c>
      <c r="Q1473">
        <v>6257</v>
      </c>
      <c r="R1473" t="s">
        <v>1173</v>
      </c>
      <c r="V1473" t="s">
        <v>6026</v>
      </c>
      <c r="W1473">
        <v>679</v>
      </c>
      <c r="Z1473" t="s">
        <v>8839</v>
      </c>
      <c r="AA1473" t="s">
        <v>656</v>
      </c>
      <c r="AB1473" t="s">
        <v>656</v>
      </c>
      <c r="AC1473" t="s">
        <v>1173</v>
      </c>
      <c r="AD1473" t="s">
        <v>8839</v>
      </c>
      <c r="AI1473">
        <v>7061</v>
      </c>
      <c r="AO1473" t="s">
        <v>1371</v>
      </c>
    </row>
    <row r="1474" spans="1:41" x14ac:dyDescent="0.3">
      <c r="A1474" t="s">
        <v>2782</v>
      </c>
      <c r="B1474" t="s">
        <v>423</v>
      </c>
      <c r="C1474" s="62">
        <v>29769</v>
      </c>
      <c r="D1474" t="s">
        <v>6746</v>
      </c>
      <c r="E1474" t="s">
        <v>6745</v>
      </c>
      <c r="F1474" t="s">
        <v>3575</v>
      </c>
      <c r="G1474" t="s">
        <v>3575</v>
      </c>
      <c r="H1474" t="s">
        <v>1378</v>
      </c>
      <c r="I1474" t="s">
        <v>9369</v>
      </c>
      <c r="J1474" t="s">
        <v>423</v>
      </c>
      <c r="K1474">
        <v>434636</v>
      </c>
      <c r="L1474" t="s">
        <v>423</v>
      </c>
      <c r="M1474">
        <v>490155</v>
      </c>
      <c r="N1474" t="s">
        <v>423</v>
      </c>
      <c r="O1474" t="s">
        <v>2783</v>
      </c>
      <c r="P1474" t="s">
        <v>2782</v>
      </c>
      <c r="Q1474">
        <v>7717</v>
      </c>
      <c r="R1474" t="s">
        <v>423</v>
      </c>
      <c r="S1474">
        <v>6488</v>
      </c>
      <c r="T1474" t="s">
        <v>423</v>
      </c>
      <c r="U1474" t="s">
        <v>423</v>
      </c>
      <c r="V1474" t="s">
        <v>4554</v>
      </c>
      <c r="W1474">
        <v>40737</v>
      </c>
      <c r="X1474">
        <v>7717</v>
      </c>
      <c r="Y1474" t="s">
        <v>423</v>
      </c>
      <c r="Z1474" t="s">
        <v>6027</v>
      </c>
      <c r="AA1474" t="s">
        <v>5053</v>
      </c>
      <c r="AB1474" t="s">
        <v>656</v>
      </c>
      <c r="AC1474" t="s">
        <v>423</v>
      </c>
      <c r="AD1474" t="s">
        <v>6027</v>
      </c>
      <c r="AE1474">
        <v>8436</v>
      </c>
      <c r="AF1474" t="s">
        <v>423</v>
      </c>
      <c r="AG1474">
        <v>5088</v>
      </c>
      <c r="AH1474" t="s">
        <v>423</v>
      </c>
      <c r="AI1474">
        <v>489</v>
      </c>
      <c r="AJ1474">
        <v>2183</v>
      </c>
      <c r="AN1474" t="s">
        <v>423</v>
      </c>
      <c r="AO1474" t="s">
        <v>1378</v>
      </c>
    </row>
    <row r="1475" spans="1:41" x14ac:dyDescent="0.3">
      <c r="A1475" t="s">
        <v>14017</v>
      </c>
      <c r="B1475" t="s">
        <v>13961</v>
      </c>
      <c r="C1475" s="62">
        <v>33365</v>
      </c>
      <c r="D1475" t="s">
        <v>6840</v>
      </c>
      <c r="E1475" t="s">
        <v>6745</v>
      </c>
      <c r="F1475" t="s">
        <v>1437</v>
      </c>
      <c r="G1475" t="s">
        <v>6107</v>
      </c>
      <c r="H1475" t="s">
        <v>1371</v>
      </c>
      <c r="I1475" t="s">
        <v>13990</v>
      </c>
      <c r="J1475" t="s">
        <v>13961</v>
      </c>
      <c r="K1475">
        <v>641941</v>
      </c>
      <c r="L1475" t="s">
        <v>13961</v>
      </c>
      <c r="M1475">
        <v>2120160</v>
      </c>
      <c r="N1475" t="s">
        <v>13961</v>
      </c>
      <c r="O1475" t="s">
        <v>15092</v>
      </c>
      <c r="P1475" t="s">
        <v>14017</v>
      </c>
      <c r="Q1475">
        <v>10691</v>
      </c>
      <c r="R1475" t="s">
        <v>13961</v>
      </c>
      <c r="S1475">
        <v>33403</v>
      </c>
      <c r="T1475" t="s">
        <v>13961</v>
      </c>
      <c r="W1475">
        <v>102705</v>
      </c>
      <c r="X1475">
        <v>10691</v>
      </c>
      <c r="Y1475" t="s">
        <v>15093</v>
      </c>
      <c r="Z1475" t="s">
        <v>14162</v>
      </c>
      <c r="AA1475" t="s">
        <v>664</v>
      </c>
      <c r="AB1475" t="s">
        <v>656</v>
      </c>
      <c r="AD1475" t="s">
        <v>14162</v>
      </c>
      <c r="AE1475">
        <v>14747</v>
      </c>
      <c r="AI1475">
        <v>19394</v>
      </c>
      <c r="AJ1475">
        <v>5546</v>
      </c>
      <c r="AL1475" t="s">
        <v>15094</v>
      </c>
      <c r="AM1475" t="s">
        <v>14162</v>
      </c>
      <c r="AN1475" t="s">
        <v>14162</v>
      </c>
      <c r="AO1475" t="s">
        <v>15883</v>
      </c>
    </row>
    <row r="1476" spans="1:41" x14ac:dyDescent="0.3">
      <c r="A1476" t="s">
        <v>15795</v>
      </c>
      <c r="B1476" t="s">
        <v>14287</v>
      </c>
      <c r="C1476" s="62">
        <v>33539</v>
      </c>
      <c r="D1476" t="s">
        <v>6633</v>
      </c>
      <c r="E1476" t="s">
        <v>15796</v>
      </c>
      <c r="F1476" t="s">
        <v>1462</v>
      </c>
      <c r="G1476" t="s">
        <v>6107</v>
      </c>
      <c r="H1476" t="s">
        <v>1378</v>
      </c>
      <c r="I1476" t="s">
        <v>15797</v>
      </c>
      <c r="J1476" t="s">
        <v>14287</v>
      </c>
      <c r="K1476">
        <v>594953</v>
      </c>
      <c r="L1476" t="s">
        <v>14287</v>
      </c>
      <c r="P1476" t="s">
        <v>15795</v>
      </c>
      <c r="Q1476">
        <v>10528</v>
      </c>
      <c r="R1476" t="s">
        <v>14287</v>
      </c>
      <c r="S1476">
        <v>34108</v>
      </c>
      <c r="T1476" t="s">
        <v>14287</v>
      </c>
      <c r="W1476">
        <v>68790</v>
      </c>
      <c r="X1476">
        <v>10528</v>
      </c>
      <c r="Y1476" t="s">
        <v>14287</v>
      </c>
      <c r="Z1476" t="s">
        <v>16060</v>
      </c>
      <c r="AA1476" t="s">
        <v>664</v>
      </c>
      <c r="AB1476" t="s">
        <v>664</v>
      </c>
      <c r="AD1476" t="s">
        <v>16060</v>
      </c>
      <c r="AE1476">
        <v>13067</v>
      </c>
      <c r="AI1476">
        <v>23670</v>
      </c>
      <c r="AJ1476">
        <v>5457</v>
      </c>
      <c r="AN1476" t="s">
        <v>14287</v>
      </c>
      <c r="AO1476" t="s">
        <v>15897</v>
      </c>
    </row>
    <row r="1477" spans="1:41" x14ac:dyDescent="0.3">
      <c r="A1477" t="s">
        <v>15935</v>
      </c>
      <c r="B1477" t="s">
        <v>15936</v>
      </c>
      <c r="C1477" s="62">
        <v>34633</v>
      </c>
      <c r="D1477" t="s">
        <v>6616</v>
      </c>
      <c r="E1477" t="s">
        <v>15937</v>
      </c>
      <c r="F1477" t="s">
        <v>1428</v>
      </c>
      <c r="G1477" t="s">
        <v>6107</v>
      </c>
      <c r="H1477" t="s">
        <v>1371</v>
      </c>
      <c r="I1477" t="s">
        <v>15938</v>
      </c>
      <c r="J1477" t="s">
        <v>15936</v>
      </c>
      <c r="K1477">
        <v>643478</v>
      </c>
      <c r="L1477" t="s">
        <v>15936</v>
      </c>
      <c r="P1477" t="s">
        <v>15935</v>
      </c>
      <c r="Q1477">
        <v>10968</v>
      </c>
      <c r="R1477" t="s">
        <v>15936</v>
      </c>
      <c r="S1477">
        <v>39824</v>
      </c>
      <c r="T1477" t="s">
        <v>15936</v>
      </c>
      <c r="W1477">
        <v>103472</v>
      </c>
      <c r="Z1477" t="s">
        <v>16061</v>
      </c>
      <c r="AA1477" t="s">
        <v>664</v>
      </c>
      <c r="AB1477" t="s">
        <v>664</v>
      </c>
      <c r="AD1477" t="s">
        <v>16061</v>
      </c>
      <c r="AE1477">
        <v>14567</v>
      </c>
      <c r="AJ1477">
        <v>5967</v>
      </c>
      <c r="AN1477" t="s">
        <v>15936</v>
      </c>
      <c r="AO1477" t="s">
        <v>1371</v>
      </c>
    </row>
    <row r="1478" spans="1:41" x14ac:dyDescent="0.3">
      <c r="A1478" t="s">
        <v>4555</v>
      </c>
      <c r="B1478" t="s">
        <v>220</v>
      </c>
      <c r="C1478" s="62">
        <v>33176</v>
      </c>
      <c r="D1478" t="s">
        <v>6616</v>
      </c>
      <c r="E1478" t="s">
        <v>6696</v>
      </c>
      <c r="F1478" t="s">
        <v>1381</v>
      </c>
      <c r="G1478" t="s">
        <v>9083</v>
      </c>
      <c r="H1478" t="s">
        <v>659</v>
      </c>
      <c r="I1478" t="s">
        <v>9431</v>
      </c>
      <c r="J1478" t="s">
        <v>220</v>
      </c>
      <c r="K1478">
        <v>605412</v>
      </c>
      <c r="L1478" t="s">
        <v>220</v>
      </c>
      <c r="M1478">
        <v>1894644</v>
      </c>
      <c r="N1478" t="s">
        <v>220</v>
      </c>
      <c r="O1478" t="s">
        <v>8840</v>
      </c>
      <c r="P1478" t="s">
        <v>4555</v>
      </c>
      <c r="Q1478">
        <v>9742</v>
      </c>
      <c r="R1478" t="s">
        <v>220</v>
      </c>
      <c r="S1478">
        <v>32087</v>
      </c>
      <c r="T1478" t="s">
        <v>220</v>
      </c>
      <c r="V1478" t="s">
        <v>6028</v>
      </c>
      <c r="W1478">
        <v>69564</v>
      </c>
      <c r="X1478">
        <v>9742</v>
      </c>
      <c r="Y1478" t="s">
        <v>220</v>
      </c>
      <c r="Z1478" t="s">
        <v>6029</v>
      </c>
      <c r="AA1478" t="s">
        <v>664</v>
      </c>
      <c r="AB1478" t="s">
        <v>656</v>
      </c>
      <c r="AC1478" t="s">
        <v>220</v>
      </c>
      <c r="AD1478" t="s">
        <v>6029</v>
      </c>
      <c r="AE1478">
        <v>12176</v>
      </c>
      <c r="AF1478" t="s">
        <v>220</v>
      </c>
      <c r="AG1478">
        <v>17025</v>
      </c>
      <c r="AH1478" t="s">
        <v>220</v>
      </c>
      <c r="AI1478">
        <v>18137</v>
      </c>
      <c r="AJ1478">
        <v>4661</v>
      </c>
      <c r="AK1478" t="s">
        <v>220</v>
      </c>
      <c r="AL1478" t="s">
        <v>15095</v>
      </c>
      <c r="AM1478" t="s">
        <v>6029</v>
      </c>
      <c r="AN1478" t="s">
        <v>6029</v>
      </c>
      <c r="AO1478" t="s">
        <v>659</v>
      </c>
    </row>
    <row r="1479" spans="1:41" x14ac:dyDescent="0.3">
      <c r="A1479" t="s">
        <v>2784</v>
      </c>
      <c r="B1479" t="s">
        <v>680</v>
      </c>
      <c r="C1479" s="62">
        <v>29548</v>
      </c>
      <c r="D1479" t="s">
        <v>6795</v>
      </c>
      <c r="E1479" t="s">
        <v>7684</v>
      </c>
      <c r="F1479" t="s">
        <v>3575</v>
      </c>
      <c r="G1479" t="s">
        <v>3575</v>
      </c>
      <c r="H1479" t="s">
        <v>1371</v>
      </c>
      <c r="I1479" t="s">
        <v>9625</v>
      </c>
      <c r="J1479" t="s">
        <v>680</v>
      </c>
      <c r="K1479">
        <v>449097</v>
      </c>
      <c r="L1479" t="s">
        <v>680</v>
      </c>
      <c r="M1479">
        <v>549684</v>
      </c>
      <c r="N1479" t="s">
        <v>680</v>
      </c>
      <c r="O1479" t="s">
        <v>2785</v>
      </c>
      <c r="P1479" t="s">
        <v>2784</v>
      </c>
      <c r="Q1479">
        <v>7614</v>
      </c>
      <c r="R1479" t="s">
        <v>680</v>
      </c>
      <c r="S1479">
        <v>6373</v>
      </c>
      <c r="T1479" t="s">
        <v>680</v>
      </c>
      <c r="V1479" t="s">
        <v>4556</v>
      </c>
      <c r="W1479">
        <v>45568</v>
      </c>
      <c r="X1479">
        <v>7614</v>
      </c>
      <c r="Y1479" t="s">
        <v>680</v>
      </c>
      <c r="Z1479" t="s">
        <v>6030</v>
      </c>
      <c r="AA1479" t="s">
        <v>656</v>
      </c>
      <c r="AB1479" t="s">
        <v>656</v>
      </c>
      <c r="AC1479" t="s">
        <v>680</v>
      </c>
      <c r="AD1479" t="s">
        <v>6030</v>
      </c>
      <c r="AE1479">
        <v>7953</v>
      </c>
      <c r="AH1479" t="s">
        <v>680</v>
      </c>
      <c r="AI1479">
        <v>15167</v>
      </c>
      <c r="AJ1479">
        <v>1184</v>
      </c>
      <c r="AN1479" t="s">
        <v>680</v>
      </c>
      <c r="AO1479" t="s">
        <v>1371</v>
      </c>
    </row>
    <row r="1480" spans="1:41" x14ac:dyDescent="0.3">
      <c r="A1480" t="s">
        <v>2786</v>
      </c>
      <c r="B1480" t="s">
        <v>23</v>
      </c>
      <c r="C1480" s="62">
        <v>32472</v>
      </c>
      <c r="D1480" t="s">
        <v>6598</v>
      </c>
      <c r="E1480" t="s">
        <v>7063</v>
      </c>
      <c r="F1480" t="s">
        <v>3575</v>
      </c>
      <c r="G1480" t="s">
        <v>3575</v>
      </c>
      <c r="H1480" t="s">
        <v>1378</v>
      </c>
      <c r="I1480" t="s">
        <v>9900</v>
      </c>
      <c r="J1480" t="s">
        <v>23</v>
      </c>
      <c r="K1480">
        <v>517370</v>
      </c>
      <c r="L1480" t="s">
        <v>23</v>
      </c>
      <c r="M1480">
        <v>1740985</v>
      </c>
      <c r="N1480" t="s">
        <v>23</v>
      </c>
      <c r="O1480" t="s">
        <v>2787</v>
      </c>
      <c r="P1480" t="s">
        <v>2786</v>
      </c>
      <c r="Q1480">
        <v>9005</v>
      </c>
      <c r="R1480" t="s">
        <v>23</v>
      </c>
      <c r="S1480">
        <v>30680</v>
      </c>
      <c r="T1480" t="s">
        <v>23</v>
      </c>
      <c r="V1480" t="s">
        <v>4557</v>
      </c>
      <c r="W1480">
        <v>57065</v>
      </c>
      <c r="X1480">
        <v>9005</v>
      </c>
      <c r="Y1480" t="s">
        <v>23</v>
      </c>
      <c r="Z1480" t="s">
        <v>6031</v>
      </c>
      <c r="AA1480" t="s">
        <v>5053</v>
      </c>
      <c r="AB1480" t="s">
        <v>656</v>
      </c>
      <c r="AC1480" t="s">
        <v>23</v>
      </c>
      <c r="AD1480" t="s">
        <v>6031</v>
      </c>
      <c r="AE1480">
        <v>11263</v>
      </c>
      <c r="AF1480" t="s">
        <v>23</v>
      </c>
      <c r="AG1480">
        <v>13146</v>
      </c>
      <c r="AH1480" t="s">
        <v>23</v>
      </c>
      <c r="AI1480">
        <v>9391</v>
      </c>
      <c r="AJ1480">
        <v>3877</v>
      </c>
      <c r="AN1480" t="s">
        <v>23</v>
      </c>
      <c r="AO1480" t="s">
        <v>1378</v>
      </c>
    </row>
    <row r="1481" spans="1:41" x14ac:dyDescent="0.3">
      <c r="A1481" t="s">
        <v>11063</v>
      </c>
      <c r="B1481" t="s">
        <v>11064</v>
      </c>
      <c r="C1481" s="62">
        <v>31603</v>
      </c>
      <c r="D1481" t="s">
        <v>11065</v>
      </c>
      <c r="E1481" t="s">
        <v>11066</v>
      </c>
      <c r="F1481" t="s">
        <v>3575</v>
      </c>
      <c r="G1481" t="s">
        <v>3575</v>
      </c>
      <c r="H1481" t="s">
        <v>1394</v>
      </c>
      <c r="I1481" t="s">
        <v>11587</v>
      </c>
      <c r="J1481" t="s">
        <v>11064</v>
      </c>
      <c r="K1481">
        <v>666560</v>
      </c>
      <c r="L1481" t="s">
        <v>11064</v>
      </c>
      <c r="M1481">
        <v>2210864</v>
      </c>
      <c r="N1481" t="s">
        <v>11064</v>
      </c>
      <c r="O1481" t="s">
        <v>13849</v>
      </c>
      <c r="P1481" t="s">
        <v>11063</v>
      </c>
      <c r="Q1481">
        <v>10101</v>
      </c>
      <c r="R1481" t="s">
        <v>14018</v>
      </c>
      <c r="S1481">
        <v>34839</v>
      </c>
      <c r="T1481" t="s">
        <v>12215</v>
      </c>
      <c r="V1481" t="s">
        <v>12216</v>
      </c>
      <c r="W1481">
        <v>107188</v>
      </c>
      <c r="X1481">
        <v>10101</v>
      </c>
      <c r="Y1481" t="s">
        <v>14018</v>
      </c>
      <c r="Z1481" t="s">
        <v>12904</v>
      </c>
      <c r="AA1481" t="s">
        <v>656</v>
      </c>
      <c r="AB1481" t="s">
        <v>656</v>
      </c>
      <c r="AC1481" t="s">
        <v>11064</v>
      </c>
      <c r="AD1481" t="s">
        <v>12217</v>
      </c>
      <c r="AF1481" t="s">
        <v>12215</v>
      </c>
      <c r="AG1481">
        <v>68359</v>
      </c>
      <c r="AI1481">
        <v>23571</v>
      </c>
      <c r="AJ1481">
        <v>5122</v>
      </c>
      <c r="AO1481" t="s">
        <v>1394</v>
      </c>
    </row>
    <row r="1482" spans="1:41" x14ac:dyDescent="0.3">
      <c r="A1482" t="s">
        <v>13850</v>
      </c>
      <c r="B1482" t="s">
        <v>11305</v>
      </c>
      <c r="C1482" s="62">
        <v>31217</v>
      </c>
      <c r="D1482" t="s">
        <v>7219</v>
      </c>
      <c r="E1482" t="s">
        <v>7160</v>
      </c>
      <c r="F1482" t="s">
        <v>3575</v>
      </c>
      <c r="G1482" t="s">
        <v>3575</v>
      </c>
      <c r="H1482" t="s">
        <v>1371</v>
      </c>
      <c r="I1482" t="s">
        <v>11306</v>
      </c>
      <c r="J1482" t="s">
        <v>11305</v>
      </c>
      <c r="K1482">
        <v>453284</v>
      </c>
      <c r="L1482" t="s">
        <v>11305</v>
      </c>
      <c r="M1482">
        <v>1725475</v>
      </c>
      <c r="N1482" t="s">
        <v>11305</v>
      </c>
      <c r="O1482" t="s">
        <v>13851</v>
      </c>
      <c r="P1482" t="s">
        <v>13850</v>
      </c>
      <c r="Q1482">
        <v>9185</v>
      </c>
      <c r="R1482" t="s">
        <v>11305</v>
      </c>
      <c r="S1482">
        <v>30517</v>
      </c>
      <c r="T1482" t="s">
        <v>11305</v>
      </c>
      <c r="W1482">
        <v>51962</v>
      </c>
      <c r="X1482">
        <v>9185</v>
      </c>
      <c r="Y1482" t="s">
        <v>11305</v>
      </c>
      <c r="Z1482" t="s">
        <v>13852</v>
      </c>
      <c r="AA1482" t="s">
        <v>656</v>
      </c>
      <c r="AB1482" t="s">
        <v>656</v>
      </c>
      <c r="AD1482" t="s">
        <v>13852</v>
      </c>
      <c r="AE1482">
        <v>11301</v>
      </c>
      <c r="AI1482">
        <v>5582</v>
      </c>
      <c r="AJ1482">
        <v>4105</v>
      </c>
      <c r="AL1482" t="s">
        <v>15096</v>
      </c>
      <c r="AM1482" t="s">
        <v>13852</v>
      </c>
      <c r="AN1482" t="s">
        <v>13852</v>
      </c>
      <c r="AO1482" t="s">
        <v>15883</v>
      </c>
    </row>
    <row r="1483" spans="1:41" x14ac:dyDescent="0.3">
      <c r="A1483" t="s">
        <v>2788</v>
      </c>
      <c r="B1483" t="s">
        <v>751</v>
      </c>
      <c r="C1483" s="62">
        <v>32471</v>
      </c>
      <c r="D1483" t="s">
        <v>6882</v>
      </c>
      <c r="E1483" t="s">
        <v>7160</v>
      </c>
      <c r="F1483" t="s">
        <v>3575</v>
      </c>
      <c r="G1483" t="s">
        <v>3575</v>
      </c>
      <c r="H1483" t="s">
        <v>1371</v>
      </c>
      <c r="I1483" t="s">
        <v>9721</v>
      </c>
      <c r="J1483" t="s">
        <v>751</v>
      </c>
      <c r="K1483">
        <v>519105</v>
      </c>
      <c r="L1483" t="s">
        <v>751</v>
      </c>
      <c r="M1483">
        <v>1531180</v>
      </c>
      <c r="N1483" t="s">
        <v>751</v>
      </c>
      <c r="O1483" t="s">
        <v>2789</v>
      </c>
      <c r="P1483" t="s">
        <v>2788</v>
      </c>
      <c r="Q1483">
        <v>8414</v>
      </c>
      <c r="R1483" t="s">
        <v>751</v>
      </c>
      <c r="S1483">
        <v>29806</v>
      </c>
      <c r="T1483" t="s">
        <v>751</v>
      </c>
      <c r="V1483" t="s">
        <v>4558</v>
      </c>
      <c r="W1483">
        <v>57744</v>
      </c>
      <c r="X1483">
        <v>8414</v>
      </c>
      <c r="Y1483" t="s">
        <v>751</v>
      </c>
      <c r="Z1483" t="s">
        <v>6032</v>
      </c>
      <c r="AA1483" t="s">
        <v>656</v>
      </c>
      <c r="AB1483" t="s">
        <v>656</v>
      </c>
      <c r="AC1483" t="s">
        <v>751</v>
      </c>
      <c r="AD1483" t="s">
        <v>6032</v>
      </c>
      <c r="AE1483">
        <v>9764</v>
      </c>
      <c r="AF1483" t="s">
        <v>751</v>
      </c>
      <c r="AG1483">
        <v>13275</v>
      </c>
      <c r="AH1483" t="s">
        <v>751</v>
      </c>
      <c r="AI1483">
        <v>7647</v>
      </c>
      <c r="AN1483" t="s">
        <v>751</v>
      </c>
      <c r="AO1483" t="s">
        <v>1371</v>
      </c>
    </row>
    <row r="1484" spans="1:41" x14ac:dyDescent="0.3">
      <c r="A1484" t="s">
        <v>11090</v>
      </c>
      <c r="B1484" t="s">
        <v>11091</v>
      </c>
      <c r="C1484" s="62">
        <v>32509</v>
      </c>
      <c r="D1484" t="s">
        <v>11092</v>
      </c>
      <c r="E1484" t="s">
        <v>7160</v>
      </c>
      <c r="F1484" t="s">
        <v>3575</v>
      </c>
      <c r="G1484" t="s">
        <v>3575</v>
      </c>
      <c r="H1484" t="s">
        <v>1378</v>
      </c>
      <c r="I1484" t="s">
        <v>11093</v>
      </c>
      <c r="J1484" t="s">
        <v>11091</v>
      </c>
      <c r="K1484">
        <v>592620</v>
      </c>
      <c r="L1484" t="s">
        <v>11091</v>
      </c>
      <c r="M1484">
        <v>1813025</v>
      </c>
      <c r="N1484" t="s">
        <v>11091</v>
      </c>
      <c r="O1484" t="s">
        <v>13229</v>
      </c>
      <c r="P1484" t="s">
        <v>11090</v>
      </c>
      <c r="Q1484">
        <v>9776</v>
      </c>
      <c r="R1484" t="s">
        <v>11091</v>
      </c>
      <c r="S1484">
        <v>31499</v>
      </c>
      <c r="T1484" t="s">
        <v>11091</v>
      </c>
      <c r="V1484" t="s">
        <v>12080</v>
      </c>
      <c r="W1484">
        <v>68648</v>
      </c>
      <c r="X1484">
        <v>9776</v>
      </c>
      <c r="Y1484" t="s">
        <v>11091</v>
      </c>
      <c r="Z1484" t="s">
        <v>11094</v>
      </c>
      <c r="AA1484" t="s">
        <v>664</v>
      </c>
      <c r="AB1484" t="s">
        <v>664</v>
      </c>
      <c r="AC1484" t="s">
        <v>11091</v>
      </c>
      <c r="AD1484" t="s">
        <v>11094</v>
      </c>
      <c r="AE1484">
        <v>11469</v>
      </c>
      <c r="AF1484" t="s">
        <v>11091</v>
      </c>
      <c r="AG1484">
        <v>14012</v>
      </c>
      <c r="AH1484" t="s">
        <v>11091</v>
      </c>
      <c r="AI1484">
        <v>23567</v>
      </c>
      <c r="AJ1484">
        <v>4707</v>
      </c>
      <c r="AL1484" t="s">
        <v>15097</v>
      </c>
      <c r="AM1484" t="s">
        <v>11094</v>
      </c>
      <c r="AN1484" t="s">
        <v>11094</v>
      </c>
      <c r="AO1484" t="s">
        <v>1378</v>
      </c>
    </row>
    <row r="1485" spans="1:41" x14ac:dyDescent="0.3">
      <c r="A1485" t="s">
        <v>4559</v>
      </c>
      <c r="B1485" t="s">
        <v>524</v>
      </c>
      <c r="C1485" s="62">
        <v>32781</v>
      </c>
      <c r="D1485" t="s">
        <v>6572</v>
      </c>
      <c r="E1485" t="s">
        <v>7160</v>
      </c>
      <c r="F1485" t="s">
        <v>3575</v>
      </c>
      <c r="G1485" t="s">
        <v>3575</v>
      </c>
      <c r="H1485" t="s">
        <v>1378</v>
      </c>
      <c r="I1485" t="s">
        <v>9876</v>
      </c>
      <c r="J1485" t="s">
        <v>524</v>
      </c>
      <c r="K1485">
        <v>592621</v>
      </c>
      <c r="L1485" t="s">
        <v>524</v>
      </c>
      <c r="M1485">
        <v>1765820</v>
      </c>
      <c r="N1485" t="s">
        <v>524</v>
      </c>
      <c r="O1485" t="s">
        <v>13628</v>
      </c>
      <c r="P1485" t="s">
        <v>4559</v>
      </c>
      <c r="Q1485">
        <v>9568</v>
      </c>
      <c r="R1485" t="s">
        <v>524</v>
      </c>
      <c r="S1485">
        <v>31953</v>
      </c>
      <c r="T1485" t="s">
        <v>524</v>
      </c>
      <c r="V1485" t="s">
        <v>12225</v>
      </c>
      <c r="W1485">
        <v>51952</v>
      </c>
      <c r="X1485">
        <v>9568</v>
      </c>
      <c r="Y1485" t="s">
        <v>524</v>
      </c>
      <c r="Z1485" t="s">
        <v>6033</v>
      </c>
      <c r="AA1485" t="s">
        <v>656</v>
      </c>
      <c r="AB1485" t="s">
        <v>656</v>
      </c>
      <c r="AC1485" t="s">
        <v>524</v>
      </c>
      <c r="AD1485" t="s">
        <v>6033</v>
      </c>
      <c r="AE1485">
        <v>11474</v>
      </c>
      <c r="AI1485">
        <v>18114</v>
      </c>
      <c r="AN1485" t="s">
        <v>524</v>
      </c>
      <c r="AO1485" t="s">
        <v>1378</v>
      </c>
    </row>
    <row r="1486" spans="1:41" x14ac:dyDescent="0.3">
      <c r="A1486" t="s">
        <v>2790</v>
      </c>
      <c r="B1486" t="s">
        <v>407</v>
      </c>
      <c r="C1486" s="62">
        <v>32197</v>
      </c>
      <c r="D1486" t="s">
        <v>6642</v>
      </c>
      <c r="E1486" t="s">
        <v>7306</v>
      </c>
      <c r="F1486" t="s">
        <v>3575</v>
      </c>
      <c r="G1486" t="s">
        <v>3575</v>
      </c>
      <c r="H1486" t="s">
        <v>1394</v>
      </c>
      <c r="I1486" t="s">
        <v>10599</v>
      </c>
      <c r="J1486" t="s">
        <v>407</v>
      </c>
      <c r="K1486">
        <v>476633</v>
      </c>
      <c r="L1486" t="s">
        <v>407</v>
      </c>
      <c r="M1486">
        <v>1670981</v>
      </c>
      <c r="N1486" t="s">
        <v>407</v>
      </c>
      <c r="O1486" t="s">
        <v>2791</v>
      </c>
      <c r="P1486" t="s">
        <v>2790</v>
      </c>
      <c r="Q1486">
        <v>9062</v>
      </c>
      <c r="R1486" t="s">
        <v>407</v>
      </c>
      <c r="S1486">
        <v>30228</v>
      </c>
      <c r="T1486" t="s">
        <v>407</v>
      </c>
      <c r="U1486" t="s">
        <v>407</v>
      </c>
      <c r="V1486" t="s">
        <v>4560</v>
      </c>
      <c r="W1486">
        <v>49779</v>
      </c>
      <c r="X1486">
        <v>9062</v>
      </c>
      <c r="Y1486" t="s">
        <v>407</v>
      </c>
      <c r="Z1486" t="s">
        <v>6034</v>
      </c>
      <c r="AA1486" t="s">
        <v>664</v>
      </c>
      <c r="AB1486" t="s">
        <v>664</v>
      </c>
      <c r="AC1486" t="s">
        <v>407</v>
      </c>
      <c r="AD1486" t="s">
        <v>6034</v>
      </c>
      <c r="AE1486">
        <v>9294</v>
      </c>
      <c r="AF1486" t="s">
        <v>10600</v>
      </c>
      <c r="AG1486">
        <v>13082</v>
      </c>
      <c r="AH1486" t="s">
        <v>407</v>
      </c>
      <c r="AI1486">
        <v>3343</v>
      </c>
      <c r="AJ1486">
        <v>3922</v>
      </c>
      <c r="AN1486" t="s">
        <v>407</v>
      </c>
      <c r="AO1486" t="s">
        <v>1394</v>
      </c>
    </row>
    <row r="1487" spans="1:41" x14ac:dyDescent="0.3">
      <c r="A1487" t="s">
        <v>2792</v>
      </c>
      <c r="B1487" t="s">
        <v>690</v>
      </c>
      <c r="C1487" s="62">
        <v>30933</v>
      </c>
      <c r="D1487" t="s">
        <v>7167</v>
      </c>
      <c r="E1487" t="s">
        <v>8019</v>
      </c>
      <c r="F1487" t="s">
        <v>3575</v>
      </c>
      <c r="G1487" t="s">
        <v>3575</v>
      </c>
      <c r="H1487" t="s">
        <v>1371</v>
      </c>
      <c r="I1487" t="s">
        <v>9652</v>
      </c>
      <c r="J1487" t="s">
        <v>690</v>
      </c>
      <c r="K1487">
        <v>458730</v>
      </c>
      <c r="L1487" t="s">
        <v>690</v>
      </c>
      <c r="M1487">
        <v>1537192</v>
      </c>
      <c r="N1487" t="s">
        <v>690</v>
      </c>
      <c r="O1487" t="s">
        <v>2793</v>
      </c>
      <c r="P1487" t="s">
        <v>2792</v>
      </c>
      <c r="Q1487">
        <v>8338</v>
      </c>
      <c r="R1487" t="s">
        <v>690</v>
      </c>
      <c r="S1487">
        <v>29227</v>
      </c>
      <c r="T1487" t="s">
        <v>690</v>
      </c>
      <c r="V1487" t="s">
        <v>4561</v>
      </c>
      <c r="W1487">
        <v>48365</v>
      </c>
      <c r="X1487">
        <v>8338</v>
      </c>
      <c r="Y1487" t="s">
        <v>690</v>
      </c>
      <c r="Z1487" t="s">
        <v>6035</v>
      </c>
      <c r="AA1487" t="s">
        <v>656</v>
      </c>
      <c r="AB1487" t="s">
        <v>656</v>
      </c>
      <c r="AC1487" t="s">
        <v>690</v>
      </c>
      <c r="AD1487" t="s">
        <v>6035</v>
      </c>
      <c r="AE1487">
        <v>9649</v>
      </c>
      <c r="AF1487" t="s">
        <v>690</v>
      </c>
      <c r="AG1487">
        <v>5165</v>
      </c>
      <c r="AH1487" t="s">
        <v>690</v>
      </c>
      <c r="AI1487">
        <v>17426</v>
      </c>
      <c r="AN1487" t="s">
        <v>690</v>
      </c>
      <c r="AO1487" t="s">
        <v>1371</v>
      </c>
    </row>
    <row r="1488" spans="1:41" x14ac:dyDescent="0.3">
      <c r="A1488" t="s">
        <v>2794</v>
      </c>
      <c r="B1488" t="s">
        <v>448</v>
      </c>
      <c r="C1488" s="62">
        <v>31903</v>
      </c>
      <c r="D1488" t="s">
        <v>6962</v>
      </c>
      <c r="E1488" t="s">
        <v>6961</v>
      </c>
      <c r="F1488" t="s">
        <v>3575</v>
      </c>
      <c r="G1488" t="s">
        <v>3575</v>
      </c>
      <c r="H1488" t="s">
        <v>1378</v>
      </c>
      <c r="I1488" t="s">
        <v>9441</v>
      </c>
      <c r="J1488" t="s">
        <v>448</v>
      </c>
      <c r="K1488">
        <v>467827</v>
      </c>
      <c r="L1488" t="s">
        <v>448</v>
      </c>
      <c r="M1488">
        <v>1208924</v>
      </c>
      <c r="N1488" t="s">
        <v>448</v>
      </c>
      <c r="O1488" t="s">
        <v>2795</v>
      </c>
      <c r="P1488" t="s">
        <v>2794</v>
      </c>
      <c r="Q1488">
        <v>8473</v>
      </c>
      <c r="R1488" t="s">
        <v>448</v>
      </c>
      <c r="S1488">
        <v>29807</v>
      </c>
      <c r="T1488" t="s">
        <v>448</v>
      </c>
      <c r="U1488" t="s">
        <v>448</v>
      </c>
      <c r="V1488" t="s">
        <v>4562</v>
      </c>
      <c r="W1488">
        <v>49890</v>
      </c>
      <c r="X1488">
        <v>8473</v>
      </c>
      <c r="Y1488" t="s">
        <v>448</v>
      </c>
      <c r="Z1488" t="s">
        <v>6036</v>
      </c>
      <c r="AA1488" t="s">
        <v>664</v>
      </c>
      <c r="AB1488" t="s">
        <v>664</v>
      </c>
      <c r="AC1488" t="s">
        <v>448</v>
      </c>
      <c r="AD1488" t="s">
        <v>6036</v>
      </c>
      <c r="AE1488">
        <v>10157</v>
      </c>
      <c r="AF1488" t="s">
        <v>448</v>
      </c>
      <c r="AG1488">
        <v>5473</v>
      </c>
      <c r="AH1488" t="s">
        <v>448</v>
      </c>
      <c r="AI1488">
        <v>2957</v>
      </c>
      <c r="AJ1488">
        <v>3242</v>
      </c>
      <c r="AL1488" t="s">
        <v>15098</v>
      </c>
      <c r="AM1488" t="s">
        <v>6036</v>
      </c>
      <c r="AN1488" t="s">
        <v>6036</v>
      </c>
      <c r="AO1488" t="s">
        <v>1378</v>
      </c>
    </row>
    <row r="1489" spans="1:41" x14ac:dyDescent="0.3">
      <c r="A1489" t="s">
        <v>2796</v>
      </c>
      <c r="B1489" t="s">
        <v>1160</v>
      </c>
      <c r="C1489" s="62">
        <v>30254</v>
      </c>
      <c r="D1489" t="s">
        <v>6624</v>
      </c>
      <c r="E1489" t="s">
        <v>6961</v>
      </c>
      <c r="F1489" t="s">
        <v>3575</v>
      </c>
      <c r="G1489" t="s">
        <v>3575</v>
      </c>
      <c r="H1489" t="s">
        <v>1371</v>
      </c>
      <c r="I1489" t="s">
        <v>10796</v>
      </c>
      <c r="J1489" t="s">
        <v>1160</v>
      </c>
      <c r="K1489">
        <v>448159</v>
      </c>
      <c r="L1489" t="s">
        <v>1160</v>
      </c>
      <c r="M1489">
        <v>392119</v>
      </c>
      <c r="N1489" t="s">
        <v>1160</v>
      </c>
      <c r="O1489" t="s">
        <v>2797</v>
      </c>
      <c r="P1489" t="s">
        <v>2796</v>
      </c>
      <c r="Q1489">
        <v>8069</v>
      </c>
      <c r="R1489" t="s">
        <v>1160</v>
      </c>
      <c r="S1489">
        <v>28827</v>
      </c>
      <c r="T1489" t="s">
        <v>1160</v>
      </c>
      <c r="V1489" t="s">
        <v>4563</v>
      </c>
      <c r="W1489">
        <v>40798</v>
      </c>
      <c r="X1489">
        <v>8069</v>
      </c>
      <c r="Y1489" t="s">
        <v>1160</v>
      </c>
      <c r="Z1489" t="s">
        <v>6037</v>
      </c>
      <c r="AA1489" t="s">
        <v>664</v>
      </c>
      <c r="AB1489" t="s">
        <v>664</v>
      </c>
      <c r="AC1489" t="s">
        <v>1160</v>
      </c>
      <c r="AD1489" t="s">
        <v>6037</v>
      </c>
      <c r="AE1489">
        <v>7129</v>
      </c>
      <c r="AF1489" t="s">
        <v>1160</v>
      </c>
      <c r="AG1489">
        <v>5728</v>
      </c>
      <c r="AH1489" t="s">
        <v>1160</v>
      </c>
      <c r="AI1489">
        <v>1450</v>
      </c>
      <c r="AN1489" t="s">
        <v>1160</v>
      </c>
      <c r="AO1489" t="s">
        <v>1371</v>
      </c>
    </row>
    <row r="1490" spans="1:41" x14ac:dyDescent="0.3">
      <c r="A1490" t="s">
        <v>2798</v>
      </c>
      <c r="B1490" t="s">
        <v>278</v>
      </c>
      <c r="C1490" s="62">
        <v>32855</v>
      </c>
      <c r="D1490" t="s">
        <v>6974</v>
      </c>
      <c r="E1490" t="s">
        <v>7307</v>
      </c>
      <c r="F1490" t="s">
        <v>3575</v>
      </c>
      <c r="G1490" t="s">
        <v>3575</v>
      </c>
      <c r="H1490" t="s">
        <v>659</v>
      </c>
      <c r="I1490" t="s">
        <v>10655</v>
      </c>
      <c r="J1490" t="s">
        <v>278</v>
      </c>
      <c r="K1490">
        <v>543629</v>
      </c>
      <c r="L1490" t="s">
        <v>278</v>
      </c>
      <c r="M1490">
        <v>1740986</v>
      </c>
      <c r="N1490" t="s">
        <v>278</v>
      </c>
      <c r="O1490" t="s">
        <v>4564</v>
      </c>
      <c r="P1490" t="s">
        <v>2798</v>
      </c>
      <c r="Q1490">
        <v>9090</v>
      </c>
      <c r="R1490" t="s">
        <v>278</v>
      </c>
      <c r="S1490">
        <v>30710</v>
      </c>
      <c r="T1490" t="s">
        <v>278</v>
      </c>
      <c r="U1490" t="s">
        <v>278</v>
      </c>
      <c r="V1490" t="s">
        <v>4565</v>
      </c>
      <c r="W1490">
        <v>58524</v>
      </c>
      <c r="X1490">
        <v>9090</v>
      </c>
      <c r="Y1490" t="s">
        <v>278</v>
      </c>
      <c r="Z1490" t="s">
        <v>6038</v>
      </c>
      <c r="AA1490" t="s">
        <v>656</v>
      </c>
      <c r="AB1490" t="s">
        <v>656</v>
      </c>
      <c r="AC1490" t="s">
        <v>278</v>
      </c>
      <c r="AD1490" t="s">
        <v>6038</v>
      </c>
      <c r="AE1490">
        <v>10638</v>
      </c>
      <c r="AI1490">
        <v>17393</v>
      </c>
      <c r="AN1490" t="s">
        <v>278</v>
      </c>
      <c r="AO1490" t="s">
        <v>659</v>
      </c>
    </row>
    <row r="1491" spans="1:41" x14ac:dyDescent="0.3">
      <c r="A1491" t="s">
        <v>4566</v>
      </c>
      <c r="B1491" t="s">
        <v>4567</v>
      </c>
      <c r="C1491" s="62">
        <v>29080</v>
      </c>
      <c r="D1491" t="s">
        <v>6802</v>
      </c>
      <c r="E1491" t="s">
        <v>7459</v>
      </c>
      <c r="F1491" t="s">
        <v>3575</v>
      </c>
      <c r="G1491" t="s">
        <v>3575</v>
      </c>
      <c r="H1491" t="s">
        <v>1378</v>
      </c>
      <c r="I1491" t="s">
        <v>10009</v>
      </c>
      <c r="J1491" t="s">
        <v>4567</v>
      </c>
      <c r="K1491">
        <v>279913</v>
      </c>
      <c r="L1491" t="s">
        <v>4567</v>
      </c>
      <c r="M1491">
        <v>174731</v>
      </c>
      <c r="N1491" t="s">
        <v>4567</v>
      </c>
      <c r="O1491" t="s">
        <v>6039</v>
      </c>
      <c r="P1491" t="s">
        <v>4566</v>
      </c>
      <c r="R1491" t="s">
        <v>4567</v>
      </c>
      <c r="V1491" t="s">
        <v>6040</v>
      </c>
      <c r="W1491">
        <v>264</v>
      </c>
      <c r="Z1491" t="s">
        <v>8841</v>
      </c>
      <c r="AA1491" t="s">
        <v>664</v>
      </c>
      <c r="AB1491" t="s">
        <v>656</v>
      </c>
      <c r="AC1491" t="s">
        <v>4567</v>
      </c>
      <c r="AD1491" t="s">
        <v>8841</v>
      </c>
      <c r="AI1491">
        <v>7994</v>
      </c>
      <c r="AO1491" t="s">
        <v>1378</v>
      </c>
    </row>
    <row r="1492" spans="1:41" x14ac:dyDescent="0.3">
      <c r="A1492" t="s">
        <v>2799</v>
      </c>
      <c r="B1492" t="s">
        <v>1249</v>
      </c>
      <c r="C1492" s="62">
        <v>31293</v>
      </c>
      <c r="D1492" t="s">
        <v>6658</v>
      </c>
      <c r="E1492" t="s">
        <v>8020</v>
      </c>
      <c r="F1492" t="s">
        <v>3575</v>
      </c>
      <c r="G1492" t="s">
        <v>3575</v>
      </c>
      <c r="H1492" t="s">
        <v>1371</v>
      </c>
      <c r="I1492" t="s">
        <v>10450</v>
      </c>
      <c r="J1492" t="s">
        <v>1249</v>
      </c>
      <c r="K1492">
        <v>461856</v>
      </c>
      <c r="L1492" t="s">
        <v>1249</v>
      </c>
      <c r="M1492">
        <v>1205561</v>
      </c>
      <c r="N1492" t="s">
        <v>1249</v>
      </c>
      <c r="O1492" t="s">
        <v>2800</v>
      </c>
      <c r="P1492" t="s">
        <v>2799</v>
      </c>
      <c r="Q1492">
        <v>7962</v>
      </c>
      <c r="R1492" t="s">
        <v>1249</v>
      </c>
      <c r="S1492">
        <v>28686</v>
      </c>
      <c r="T1492" t="s">
        <v>1249</v>
      </c>
      <c r="V1492" t="s">
        <v>4568</v>
      </c>
      <c r="W1492">
        <v>48398</v>
      </c>
      <c r="X1492">
        <v>7962</v>
      </c>
      <c r="Y1492" t="s">
        <v>1249</v>
      </c>
      <c r="Z1492" t="s">
        <v>6041</v>
      </c>
      <c r="AA1492" t="s">
        <v>5053</v>
      </c>
      <c r="AB1492" t="s">
        <v>664</v>
      </c>
      <c r="AC1492" t="s">
        <v>1249</v>
      </c>
      <c r="AD1492" t="s">
        <v>6041</v>
      </c>
      <c r="AE1492">
        <v>8344</v>
      </c>
      <c r="AI1492">
        <v>3184</v>
      </c>
      <c r="AN1492" t="s">
        <v>1249</v>
      </c>
      <c r="AO1492" t="s">
        <v>1371</v>
      </c>
    </row>
    <row r="1493" spans="1:41" x14ac:dyDescent="0.3">
      <c r="A1493" t="s">
        <v>2801</v>
      </c>
      <c r="B1493" t="s">
        <v>1002</v>
      </c>
      <c r="C1493" s="62">
        <v>30484</v>
      </c>
      <c r="D1493" t="s">
        <v>6670</v>
      </c>
      <c r="E1493" t="s">
        <v>8021</v>
      </c>
      <c r="F1493" t="s">
        <v>3575</v>
      </c>
      <c r="G1493" t="s">
        <v>3575</v>
      </c>
      <c r="H1493" t="s">
        <v>1371</v>
      </c>
      <c r="I1493" t="s">
        <v>9167</v>
      </c>
      <c r="J1493" t="s">
        <v>1002</v>
      </c>
      <c r="K1493">
        <v>456102</v>
      </c>
      <c r="L1493" t="s">
        <v>1002</v>
      </c>
      <c r="M1493">
        <v>580598</v>
      </c>
      <c r="N1493" t="s">
        <v>1002</v>
      </c>
      <c r="O1493" t="s">
        <v>2802</v>
      </c>
      <c r="P1493" t="s">
        <v>2801</v>
      </c>
      <c r="Q1493">
        <v>7782</v>
      </c>
      <c r="R1493" t="s">
        <v>1002</v>
      </c>
      <c r="S1493">
        <v>28478</v>
      </c>
      <c r="T1493" t="s">
        <v>1002</v>
      </c>
      <c r="V1493" t="s">
        <v>6042</v>
      </c>
      <c r="W1493">
        <v>40843</v>
      </c>
      <c r="X1493">
        <v>7782</v>
      </c>
      <c r="Y1493" t="s">
        <v>1002</v>
      </c>
      <c r="Z1493" t="s">
        <v>8842</v>
      </c>
      <c r="AA1493" t="s">
        <v>656</v>
      </c>
      <c r="AB1493" t="s">
        <v>656</v>
      </c>
      <c r="AC1493" t="s">
        <v>1002</v>
      </c>
      <c r="AD1493" t="s">
        <v>8842</v>
      </c>
      <c r="AI1493">
        <v>864</v>
      </c>
      <c r="AO1493" t="s">
        <v>1371</v>
      </c>
    </row>
    <row r="1494" spans="1:41" x14ac:dyDescent="0.3">
      <c r="A1494" t="s">
        <v>12867</v>
      </c>
      <c r="B1494" t="s">
        <v>11291</v>
      </c>
      <c r="C1494" s="62">
        <v>34371</v>
      </c>
      <c r="D1494" t="s">
        <v>6670</v>
      </c>
      <c r="E1494" t="s">
        <v>7460</v>
      </c>
      <c r="F1494" t="s">
        <v>1424</v>
      </c>
      <c r="G1494" t="s">
        <v>6107</v>
      </c>
      <c r="H1494" t="s">
        <v>1371</v>
      </c>
      <c r="I1494" t="s">
        <v>11838</v>
      </c>
      <c r="J1494" t="s">
        <v>11291</v>
      </c>
      <c r="K1494">
        <v>600944</v>
      </c>
      <c r="L1494" t="s">
        <v>11291</v>
      </c>
      <c r="M1494">
        <v>2210085</v>
      </c>
      <c r="N1494" t="s">
        <v>11291</v>
      </c>
      <c r="O1494" t="s">
        <v>13462</v>
      </c>
      <c r="P1494" t="s">
        <v>12867</v>
      </c>
      <c r="Q1494">
        <v>10398</v>
      </c>
      <c r="R1494" t="s">
        <v>11291</v>
      </c>
      <c r="S1494">
        <v>34846</v>
      </c>
      <c r="T1494" t="s">
        <v>11291</v>
      </c>
      <c r="W1494">
        <v>70418</v>
      </c>
      <c r="X1494">
        <v>10398</v>
      </c>
      <c r="Y1494" t="s">
        <v>11291</v>
      </c>
      <c r="Z1494" t="s">
        <v>12868</v>
      </c>
      <c r="AA1494" t="s">
        <v>656</v>
      </c>
      <c r="AB1494" t="s">
        <v>656</v>
      </c>
      <c r="AC1494" t="s">
        <v>11291</v>
      </c>
      <c r="AD1494" t="s">
        <v>12868</v>
      </c>
      <c r="AE1494">
        <v>14096</v>
      </c>
      <c r="AF1494" t="s">
        <v>11291</v>
      </c>
      <c r="AG1494">
        <v>73874</v>
      </c>
      <c r="AI1494">
        <v>23607</v>
      </c>
      <c r="AJ1494">
        <v>5253</v>
      </c>
      <c r="AK1494" t="s">
        <v>11291</v>
      </c>
      <c r="AL1494" t="s">
        <v>15099</v>
      </c>
      <c r="AM1494" t="s">
        <v>12868</v>
      </c>
      <c r="AN1494" t="s">
        <v>11291</v>
      </c>
      <c r="AO1494" t="s">
        <v>1371</v>
      </c>
    </row>
    <row r="1495" spans="1:41" x14ac:dyDescent="0.3">
      <c r="A1495" t="s">
        <v>9771</v>
      </c>
      <c r="B1495" t="s">
        <v>9772</v>
      </c>
      <c r="C1495" s="62">
        <v>34659</v>
      </c>
      <c r="D1495" t="s">
        <v>9773</v>
      </c>
      <c r="E1495" t="s">
        <v>7460</v>
      </c>
      <c r="F1495" t="s">
        <v>3575</v>
      </c>
      <c r="G1495" t="s">
        <v>3575</v>
      </c>
      <c r="H1495" t="s">
        <v>1429</v>
      </c>
      <c r="I1495" t="s">
        <v>9774</v>
      </c>
      <c r="J1495" t="s">
        <v>9772</v>
      </c>
      <c r="K1495">
        <v>609267</v>
      </c>
      <c r="L1495" t="s">
        <v>9772</v>
      </c>
      <c r="N1495" t="s">
        <v>9772</v>
      </c>
      <c r="P1495" t="s">
        <v>9771</v>
      </c>
      <c r="R1495" t="s">
        <v>9772</v>
      </c>
      <c r="S1495">
        <v>32692</v>
      </c>
      <c r="T1495" t="s">
        <v>9772</v>
      </c>
      <c r="V1495" t="s">
        <v>12279</v>
      </c>
      <c r="W1495">
        <v>100337</v>
      </c>
      <c r="Z1495" t="s">
        <v>9775</v>
      </c>
      <c r="AA1495" t="s">
        <v>656</v>
      </c>
      <c r="AB1495" t="s">
        <v>656</v>
      </c>
      <c r="AC1495" t="s">
        <v>9772</v>
      </c>
      <c r="AD1495" t="s">
        <v>9775</v>
      </c>
      <c r="AE1495">
        <v>12273</v>
      </c>
      <c r="AI1495">
        <v>18227</v>
      </c>
      <c r="AN1495" t="s">
        <v>9772</v>
      </c>
      <c r="AO1495" t="s">
        <v>1429</v>
      </c>
    </row>
    <row r="1496" spans="1:41" x14ac:dyDescent="0.3">
      <c r="A1496" t="s">
        <v>2803</v>
      </c>
      <c r="B1496" t="s">
        <v>1169</v>
      </c>
      <c r="C1496" s="62">
        <v>30594</v>
      </c>
      <c r="D1496" t="s">
        <v>7441</v>
      </c>
      <c r="E1496" t="s">
        <v>7460</v>
      </c>
      <c r="F1496" t="s">
        <v>3575</v>
      </c>
      <c r="G1496" t="s">
        <v>3575</v>
      </c>
      <c r="H1496" t="s">
        <v>1371</v>
      </c>
      <c r="I1496" t="s">
        <v>9790</v>
      </c>
      <c r="J1496" t="s">
        <v>1169</v>
      </c>
      <c r="K1496">
        <v>462956</v>
      </c>
      <c r="L1496" t="s">
        <v>1169</v>
      </c>
      <c r="M1496">
        <v>580599</v>
      </c>
      <c r="N1496" t="s">
        <v>1169</v>
      </c>
      <c r="O1496" t="s">
        <v>2804</v>
      </c>
      <c r="P1496" t="s">
        <v>2803</v>
      </c>
      <c r="Q1496">
        <v>8106</v>
      </c>
      <c r="R1496" t="s">
        <v>1169</v>
      </c>
      <c r="S1496">
        <v>28871</v>
      </c>
      <c r="T1496" t="s">
        <v>1169</v>
      </c>
      <c r="V1496" t="s">
        <v>4569</v>
      </c>
      <c r="W1496">
        <v>46454</v>
      </c>
      <c r="X1496">
        <v>8106</v>
      </c>
      <c r="Y1496" t="s">
        <v>1169</v>
      </c>
      <c r="Z1496" t="s">
        <v>6043</v>
      </c>
      <c r="AA1496" t="s">
        <v>656</v>
      </c>
      <c r="AB1496" t="s">
        <v>656</v>
      </c>
      <c r="AC1496" t="s">
        <v>1169</v>
      </c>
      <c r="AD1496" t="s">
        <v>6043</v>
      </c>
      <c r="AE1496">
        <v>8925</v>
      </c>
      <c r="AH1496" t="s">
        <v>1169</v>
      </c>
      <c r="AI1496">
        <v>4499</v>
      </c>
      <c r="AN1496" t="s">
        <v>1169</v>
      </c>
      <c r="AO1496" t="s">
        <v>1371</v>
      </c>
    </row>
    <row r="1497" spans="1:41" x14ac:dyDescent="0.3">
      <c r="A1497" t="s">
        <v>2805</v>
      </c>
      <c r="B1497" t="s">
        <v>22</v>
      </c>
      <c r="C1497" s="62">
        <v>29697</v>
      </c>
      <c r="D1497" t="s">
        <v>7206</v>
      </c>
      <c r="E1497" t="s">
        <v>7460</v>
      </c>
      <c r="F1497" t="s">
        <v>3575</v>
      </c>
      <c r="G1497" t="s">
        <v>3575</v>
      </c>
      <c r="H1497" t="s">
        <v>1422</v>
      </c>
      <c r="I1497" t="s">
        <v>10547</v>
      </c>
      <c r="J1497" t="s">
        <v>22</v>
      </c>
      <c r="K1497">
        <v>425661</v>
      </c>
      <c r="L1497" t="s">
        <v>22</v>
      </c>
      <c r="M1497">
        <v>225415</v>
      </c>
      <c r="N1497" t="s">
        <v>22</v>
      </c>
      <c r="O1497" t="s">
        <v>2806</v>
      </c>
      <c r="P1497" t="s">
        <v>2805</v>
      </c>
      <c r="Q1497">
        <v>7089</v>
      </c>
      <c r="R1497" t="s">
        <v>22</v>
      </c>
      <c r="S1497">
        <v>5394</v>
      </c>
      <c r="T1497" t="s">
        <v>22</v>
      </c>
      <c r="V1497" t="s">
        <v>4570</v>
      </c>
      <c r="W1497">
        <v>40851</v>
      </c>
      <c r="X1497">
        <v>7089</v>
      </c>
      <c r="Y1497" t="s">
        <v>22</v>
      </c>
      <c r="Z1497" t="s">
        <v>8843</v>
      </c>
      <c r="AA1497" t="s">
        <v>656</v>
      </c>
      <c r="AB1497" t="s">
        <v>656</v>
      </c>
      <c r="AC1497" t="s">
        <v>22</v>
      </c>
      <c r="AD1497" t="s">
        <v>8843</v>
      </c>
      <c r="AI1497">
        <v>8018</v>
      </c>
      <c r="AO1497" t="s">
        <v>1422</v>
      </c>
    </row>
    <row r="1498" spans="1:41" x14ac:dyDescent="0.3">
      <c r="A1498" t="s">
        <v>8190</v>
      </c>
      <c r="B1498" t="s">
        <v>8844</v>
      </c>
      <c r="C1498" s="62">
        <v>32077</v>
      </c>
      <c r="D1498" t="s">
        <v>6547</v>
      </c>
      <c r="E1498" t="s">
        <v>8191</v>
      </c>
      <c r="F1498" t="s">
        <v>3575</v>
      </c>
      <c r="G1498" t="s">
        <v>3575</v>
      </c>
      <c r="H1498" t="s">
        <v>1394</v>
      </c>
      <c r="I1498" t="s">
        <v>9653</v>
      </c>
      <c r="J1498" t="s">
        <v>8844</v>
      </c>
      <c r="K1498">
        <v>572019</v>
      </c>
      <c r="L1498" t="s">
        <v>8844</v>
      </c>
      <c r="M1498">
        <v>1800287</v>
      </c>
      <c r="N1498" t="s">
        <v>8844</v>
      </c>
      <c r="O1498" t="s">
        <v>8845</v>
      </c>
      <c r="P1498" t="s">
        <v>8190</v>
      </c>
      <c r="Q1498">
        <v>9770</v>
      </c>
      <c r="R1498" t="s">
        <v>8844</v>
      </c>
      <c r="S1498">
        <v>31045</v>
      </c>
      <c r="T1498" t="s">
        <v>8844</v>
      </c>
      <c r="V1498" t="s">
        <v>11953</v>
      </c>
      <c r="W1498">
        <v>60645</v>
      </c>
      <c r="X1498">
        <v>9770</v>
      </c>
      <c r="Y1498" t="s">
        <v>8844</v>
      </c>
      <c r="Z1498" t="s">
        <v>8846</v>
      </c>
      <c r="AA1498" t="s">
        <v>664</v>
      </c>
      <c r="AB1498" t="s">
        <v>656</v>
      </c>
      <c r="AC1498" t="s">
        <v>8844</v>
      </c>
      <c r="AD1498" t="s">
        <v>8846</v>
      </c>
      <c r="AE1498">
        <v>11046</v>
      </c>
      <c r="AF1498" t="s">
        <v>8844</v>
      </c>
      <c r="AG1498">
        <v>13223</v>
      </c>
      <c r="AH1498" t="s">
        <v>8844</v>
      </c>
      <c r="AI1498">
        <v>4758</v>
      </c>
      <c r="AJ1498">
        <v>4695</v>
      </c>
      <c r="AN1498" t="s">
        <v>8844</v>
      </c>
      <c r="AO1498" t="s">
        <v>1394</v>
      </c>
    </row>
    <row r="1499" spans="1:41" x14ac:dyDescent="0.3">
      <c r="A1499" t="s">
        <v>2807</v>
      </c>
      <c r="B1499" t="s">
        <v>403</v>
      </c>
      <c r="C1499" s="62">
        <v>31103</v>
      </c>
      <c r="D1499" t="s">
        <v>7295</v>
      </c>
      <c r="E1499" t="s">
        <v>6551</v>
      </c>
      <c r="F1499" t="s">
        <v>3575</v>
      </c>
      <c r="G1499" t="s">
        <v>3575</v>
      </c>
      <c r="H1499" t="s">
        <v>1378</v>
      </c>
      <c r="I1499" t="s">
        <v>9350</v>
      </c>
      <c r="J1499" t="s">
        <v>403</v>
      </c>
      <c r="K1499">
        <v>449082</v>
      </c>
      <c r="L1499" t="s">
        <v>403</v>
      </c>
      <c r="M1499">
        <v>1098984</v>
      </c>
      <c r="N1499" t="s">
        <v>403</v>
      </c>
      <c r="O1499" t="s">
        <v>2808</v>
      </c>
      <c r="P1499" t="s">
        <v>2807</v>
      </c>
      <c r="Q1499">
        <v>8467</v>
      </c>
      <c r="R1499" t="s">
        <v>403</v>
      </c>
      <c r="S1499">
        <v>28985</v>
      </c>
      <c r="T1499" t="s">
        <v>403</v>
      </c>
      <c r="V1499" t="s">
        <v>4571</v>
      </c>
      <c r="W1499">
        <v>48402</v>
      </c>
      <c r="X1499">
        <v>8467</v>
      </c>
      <c r="Y1499" t="s">
        <v>403</v>
      </c>
      <c r="Z1499" t="s">
        <v>6044</v>
      </c>
      <c r="AA1499" t="s">
        <v>664</v>
      </c>
      <c r="AB1499" t="s">
        <v>656</v>
      </c>
      <c r="AC1499" t="s">
        <v>403</v>
      </c>
      <c r="AD1499" t="s">
        <v>6044</v>
      </c>
      <c r="AE1499">
        <v>8045</v>
      </c>
      <c r="AI1499">
        <v>1549</v>
      </c>
      <c r="AJ1499">
        <v>3236</v>
      </c>
      <c r="AN1499" t="s">
        <v>403</v>
      </c>
      <c r="AO1499" t="s">
        <v>1378</v>
      </c>
    </row>
    <row r="1500" spans="1:41" x14ac:dyDescent="0.3">
      <c r="A1500" t="s">
        <v>4572</v>
      </c>
      <c r="B1500" t="s">
        <v>1119</v>
      </c>
      <c r="C1500" s="62">
        <v>27767</v>
      </c>
      <c r="D1500" t="s">
        <v>6806</v>
      </c>
      <c r="E1500" t="s">
        <v>8022</v>
      </c>
      <c r="F1500" t="s">
        <v>3575</v>
      </c>
      <c r="G1500" t="s">
        <v>3575</v>
      </c>
      <c r="H1500" t="s">
        <v>1371</v>
      </c>
      <c r="I1500" t="s">
        <v>9641</v>
      </c>
      <c r="J1500" t="s">
        <v>1119</v>
      </c>
      <c r="K1500">
        <v>134321</v>
      </c>
      <c r="L1500" t="s">
        <v>1119</v>
      </c>
      <c r="M1500">
        <v>11056</v>
      </c>
      <c r="N1500" t="s">
        <v>1119</v>
      </c>
      <c r="O1500" t="s">
        <v>6045</v>
      </c>
      <c r="P1500" t="s">
        <v>4572</v>
      </c>
      <c r="Q1500">
        <v>5945</v>
      </c>
      <c r="R1500" t="s">
        <v>1119</v>
      </c>
      <c r="V1500" t="s">
        <v>6046</v>
      </c>
      <c r="W1500">
        <v>523</v>
      </c>
      <c r="Z1500" t="s">
        <v>8847</v>
      </c>
      <c r="AA1500" t="s">
        <v>656</v>
      </c>
      <c r="AB1500" t="s">
        <v>656</v>
      </c>
      <c r="AC1500" t="s">
        <v>1119</v>
      </c>
      <c r="AD1500" t="s">
        <v>8847</v>
      </c>
      <c r="AI1500">
        <v>8800</v>
      </c>
      <c r="AO1500" t="s">
        <v>1371</v>
      </c>
    </row>
    <row r="1501" spans="1:41" x14ac:dyDescent="0.3">
      <c r="A1501" t="s">
        <v>2809</v>
      </c>
      <c r="B1501" t="s">
        <v>1046</v>
      </c>
      <c r="C1501" s="62">
        <v>32453</v>
      </c>
      <c r="D1501" t="s">
        <v>6668</v>
      </c>
      <c r="E1501" t="s">
        <v>7605</v>
      </c>
      <c r="F1501" t="s">
        <v>1370</v>
      </c>
      <c r="G1501" t="s">
        <v>6107</v>
      </c>
      <c r="H1501" t="s">
        <v>1371</v>
      </c>
      <c r="I1501" t="s">
        <v>9911</v>
      </c>
      <c r="J1501" t="s">
        <v>1046</v>
      </c>
      <c r="K1501">
        <v>572020</v>
      </c>
      <c r="L1501" t="s">
        <v>1046</v>
      </c>
      <c r="M1501">
        <v>1805124</v>
      </c>
      <c r="N1501" t="s">
        <v>1046</v>
      </c>
      <c r="O1501" t="s">
        <v>4573</v>
      </c>
      <c r="P1501" t="s">
        <v>2809</v>
      </c>
      <c r="Q1501">
        <v>9331</v>
      </c>
      <c r="R1501" t="s">
        <v>1046</v>
      </c>
      <c r="S1501">
        <v>31980</v>
      </c>
      <c r="T1501" t="s">
        <v>1046</v>
      </c>
      <c r="V1501" t="s">
        <v>4574</v>
      </c>
      <c r="W1501">
        <v>68467</v>
      </c>
      <c r="X1501">
        <v>9331</v>
      </c>
      <c r="Y1501" t="s">
        <v>1046</v>
      </c>
      <c r="Z1501" t="s">
        <v>6047</v>
      </c>
      <c r="AA1501" t="s">
        <v>664</v>
      </c>
      <c r="AB1501" t="s">
        <v>664</v>
      </c>
      <c r="AC1501" t="s">
        <v>1046</v>
      </c>
      <c r="AD1501" t="s">
        <v>6047</v>
      </c>
      <c r="AE1501">
        <v>10966</v>
      </c>
      <c r="AF1501" t="s">
        <v>1046</v>
      </c>
      <c r="AG1501">
        <v>21098</v>
      </c>
      <c r="AH1501" t="s">
        <v>1046</v>
      </c>
      <c r="AI1501">
        <v>18110</v>
      </c>
      <c r="AJ1501">
        <v>3971</v>
      </c>
      <c r="AK1501" t="s">
        <v>1046</v>
      </c>
      <c r="AL1501" t="s">
        <v>15100</v>
      </c>
      <c r="AM1501" t="s">
        <v>6047</v>
      </c>
      <c r="AN1501" t="s">
        <v>6047</v>
      </c>
      <c r="AO1501" t="s">
        <v>15887</v>
      </c>
    </row>
    <row r="1502" spans="1:41" x14ac:dyDescent="0.3">
      <c r="A1502" t="s">
        <v>14163</v>
      </c>
      <c r="B1502" t="s">
        <v>11217</v>
      </c>
      <c r="C1502" s="62">
        <v>33363</v>
      </c>
      <c r="D1502" t="s">
        <v>6668</v>
      </c>
      <c r="E1502" t="s">
        <v>14164</v>
      </c>
      <c r="F1502" t="s">
        <v>1396</v>
      </c>
      <c r="G1502" t="s">
        <v>9083</v>
      </c>
      <c r="H1502" t="s">
        <v>1371</v>
      </c>
      <c r="I1502" t="s">
        <v>11218</v>
      </c>
      <c r="J1502" t="s">
        <v>11217</v>
      </c>
      <c r="K1502">
        <v>572021</v>
      </c>
      <c r="L1502" t="s">
        <v>11217</v>
      </c>
      <c r="M1502">
        <v>2120486</v>
      </c>
      <c r="N1502" t="s">
        <v>11217</v>
      </c>
      <c r="O1502" t="s">
        <v>15101</v>
      </c>
      <c r="P1502" t="s">
        <v>14163</v>
      </c>
      <c r="Q1502">
        <v>10066</v>
      </c>
      <c r="R1502" t="s">
        <v>11217</v>
      </c>
      <c r="S1502">
        <v>33426</v>
      </c>
      <c r="T1502" t="s">
        <v>11217</v>
      </c>
      <c r="W1502">
        <v>99999</v>
      </c>
      <c r="X1502">
        <v>10066</v>
      </c>
      <c r="Y1502" t="s">
        <v>11217</v>
      </c>
      <c r="Z1502" t="s">
        <v>14165</v>
      </c>
      <c r="AA1502" t="s">
        <v>656</v>
      </c>
      <c r="AB1502" t="s">
        <v>664</v>
      </c>
      <c r="AD1502" t="s">
        <v>14165</v>
      </c>
      <c r="AE1502">
        <v>14038</v>
      </c>
      <c r="AI1502">
        <v>23765</v>
      </c>
      <c r="AJ1502">
        <v>5017</v>
      </c>
      <c r="AL1502" t="s">
        <v>15102</v>
      </c>
      <c r="AM1502" t="s">
        <v>14165</v>
      </c>
      <c r="AN1502" t="s">
        <v>11217</v>
      </c>
      <c r="AO1502" t="s">
        <v>15883</v>
      </c>
    </row>
    <row r="1503" spans="1:41" x14ac:dyDescent="0.3">
      <c r="A1503" t="s">
        <v>2810</v>
      </c>
      <c r="B1503" t="s">
        <v>931</v>
      </c>
      <c r="C1503" s="62">
        <v>32175</v>
      </c>
      <c r="D1503" t="s">
        <v>6863</v>
      </c>
      <c r="E1503" t="s">
        <v>7623</v>
      </c>
      <c r="F1503" t="s">
        <v>1374</v>
      </c>
      <c r="G1503" t="s">
        <v>6107</v>
      </c>
      <c r="H1503" t="s">
        <v>1371</v>
      </c>
      <c r="I1503" t="s">
        <v>9616</v>
      </c>
      <c r="J1503" t="s">
        <v>931</v>
      </c>
      <c r="K1503">
        <v>502748</v>
      </c>
      <c r="L1503" t="s">
        <v>931</v>
      </c>
      <c r="M1503">
        <v>1833104</v>
      </c>
      <c r="N1503" t="s">
        <v>931</v>
      </c>
      <c r="O1503" t="s">
        <v>4575</v>
      </c>
      <c r="P1503" t="s">
        <v>2810</v>
      </c>
      <c r="Q1503">
        <v>9039</v>
      </c>
      <c r="R1503" t="s">
        <v>931</v>
      </c>
      <c r="S1503">
        <v>31591</v>
      </c>
      <c r="T1503" t="s">
        <v>931</v>
      </c>
      <c r="V1503" t="s">
        <v>4576</v>
      </c>
      <c r="W1503">
        <v>57086</v>
      </c>
      <c r="X1503">
        <v>9039</v>
      </c>
      <c r="Y1503" t="s">
        <v>931</v>
      </c>
      <c r="Z1503" t="s">
        <v>6048</v>
      </c>
      <c r="AA1503" t="s">
        <v>656</v>
      </c>
      <c r="AB1503" t="s">
        <v>656</v>
      </c>
      <c r="AC1503" t="s">
        <v>931</v>
      </c>
      <c r="AD1503" t="s">
        <v>6048</v>
      </c>
      <c r="AE1503">
        <v>11776</v>
      </c>
      <c r="AF1503" t="s">
        <v>931</v>
      </c>
      <c r="AG1503">
        <v>15234</v>
      </c>
      <c r="AH1503" t="s">
        <v>931</v>
      </c>
      <c r="AI1503">
        <v>4603</v>
      </c>
      <c r="AJ1503">
        <v>3926</v>
      </c>
      <c r="AK1503" t="s">
        <v>931</v>
      </c>
      <c r="AL1503" t="s">
        <v>15103</v>
      </c>
      <c r="AM1503" t="s">
        <v>6048</v>
      </c>
      <c r="AN1503" t="s">
        <v>6048</v>
      </c>
      <c r="AO1503" t="s">
        <v>15883</v>
      </c>
    </row>
    <row r="1504" spans="1:41" x14ac:dyDescent="0.3">
      <c r="A1504" t="s">
        <v>2811</v>
      </c>
      <c r="B1504" t="s">
        <v>1310</v>
      </c>
      <c r="C1504" s="62">
        <v>30419</v>
      </c>
      <c r="D1504" t="s">
        <v>6723</v>
      </c>
      <c r="E1504" t="s">
        <v>6722</v>
      </c>
      <c r="F1504" t="s">
        <v>1387</v>
      </c>
      <c r="G1504" t="s">
        <v>6107</v>
      </c>
      <c r="H1504" t="s">
        <v>1394</v>
      </c>
      <c r="I1504" t="s">
        <v>9390</v>
      </c>
      <c r="J1504" t="s">
        <v>1310</v>
      </c>
      <c r="K1504">
        <v>456665</v>
      </c>
      <c r="L1504" t="s">
        <v>1310</v>
      </c>
      <c r="M1504">
        <v>1221813</v>
      </c>
      <c r="N1504" t="s">
        <v>1310</v>
      </c>
      <c r="O1504" t="s">
        <v>2812</v>
      </c>
      <c r="P1504" t="s">
        <v>2811</v>
      </c>
      <c r="Q1504">
        <v>8117</v>
      </c>
      <c r="R1504" t="s">
        <v>1310</v>
      </c>
      <c r="S1504">
        <v>28886</v>
      </c>
      <c r="T1504" t="s">
        <v>1310</v>
      </c>
      <c r="U1504" t="s">
        <v>1310</v>
      </c>
      <c r="V1504" t="s">
        <v>4577</v>
      </c>
      <c r="W1504">
        <v>48428</v>
      </c>
      <c r="X1504">
        <v>8117</v>
      </c>
      <c r="Y1504" t="s">
        <v>1310</v>
      </c>
      <c r="Z1504" t="s">
        <v>6049</v>
      </c>
      <c r="AA1504" t="s">
        <v>656</v>
      </c>
      <c r="AB1504" t="s">
        <v>656</v>
      </c>
      <c r="AC1504" t="s">
        <v>1310</v>
      </c>
      <c r="AD1504" t="s">
        <v>6049</v>
      </c>
      <c r="AE1504">
        <v>8369</v>
      </c>
      <c r="AF1504" t="s">
        <v>1310</v>
      </c>
      <c r="AG1504">
        <v>5532</v>
      </c>
      <c r="AH1504" t="s">
        <v>1310</v>
      </c>
      <c r="AI1504">
        <v>16479</v>
      </c>
      <c r="AJ1504">
        <v>2755</v>
      </c>
      <c r="AL1504" t="s">
        <v>15104</v>
      </c>
      <c r="AM1504" t="s">
        <v>6049</v>
      </c>
      <c r="AN1504" t="s">
        <v>6049</v>
      </c>
      <c r="AO1504" t="s">
        <v>15889</v>
      </c>
    </row>
    <row r="1505" spans="1:41" x14ac:dyDescent="0.3">
      <c r="A1505" t="s">
        <v>2813</v>
      </c>
      <c r="B1505" t="s">
        <v>760</v>
      </c>
      <c r="C1505" s="62">
        <v>29737</v>
      </c>
      <c r="D1505" t="s">
        <v>6751</v>
      </c>
      <c r="E1505" t="s">
        <v>7547</v>
      </c>
      <c r="F1505" t="s">
        <v>3575</v>
      </c>
      <c r="G1505" t="s">
        <v>3575</v>
      </c>
      <c r="H1505" t="s">
        <v>1371</v>
      </c>
      <c r="I1505" t="s">
        <v>10559</v>
      </c>
      <c r="J1505" t="s">
        <v>760</v>
      </c>
      <c r="K1505">
        <v>408241</v>
      </c>
      <c r="L1505" t="s">
        <v>760</v>
      </c>
      <c r="M1505">
        <v>288915</v>
      </c>
      <c r="N1505" t="s">
        <v>760</v>
      </c>
      <c r="O1505" t="s">
        <v>2814</v>
      </c>
      <c r="P1505" t="s">
        <v>2813</v>
      </c>
      <c r="Q1505">
        <v>6872</v>
      </c>
      <c r="R1505" t="s">
        <v>760</v>
      </c>
      <c r="S1505">
        <v>5019</v>
      </c>
      <c r="T1505" t="s">
        <v>760</v>
      </c>
      <c r="V1505" t="s">
        <v>4578</v>
      </c>
      <c r="W1505">
        <v>638</v>
      </c>
      <c r="X1505">
        <v>6872</v>
      </c>
      <c r="Y1505" t="s">
        <v>760</v>
      </c>
      <c r="Z1505" t="s">
        <v>6050</v>
      </c>
      <c r="AA1505" t="s">
        <v>656</v>
      </c>
      <c r="AB1505" t="s">
        <v>656</v>
      </c>
      <c r="AC1505" t="s">
        <v>760</v>
      </c>
      <c r="AD1505" t="s">
        <v>6050</v>
      </c>
      <c r="AE1505">
        <v>6894</v>
      </c>
      <c r="AF1505" t="s">
        <v>760</v>
      </c>
      <c r="AG1505">
        <v>6101</v>
      </c>
      <c r="AH1505" t="s">
        <v>760</v>
      </c>
      <c r="AI1505">
        <v>12537</v>
      </c>
      <c r="AJ1505">
        <v>502</v>
      </c>
      <c r="AN1505" t="s">
        <v>760</v>
      </c>
      <c r="AO1505" t="s">
        <v>1371</v>
      </c>
    </row>
    <row r="1506" spans="1:41" x14ac:dyDescent="0.3">
      <c r="A1506" t="s">
        <v>6051</v>
      </c>
      <c r="B1506" t="s">
        <v>438</v>
      </c>
      <c r="C1506" s="62">
        <v>33715</v>
      </c>
      <c r="D1506" t="s">
        <v>6676</v>
      </c>
      <c r="E1506" t="s">
        <v>6675</v>
      </c>
      <c r="F1506" t="s">
        <v>1377</v>
      </c>
      <c r="G1506" t="s">
        <v>9083</v>
      </c>
      <c r="H1506" t="s">
        <v>1378</v>
      </c>
      <c r="I1506" t="s">
        <v>10426</v>
      </c>
      <c r="J1506" t="s">
        <v>438</v>
      </c>
      <c r="K1506">
        <v>592626</v>
      </c>
      <c r="L1506" t="s">
        <v>438</v>
      </c>
      <c r="M1506">
        <v>1811026</v>
      </c>
      <c r="N1506" t="s">
        <v>438</v>
      </c>
      <c r="O1506" t="s">
        <v>8848</v>
      </c>
      <c r="P1506" t="s">
        <v>6051</v>
      </c>
      <c r="Q1506">
        <v>9414</v>
      </c>
      <c r="R1506" t="s">
        <v>438</v>
      </c>
      <c r="S1506">
        <v>31392</v>
      </c>
      <c r="T1506" t="s">
        <v>438</v>
      </c>
      <c r="V1506" t="s">
        <v>6052</v>
      </c>
      <c r="W1506">
        <v>67072</v>
      </c>
      <c r="X1506">
        <v>9414</v>
      </c>
      <c r="Y1506" t="s">
        <v>438</v>
      </c>
      <c r="Z1506" t="s">
        <v>6053</v>
      </c>
      <c r="AA1506" t="s">
        <v>664</v>
      </c>
      <c r="AB1506" t="s">
        <v>664</v>
      </c>
      <c r="AC1506" t="s">
        <v>438</v>
      </c>
      <c r="AD1506" t="s">
        <v>6053</v>
      </c>
      <c r="AE1506">
        <v>11618</v>
      </c>
      <c r="AF1506" t="s">
        <v>438</v>
      </c>
      <c r="AG1506">
        <v>13864</v>
      </c>
      <c r="AH1506" t="s">
        <v>438</v>
      </c>
      <c r="AI1506">
        <v>14895</v>
      </c>
      <c r="AJ1506">
        <v>4377</v>
      </c>
      <c r="AL1506" t="s">
        <v>15105</v>
      </c>
      <c r="AM1506" t="s">
        <v>6053</v>
      </c>
      <c r="AN1506" t="s">
        <v>6053</v>
      </c>
      <c r="AO1506" t="s">
        <v>1378</v>
      </c>
    </row>
    <row r="1507" spans="1:41" x14ac:dyDescent="0.3">
      <c r="A1507" t="s">
        <v>2815</v>
      </c>
      <c r="B1507" t="s">
        <v>614</v>
      </c>
      <c r="C1507" s="62">
        <v>30545</v>
      </c>
      <c r="D1507" t="s">
        <v>6543</v>
      </c>
      <c r="E1507" t="s">
        <v>6542</v>
      </c>
      <c r="F1507" t="s">
        <v>1387</v>
      </c>
      <c r="G1507" t="s">
        <v>6107</v>
      </c>
      <c r="H1507" t="s">
        <v>659</v>
      </c>
      <c r="I1507" t="s">
        <v>10733</v>
      </c>
      <c r="J1507" t="s">
        <v>614</v>
      </c>
      <c r="K1507">
        <v>456030</v>
      </c>
      <c r="L1507" t="s">
        <v>614</v>
      </c>
      <c r="M1507">
        <v>547429</v>
      </c>
      <c r="N1507" t="s">
        <v>614</v>
      </c>
      <c r="O1507" t="s">
        <v>2816</v>
      </c>
      <c r="P1507" t="s">
        <v>2815</v>
      </c>
      <c r="Q1507">
        <v>7631</v>
      </c>
      <c r="R1507" t="s">
        <v>614</v>
      </c>
      <c r="S1507">
        <v>6393</v>
      </c>
      <c r="T1507" t="s">
        <v>614</v>
      </c>
      <c r="U1507" t="s">
        <v>614</v>
      </c>
      <c r="V1507" t="s">
        <v>4579</v>
      </c>
      <c r="W1507">
        <v>45464</v>
      </c>
      <c r="X1507">
        <v>7631</v>
      </c>
      <c r="Y1507" t="s">
        <v>614</v>
      </c>
      <c r="Z1507" t="s">
        <v>6054</v>
      </c>
      <c r="AA1507" t="s">
        <v>656</v>
      </c>
      <c r="AB1507" t="s">
        <v>656</v>
      </c>
      <c r="AC1507" t="s">
        <v>614</v>
      </c>
      <c r="AD1507" t="s">
        <v>6054</v>
      </c>
      <c r="AE1507">
        <v>8278</v>
      </c>
      <c r="AF1507" t="s">
        <v>614</v>
      </c>
      <c r="AG1507">
        <v>5366</v>
      </c>
      <c r="AH1507" t="s">
        <v>614</v>
      </c>
      <c r="AI1507">
        <v>14855</v>
      </c>
      <c r="AJ1507">
        <v>2411</v>
      </c>
      <c r="AL1507" t="s">
        <v>15106</v>
      </c>
      <c r="AM1507" t="s">
        <v>6054</v>
      </c>
      <c r="AN1507" t="s">
        <v>6054</v>
      </c>
      <c r="AO1507" t="s">
        <v>659</v>
      </c>
    </row>
    <row r="1508" spans="1:41" x14ac:dyDescent="0.3">
      <c r="A1508" t="s">
        <v>2817</v>
      </c>
      <c r="B1508" t="s">
        <v>72</v>
      </c>
      <c r="C1508" s="62">
        <v>31830</v>
      </c>
      <c r="D1508" t="s">
        <v>6626</v>
      </c>
      <c r="E1508" t="s">
        <v>7308</v>
      </c>
      <c r="F1508" t="s">
        <v>3575</v>
      </c>
      <c r="G1508" t="s">
        <v>3575</v>
      </c>
      <c r="H1508" t="s">
        <v>1378</v>
      </c>
      <c r="I1508" t="s">
        <v>10445</v>
      </c>
      <c r="J1508" t="s">
        <v>72</v>
      </c>
      <c r="K1508">
        <v>451713</v>
      </c>
      <c r="L1508" t="s">
        <v>72</v>
      </c>
      <c r="M1508">
        <v>1740988</v>
      </c>
      <c r="N1508" t="s">
        <v>72</v>
      </c>
      <c r="O1508" t="s">
        <v>2818</v>
      </c>
      <c r="P1508" t="s">
        <v>2817</v>
      </c>
      <c r="Q1508">
        <v>8908</v>
      </c>
      <c r="R1508" t="s">
        <v>72</v>
      </c>
      <c r="S1508">
        <v>31587</v>
      </c>
      <c r="T1508" t="s">
        <v>72</v>
      </c>
      <c r="V1508" t="s">
        <v>4580</v>
      </c>
      <c r="W1508">
        <v>52503</v>
      </c>
      <c r="X1508">
        <v>8908</v>
      </c>
      <c r="Y1508" t="s">
        <v>72</v>
      </c>
      <c r="Z1508" t="s">
        <v>6055</v>
      </c>
      <c r="AA1508" t="s">
        <v>664</v>
      </c>
      <c r="AB1508" t="s">
        <v>664</v>
      </c>
      <c r="AC1508" t="s">
        <v>72</v>
      </c>
      <c r="AD1508" t="s">
        <v>6055</v>
      </c>
      <c r="AE1508">
        <v>10345</v>
      </c>
      <c r="AF1508" t="s">
        <v>72</v>
      </c>
      <c r="AG1508">
        <v>13071</v>
      </c>
      <c r="AI1508">
        <v>3897</v>
      </c>
      <c r="AN1508" t="s">
        <v>72</v>
      </c>
      <c r="AO1508" t="s">
        <v>1378</v>
      </c>
    </row>
    <row r="1509" spans="1:41" x14ac:dyDescent="0.3">
      <c r="A1509" t="s">
        <v>2819</v>
      </c>
      <c r="B1509" t="s">
        <v>82</v>
      </c>
      <c r="C1509" s="62">
        <v>32295</v>
      </c>
      <c r="D1509" t="s">
        <v>6935</v>
      </c>
      <c r="E1509" t="s">
        <v>7308</v>
      </c>
      <c r="F1509" t="s">
        <v>3575</v>
      </c>
      <c r="G1509" t="s">
        <v>3575</v>
      </c>
      <c r="H1509" t="s">
        <v>1378</v>
      </c>
      <c r="I1509" t="s">
        <v>9288</v>
      </c>
      <c r="J1509" t="s">
        <v>82</v>
      </c>
      <c r="K1509">
        <v>501317</v>
      </c>
      <c r="L1509" t="s">
        <v>82</v>
      </c>
      <c r="M1509">
        <v>1666195</v>
      </c>
      <c r="N1509" t="s">
        <v>82</v>
      </c>
      <c r="O1509" t="s">
        <v>4581</v>
      </c>
      <c r="P1509" t="s">
        <v>2819</v>
      </c>
      <c r="Q1509">
        <v>9276</v>
      </c>
      <c r="R1509" t="s">
        <v>82</v>
      </c>
      <c r="S1509">
        <v>30402</v>
      </c>
      <c r="T1509" t="s">
        <v>82</v>
      </c>
      <c r="V1509" t="s">
        <v>4582</v>
      </c>
      <c r="W1509">
        <v>50690</v>
      </c>
      <c r="X1509">
        <v>9276</v>
      </c>
      <c r="Y1509" t="s">
        <v>82</v>
      </c>
      <c r="Z1509" t="s">
        <v>8849</v>
      </c>
      <c r="AA1509" t="s">
        <v>656</v>
      </c>
      <c r="AB1509" t="s">
        <v>656</v>
      </c>
      <c r="AC1509" t="s">
        <v>82</v>
      </c>
      <c r="AD1509" t="s">
        <v>8849</v>
      </c>
      <c r="AI1509">
        <v>7580</v>
      </c>
      <c r="AO1509" t="s">
        <v>1378</v>
      </c>
    </row>
    <row r="1510" spans="1:41" x14ac:dyDescent="0.3">
      <c r="A1510" t="s">
        <v>2820</v>
      </c>
      <c r="B1510" t="s">
        <v>1067</v>
      </c>
      <c r="C1510" s="62">
        <v>30695</v>
      </c>
      <c r="D1510" t="s">
        <v>6526</v>
      </c>
      <c r="E1510" t="s">
        <v>8023</v>
      </c>
      <c r="F1510" t="s">
        <v>3575</v>
      </c>
      <c r="G1510" t="s">
        <v>3575</v>
      </c>
      <c r="H1510" t="s">
        <v>1371</v>
      </c>
      <c r="I1510" t="s">
        <v>9537</v>
      </c>
      <c r="J1510" t="s">
        <v>1067</v>
      </c>
      <c r="K1510">
        <v>460059</v>
      </c>
      <c r="L1510" t="s">
        <v>1067</v>
      </c>
      <c r="M1510">
        <v>585032</v>
      </c>
      <c r="N1510" t="s">
        <v>1067</v>
      </c>
      <c r="O1510" t="s">
        <v>2821</v>
      </c>
      <c r="P1510" t="s">
        <v>2820</v>
      </c>
      <c r="Q1510">
        <v>7807</v>
      </c>
      <c r="R1510" t="s">
        <v>1067</v>
      </c>
      <c r="S1510">
        <v>28507</v>
      </c>
      <c r="T1510" t="s">
        <v>1067</v>
      </c>
      <c r="V1510" t="s">
        <v>4583</v>
      </c>
      <c r="W1510">
        <v>49616</v>
      </c>
      <c r="X1510">
        <v>7807</v>
      </c>
      <c r="Y1510" t="s">
        <v>1067</v>
      </c>
      <c r="Z1510" t="s">
        <v>6056</v>
      </c>
      <c r="AA1510" t="s">
        <v>656</v>
      </c>
      <c r="AB1510" t="s">
        <v>656</v>
      </c>
      <c r="AC1510" t="s">
        <v>1067</v>
      </c>
      <c r="AD1510" t="s">
        <v>6056</v>
      </c>
      <c r="AE1510">
        <v>8618</v>
      </c>
      <c r="AF1510" t="s">
        <v>1067</v>
      </c>
      <c r="AG1510">
        <v>5097</v>
      </c>
      <c r="AH1510" t="s">
        <v>1067</v>
      </c>
      <c r="AI1510">
        <v>2249</v>
      </c>
      <c r="AJ1510">
        <v>2360</v>
      </c>
      <c r="AK1510" t="s">
        <v>1067</v>
      </c>
      <c r="AL1510" t="s">
        <v>15107</v>
      </c>
      <c r="AM1510" t="s">
        <v>6056</v>
      </c>
      <c r="AN1510" t="s">
        <v>6056</v>
      </c>
      <c r="AO1510" t="s">
        <v>1371</v>
      </c>
    </row>
    <row r="1511" spans="1:41" x14ac:dyDescent="0.3">
      <c r="A1511" t="s">
        <v>2822</v>
      </c>
      <c r="B1511" t="s">
        <v>132</v>
      </c>
      <c r="C1511" s="62">
        <v>29958</v>
      </c>
      <c r="D1511" t="s">
        <v>6981</v>
      </c>
      <c r="E1511" t="s">
        <v>6980</v>
      </c>
      <c r="F1511" t="s">
        <v>3575</v>
      </c>
      <c r="G1511" t="s">
        <v>3575</v>
      </c>
      <c r="H1511" t="s">
        <v>1422</v>
      </c>
      <c r="I1511" t="s">
        <v>9389</v>
      </c>
      <c r="J1511" t="s">
        <v>132</v>
      </c>
      <c r="K1511">
        <v>430910</v>
      </c>
      <c r="L1511" t="s">
        <v>132</v>
      </c>
      <c r="M1511">
        <v>392100</v>
      </c>
      <c r="N1511" t="s">
        <v>132</v>
      </c>
      <c r="O1511" t="s">
        <v>2823</v>
      </c>
      <c r="P1511" t="s">
        <v>2822</v>
      </c>
      <c r="Q1511">
        <v>7551</v>
      </c>
      <c r="R1511" t="s">
        <v>132</v>
      </c>
      <c r="S1511">
        <v>6285</v>
      </c>
      <c r="T1511" t="s">
        <v>132</v>
      </c>
      <c r="U1511" t="s">
        <v>132</v>
      </c>
      <c r="V1511" t="s">
        <v>4584</v>
      </c>
      <c r="W1511">
        <v>40947</v>
      </c>
      <c r="X1511">
        <v>7551</v>
      </c>
      <c r="Y1511" t="s">
        <v>132</v>
      </c>
      <c r="Z1511" t="s">
        <v>6057</v>
      </c>
      <c r="AA1511" t="s">
        <v>5053</v>
      </c>
      <c r="AB1511" t="s">
        <v>656</v>
      </c>
      <c r="AC1511" t="s">
        <v>132</v>
      </c>
      <c r="AD1511" t="s">
        <v>6057</v>
      </c>
      <c r="AE1511">
        <v>7944</v>
      </c>
      <c r="AF1511" t="s">
        <v>132</v>
      </c>
      <c r="AG1511">
        <v>5134</v>
      </c>
      <c r="AH1511" t="s">
        <v>132</v>
      </c>
      <c r="AI1511">
        <v>4183</v>
      </c>
      <c r="AJ1511">
        <v>1087</v>
      </c>
      <c r="AN1511" t="s">
        <v>132</v>
      </c>
      <c r="AO1511" t="s">
        <v>1422</v>
      </c>
    </row>
    <row r="1512" spans="1:41" x14ac:dyDescent="0.3">
      <c r="A1512" t="s">
        <v>2824</v>
      </c>
      <c r="B1512" t="s">
        <v>578</v>
      </c>
      <c r="C1512" s="62">
        <v>28627</v>
      </c>
      <c r="D1512" t="s">
        <v>6626</v>
      </c>
      <c r="E1512" t="s">
        <v>6980</v>
      </c>
      <c r="F1512" t="s">
        <v>3575</v>
      </c>
      <c r="G1512" t="s">
        <v>3575</v>
      </c>
      <c r="H1512" t="s">
        <v>1394</v>
      </c>
      <c r="I1512" t="s">
        <v>10283</v>
      </c>
      <c r="J1512" t="s">
        <v>578</v>
      </c>
      <c r="K1512">
        <v>150289</v>
      </c>
      <c r="L1512" t="s">
        <v>578</v>
      </c>
      <c r="M1512">
        <v>127567</v>
      </c>
      <c r="N1512" t="s">
        <v>578</v>
      </c>
      <c r="O1512" t="s">
        <v>2825</v>
      </c>
      <c r="P1512" t="s">
        <v>2824</v>
      </c>
      <c r="Q1512">
        <v>6621</v>
      </c>
      <c r="R1512" t="s">
        <v>578</v>
      </c>
      <c r="S1512">
        <v>4594</v>
      </c>
      <c r="T1512" t="s">
        <v>578</v>
      </c>
      <c r="U1512" t="s">
        <v>578</v>
      </c>
      <c r="V1512" t="s">
        <v>4585</v>
      </c>
      <c r="W1512">
        <v>1443</v>
      </c>
      <c r="X1512">
        <v>6621</v>
      </c>
      <c r="Y1512" t="s">
        <v>578</v>
      </c>
      <c r="Z1512" t="s">
        <v>6058</v>
      </c>
      <c r="AA1512" t="s">
        <v>664</v>
      </c>
      <c r="AB1512" t="s">
        <v>664</v>
      </c>
      <c r="AC1512" t="s">
        <v>578</v>
      </c>
      <c r="AD1512" t="s">
        <v>6058</v>
      </c>
      <c r="AI1512">
        <v>8400</v>
      </c>
      <c r="AO1512" t="s">
        <v>1394</v>
      </c>
    </row>
    <row r="1513" spans="1:41" x14ac:dyDescent="0.3">
      <c r="A1513" t="s">
        <v>15798</v>
      </c>
      <c r="B1513" t="s">
        <v>14259</v>
      </c>
      <c r="C1513" s="62">
        <v>32929</v>
      </c>
      <c r="D1513" t="s">
        <v>7314</v>
      </c>
      <c r="E1513" t="s">
        <v>6980</v>
      </c>
      <c r="F1513" t="s">
        <v>1468</v>
      </c>
      <c r="G1513" t="s">
        <v>6107</v>
      </c>
      <c r="H1513" t="s">
        <v>1371</v>
      </c>
      <c r="I1513" t="s">
        <v>15509</v>
      </c>
      <c r="J1513" t="s">
        <v>14259</v>
      </c>
      <c r="K1513">
        <v>570240</v>
      </c>
      <c r="L1513" t="s">
        <v>14259</v>
      </c>
      <c r="P1513" t="s">
        <v>15798</v>
      </c>
      <c r="Q1513">
        <v>10372</v>
      </c>
      <c r="R1513" t="s">
        <v>14259</v>
      </c>
      <c r="S1513">
        <v>34920</v>
      </c>
      <c r="T1513" t="s">
        <v>14259</v>
      </c>
      <c r="W1513">
        <v>66234</v>
      </c>
      <c r="X1513">
        <v>10372</v>
      </c>
      <c r="Y1513" t="s">
        <v>16062</v>
      </c>
      <c r="Z1513" t="s">
        <v>16063</v>
      </c>
      <c r="AA1513" t="s">
        <v>656</v>
      </c>
      <c r="AB1513" t="s">
        <v>656</v>
      </c>
      <c r="AD1513" t="s">
        <v>16063</v>
      </c>
      <c r="AE1513">
        <v>14151</v>
      </c>
      <c r="AI1513">
        <v>10205</v>
      </c>
      <c r="AJ1513">
        <v>5359</v>
      </c>
      <c r="AN1513" t="s">
        <v>14259</v>
      </c>
      <c r="AO1513" t="s">
        <v>15887</v>
      </c>
    </row>
    <row r="1514" spans="1:41" x14ac:dyDescent="0.3">
      <c r="A1514" t="s">
        <v>2826</v>
      </c>
      <c r="B1514" t="s">
        <v>28</v>
      </c>
      <c r="C1514" s="62">
        <v>31246</v>
      </c>
      <c r="D1514" t="s">
        <v>7309</v>
      </c>
      <c r="E1514" t="s">
        <v>6980</v>
      </c>
      <c r="F1514" t="s">
        <v>1381</v>
      </c>
      <c r="G1514" t="s">
        <v>9083</v>
      </c>
      <c r="H1514" t="s">
        <v>659</v>
      </c>
      <c r="I1514" t="s">
        <v>10049</v>
      </c>
      <c r="J1514" t="s">
        <v>28</v>
      </c>
      <c r="K1514">
        <v>455369</v>
      </c>
      <c r="L1514" t="s">
        <v>28</v>
      </c>
      <c r="M1514">
        <v>594100</v>
      </c>
      <c r="N1514" t="s">
        <v>28</v>
      </c>
      <c r="O1514" t="s">
        <v>2827</v>
      </c>
      <c r="P1514" t="s">
        <v>2826</v>
      </c>
      <c r="Q1514">
        <v>8441</v>
      </c>
      <c r="R1514" t="s">
        <v>28</v>
      </c>
      <c r="S1514">
        <v>30121</v>
      </c>
      <c r="T1514" t="s">
        <v>28</v>
      </c>
      <c r="V1514" t="s">
        <v>4586</v>
      </c>
      <c r="W1514">
        <v>48481</v>
      </c>
      <c r="X1514">
        <v>8441</v>
      </c>
      <c r="Y1514" t="s">
        <v>28</v>
      </c>
      <c r="Z1514" t="s">
        <v>6059</v>
      </c>
      <c r="AA1514" t="s">
        <v>5053</v>
      </c>
      <c r="AB1514" t="s">
        <v>656</v>
      </c>
      <c r="AC1514" t="s">
        <v>28</v>
      </c>
      <c r="AD1514" t="s">
        <v>6059</v>
      </c>
      <c r="AE1514">
        <v>10709</v>
      </c>
      <c r="AI1514">
        <v>1249</v>
      </c>
      <c r="AJ1514">
        <v>3192</v>
      </c>
      <c r="AN1514" t="s">
        <v>28</v>
      </c>
      <c r="AO1514" t="s">
        <v>659</v>
      </c>
    </row>
    <row r="1515" spans="1:41" x14ac:dyDescent="0.3">
      <c r="A1515" t="s">
        <v>2828</v>
      </c>
      <c r="B1515" t="s">
        <v>464</v>
      </c>
      <c r="C1515" s="62">
        <v>30419</v>
      </c>
      <c r="D1515" t="s">
        <v>6576</v>
      </c>
      <c r="E1515" t="s">
        <v>6575</v>
      </c>
      <c r="F1515" t="s">
        <v>3575</v>
      </c>
      <c r="G1515" t="s">
        <v>3575</v>
      </c>
      <c r="H1515" t="s">
        <v>1378</v>
      </c>
      <c r="I1515" t="s">
        <v>10709</v>
      </c>
      <c r="J1515" t="s">
        <v>464</v>
      </c>
      <c r="K1515">
        <v>452254</v>
      </c>
      <c r="L1515" t="s">
        <v>464</v>
      </c>
      <c r="M1515">
        <v>584806</v>
      </c>
      <c r="N1515" t="s">
        <v>464</v>
      </c>
      <c r="O1515" t="s">
        <v>2829</v>
      </c>
      <c r="P1515" t="s">
        <v>2828</v>
      </c>
      <c r="Q1515">
        <v>7963</v>
      </c>
      <c r="R1515" t="s">
        <v>464</v>
      </c>
      <c r="S1515">
        <v>28687</v>
      </c>
      <c r="T1515" t="s">
        <v>464</v>
      </c>
      <c r="U1515" t="s">
        <v>464</v>
      </c>
      <c r="V1515" t="s">
        <v>4587</v>
      </c>
      <c r="W1515">
        <v>45465</v>
      </c>
      <c r="X1515">
        <v>7963</v>
      </c>
      <c r="Y1515" t="s">
        <v>464</v>
      </c>
      <c r="Z1515" t="s">
        <v>6060</v>
      </c>
      <c r="AA1515" t="s">
        <v>656</v>
      </c>
      <c r="AB1515" t="s">
        <v>656</v>
      </c>
      <c r="AC1515" t="s">
        <v>464</v>
      </c>
      <c r="AD1515" t="s">
        <v>6060</v>
      </c>
      <c r="AE1515">
        <v>8727</v>
      </c>
      <c r="AF1515" t="s">
        <v>464</v>
      </c>
      <c r="AG1515">
        <v>5146</v>
      </c>
      <c r="AH1515" t="s">
        <v>464</v>
      </c>
      <c r="AI1515">
        <v>515</v>
      </c>
      <c r="AJ1515">
        <v>2549</v>
      </c>
      <c r="AK1515" t="s">
        <v>464</v>
      </c>
      <c r="AL1515" t="s">
        <v>15108</v>
      </c>
      <c r="AM1515" t="s">
        <v>6060</v>
      </c>
      <c r="AN1515" t="s">
        <v>6060</v>
      </c>
      <c r="AO1515" t="s">
        <v>1378</v>
      </c>
    </row>
    <row r="1516" spans="1:41" x14ac:dyDescent="0.3">
      <c r="A1516" t="s">
        <v>2830</v>
      </c>
      <c r="B1516" t="s">
        <v>344</v>
      </c>
      <c r="C1516" s="62">
        <v>30848</v>
      </c>
      <c r="D1516" t="s">
        <v>6945</v>
      </c>
      <c r="E1516" t="s">
        <v>6944</v>
      </c>
      <c r="F1516" t="s">
        <v>3575</v>
      </c>
      <c r="G1516" t="s">
        <v>3575</v>
      </c>
      <c r="H1516" t="s">
        <v>658</v>
      </c>
      <c r="I1516" t="s">
        <v>9196</v>
      </c>
      <c r="J1516" t="s">
        <v>344</v>
      </c>
      <c r="K1516">
        <v>460060</v>
      </c>
      <c r="L1516" t="s">
        <v>344</v>
      </c>
      <c r="M1516">
        <v>583198</v>
      </c>
      <c r="N1516" t="s">
        <v>344</v>
      </c>
      <c r="O1516" t="s">
        <v>2831</v>
      </c>
      <c r="P1516" t="s">
        <v>2830</v>
      </c>
      <c r="Q1516">
        <v>8324</v>
      </c>
      <c r="R1516" t="s">
        <v>344</v>
      </c>
      <c r="S1516">
        <v>29210</v>
      </c>
      <c r="T1516" t="s">
        <v>344</v>
      </c>
      <c r="U1516" t="s">
        <v>344</v>
      </c>
      <c r="V1516" t="s">
        <v>4588</v>
      </c>
      <c r="W1516">
        <v>48486</v>
      </c>
      <c r="X1516">
        <v>8324</v>
      </c>
      <c r="Y1516" t="s">
        <v>344</v>
      </c>
      <c r="Z1516" t="s">
        <v>6061</v>
      </c>
      <c r="AA1516" t="s">
        <v>5053</v>
      </c>
      <c r="AB1516" t="s">
        <v>656</v>
      </c>
      <c r="AC1516" t="s">
        <v>344</v>
      </c>
      <c r="AD1516" t="s">
        <v>6061</v>
      </c>
      <c r="AE1516">
        <v>8637</v>
      </c>
      <c r="AF1516" t="s">
        <v>344</v>
      </c>
      <c r="AG1516">
        <v>5319</v>
      </c>
      <c r="AH1516" t="s">
        <v>344</v>
      </c>
      <c r="AI1516">
        <v>2149</v>
      </c>
      <c r="AJ1516">
        <v>3026</v>
      </c>
      <c r="AK1516" t="s">
        <v>344</v>
      </c>
      <c r="AL1516" t="s">
        <v>15109</v>
      </c>
      <c r="AM1516" t="s">
        <v>6061</v>
      </c>
      <c r="AN1516" t="s">
        <v>344</v>
      </c>
      <c r="AO1516" t="s">
        <v>658</v>
      </c>
    </row>
    <row r="1517" spans="1:41" x14ac:dyDescent="0.3">
      <c r="A1517" t="s">
        <v>4589</v>
      </c>
      <c r="B1517" t="s">
        <v>1087</v>
      </c>
      <c r="C1517" s="62">
        <v>28634</v>
      </c>
      <c r="D1517" t="s">
        <v>6863</v>
      </c>
      <c r="E1517" t="s">
        <v>8024</v>
      </c>
      <c r="F1517" t="s">
        <v>3575</v>
      </c>
      <c r="G1517" t="s">
        <v>3575</v>
      </c>
      <c r="H1517" t="s">
        <v>1371</v>
      </c>
      <c r="I1517" t="s">
        <v>10402</v>
      </c>
      <c r="J1517" t="s">
        <v>1087</v>
      </c>
      <c r="K1517">
        <v>207267</v>
      </c>
      <c r="L1517" t="s">
        <v>1087</v>
      </c>
      <c r="M1517">
        <v>28145</v>
      </c>
      <c r="N1517" t="s">
        <v>1087</v>
      </c>
      <c r="O1517" t="s">
        <v>6062</v>
      </c>
      <c r="P1517" t="s">
        <v>4589</v>
      </c>
      <c r="Q1517">
        <v>6276</v>
      </c>
      <c r="R1517" t="s">
        <v>1087</v>
      </c>
      <c r="S1517">
        <v>4115</v>
      </c>
      <c r="T1517" t="s">
        <v>1087</v>
      </c>
      <c r="V1517" t="s">
        <v>6063</v>
      </c>
      <c r="W1517">
        <v>524</v>
      </c>
      <c r="X1517">
        <v>6276</v>
      </c>
      <c r="Y1517" t="s">
        <v>1087</v>
      </c>
      <c r="Z1517" t="s">
        <v>6064</v>
      </c>
      <c r="AA1517" t="s">
        <v>656</v>
      </c>
      <c r="AB1517" t="s">
        <v>656</v>
      </c>
      <c r="AC1517" t="s">
        <v>1087</v>
      </c>
      <c r="AD1517" t="s">
        <v>6064</v>
      </c>
      <c r="AI1517">
        <v>8820</v>
      </c>
      <c r="AO1517" t="s">
        <v>1371</v>
      </c>
    </row>
    <row r="1518" spans="1:41" x14ac:dyDescent="0.3">
      <c r="A1518" t="s">
        <v>4590</v>
      </c>
      <c r="B1518" t="s">
        <v>3444</v>
      </c>
      <c r="C1518" s="62">
        <v>32003</v>
      </c>
      <c r="D1518" t="s">
        <v>6670</v>
      </c>
      <c r="E1518" t="s">
        <v>6715</v>
      </c>
      <c r="F1518" t="s">
        <v>1529</v>
      </c>
      <c r="G1518" t="s">
        <v>9083</v>
      </c>
      <c r="H1518" t="s">
        <v>1378</v>
      </c>
      <c r="I1518" t="s">
        <v>9798</v>
      </c>
      <c r="J1518" t="s">
        <v>3444</v>
      </c>
      <c r="K1518">
        <v>444482</v>
      </c>
      <c r="L1518" t="s">
        <v>3444</v>
      </c>
      <c r="M1518">
        <v>2119697</v>
      </c>
      <c r="N1518" t="s">
        <v>3444</v>
      </c>
      <c r="O1518" t="s">
        <v>8850</v>
      </c>
      <c r="P1518" t="s">
        <v>4590</v>
      </c>
      <c r="Q1518">
        <v>9719</v>
      </c>
      <c r="R1518" t="s">
        <v>3444</v>
      </c>
      <c r="S1518">
        <v>33384</v>
      </c>
      <c r="T1518" t="s">
        <v>3444</v>
      </c>
      <c r="V1518" t="s">
        <v>6065</v>
      </c>
      <c r="W1518">
        <v>52260</v>
      </c>
      <c r="X1518">
        <v>9719</v>
      </c>
      <c r="Y1518" t="s">
        <v>3444</v>
      </c>
      <c r="Z1518" t="s">
        <v>6066</v>
      </c>
      <c r="AA1518" t="s">
        <v>664</v>
      </c>
      <c r="AB1518" t="s">
        <v>664</v>
      </c>
      <c r="AC1518" t="s">
        <v>3444</v>
      </c>
      <c r="AD1518" t="s">
        <v>6066</v>
      </c>
      <c r="AE1518">
        <v>13364</v>
      </c>
      <c r="AF1518" t="s">
        <v>3444</v>
      </c>
      <c r="AG1518">
        <v>53586</v>
      </c>
      <c r="AH1518" t="s">
        <v>3444</v>
      </c>
      <c r="AI1518">
        <v>9058</v>
      </c>
      <c r="AJ1518">
        <v>4640</v>
      </c>
      <c r="AK1518" t="s">
        <v>3444</v>
      </c>
      <c r="AL1518" t="s">
        <v>15110</v>
      </c>
      <c r="AM1518" t="s">
        <v>6066</v>
      </c>
      <c r="AN1518" t="s">
        <v>6066</v>
      </c>
      <c r="AO1518" t="s">
        <v>1378</v>
      </c>
    </row>
    <row r="1519" spans="1:41" x14ac:dyDescent="0.3">
      <c r="A1519" t="s">
        <v>15799</v>
      </c>
      <c r="B1519" t="s">
        <v>14253</v>
      </c>
      <c r="C1519" s="62">
        <v>35220</v>
      </c>
      <c r="D1519" t="s">
        <v>6881</v>
      </c>
      <c r="E1519" t="s">
        <v>6715</v>
      </c>
      <c r="F1519" t="s">
        <v>1435</v>
      </c>
      <c r="G1519" t="s">
        <v>9083</v>
      </c>
      <c r="H1519" t="s">
        <v>1371</v>
      </c>
      <c r="I1519" t="s">
        <v>15800</v>
      </c>
      <c r="J1519" t="s">
        <v>14253</v>
      </c>
      <c r="K1519">
        <v>642547</v>
      </c>
      <c r="L1519" t="s">
        <v>14253</v>
      </c>
      <c r="P1519" t="s">
        <v>15799</v>
      </c>
      <c r="Q1519">
        <v>11014</v>
      </c>
      <c r="R1519" t="s">
        <v>14253</v>
      </c>
      <c r="S1519">
        <v>39825</v>
      </c>
      <c r="T1519" t="s">
        <v>14253</v>
      </c>
      <c r="W1519">
        <v>103056</v>
      </c>
      <c r="Z1519" t="s">
        <v>16064</v>
      </c>
      <c r="AA1519" t="s">
        <v>656</v>
      </c>
      <c r="AB1519" t="s">
        <v>656</v>
      </c>
      <c r="AD1519" t="s">
        <v>16064</v>
      </c>
      <c r="AE1519">
        <v>14194</v>
      </c>
      <c r="AI1519">
        <v>19168</v>
      </c>
      <c r="AJ1519">
        <v>5879</v>
      </c>
      <c r="AN1519" t="s">
        <v>14253</v>
      </c>
      <c r="AO1519" t="s">
        <v>15887</v>
      </c>
    </row>
    <row r="1520" spans="1:41" x14ac:dyDescent="0.3">
      <c r="A1520" t="s">
        <v>2832</v>
      </c>
      <c r="B1520" t="s">
        <v>397</v>
      </c>
      <c r="C1520" s="62">
        <v>30099</v>
      </c>
      <c r="D1520" t="s">
        <v>6716</v>
      </c>
      <c r="E1520" t="s">
        <v>6715</v>
      </c>
      <c r="F1520" t="s">
        <v>3575</v>
      </c>
      <c r="G1520" t="s">
        <v>3575</v>
      </c>
      <c r="H1520" t="s">
        <v>658</v>
      </c>
      <c r="I1520" t="s">
        <v>10205</v>
      </c>
      <c r="J1520" t="s">
        <v>397</v>
      </c>
      <c r="K1520">
        <v>425509</v>
      </c>
      <c r="L1520" t="s">
        <v>397</v>
      </c>
      <c r="M1520">
        <v>224393</v>
      </c>
      <c r="N1520" t="s">
        <v>397</v>
      </c>
      <c r="O1520" t="s">
        <v>2833</v>
      </c>
      <c r="P1520" t="s">
        <v>2832</v>
      </c>
      <c r="Q1520">
        <v>7156</v>
      </c>
      <c r="R1520" t="s">
        <v>397</v>
      </c>
      <c r="S1520">
        <v>5527</v>
      </c>
      <c r="T1520" t="s">
        <v>397</v>
      </c>
      <c r="U1520" t="s">
        <v>397</v>
      </c>
      <c r="V1520" t="s">
        <v>4591</v>
      </c>
      <c r="W1520">
        <v>40963</v>
      </c>
      <c r="X1520">
        <v>7156</v>
      </c>
      <c r="Y1520" t="s">
        <v>397</v>
      </c>
      <c r="Z1520" t="s">
        <v>6067</v>
      </c>
      <c r="AA1520" t="s">
        <v>656</v>
      </c>
      <c r="AB1520" t="s">
        <v>656</v>
      </c>
      <c r="AC1520" t="s">
        <v>397</v>
      </c>
      <c r="AD1520" t="s">
        <v>6067</v>
      </c>
      <c r="AE1520">
        <v>7165</v>
      </c>
      <c r="AF1520" t="s">
        <v>397</v>
      </c>
      <c r="AG1520">
        <v>5223</v>
      </c>
      <c r="AH1520" t="s">
        <v>397</v>
      </c>
      <c r="AI1520">
        <v>9216</v>
      </c>
      <c r="AJ1520">
        <v>811</v>
      </c>
      <c r="AK1520" t="s">
        <v>397</v>
      </c>
      <c r="AN1520" t="s">
        <v>397</v>
      </c>
      <c r="AO1520" t="s">
        <v>658</v>
      </c>
    </row>
    <row r="1521" spans="1:41" x14ac:dyDescent="0.3">
      <c r="A1521" t="s">
        <v>2834</v>
      </c>
      <c r="B1521" t="s">
        <v>1259</v>
      </c>
      <c r="C1521" s="62">
        <v>27842</v>
      </c>
      <c r="D1521" t="s">
        <v>7792</v>
      </c>
      <c r="E1521" t="s">
        <v>6715</v>
      </c>
      <c r="F1521" t="s">
        <v>3575</v>
      </c>
      <c r="G1521" t="s">
        <v>3575</v>
      </c>
      <c r="H1521" t="s">
        <v>1371</v>
      </c>
      <c r="I1521" t="s">
        <v>10696</v>
      </c>
      <c r="J1521" t="s">
        <v>1259</v>
      </c>
      <c r="K1521">
        <v>407908</v>
      </c>
      <c r="L1521" t="s">
        <v>1259</v>
      </c>
      <c r="M1521">
        <v>538896</v>
      </c>
      <c r="N1521" t="s">
        <v>1259</v>
      </c>
      <c r="O1521" t="s">
        <v>2835</v>
      </c>
      <c r="P1521" t="s">
        <v>2834</v>
      </c>
      <c r="Q1521">
        <v>7553</v>
      </c>
      <c r="R1521" t="s">
        <v>1259</v>
      </c>
      <c r="S1521">
        <v>6287</v>
      </c>
      <c r="T1521" t="s">
        <v>1259</v>
      </c>
      <c r="V1521" t="s">
        <v>4592</v>
      </c>
      <c r="W1521">
        <v>40962</v>
      </c>
      <c r="X1521">
        <v>7553</v>
      </c>
      <c r="Y1521" t="s">
        <v>1259</v>
      </c>
      <c r="Z1521" t="s">
        <v>6068</v>
      </c>
      <c r="AA1521" t="s">
        <v>656</v>
      </c>
      <c r="AB1521" t="s">
        <v>656</v>
      </c>
      <c r="AC1521" t="s">
        <v>1259</v>
      </c>
      <c r="AD1521" t="s">
        <v>6068</v>
      </c>
      <c r="AE1521">
        <v>8541</v>
      </c>
      <c r="AF1521" t="s">
        <v>1259</v>
      </c>
      <c r="AG1521">
        <v>6104</v>
      </c>
      <c r="AH1521" t="s">
        <v>1259</v>
      </c>
      <c r="AI1521">
        <v>5390</v>
      </c>
      <c r="AN1521" t="s">
        <v>1259</v>
      </c>
      <c r="AO1521" t="s">
        <v>1371</v>
      </c>
    </row>
    <row r="1522" spans="1:41" x14ac:dyDescent="0.3">
      <c r="A1522" t="s">
        <v>13853</v>
      </c>
      <c r="B1522" t="s">
        <v>11220</v>
      </c>
      <c r="C1522" s="62">
        <v>33446</v>
      </c>
      <c r="D1522" t="s">
        <v>8050</v>
      </c>
      <c r="E1522" t="s">
        <v>6715</v>
      </c>
      <c r="F1522" t="s">
        <v>1444</v>
      </c>
      <c r="G1522" t="s">
        <v>9083</v>
      </c>
      <c r="H1522" t="s">
        <v>1371</v>
      </c>
      <c r="I1522" t="s">
        <v>11794</v>
      </c>
      <c r="J1522" t="s">
        <v>11220</v>
      </c>
      <c r="K1522">
        <v>593974</v>
      </c>
      <c r="L1522" t="s">
        <v>11220</v>
      </c>
      <c r="M1522">
        <v>2264742</v>
      </c>
      <c r="N1522" t="s">
        <v>11220</v>
      </c>
      <c r="O1522" t="s">
        <v>13854</v>
      </c>
      <c r="P1522" t="s">
        <v>13853</v>
      </c>
      <c r="Q1522">
        <v>10391</v>
      </c>
      <c r="R1522" t="s">
        <v>11220</v>
      </c>
      <c r="S1522">
        <v>36036</v>
      </c>
      <c r="T1522" t="s">
        <v>11220</v>
      </c>
      <c r="W1522">
        <v>67604</v>
      </c>
      <c r="X1522">
        <v>10391</v>
      </c>
      <c r="Y1522" t="s">
        <v>11220</v>
      </c>
      <c r="Z1522" t="s">
        <v>13855</v>
      </c>
      <c r="AA1522" t="s">
        <v>664</v>
      </c>
      <c r="AB1522" t="s">
        <v>664</v>
      </c>
      <c r="AD1522" t="s">
        <v>13855</v>
      </c>
      <c r="AE1522">
        <v>14539</v>
      </c>
      <c r="AI1522">
        <v>13361</v>
      </c>
      <c r="AJ1522">
        <v>5374</v>
      </c>
      <c r="AL1522" t="s">
        <v>15111</v>
      </c>
      <c r="AM1522" t="s">
        <v>13855</v>
      </c>
      <c r="AN1522" t="s">
        <v>11220</v>
      </c>
      <c r="AO1522" t="s">
        <v>15883</v>
      </c>
    </row>
    <row r="1523" spans="1:41" x14ac:dyDescent="0.3">
      <c r="A1523" t="s">
        <v>2836</v>
      </c>
      <c r="B1523" t="s">
        <v>783</v>
      </c>
      <c r="C1523" s="62">
        <v>32636</v>
      </c>
      <c r="D1523" t="s">
        <v>7521</v>
      </c>
      <c r="E1523" t="s">
        <v>6715</v>
      </c>
      <c r="F1523" t="s">
        <v>1551</v>
      </c>
      <c r="G1523" t="s">
        <v>6107</v>
      </c>
      <c r="H1523" t="s">
        <v>1371</v>
      </c>
      <c r="I1523" t="s">
        <v>9366</v>
      </c>
      <c r="J1523" t="s">
        <v>783</v>
      </c>
      <c r="K1523">
        <v>503449</v>
      </c>
      <c r="L1523" t="s">
        <v>783</v>
      </c>
      <c r="M1523">
        <v>1784971</v>
      </c>
      <c r="N1523" t="s">
        <v>783</v>
      </c>
      <c r="O1523" t="s">
        <v>4593</v>
      </c>
      <c r="P1523" t="s">
        <v>2836</v>
      </c>
      <c r="Q1523">
        <v>9019</v>
      </c>
      <c r="R1523" t="s">
        <v>783</v>
      </c>
      <c r="S1523">
        <v>31140</v>
      </c>
      <c r="T1523" t="s">
        <v>783</v>
      </c>
      <c r="V1523" t="s">
        <v>4594</v>
      </c>
      <c r="W1523">
        <v>50538</v>
      </c>
      <c r="X1523">
        <v>9019</v>
      </c>
      <c r="Y1523" t="s">
        <v>783</v>
      </c>
      <c r="Z1523" t="s">
        <v>6069</v>
      </c>
      <c r="AA1523" t="s">
        <v>656</v>
      </c>
      <c r="AB1523" t="s">
        <v>656</v>
      </c>
      <c r="AC1523" t="s">
        <v>783</v>
      </c>
      <c r="AD1523" t="s">
        <v>6069</v>
      </c>
      <c r="AE1523">
        <v>8997</v>
      </c>
      <c r="AF1523" t="s">
        <v>783</v>
      </c>
      <c r="AG1523">
        <v>13258</v>
      </c>
      <c r="AH1523" t="s">
        <v>783</v>
      </c>
      <c r="AI1523">
        <v>4824</v>
      </c>
      <c r="AJ1523">
        <v>3757</v>
      </c>
      <c r="AL1523" t="s">
        <v>15112</v>
      </c>
      <c r="AM1523" t="s">
        <v>6069</v>
      </c>
      <c r="AN1523" t="s">
        <v>783</v>
      </c>
      <c r="AO1523" t="s">
        <v>15883</v>
      </c>
    </row>
    <row r="1524" spans="1:41" x14ac:dyDescent="0.3">
      <c r="A1524" t="s">
        <v>8192</v>
      </c>
      <c r="B1524" t="s">
        <v>8851</v>
      </c>
      <c r="C1524" s="62">
        <v>34454</v>
      </c>
      <c r="D1524" t="s">
        <v>6530</v>
      </c>
      <c r="E1524" t="s">
        <v>8193</v>
      </c>
      <c r="F1524" t="s">
        <v>1444</v>
      </c>
      <c r="G1524" t="s">
        <v>9083</v>
      </c>
      <c r="H1524" t="s">
        <v>1429</v>
      </c>
      <c r="I1524" t="s">
        <v>10781</v>
      </c>
      <c r="J1524" t="s">
        <v>8851</v>
      </c>
      <c r="K1524">
        <v>606299</v>
      </c>
      <c r="L1524" t="s">
        <v>8851</v>
      </c>
      <c r="M1524">
        <v>1962826</v>
      </c>
      <c r="N1524" t="s">
        <v>8851</v>
      </c>
      <c r="O1524" t="s">
        <v>13584</v>
      </c>
      <c r="P1524" t="s">
        <v>8192</v>
      </c>
      <c r="Q1524">
        <v>9857</v>
      </c>
      <c r="R1524" t="s">
        <v>8851</v>
      </c>
      <c r="S1524">
        <v>32470</v>
      </c>
      <c r="T1524" t="s">
        <v>8851</v>
      </c>
      <c r="V1524" t="s">
        <v>12341</v>
      </c>
      <c r="W1524">
        <v>69752</v>
      </c>
      <c r="X1524">
        <v>9857</v>
      </c>
      <c r="Y1524" t="s">
        <v>10782</v>
      </c>
      <c r="Z1524" t="s">
        <v>8852</v>
      </c>
      <c r="AA1524" t="s">
        <v>656</v>
      </c>
      <c r="AB1524" t="s">
        <v>656</v>
      </c>
      <c r="AC1524" t="s">
        <v>8851</v>
      </c>
      <c r="AD1524" t="s">
        <v>8852</v>
      </c>
      <c r="AE1524">
        <v>13190</v>
      </c>
      <c r="AF1524" t="s">
        <v>8851</v>
      </c>
      <c r="AG1524">
        <v>21797</v>
      </c>
      <c r="AH1524" t="s">
        <v>8851</v>
      </c>
      <c r="AI1524">
        <v>18349</v>
      </c>
      <c r="AJ1524">
        <v>4779</v>
      </c>
      <c r="AK1524" t="s">
        <v>8851</v>
      </c>
      <c r="AL1524" t="s">
        <v>15113</v>
      </c>
      <c r="AM1524" t="s">
        <v>8852</v>
      </c>
      <c r="AN1524" t="s">
        <v>8852</v>
      </c>
      <c r="AO1524" t="s">
        <v>1429</v>
      </c>
    </row>
    <row r="1525" spans="1:41" x14ac:dyDescent="0.3">
      <c r="A1525" t="s">
        <v>2837</v>
      </c>
      <c r="B1525" t="s">
        <v>960</v>
      </c>
      <c r="C1525" s="62">
        <v>30799</v>
      </c>
      <c r="D1525" t="s">
        <v>6926</v>
      </c>
      <c r="E1525" t="s">
        <v>8025</v>
      </c>
      <c r="F1525" t="s">
        <v>3575</v>
      </c>
      <c r="G1525" t="s">
        <v>3575</v>
      </c>
      <c r="H1525" t="s">
        <v>1371</v>
      </c>
      <c r="I1525" t="s">
        <v>10788</v>
      </c>
      <c r="J1525" t="s">
        <v>960</v>
      </c>
      <c r="K1525">
        <v>466412</v>
      </c>
      <c r="L1525" t="s">
        <v>960</v>
      </c>
      <c r="M1525">
        <v>1655643</v>
      </c>
      <c r="N1525" t="s">
        <v>2838</v>
      </c>
      <c r="O1525" t="s">
        <v>2839</v>
      </c>
      <c r="P1525" t="s">
        <v>2837</v>
      </c>
      <c r="Q1525">
        <v>8425</v>
      </c>
      <c r="R1525" t="s">
        <v>960</v>
      </c>
      <c r="S1525">
        <v>30260</v>
      </c>
      <c r="T1525" t="s">
        <v>960</v>
      </c>
      <c r="V1525" t="s">
        <v>12864</v>
      </c>
      <c r="W1525">
        <v>49641</v>
      </c>
      <c r="X1525">
        <v>8425</v>
      </c>
      <c r="Y1525" t="s">
        <v>960</v>
      </c>
      <c r="Z1525" t="s">
        <v>8853</v>
      </c>
      <c r="AA1525" t="s">
        <v>656</v>
      </c>
      <c r="AB1525" t="s">
        <v>656</v>
      </c>
      <c r="AC1525" t="s">
        <v>960</v>
      </c>
      <c r="AD1525" t="s">
        <v>8853</v>
      </c>
      <c r="AE1525">
        <v>14128</v>
      </c>
      <c r="AF1525" t="s">
        <v>960</v>
      </c>
      <c r="AG1525">
        <v>68662</v>
      </c>
      <c r="AH1525" t="s">
        <v>960</v>
      </c>
      <c r="AI1525">
        <v>2773</v>
      </c>
      <c r="AJ1525">
        <v>5138</v>
      </c>
      <c r="AK1525" t="s">
        <v>960</v>
      </c>
      <c r="AL1525" t="s">
        <v>15114</v>
      </c>
      <c r="AM1525" t="s">
        <v>8853</v>
      </c>
      <c r="AN1525" t="s">
        <v>8853</v>
      </c>
      <c r="AO1525" t="s">
        <v>1371</v>
      </c>
    </row>
    <row r="1526" spans="1:41" x14ac:dyDescent="0.3">
      <c r="A1526" t="s">
        <v>12622</v>
      </c>
      <c r="B1526" t="s">
        <v>960</v>
      </c>
      <c r="C1526" s="62">
        <v>34098</v>
      </c>
      <c r="D1526" t="s">
        <v>6926</v>
      </c>
      <c r="E1526" t="s">
        <v>8025</v>
      </c>
      <c r="F1526" t="s">
        <v>1407</v>
      </c>
      <c r="G1526" t="s">
        <v>9083</v>
      </c>
      <c r="H1526" t="s">
        <v>1371</v>
      </c>
      <c r="I1526" t="s">
        <v>11769</v>
      </c>
      <c r="J1526" t="s">
        <v>960</v>
      </c>
      <c r="K1526">
        <v>606131</v>
      </c>
      <c r="L1526" t="s">
        <v>960</v>
      </c>
      <c r="M1526">
        <v>2211467</v>
      </c>
      <c r="N1526" t="s">
        <v>960</v>
      </c>
      <c r="O1526" t="s">
        <v>2839</v>
      </c>
      <c r="P1526" t="s">
        <v>12622</v>
      </c>
      <c r="Q1526">
        <v>10263</v>
      </c>
      <c r="R1526" t="s">
        <v>960</v>
      </c>
      <c r="S1526">
        <v>35970</v>
      </c>
      <c r="T1526" t="s">
        <v>960</v>
      </c>
      <c r="V1526" t="s">
        <v>12864</v>
      </c>
      <c r="W1526">
        <v>69614</v>
      </c>
      <c r="X1526">
        <v>10263</v>
      </c>
      <c r="Y1526" t="s">
        <v>960</v>
      </c>
      <c r="Z1526" t="s">
        <v>8853</v>
      </c>
      <c r="AA1526" t="s">
        <v>656</v>
      </c>
      <c r="AB1526" t="s">
        <v>656</v>
      </c>
      <c r="AC1526" t="s">
        <v>960</v>
      </c>
      <c r="AD1526" t="s">
        <v>8853</v>
      </c>
      <c r="AE1526">
        <v>14128</v>
      </c>
      <c r="AF1526" t="s">
        <v>960</v>
      </c>
      <c r="AG1526">
        <v>68662</v>
      </c>
      <c r="AH1526" t="s">
        <v>960</v>
      </c>
      <c r="AI1526">
        <v>23671</v>
      </c>
      <c r="AJ1526">
        <v>5138</v>
      </c>
      <c r="AK1526" t="s">
        <v>960</v>
      </c>
      <c r="AL1526" t="s">
        <v>15114</v>
      </c>
      <c r="AM1526" t="s">
        <v>8853</v>
      </c>
      <c r="AN1526" t="s">
        <v>8853</v>
      </c>
      <c r="AO1526" t="s">
        <v>15887</v>
      </c>
    </row>
    <row r="1527" spans="1:41" x14ac:dyDescent="0.3">
      <c r="A1527" t="s">
        <v>10888</v>
      </c>
      <c r="B1527" t="s">
        <v>10889</v>
      </c>
      <c r="C1527" s="62">
        <v>33173</v>
      </c>
      <c r="D1527" t="s">
        <v>6626</v>
      </c>
      <c r="E1527" t="s">
        <v>6837</v>
      </c>
      <c r="F1527" t="s">
        <v>3575</v>
      </c>
      <c r="G1527" t="s">
        <v>3575</v>
      </c>
      <c r="H1527" t="s">
        <v>1422</v>
      </c>
      <c r="I1527" t="s">
        <v>10890</v>
      </c>
      <c r="J1527" t="s">
        <v>10889</v>
      </c>
      <c r="K1527">
        <v>542208</v>
      </c>
      <c r="L1527" t="s">
        <v>10889</v>
      </c>
      <c r="M1527">
        <v>1945613</v>
      </c>
      <c r="N1527" t="s">
        <v>10889</v>
      </c>
      <c r="O1527" t="s">
        <v>12214</v>
      </c>
      <c r="P1527" t="s">
        <v>10888</v>
      </c>
      <c r="Q1527">
        <v>9956</v>
      </c>
      <c r="R1527" t="s">
        <v>10889</v>
      </c>
      <c r="S1527">
        <v>30237</v>
      </c>
      <c r="T1527" t="s">
        <v>10889</v>
      </c>
      <c r="V1527" t="s">
        <v>12887</v>
      </c>
      <c r="W1527">
        <v>59074</v>
      </c>
      <c r="X1527">
        <v>9956</v>
      </c>
      <c r="Y1527" t="s">
        <v>15115</v>
      </c>
      <c r="Z1527" t="s">
        <v>10891</v>
      </c>
      <c r="AA1527" t="s">
        <v>656</v>
      </c>
      <c r="AB1527" t="s">
        <v>656</v>
      </c>
      <c r="AC1527" t="s">
        <v>10889</v>
      </c>
      <c r="AD1527" t="s">
        <v>10891</v>
      </c>
      <c r="AE1527">
        <v>11243</v>
      </c>
      <c r="AF1527" t="s">
        <v>10889</v>
      </c>
      <c r="AG1527">
        <v>21183</v>
      </c>
      <c r="AH1527" t="s">
        <v>10889</v>
      </c>
      <c r="AI1527">
        <v>9791</v>
      </c>
      <c r="AJ1527">
        <v>4821</v>
      </c>
      <c r="AL1527" t="s">
        <v>15116</v>
      </c>
      <c r="AM1527" t="s">
        <v>10891</v>
      </c>
      <c r="AN1527" t="s">
        <v>10889</v>
      </c>
      <c r="AO1527" t="s">
        <v>1422</v>
      </c>
    </row>
    <row r="1528" spans="1:41" x14ac:dyDescent="0.3">
      <c r="A1528" t="s">
        <v>2840</v>
      </c>
      <c r="B1528" t="s">
        <v>1221</v>
      </c>
      <c r="C1528" s="62">
        <v>31229</v>
      </c>
      <c r="D1528" t="s">
        <v>6642</v>
      </c>
      <c r="E1528" t="s">
        <v>6837</v>
      </c>
      <c r="F1528" t="s">
        <v>3575</v>
      </c>
      <c r="G1528" t="s">
        <v>3575</v>
      </c>
      <c r="H1528" t="s">
        <v>1371</v>
      </c>
      <c r="I1528" t="s">
        <v>10578</v>
      </c>
      <c r="J1528" t="s">
        <v>1221</v>
      </c>
      <c r="K1528">
        <v>453198</v>
      </c>
      <c r="L1528" t="s">
        <v>1221</v>
      </c>
      <c r="M1528">
        <v>1209053</v>
      </c>
      <c r="N1528" t="s">
        <v>1221</v>
      </c>
      <c r="O1528" t="s">
        <v>2841</v>
      </c>
      <c r="P1528" t="s">
        <v>2840</v>
      </c>
      <c r="Q1528">
        <v>8251</v>
      </c>
      <c r="R1528" t="s">
        <v>1221</v>
      </c>
      <c r="S1528">
        <v>29134</v>
      </c>
      <c r="T1528" t="s">
        <v>1221</v>
      </c>
      <c r="V1528" t="s">
        <v>4595</v>
      </c>
      <c r="W1528">
        <v>51934</v>
      </c>
      <c r="X1528">
        <v>8251</v>
      </c>
      <c r="Y1528" t="s">
        <v>1221</v>
      </c>
      <c r="Z1528" t="s">
        <v>6070</v>
      </c>
      <c r="AA1528" t="s">
        <v>656</v>
      </c>
      <c r="AB1528" t="s">
        <v>656</v>
      </c>
      <c r="AC1528" t="s">
        <v>1221</v>
      </c>
      <c r="AD1528" t="s">
        <v>6070</v>
      </c>
      <c r="AE1528">
        <v>9328</v>
      </c>
      <c r="AI1528">
        <v>7421</v>
      </c>
      <c r="AN1528" t="s">
        <v>1221</v>
      </c>
      <c r="AO1528" t="s">
        <v>1371</v>
      </c>
    </row>
    <row r="1529" spans="1:41" x14ac:dyDescent="0.3">
      <c r="A1529" t="s">
        <v>13388</v>
      </c>
      <c r="B1529" t="s">
        <v>12972</v>
      </c>
      <c r="C1529" s="62">
        <v>36123</v>
      </c>
      <c r="D1529" t="s">
        <v>13389</v>
      </c>
      <c r="E1529" t="s">
        <v>6837</v>
      </c>
      <c r="F1529" t="s">
        <v>1393</v>
      </c>
      <c r="G1529" t="s">
        <v>9083</v>
      </c>
      <c r="H1529" t="s">
        <v>1429</v>
      </c>
      <c r="I1529" t="s">
        <v>13390</v>
      </c>
      <c r="J1529" t="s">
        <v>12972</v>
      </c>
      <c r="K1529">
        <v>666206</v>
      </c>
      <c r="L1529" t="s">
        <v>12972</v>
      </c>
      <c r="P1529" t="s">
        <v>13388</v>
      </c>
      <c r="S1529">
        <v>40505</v>
      </c>
      <c r="T1529" t="s">
        <v>12972</v>
      </c>
      <c r="W1529">
        <v>108380</v>
      </c>
      <c r="Z1529" t="s">
        <v>13391</v>
      </c>
      <c r="AA1529" t="s">
        <v>656</v>
      </c>
      <c r="AB1529" t="s">
        <v>656</v>
      </c>
      <c r="AD1529" t="s">
        <v>13391</v>
      </c>
      <c r="AE1529">
        <v>14238</v>
      </c>
      <c r="AN1529" t="s">
        <v>12972</v>
      </c>
      <c r="AO1529" t="s">
        <v>1429</v>
      </c>
    </row>
    <row r="1530" spans="1:41" x14ac:dyDescent="0.3">
      <c r="A1530" t="s">
        <v>2842</v>
      </c>
      <c r="B1530" t="s">
        <v>97</v>
      </c>
      <c r="C1530" s="62">
        <v>33023</v>
      </c>
      <c r="D1530" t="s">
        <v>7310</v>
      </c>
      <c r="E1530" t="s">
        <v>6837</v>
      </c>
      <c r="F1530" t="s">
        <v>3575</v>
      </c>
      <c r="G1530" t="s">
        <v>3575</v>
      </c>
      <c r="H1530" t="s">
        <v>1378</v>
      </c>
      <c r="I1530" t="s">
        <v>10329</v>
      </c>
      <c r="J1530" t="s">
        <v>97</v>
      </c>
      <c r="K1530">
        <v>516811</v>
      </c>
      <c r="L1530" t="s">
        <v>97</v>
      </c>
      <c r="M1530">
        <v>1756632</v>
      </c>
      <c r="N1530" t="s">
        <v>97</v>
      </c>
      <c r="O1530" t="s">
        <v>4596</v>
      </c>
      <c r="P1530" t="s">
        <v>2842</v>
      </c>
      <c r="Q1530">
        <v>9290</v>
      </c>
      <c r="R1530" t="s">
        <v>97</v>
      </c>
      <c r="S1530">
        <v>31286</v>
      </c>
      <c r="T1530" t="s">
        <v>97</v>
      </c>
      <c r="V1530" t="s">
        <v>4597</v>
      </c>
      <c r="W1530">
        <v>57115</v>
      </c>
      <c r="X1530">
        <v>9290</v>
      </c>
      <c r="Y1530" t="s">
        <v>97</v>
      </c>
      <c r="Z1530" t="s">
        <v>6071</v>
      </c>
      <c r="AA1530" t="s">
        <v>656</v>
      </c>
      <c r="AB1530" t="s">
        <v>656</v>
      </c>
      <c r="AC1530" t="s">
        <v>97</v>
      </c>
      <c r="AD1530" t="s">
        <v>6071</v>
      </c>
      <c r="AE1530">
        <v>11247</v>
      </c>
      <c r="AF1530" t="s">
        <v>97</v>
      </c>
      <c r="AG1530">
        <v>13618</v>
      </c>
      <c r="AH1530" t="s">
        <v>97</v>
      </c>
      <c r="AI1530">
        <v>5822</v>
      </c>
      <c r="AJ1530">
        <v>4192</v>
      </c>
      <c r="AN1530" t="s">
        <v>97</v>
      </c>
      <c r="AO1530" t="s">
        <v>1378</v>
      </c>
    </row>
    <row r="1531" spans="1:41" x14ac:dyDescent="0.3">
      <c r="A1531" t="s">
        <v>13078</v>
      </c>
      <c r="B1531" t="s">
        <v>11802</v>
      </c>
      <c r="C1531" s="62">
        <v>35770</v>
      </c>
      <c r="D1531" t="s">
        <v>6800</v>
      </c>
      <c r="E1531" t="s">
        <v>6837</v>
      </c>
      <c r="F1531" t="s">
        <v>1403</v>
      </c>
      <c r="G1531" t="s">
        <v>6107</v>
      </c>
      <c r="H1531" t="s">
        <v>1371</v>
      </c>
      <c r="I1531" t="s">
        <v>13079</v>
      </c>
      <c r="J1531" t="s">
        <v>11802</v>
      </c>
      <c r="K1531">
        <v>658530</v>
      </c>
      <c r="L1531" t="s">
        <v>11802</v>
      </c>
      <c r="M1531">
        <v>2507511</v>
      </c>
      <c r="N1531" t="s">
        <v>11802</v>
      </c>
      <c r="P1531" t="s">
        <v>13078</v>
      </c>
      <c r="Q1531">
        <v>10482</v>
      </c>
      <c r="S1531">
        <v>36187</v>
      </c>
      <c r="T1531" t="s">
        <v>11802</v>
      </c>
      <c r="W1531">
        <v>106651</v>
      </c>
      <c r="Z1531" t="s">
        <v>13080</v>
      </c>
      <c r="AA1531" t="s">
        <v>656</v>
      </c>
      <c r="AB1531" t="s">
        <v>656</v>
      </c>
      <c r="AD1531" t="s">
        <v>13080</v>
      </c>
      <c r="AE1531">
        <v>13548</v>
      </c>
      <c r="AJ1531">
        <v>5795</v>
      </c>
      <c r="AN1531" t="s">
        <v>11802</v>
      </c>
      <c r="AO1531" t="s">
        <v>1371</v>
      </c>
    </row>
    <row r="1532" spans="1:41" x14ac:dyDescent="0.3">
      <c r="A1532" t="s">
        <v>2843</v>
      </c>
      <c r="B1532" t="s">
        <v>9</v>
      </c>
      <c r="C1532" s="62">
        <v>33323</v>
      </c>
      <c r="D1532" t="s">
        <v>7067</v>
      </c>
      <c r="E1532" t="s">
        <v>6837</v>
      </c>
      <c r="F1532" t="s">
        <v>1435</v>
      </c>
      <c r="G1532" t="s">
        <v>9083</v>
      </c>
      <c r="H1532" t="s">
        <v>658</v>
      </c>
      <c r="I1532" t="s">
        <v>10493</v>
      </c>
      <c r="J1532" t="s">
        <v>9</v>
      </c>
      <c r="K1532">
        <v>541650</v>
      </c>
      <c r="L1532" t="s">
        <v>9</v>
      </c>
      <c r="M1532">
        <v>1741611</v>
      </c>
      <c r="N1532" t="s">
        <v>9</v>
      </c>
      <c r="O1532" t="s">
        <v>4598</v>
      </c>
      <c r="P1532" t="s">
        <v>2843</v>
      </c>
      <c r="Q1532">
        <v>9213</v>
      </c>
      <c r="R1532" t="s">
        <v>9</v>
      </c>
      <c r="S1532">
        <v>30878</v>
      </c>
      <c r="T1532" t="s">
        <v>9</v>
      </c>
      <c r="V1532" t="s">
        <v>4599</v>
      </c>
      <c r="W1532">
        <v>59021</v>
      </c>
      <c r="X1532">
        <v>9213</v>
      </c>
      <c r="Y1532" t="s">
        <v>9</v>
      </c>
      <c r="Z1532" t="s">
        <v>6072</v>
      </c>
      <c r="AA1532" t="s">
        <v>656</v>
      </c>
      <c r="AB1532" t="s">
        <v>656</v>
      </c>
      <c r="AC1532" t="s">
        <v>9</v>
      </c>
      <c r="AD1532" t="s">
        <v>6072</v>
      </c>
      <c r="AE1532">
        <v>12334</v>
      </c>
      <c r="AF1532" t="s">
        <v>9</v>
      </c>
      <c r="AG1532">
        <v>13892</v>
      </c>
      <c r="AH1532" t="s">
        <v>9</v>
      </c>
      <c r="AI1532">
        <v>6080</v>
      </c>
      <c r="AJ1532">
        <v>4122</v>
      </c>
      <c r="AK1532" t="s">
        <v>9</v>
      </c>
      <c r="AL1532" t="s">
        <v>15117</v>
      </c>
      <c r="AM1532" t="s">
        <v>6072</v>
      </c>
      <c r="AN1532" t="s">
        <v>6072</v>
      </c>
      <c r="AO1532" t="s">
        <v>15930</v>
      </c>
    </row>
    <row r="1533" spans="1:41" x14ac:dyDescent="0.3">
      <c r="A1533" t="s">
        <v>2844</v>
      </c>
      <c r="B1533" t="s">
        <v>51</v>
      </c>
      <c r="C1533" s="62">
        <v>28736</v>
      </c>
      <c r="D1533" t="s">
        <v>6702</v>
      </c>
      <c r="E1533" t="s">
        <v>6837</v>
      </c>
      <c r="F1533" t="s">
        <v>3575</v>
      </c>
      <c r="G1533" t="s">
        <v>3575</v>
      </c>
      <c r="H1533" t="s">
        <v>1378</v>
      </c>
      <c r="I1533" t="s">
        <v>9120</v>
      </c>
      <c r="J1533" t="s">
        <v>51</v>
      </c>
      <c r="K1533">
        <v>448722</v>
      </c>
      <c r="L1533" t="s">
        <v>51</v>
      </c>
      <c r="M1533">
        <v>1794785</v>
      </c>
      <c r="N1533" t="s">
        <v>51</v>
      </c>
      <c r="O1533" t="s">
        <v>13573</v>
      </c>
      <c r="P1533" t="s">
        <v>2844</v>
      </c>
      <c r="Q1533">
        <v>9428</v>
      </c>
      <c r="R1533" t="s">
        <v>51</v>
      </c>
      <c r="S1533">
        <v>28605</v>
      </c>
      <c r="T1533" t="s">
        <v>51</v>
      </c>
      <c r="V1533" t="s">
        <v>12021</v>
      </c>
      <c r="W1533">
        <v>40994</v>
      </c>
      <c r="X1533">
        <v>7882</v>
      </c>
      <c r="Y1533" t="s">
        <v>51</v>
      </c>
      <c r="Z1533" t="s">
        <v>6073</v>
      </c>
      <c r="AA1533" t="s">
        <v>656</v>
      </c>
      <c r="AB1533" t="s">
        <v>664</v>
      </c>
      <c r="AC1533" t="s">
        <v>51</v>
      </c>
      <c r="AD1533" t="s">
        <v>6073</v>
      </c>
      <c r="AI1533">
        <v>3842</v>
      </c>
      <c r="AO1533" t="s">
        <v>1378</v>
      </c>
    </row>
    <row r="1534" spans="1:41" x14ac:dyDescent="0.3">
      <c r="A1534" t="s">
        <v>2845</v>
      </c>
      <c r="B1534" t="s">
        <v>1215</v>
      </c>
      <c r="C1534" s="62">
        <v>31067</v>
      </c>
      <c r="D1534" t="s">
        <v>6926</v>
      </c>
      <c r="E1534" t="s">
        <v>6837</v>
      </c>
      <c r="F1534" t="s">
        <v>3575</v>
      </c>
      <c r="G1534" t="s">
        <v>3575</v>
      </c>
      <c r="H1534" t="s">
        <v>1371</v>
      </c>
      <c r="I1534" t="s">
        <v>9240</v>
      </c>
      <c r="J1534" t="s">
        <v>1215</v>
      </c>
      <c r="K1534">
        <v>469802</v>
      </c>
      <c r="L1534" t="s">
        <v>1215</v>
      </c>
      <c r="M1534">
        <v>1654343</v>
      </c>
      <c r="N1534" t="s">
        <v>1215</v>
      </c>
      <c r="O1534" t="s">
        <v>13513</v>
      </c>
      <c r="P1534" t="s">
        <v>2845</v>
      </c>
      <c r="Q1534">
        <v>8902</v>
      </c>
      <c r="R1534" t="s">
        <v>1215</v>
      </c>
      <c r="S1534">
        <v>30083</v>
      </c>
      <c r="T1534" t="s">
        <v>1215</v>
      </c>
      <c r="V1534" t="s">
        <v>11943</v>
      </c>
      <c r="W1534">
        <v>48306</v>
      </c>
      <c r="X1534">
        <v>8902</v>
      </c>
      <c r="Y1534" t="s">
        <v>1215</v>
      </c>
      <c r="Z1534" t="s">
        <v>8854</v>
      </c>
      <c r="AA1534" t="s">
        <v>664</v>
      </c>
      <c r="AB1534" t="s">
        <v>664</v>
      </c>
      <c r="AC1534" t="s">
        <v>1215</v>
      </c>
      <c r="AD1534" t="s">
        <v>8854</v>
      </c>
      <c r="AE1534">
        <v>10733</v>
      </c>
      <c r="AI1534">
        <v>5121</v>
      </c>
      <c r="AN1534" t="s">
        <v>1215</v>
      </c>
      <c r="AO1534" t="s">
        <v>1371</v>
      </c>
    </row>
    <row r="1535" spans="1:41" x14ac:dyDescent="0.3">
      <c r="A1535" t="s">
        <v>2846</v>
      </c>
      <c r="B1535" t="s">
        <v>840</v>
      </c>
      <c r="C1535" s="62">
        <v>33332</v>
      </c>
      <c r="D1535" t="s">
        <v>6557</v>
      </c>
      <c r="E1535" t="s">
        <v>6837</v>
      </c>
      <c r="F1535" t="s">
        <v>3575</v>
      </c>
      <c r="G1535" t="s">
        <v>3575</v>
      </c>
      <c r="H1535" t="s">
        <v>1371</v>
      </c>
      <c r="I1535" t="s">
        <v>9528</v>
      </c>
      <c r="J1535" t="s">
        <v>840</v>
      </c>
      <c r="K1535">
        <v>527048</v>
      </c>
      <c r="L1535" t="s">
        <v>840</v>
      </c>
      <c r="M1535">
        <v>1674411</v>
      </c>
      <c r="N1535" t="s">
        <v>840</v>
      </c>
      <c r="O1535" t="s">
        <v>4600</v>
      </c>
      <c r="P1535" t="s">
        <v>2846</v>
      </c>
      <c r="Q1535">
        <v>8652</v>
      </c>
      <c r="R1535" t="s">
        <v>840</v>
      </c>
      <c r="S1535">
        <v>31098</v>
      </c>
      <c r="T1535" t="s">
        <v>840</v>
      </c>
      <c r="V1535" t="s">
        <v>4601</v>
      </c>
      <c r="W1535">
        <v>58533</v>
      </c>
      <c r="X1535">
        <v>8652</v>
      </c>
      <c r="Y1535" t="s">
        <v>840</v>
      </c>
      <c r="Z1535" t="s">
        <v>6074</v>
      </c>
      <c r="AA1535" t="s">
        <v>664</v>
      </c>
      <c r="AB1535" t="s">
        <v>664</v>
      </c>
      <c r="AC1535" t="s">
        <v>840</v>
      </c>
      <c r="AD1535" t="s">
        <v>6074</v>
      </c>
      <c r="AE1535">
        <v>10867</v>
      </c>
      <c r="AF1535" t="s">
        <v>840</v>
      </c>
      <c r="AG1535">
        <v>11328</v>
      </c>
      <c r="AH1535" t="s">
        <v>840</v>
      </c>
      <c r="AI1535">
        <v>8147</v>
      </c>
      <c r="AJ1535">
        <v>3632</v>
      </c>
      <c r="AK1535" t="s">
        <v>840</v>
      </c>
      <c r="AL1535" t="s">
        <v>15118</v>
      </c>
      <c r="AM1535" t="s">
        <v>6074</v>
      </c>
      <c r="AN1535" t="s">
        <v>6074</v>
      </c>
      <c r="AO1535" t="s">
        <v>15887</v>
      </c>
    </row>
    <row r="1536" spans="1:41" x14ac:dyDescent="0.3">
      <c r="A1536" t="s">
        <v>2847</v>
      </c>
      <c r="B1536" t="s">
        <v>1016</v>
      </c>
      <c r="C1536" s="62">
        <v>29813</v>
      </c>
      <c r="D1536" t="s">
        <v>8010</v>
      </c>
      <c r="E1536" t="s">
        <v>6837</v>
      </c>
      <c r="F1536" t="s">
        <v>3575</v>
      </c>
      <c r="G1536" t="s">
        <v>3575</v>
      </c>
      <c r="H1536" t="s">
        <v>1371</v>
      </c>
      <c r="I1536" t="s">
        <v>9427</v>
      </c>
      <c r="J1536" t="s">
        <v>1016</v>
      </c>
      <c r="K1536">
        <v>424144</v>
      </c>
      <c r="L1536" t="s">
        <v>1016</v>
      </c>
      <c r="M1536">
        <v>225417</v>
      </c>
      <c r="N1536" t="s">
        <v>1016</v>
      </c>
      <c r="O1536" t="s">
        <v>2848</v>
      </c>
      <c r="P1536" t="s">
        <v>2847</v>
      </c>
      <c r="Q1536">
        <v>6945</v>
      </c>
      <c r="R1536" t="s">
        <v>1016</v>
      </c>
      <c r="S1536">
        <v>5192</v>
      </c>
      <c r="T1536" t="s">
        <v>1016</v>
      </c>
      <c r="V1536" t="s">
        <v>4602</v>
      </c>
      <c r="W1536">
        <v>639</v>
      </c>
      <c r="X1536">
        <v>6945</v>
      </c>
      <c r="Y1536" t="s">
        <v>1016</v>
      </c>
      <c r="Z1536" t="s">
        <v>6075</v>
      </c>
      <c r="AA1536" t="s">
        <v>664</v>
      </c>
      <c r="AB1536" t="s">
        <v>664</v>
      </c>
      <c r="AC1536" t="s">
        <v>1016</v>
      </c>
      <c r="AD1536" t="s">
        <v>6075</v>
      </c>
      <c r="AE1536">
        <v>7063</v>
      </c>
      <c r="AF1536" t="s">
        <v>1016</v>
      </c>
      <c r="AG1536">
        <v>5683</v>
      </c>
      <c r="AH1536" t="s">
        <v>1016</v>
      </c>
      <c r="AI1536">
        <v>9744</v>
      </c>
      <c r="AJ1536">
        <v>709</v>
      </c>
      <c r="AL1536" t="s">
        <v>15119</v>
      </c>
      <c r="AM1536" t="s">
        <v>6075</v>
      </c>
      <c r="AN1536" t="s">
        <v>1016</v>
      </c>
      <c r="AO1536" t="s">
        <v>15883</v>
      </c>
    </row>
    <row r="1537" spans="1:41" x14ac:dyDescent="0.3">
      <c r="A1537" t="s">
        <v>8194</v>
      </c>
      <c r="B1537" t="s">
        <v>8855</v>
      </c>
      <c r="C1537" s="62">
        <v>32500</v>
      </c>
      <c r="D1537" t="s">
        <v>7789</v>
      </c>
      <c r="E1537" t="s">
        <v>6837</v>
      </c>
      <c r="F1537" t="s">
        <v>1400</v>
      </c>
      <c r="G1537" t="s">
        <v>6107</v>
      </c>
      <c r="H1537" t="s">
        <v>1422</v>
      </c>
      <c r="I1537" t="s">
        <v>9580</v>
      </c>
      <c r="J1537" t="s">
        <v>8855</v>
      </c>
      <c r="K1537">
        <v>547379</v>
      </c>
      <c r="L1537" t="s">
        <v>8855</v>
      </c>
      <c r="M1537">
        <v>1740989</v>
      </c>
      <c r="N1537" t="s">
        <v>8855</v>
      </c>
      <c r="O1537" t="s">
        <v>13288</v>
      </c>
      <c r="P1537" t="s">
        <v>8194</v>
      </c>
      <c r="Q1537">
        <v>9761</v>
      </c>
      <c r="R1537" t="s">
        <v>8855</v>
      </c>
      <c r="S1537">
        <v>32265</v>
      </c>
      <c r="T1537" t="s">
        <v>8855</v>
      </c>
      <c r="V1537" t="s">
        <v>12899</v>
      </c>
      <c r="W1537">
        <v>59467</v>
      </c>
      <c r="X1537">
        <v>9761</v>
      </c>
      <c r="Y1537" t="s">
        <v>9581</v>
      </c>
      <c r="Z1537" t="s">
        <v>8856</v>
      </c>
      <c r="AA1537" t="s">
        <v>656</v>
      </c>
      <c r="AB1537" t="s">
        <v>656</v>
      </c>
      <c r="AC1537" t="s">
        <v>8855</v>
      </c>
      <c r="AD1537" t="s">
        <v>8856</v>
      </c>
      <c r="AE1537">
        <v>13574</v>
      </c>
      <c r="AF1537" t="s">
        <v>8855</v>
      </c>
      <c r="AG1537">
        <v>21165</v>
      </c>
      <c r="AH1537" t="s">
        <v>8855</v>
      </c>
      <c r="AI1537">
        <v>5950</v>
      </c>
      <c r="AJ1537">
        <v>4681</v>
      </c>
      <c r="AK1537" t="s">
        <v>8855</v>
      </c>
      <c r="AL1537" t="s">
        <v>15120</v>
      </c>
      <c r="AM1537" t="s">
        <v>8856</v>
      </c>
      <c r="AN1537" t="s">
        <v>8855</v>
      </c>
      <c r="AO1537" t="s">
        <v>1422</v>
      </c>
    </row>
    <row r="1538" spans="1:41" x14ac:dyDescent="0.3">
      <c r="A1538" t="s">
        <v>2849</v>
      </c>
      <c r="B1538" t="s">
        <v>481</v>
      </c>
      <c r="C1538" s="62">
        <v>33003</v>
      </c>
      <c r="D1538" t="s">
        <v>6838</v>
      </c>
      <c r="E1538" t="s">
        <v>6837</v>
      </c>
      <c r="F1538" t="s">
        <v>1551</v>
      </c>
      <c r="G1538" t="s">
        <v>6107</v>
      </c>
      <c r="H1538" t="s">
        <v>1422</v>
      </c>
      <c r="I1538" t="s">
        <v>10491</v>
      </c>
      <c r="J1538" t="s">
        <v>481</v>
      </c>
      <c r="K1538">
        <v>521692</v>
      </c>
      <c r="L1538" t="s">
        <v>481</v>
      </c>
      <c r="M1538">
        <v>1793168</v>
      </c>
      <c r="N1538" t="s">
        <v>481</v>
      </c>
      <c r="O1538" t="s">
        <v>2850</v>
      </c>
      <c r="P1538" t="s">
        <v>2849</v>
      </c>
      <c r="Q1538">
        <v>9015</v>
      </c>
      <c r="R1538" t="s">
        <v>481</v>
      </c>
      <c r="S1538">
        <v>31127</v>
      </c>
      <c r="T1538" t="s">
        <v>481</v>
      </c>
      <c r="U1538" t="s">
        <v>481</v>
      </c>
      <c r="V1538" t="s">
        <v>4603</v>
      </c>
      <c r="W1538">
        <v>57335</v>
      </c>
      <c r="X1538">
        <v>9015</v>
      </c>
      <c r="Y1538" t="s">
        <v>481</v>
      </c>
      <c r="Z1538" t="s">
        <v>6076</v>
      </c>
      <c r="AA1538" t="s">
        <v>656</v>
      </c>
      <c r="AB1538" t="s">
        <v>656</v>
      </c>
      <c r="AC1538" t="s">
        <v>481</v>
      </c>
      <c r="AD1538" t="s">
        <v>6076</v>
      </c>
      <c r="AE1538">
        <v>11258</v>
      </c>
      <c r="AF1538" t="s">
        <v>481</v>
      </c>
      <c r="AG1538">
        <v>13266</v>
      </c>
      <c r="AH1538" t="s">
        <v>481</v>
      </c>
      <c r="AI1538">
        <v>8626</v>
      </c>
      <c r="AJ1538">
        <v>3849</v>
      </c>
      <c r="AK1538" t="s">
        <v>481</v>
      </c>
      <c r="AL1538" t="s">
        <v>15121</v>
      </c>
      <c r="AM1538" t="s">
        <v>6076</v>
      </c>
      <c r="AN1538" t="s">
        <v>6076</v>
      </c>
      <c r="AO1538" t="s">
        <v>15939</v>
      </c>
    </row>
    <row r="1539" spans="1:41" x14ac:dyDescent="0.3">
      <c r="A1539" t="s">
        <v>11150</v>
      </c>
      <c r="B1539" t="s">
        <v>11151</v>
      </c>
      <c r="C1539" s="62">
        <v>33379</v>
      </c>
      <c r="D1539" t="s">
        <v>7637</v>
      </c>
      <c r="E1539" t="s">
        <v>6837</v>
      </c>
      <c r="F1539" t="s">
        <v>1393</v>
      </c>
      <c r="G1539" t="s">
        <v>9083</v>
      </c>
      <c r="H1539" t="s">
        <v>1371</v>
      </c>
      <c r="I1539" t="s">
        <v>11152</v>
      </c>
      <c r="J1539" t="s">
        <v>11151</v>
      </c>
      <c r="K1539">
        <v>554234</v>
      </c>
      <c r="L1539" t="s">
        <v>11151</v>
      </c>
      <c r="M1539">
        <v>2159712</v>
      </c>
      <c r="N1539" t="s">
        <v>11151</v>
      </c>
      <c r="O1539" t="s">
        <v>13407</v>
      </c>
      <c r="P1539" t="s">
        <v>11150</v>
      </c>
      <c r="Q1539">
        <v>9957</v>
      </c>
      <c r="R1539" t="s">
        <v>11151</v>
      </c>
      <c r="S1539">
        <v>33650</v>
      </c>
      <c r="T1539" t="s">
        <v>11151</v>
      </c>
      <c r="V1539" t="s">
        <v>12229</v>
      </c>
      <c r="W1539">
        <v>66155</v>
      </c>
      <c r="X1539">
        <v>9957</v>
      </c>
      <c r="Y1539" t="s">
        <v>15122</v>
      </c>
      <c r="Z1539" t="s">
        <v>11153</v>
      </c>
      <c r="AA1539" t="s">
        <v>656</v>
      </c>
      <c r="AB1539" t="s">
        <v>656</v>
      </c>
      <c r="AC1539" t="s">
        <v>11151</v>
      </c>
      <c r="AD1539" t="s">
        <v>11153</v>
      </c>
      <c r="AE1539">
        <v>13681</v>
      </c>
      <c r="AF1539" t="s">
        <v>11151</v>
      </c>
      <c r="AG1539">
        <v>62603</v>
      </c>
      <c r="AH1539" t="s">
        <v>11151</v>
      </c>
      <c r="AI1539">
        <v>9867</v>
      </c>
      <c r="AJ1539">
        <v>4917</v>
      </c>
      <c r="AN1539" t="s">
        <v>11151</v>
      </c>
      <c r="AO1539" t="s">
        <v>1371</v>
      </c>
    </row>
    <row r="1540" spans="1:41" x14ac:dyDescent="0.3">
      <c r="A1540" t="s">
        <v>13856</v>
      </c>
      <c r="B1540" t="s">
        <v>13039</v>
      </c>
      <c r="C1540" s="62">
        <v>33143</v>
      </c>
      <c r="D1540" t="s">
        <v>8289</v>
      </c>
      <c r="E1540" t="s">
        <v>7685</v>
      </c>
      <c r="F1540" t="s">
        <v>3575</v>
      </c>
      <c r="G1540" t="s">
        <v>3575</v>
      </c>
      <c r="H1540" t="s">
        <v>1378</v>
      </c>
      <c r="I1540" t="s">
        <v>13040</v>
      </c>
      <c r="J1540" t="s">
        <v>13039</v>
      </c>
      <c r="K1540">
        <v>573088</v>
      </c>
      <c r="L1540" t="s">
        <v>13857</v>
      </c>
      <c r="M1540">
        <v>2120630</v>
      </c>
      <c r="N1540" t="s">
        <v>13857</v>
      </c>
      <c r="O1540" t="s">
        <v>15123</v>
      </c>
      <c r="P1540" t="s">
        <v>13856</v>
      </c>
      <c r="Q1540">
        <v>10737</v>
      </c>
      <c r="R1540" t="s">
        <v>13857</v>
      </c>
      <c r="S1540">
        <v>33507</v>
      </c>
      <c r="T1540" t="s">
        <v>13857</v>
      </c>
      <c r="W1540">
        <v>100025</v>
      </c>
      <c r="X1540">
        <v>10737</v>
      </c>
      <c r="Y1540" t="s">
        <v>13857</v>
      </c>
      <c r="Z1540" t="s">
        <v>13858</v>
      </c>
      <c r="AA1540" t="s">
        <v>656</v>
      </c>
      <c r="AB1540" t="s">
        <v>656</v>
      </c>
      <c r="AD1540" t="s">
        <v>13858</v>
      </c>
      <c r="AE1540">
        <v>13278</v>
      </c>
      <c r="AI1540">
        <v>23801</v>
      </c>
      <c r="AJ1540">
        <v>4786</v>
      </c>
      <c r="AN1540" t="s">
        <v>13857</v>
      </c>
      <c r="AO1540" t="s">
        <v>1378</v>
      </c>
    </row>
    <row r="1541" spans="1:41" x14ac:dyDescent="0.3">
      <c r="A1541" t="s">
        <v>2851</v>
      </c>
      <c r="B1541" t="s">
        <v>713</v>
      </c>
      <c r="C1541" s="62">
        <v>30377</v>
      </c>
      <c r="D1541" t="s">
        <v>7686</v>
      </c>
      <c r="E1541" t="s">
        <v>7685</v>
      </c>
      <c r="F1541" t="s">
        <v>3575</v>
      </c>
      <c r="G1541" t="s">
        <v>3575</v>
      </c>
      <c r="H1541" t="s">
        <v>1371</v>
      </c>
      <c r="I1541" t="s">
        <v>10857</v>
      </c>
      <c r="J1541" t="s">
        <v>713</v>
      </c>
      <c r="K1541">
        <v>450282</v>
      </c>
      <c r="L1541" t="s">
        <v>713</v>
      </c>
      <c r="M1541">
        <v>549693</v>
      </c>
      <c r="N1541" t="s">
        <v>713</v>
      </c>
      <c r="O1541" t="s">
        <v>2852</v>
      </c>
      <c r="P1541" t="s">
        <v>2851</v>
      </c>
      <c r="Q1541">
        <v>7711</v>
      </c>
      <c r="R1541" t="s">
        <v>713</v>
      </c>
      <c r="S1541">
        <v>6482</v>
      </c>
      <c r="T1541" t="s">
        <v>713</v>
      </c>
      <c r="V1541" t="s">
        <v>4604</v>
      </c>
      <c r="W1541">
        <v>48557</v>
      </c>
      <c r="X1541">
        <v>7711</v>
      </c>
      <c r="Y1541" t="s">
        <v>713</v>
      </c>
      <c r="Z1541" t="s">
        <v>6077</v>
      </c>
      <c r="AA1541" t="s">
        <v>664</v>
      </c>
      <c r="AB1541" t="s">
        <v>664</v>
      </c>
      <c r="AC1541" t="s">
        <v>713</v>
      </c>
      <c r="AD1541" t="s">
        <v>6077</v>
      </c>
      <c r="AE1541">
        <v>8328</v>
      </c>
      <c r="AF1541" t="s">
        <v>713</v>
      </c>
      <c r="AG1541">
        <v>6107</v>
      </c>
      <c r="AH1541" t="s">
        <v>713</v>
      </c>
      <c r="AI1541">
        <v>3150</v>
      </c>
      <c r="AJ1541">
        <v>2477</v>
      </c>
      <c r="AL1541" t="s">
        <v>15124</v>
      </c>
      <c r="AM1541" t="s">
        <v>6077</v>
      </c>
      <c r="AN1541" t="s">
        <v>713</v>
      </c>
      <c r="AO1541" t="s">
        <v>1371</v>
      </c>
    </row>
    <row r="1542" spans="1:41" x14ac:dyDescent="0.3">
      <c r="A1542" t="s">
        <v>2853</v>
      </c>
      <c r="B1542" t="s">
        <v>1268</v>
      </c>
      <c r="C1542" s="62">
        <v>31098</v>
      </c>
      <c r="D1542" t="s">
        <v>7801</v>
      </c>
      <c r="E1542" t="s">
        <v>8026</v>
      </c>
      <c r="F1542" t="s">
        <v>3575</v>
      </c>
      <c r="G1542" t="s">
        <v>3575</v>
      </c>
      <c r="H1542" t="s">
        <v>1371</v>
      </c>
      <c r="I1542" t="s">
        <v>10233</v>
      </c>
      <c r="J1542" t="s">
        <v>1268</v>
      </c>
      <c r="K1542">
        <v>502260</v>
      </c>
      <c r="L1542" t="s">
        <v>1268</v>
      </c>
      <c r="M1542">
        <v>1771184</v>
      </c>
      <c r="N1542" t="s">
        <v>1268</v>
      </c>
      <c r="O1542" t="s">
        <v>2854</v>
      </c>
      <c r="P1542" t="s">
        <v>2853</v>
      </c>
      <c r="Q1542">
        <v>8841</v>
      </c>
      <c r="R1542" t="s">
        <v>1268</v>
      </c>
      <c r="S1542">
        <v>30964</v>
      </c>
      <c r="T1542" t="s">
        <v>1268</v>
      </c>
      <c r="V1542" t="s">
        <v>4605</v>
      </c>
      <c r="W1542">
        <v>57123</v>
      </c>
      <c r="X1542">
        <v>8841</v>
      </c>
      <c r="Y1542" t="s">
        <v>1268</v>
      </c>
      <c r="Z1542" t="s">
        <v>6078</v>
      </c>
      <c r="AA1542" t="s">
        <v>656</v>
      </c>
      <c r="AB1542" t="s">
        <v>656</v>
      </c>
      <c r="AC1542" t="s">
        <v>1268</v>
      </c>
      <c r="AD1542" t="s">
        <v>6078</v>
      </c>
      <c r="AE1542">
        <v>11790</v>
      </c>
      <c r="AF1542" t="s">
        <v>1268</v>
      </c>
      <c r="AG1542">
        <v>12763</v>
      </c>
      <c r="AI1542">
        <v>5342</v>
      </c>
      <c r="AN1542" t="s">
        <v>1268</v>
      </c>
      <c r="AO1542" t="s">
        <v>1371</v>
      </c>
    </row>
    <row r="1543" spans="1:41" x14ac:dyDescent="0.3">
      <c r="A1543" t="s">
        <v>2855</v>
      </c>
      <c r="B1543" t="s">
        <v>270</v>
      </c>
      <c r="C1543" s="62">
        <v>31511</v>
      </c>
      <c r="D1543" t="s">
        <v>7051</v>
      </c>
      <c r="E1543" t="s">
        <v>7461</v>
      </c>
      <c r="F1543" t="s">
        <v>3575</v>
      </c>
      <c r="G1543" t="s">
        <v>3575</v>
      </c>
      <c r="H1543" t="s">
        <v>1378</v>
      </c>
      <c r="I1543" t="s">
        <v>10452</v>
      </c>
      <c r="J1543" t="s">
        <v>270</v>
      </c>
      <c r="K1543">
        <v>519128</v>
      </c>
      <c r="L1543" t="s">
        <v>270</v>
      </c>
      <c r="M1543">
        <v>1671056</v>
      </c>
      <c r="N1543" t="s">
        <v>270</v>
      </c>
      <c r="O1543" t="s">
        <v>2856</v>
      </c>
      <c r="P1543" t="s">
        <v>2855</v>
      </c>
      <c r="Q1543">
        <v>8726</v>
      </c>
      <c r="R1543" t="s">
        <v>270</v>
      </c>
      <c r="S1543">
        <v>30240</v>
      </c>
      <c r="T1543" t="s">
        <v>270</v>
      </c>
      <c r="V1543" t="s">
        <v>4606</v>
      </c>
      <c r="W1543">
        <v>57494</v>
      </c>
      <c r="X1543">
        <v>8726</v>
      </c>
      <c r="Y1543" t="s">
        <v>270</v>
      </c>
      <c r="Z1543" t="s">
        <v>8857</v>
      </c>
      <c r="AA1543" t="s">
        <v>664</v>
      </c>
      <c r="AB1543" t="s">
        <v>656</v>
      </c>
      <c r="AC1543" t="s">
        <v>270</v>
      </c>
      <c r="AD1543" t="s">
        <v>8857</v>
      </c>
      <c r="AE1543">
        <v>9960</v>
      </c>
      <c r="AI1543">
        <v>5524</v>
      </c>
      <c r="AN1543" t="s">
        <v>270</v>
      </c>
      <c r="AO1543" t="s">
        <v>1378</v>
      </c>
    </row>
    <row r="1544" spans="1:41" x14ac:dyDescent="0.3">
      <c r="A1544" t="s">
        <v>13218</v>
      </c>
      <c r="B1544" t="s">
        <v>11241</v>
      </c>
      <c r="C1544" s="62">
        <v>33847</v>
      </c>
      <c r="D1544" t="s">
        <v>7877</v>
      </c>
      <c r="E1544" t="s">
        <v>13219</v>
      </c>
      <c r="F1544" t="s">
        <v>1468</v>
      </c>
      <c r="G1544" t="s">
        <v>6107</v>
      </c>
      <c r="H1544" t="s">
        <v>1371</v>
      </c>
      <c r="I1544" t="s">
        <v>13980</v>
      </c>
      <c r="J1544" t="s">
        <v>11241</v>
      </c>
      <c r="K1544">
        <v>596071</v>
      </c>
      <c r="L1544" t="s">
        <v>11241</v>
      </c>
      <c r="M1544">
        <v>2699269</v>
      </c>
      <c r="N1544" t="s">
        <v>11241</v>
      </c>
      <c r="O1544" t="s">
        <v>16065</v>
      </c>
      <c r="P1544" t="s">
        <v>13218</v>
      </c>
      <c r="Q1544">
        <v>10802</v>
      </c>
      <c r="S1544">
        <v>36169</v>
      </c>
      <c r="T1544" t="s">
        <v>11241</v>
      </c>
      <c r="W1544">
        <v>70921</v>
      </c>
      <c r="Z1544" t="s">
        <v>13220</v>
      </c>
      <c r="AA1544" t="s">
        <v>664</v>
      </c>
      <c r="AB1544" t="s">
        <v>664</v>
      </c>
      <c r="AD1544" t="s">
        <v>13220</v>
      </c>
      <c r="AE1544">
        <v>14671</v>
      </c>
      <c r="AI1544">
        <v>23731</v>
      </c>
      <c r="AJ1544">
        <v>5697</v>
      </c>
      <c r="AL1544" t="s">
        <v>15125</v>
      </c>
      <c r="AM1544" t="s">
        <v>13220</v>
      </c>
      <c r="AN1544" t="s">
        <v>13220</v>
      </c>
      <c r="AO1544" t="s">
        <v>1371</v>
      </c>
    </row>
    <row r="1545" spans="1:41" x14ac:dyDescent="0.3">
      <c r="A1545" t="s">
        <v>11950</v>
      </c>
      <c r="B1545" t="s">
        <v>11532</v>
      </c>
      <c r="C1545" s="62">
        <v>33603</v>
      </c>
      <c r="D1545" t="s">
        <v>7790</v>
      </c>
      <c r="E1545" t="s">
        <v>8196</v>
      </c>
      <c r="F1545" t="s">
        <v>1444</v>
      </c>
      <c r="G1545" t="s">
        <v>9083</v>
      </c>
      <c r="H1545" t="s">
        <v>658</v>
      </c>
      <c r="I1545" t="s">
        <v>11533</v>
      </c>
      <c r="J1545" t="s">
        <v>11532</v>
      </c>
      <c r="K1545">
        <v>592637</v>
      </c>
      <c r="L1545" t="s">
        <v>11532</v>
      </c>
      <c r="M1545">
        <v>2066297</v>
      </c>
      <c r="N1545" t="s">
        <v>11532</v>
      </c>
      <c r="P1545" t="s">
        <v>11950</v>
      </c>
      <c r="Q1545">
        <v>9622</v>
      </c>
      <c r="R1545" t="s">
        <v>11532</v>
      </c>
      <c r="S1545">
        <v>33208</v>
      </c>
      <c r="T1545" t="s">
        <v>11532</v>
      </c>
      <c r="V1545" t="s">
        <v>11951</v>
      </c>
      <c r="W1545">
        <v>68653</v>
      </c>
      <c r="X1545">
        <v>9622</v>
      </c>
      <c r="Y1545" t="s">
        <v>11532</v>
      </c>
      <c r="Z1545" t="s">
        <v>11952</v>
      </c>
      <c r="AA1545" t="s">
        <v>656</v>
      </c>
      <c r="AB1545" t="s">
        <v>656</v>
      </c>
      <c r="AC1545" t="s">
        <v>11532</v>
      </c>
      <c r="AD1545" t="s">
        <v>11952</v>
      </c>
      <c r="AE1545">
        <v>12946</v>
      </c>
      <c r="AI1545">
        <v>18250</v>
      </c>
      <c r="AJ1545">
        <v>4809</v>
      </c>
      <c r="AN1545" t="s">
        <v>11532</v>
      </c>
      <c r="AO1545" t="s">
        <v>658</v>
      </c>
    </row>
    <row r="1546" spans="1:41" x14ac:dyDescent="0.3">
      <c r="A1546" t="s">
        <v>8195</v>
      </c>
      <c r="B1546" t="s">
        <v>8858</v>
      </c>
      <c r="C1546" s="62">
        <v>33002</v>
      </c>
      <c r="D1546" t="s">
        <v>8197</v>
      </c>
      <c r="E1546" t="s">
        <v>8196</v>
      </c>
      <c r="F1546" t="s">
        <v>3575</v>
      </c>
      <c r="G1546" t="s">
        <v>3575</v>
      </c>
      <c r="H1546" t="s">
        <v>1378</v>
      </c>
      <c r="I1546" t="s">
        <v>9960</v>
      </c>
      <c r="J1546" t="s">
        <v>8858</v>
      </c>
      <c r="K1546">
        <v>607054</v>
      </c>
      <c r="L1546" t="s">
        <v>8858</v>
      </c>
      <c r="M1546">
        <v>1959186</v>
      </c>
      <c r="N1546" t="s">
        <v>8858</v>
      </c>
      <c r="O1546" t="s">
        <v>8859</v>
      </c>
      <c r="P1546" t="s">
        <v>8195</v>
      </c>
      <c r="Q1546">
        <v>9618</v>
      </c>
      <c r="R1546" t="s">
        <v>8858</v>
      </c>
      <c r="S1546">
        <v>32323</v>
      </c>
      <c r="T1546" t="s">
        <v>8858</v>
      </c>
      <c r="V1546" t="s">
        <v>12247</v>
      </c>
      <c r="W1546">
        <v>69854</v>
      </c>
      <c r="X1546">
        <v>9618</v>
      </c>
      <c r="Y1546" t="s">
        <v>8858</v>
      </c>
      <c r="Z1546" t="s">
        <v>8860</v>
      </c>
      <c r="AA1546" t="s">
        <v>664</v>
      </c>
      <c r="AB1546" t="s">
        <v>656</v>
      </c>
      <c r="AC1546" t="s">
        <v>8858</v>
      </c>
      <c r="AD1546" t="s">
        <v>8860</v>
      </c>
      <c r="AE1546">
        <v>12192</v>
      </c>
      <c r="AF1546" t="s">
        <v>8858</v>
      </c>
      <c r="AG1546">
        <v>21573</v>
      </c>
      <c r="AH1546" t="s">
        <v>8858</v>
      </c>
      <c r="AI1546">
        <v>18290</v>
      </c>
      <c r="AJ1546">
        <v>4611</v>
      </c>
      <c r="AL1546" t="s">
        <v>15126</v>
      </c>
      <c r="AM1546" t="s">
        <v>8860</v>
      </c>
      <c r="AN1546" t="s">
        <v>8858</v>
      </c>
      <c r="AO1546" t="s">
        <v>15888</v>
      </c>
    </row>
    <row r="1547" spans="1:41" x14ac:dyDescent="0.3">
      <c r="A1547" t="s">
        <v>10975</v>
      </c>
      <c r="B1547" t="s">
        <v>10976</v>
      </c>
      <c r="C1547" s="62">
        <v>32184</v>
      </c>
      <c r="D1547" t="s">
        <v>6905</v>
      </c>
      <c r="E1547" t="s">
        <v>8196</v>
      </c>
      <c r="F1547" t="s">
        <v>3575</v>
      </c>
      <c r="G1547" t="s">
        <v>3575</v>
      </c>
      <c r="H1547" t="s">
        <v>1378</v>
      </c>
      <c r="I1547" t="s">
        <v>10977</v>
      </c>
      <c r="J1547" t="s">
        <v>10976</v>
      </c>
      <c r="K1547">
        <v>451089</v>
      </c>
      <c r="L1547" t="s">
        <v>10976</v>
      </c>
      <c r="M1547">
        <v>1811027</v>
      </c>
      <c r="N1547" t="s">
        <v>10976</v>
      </c>
      <c r="O1547" t="s">
        <v>12131</v>
      </c>
      <c r="P1547" t="s">
        <v>10975</v>
      </c>
      <c r="Q1547">
        <v>9361</v>
      </c>
      <c r="R1547" t="s">
        <v>10976</v>
      </c>
      <c r="S1547">
        <v>31381</v>
      </c>
      <c r="T1547" t="s">
        <v>10976</v>
      </c>
      <c r="V1547" t="s">
        <v>12132</v>
      </c>
      <c r="W1547">
        <v>58267</v>
      </c>
      <c r="X1547">
        <v>9361</v>
      </c>
      <c r="Y1547" t="s">
        <v>10976</v>
      </c>
      <c r="Z1547" t="s">
        <v>10978</v>
      </c>
      <c r="AA1547" t="s">
        <v>664</v>
      </c>
      <c r="AB1547" t="s">
        <v>664</v>
      </c>
      <c r="AC1547" t="s">
        <v>10976</v>
      </c>
      <c r="AD1547" t="s">
        <v>10978</v>
      </c>
      <c r="AE1547">
        <v>10552</v>
      </c>
      <c r="AF1547" t="s">
        <v>10976</v>
      </c>
      <c r="AG1547">
        <v>13871</v>
      </c>
      <c r="AH1547" t="s">
        <v>10976</v>
      </c>
      <c r="AI1547">
        <v>8089</v>
      </c>
      <c r="AJ1547">
        <v>4345</v>
      </c>
      <c r="AN1547" t="s">
        <v>10976</v>
      </c>
      <c r="AO1547" t="s">
        <v>1378</v>
      </c>
    </row>
    <row r="1548" spans="1:41" x14ac:dyDescent="0.3">
      <c r="A1548" t="s">
        <v>12528</v>
      </c>
      <c r="B1548" t="s">
        <v>11514</v>
      </c>
      <c r="C1548" s="62">
        <v>31026</v>
      </c>
      <c r="D1548" t="s">
        <v>12529</v>
      </c>
      <c r="E1548" t="s">
        <v>7640</v>
      </c>
      <c r="F1548" t="s">
        <v>1396</v>
      </c>
      <c r="G1548" t="s">
        <v>9083</v>
      </c>
      <c r="H1548" t="s">
        <v>659</v>
      </c>
      <c r="I1548" t="s">
        <v>11515</v>
      </c>
      <c r="J1548" t="s">
        <v>11514</v>
      </c>
      <c r="K1548">
        <v>463610</v>
      </c>
      <c r="L1548" t="s">
        <v>11514</v>
      </c>
      <c r="M1548">
        <v>1226053</v>
      </c>
      <c r="N1548" t="s">
        <v>11514</v>
      </c>
      <c r="O1548" t="s">
        <v>12530</v>
      </c>
      <c r="P1548" t="s">
        <v>12528</v>
      </c>
      <c r="Q1548">
        <v>8250</v>
      </c>
      <c r="R1548" t="s">
        <v>11514</v>
      </c>
      <c r="S1548">
        <v>29136</v>
      </c>
      <c r="T1548" t="s">
        <v>11514</v>
      </c>
      <c r="V1548" t="s">
        <v>12531</v>
      </c>
      <c r="W1548">
        <v>48591</v>
      </c>
      <c r="X1548">
        <v>8250</v>
      </c>
      <c r="Y1548" t="s">
        <v>11514</v>
      </c>
      <c r="Z1548" t="s">
        <v>12532</v>
      </c>
      <c r="AA1548" t="s">
        <v>656</v>
      </c>
      <c r="AB1548" t="s">
        <v>656</v>
      </c>
      <c r="AC1548" t="s">
        <v>11514</v>
      </c>
      <c r="AD1548" t="s">
        <v>12532</v>
      </c>
      <c r="AE1548">
        <v>9723</v>
      </c>
      <c r="AI1548">
        <v>1490</v>
      </c>
      <c r="AJ1548">
        <v>2865</v>
      </c>
      <c r="AL1548" t="s">
        <v>15127</v>
      </c>
      <c r="AM1548" t="s">
        <v>12532</v>
      </c>
      <c r="AN1548" t="s">
        <v>11514</v>
      </c>
      <c r="AO1548" t="s">
        <v>659</v>
      </c>
    </row>
    <row r="1549" spans="1:41" x14ac:dyDescent="0.3">
      <c r="A1549" t="s">
        <v>4607</v>
      </c>
      <c r="B1549" t="s">
        <v>1141</v>
      </c>
      <c r="C1549" s="62">
        <v>31008</v>
      </c>
      <c r="D1549" t="s">
        <v>7641</v>
      </c>
      <c r="E1549" t="s">
        <v>7640</v>
      </c>
      <c r="F1549" t="s">
        <v>1384</v>
      </c>
      <c r="G1549" t="s">
        <v>6107</v>
      </c>
      <c r="H1549" t="s">
        <v>1371</v>
      </c>
      <c r="I1549" t="s">
        <v>10217</v>
      </c>
      <c r="J1549" t="s">
        <v>1141</v>
      </c>
      <c r="K1549">
        <v>433589</v>
      </c>
      <c r="L1549" t="s">
        <v>1141</v>
      </c>
      <c r="M1549">
        <v>546240</v>
      </c>
      <c r="N1549" t="s">
        <v>1141</v>
      </c>
      <c r="O1549" t="s">
        <v>13467</v>
      </c>
      <c r="P1549" t="s">
        <v>4607</v>
      </c>
      <c r="Q1549">
        <v>7699</v>
      </c>
      <c r="R1549" t="s">
        <v>1141</v>
      </c>
      <c r="S1549">
        <v>6470</v>
      </c>
      <c r="T1549" t="s">
        <v>1141</v>
      </c>
      <c r="V1549" t="s">
        <v>12245</v>
      </c>
      <c r="W1549">
        <v>45571</v>
      </c>
      <c r="X1549">
        <v>7699</v>
      </c>
      <c r="Y1549" t="s">
        <v>1141</v>
      </c>
      <c r="Z1549" t="s">
        <v>6079</v>
      </c>
      <c r="AA1549" t="s">
        <v>656</v>
      </c>
      <c r="AB1549" t="s">
        <v>656</v>
      </c>
      <c r="AC1549" t="s">
        <v>1141</v>
      </c>
      <c r="AD1549" t="s">
        <v>6079</v>
      </c>
      <c r="AE1549">
        <v>8092</v>
      </c>
      <c r="AF1549" t="s">
        <v>1141</v>
      </c>
      <c r="AG1549">
        <v>5743</v>
      </c>
      <c r="AH1549" t="s">
        <v>1141</v>
      </c>
      <c r="AI1549">
        <v>1128</v>
      </c>
      <c r="AJ1549">
        <v>2275</v>
      </c>
      <c r="AL1549" t="s">
        <v>15128</v>
      </c>
      <c r="AM1549" t="s">
        <v>6079</v>
      </c>
      <c r="AN1549" t="s">
        <v>1141</v>
      </c>
      <c r="AO1549" t="s">
        <v>15883</v>
      </c>
    </row>
    <row r="1550" spans="1:41" x14ac:dyDescent="0.3">
      <c r="A1550" t="s">
        <v>6080</v>
      </c>
      <c r="B1550" t="s">
        <v>3437</v>
      </c>
      <c r="C1550" s="62">
        <v>32299</v>
      </c>
      <c r="D1550" t="s">
        <v>6751</v>
      </c>
      <c r="E1550" t="s">
        <v>8027</v>
      </c>
      <c r="F1550" t="s">
        <v>3575</v>
      </c>
      <c r="G1550" t="s">
        <v>3575</v>
      </c>
      <c r="H1550" t="s">
        <v>1371</v>
      </c>
      <c r="I1550" t="s">
        <v>9551</v>
      </c>
      <c r="J1550" t="s">
        <v>3437</v>
      </c>
      <c r="K1550">
        <v>502593</v>
      </c>
      <c r="L1550" t="s">
        <v>3437</v>
      </c>
      <c r="M1550">
        <v>1938646</v>
      </c>
      <c r="N1550" t="s">
        <v>3437</v>
      </c>
      <c r="O1550" t="s">
        <v>6081</v>
      </c>
      <c r="P1550" t="s">
        <v>6080</v>
      </c>
      <c r="Q1550">
        <v>9494</v>
      </c>
      <c r="R1550" t="s">
        <v>3437</v>
      </c>
      <c r="S1550">
        <v>31842</v>
      </c>
      <c r="T1550" t="s">
        <v>3437</v>
      </c>
      <c r="V1550" t="s">
        <v>6082</v>
      </c>
      <c r="W1550">
        <v>65830</v>
      </c>
      <c r="X1550">
        <v>9494</v>
      </c>
      <c r="Y1550" t="s">
        <v>3437</v>
      </c>
      <c r="Z1550" t="s">
        <v>6083</v>
      </c>
      <c r="AA1550" t="s">
        <v>656</v>
      </c>
      <c r="AB1550" t="s">
        <v>656</v>
      </c>
      <c r="AC1550" t="s">
        <v>3437</v>
      </c>
      <c r="AD1550" t="s">
        <v>6083</v>
      </c>
      <c r="AE1550">
        <v>11495</v>
      </c>
      <c r="AF1550" t="s">
        <v>8861</v>
      </c>
      <c r="AG1550">
        <v>38122</v>
      </c>
      <c r="AH1550" t="s">
        <v>3437</v>
      </c>
      <c r="AI1550">
        <v>14237</v>
      </c>
      <c r="AJ1550">
        <v>4441</v>
      </c>
      <c r="AL1550" t="s">
        <v>15129</v>
      </c>
      <c r="AM1550" t="s">
        <v>6083</v>
      </c>
      <c r="AN1550" t="s">
        <v>3437</v>
      </c>
      <c r="AO1550" t="s">
        <v>15883</v>
      </c>
    </row>
    <row r="1551" spans="1:41" x14ac:dyDescent="0.3">
      <c r="A1551" t="s">
        <v>2857</v>
      </c>
      <c r="B1551" t="s">
        <v>790</v>
      </c>
      <c r="C1551" s="62">
        <v>26465</v>
      </c>
      <c r="D1551" t="s">
        <v>7222</v>
      </c>
      <c r="E1551" t="s">
        <v>8028</v>
      </c>
      <c r="F1551" t="s">
        <v>3575</v>
      </c>
      <c r="G1551" t="s">
        <v>3575</v>
      </c>
      <c r="H1551" t="s">
        <v>1371</v>
      </c>
      <c r="I1551" t="s">
        <v>10394</v>
      </c>
      <c r="J1551" t="s">
        <v>790</v>
      </c>
      <c r="K1551">
        <v>120485</v>
      </c>
      <c r="L1551" t="s">
        <v>790</v>
      </c>
      <c r="M1551">
        <v>7976</v>
      </c>
      <c r="N1551" t="s">
        <v>790</v>
      </c>
      <c r="O1551" t="s">
        <v>4608</v>
      </c>
      <c r="P1551" t="s">
        <v>2857</v>
      </c>
      <c r="Q1551">
        <v>5331</v>
      </c>
      <c r="R1551" t="s">
        <v>790</v>
      </c>
      <c r="S1551">
        <v>3171</v>
      </c>
      <c r="T1551" t="s">
        <v>790</v>
      </c>
      <c r="V1551" t="s">
        <v>4609</v>
      </c>
      <c r="W1551">
        <v>1600</v>
      </c>
      <c r="X1551">
        <v>5331</v>
      </c>
      <c r="Y1551" t="s">
        <v>790</v>
      </c>
      <c r="Z1551" t="s">
        <v>8862</v>
      </c>
      <c r="AA1551" t="s">
        <v>664</v>
      </c>
      <c r="AB1551" t="s">
        <v>664</v>
      </c>
      <c r="AC1551" t="s">
        <v>790</v>
      </c>
      <c r="AD1551" t="s">
        <v>8862</v>
      </c>
      <c r="AI1551">
        <v>14955</v>
      </c>
      <c r="AO1551" t="s">
        <v>1371</v>
      </c>
    </row>
    <row r="1552" spans="1:41" x14ac:dyDescent="0.3">
      <c r="A1552" t="s">
        <v>2858</v>
      </c>
      <c r="B1552" t="s">
        <v>1070</v>
      </c>
      <c r="C1552" s="62">
        <v>33073</v>
      </c>
      <c r="D1552" t="s">
        <v>6795</v>
      </c>
      <c r="E1552" t="s">
        <v>8029</v>
      </c>
      <c r="F1552" t="s">
        <v>3575</v>
      </c>
      <c r="G1552" t="s">
        <v>3575</v>
      </c>
      <c r="H1552" t="s">
        <v>1371</v>
      </c>
      <c r="I1552" t="s">
        <v>9337</v>
      </c>
      <c r="J1552" t="s">
        <v>1070</v>
      </c>
      <c r="K1552">
        <v>543643</v>
      </c>
      <c r="L1552" t="s">
        <v>1070</v>
      </c>
      <c r="M1552">
        <v>1937141</v>
      </c>
      <c r="N1552" t="s">
        <v>1070</v>
      </c>
      <c r="O1552" t="s">
        <v>4610</v>
      </c>
      <c r="P1552" t="s">
        <v>4611</v>
      </c>
      <c r="Q1552">
        <v>9374</v>
      </c>
      <c r="R1552" t="s">
        <v>1070</v>
      </c>
      <c r="S1552">
        <v>31849</v>
      </c>
      <c r="T1552" t="s">
        <v>1070</v>
      </c>
      <c r="V1552" t="s">
        <v>6084</v>
      </c>
      <c r="W1552">
        <v>58538</v>
      </c>
      <c r="X1552">
        <v>9374</v>
      </c>
      <c r="Y1552" t="s">
        <v>1070</v>
      </c>
      <c r="Z1552" t="s">
        <v>6085</v>
      </c>
      <c r="AA1552" t="s">
        <v>656</v>
      </c>
      <c r="AB1552" t="s">
        <v>656</v>
      </c>
      <c r="AC1552" t="s">
        <v>1070</v>
      </c>
      <c r="AD1552" t="s">
        <v>6085</v>
      </c>
      <c r="AE1552">
        <v>10569</v>
      </c>
      <c r="AF1552" t="s">
        <v>1070</v>
      </c>
      <c r="AG1552">
        <v>38227</v>
      </c>
      <c r="AI1552">
        <v>5848</v>
      </c>
      <c r="AN1552" t="s">
        <v>1070</v>
      </c>
      <c r="AO1552" t="s">
        <v>1371</v>
      </c>
    </row>
    <row r="1553" spans="1:41" x14ac:dyDescent="0.3">
      <c r="A1553" t="s">
        <v>15624</v>
      </c>
      <c r="B1553" t="s">
        <v>11067</v>
      </c>
      <c r="C1553" s="62">
        <v>32210</v>
      </c>
      <c r="D1553" t="s">
        <v>7018</v>
      </c>
      <c r="E1553" t="s">
        <v>11068</v>
      </c>
      <c r="F1553" t="s">
        <v>1437</v>
      </c>
      <c r="G1553" t="s">
        <v>6107</v>
      </c>
      <c r="H1553" t="s">
        <v>1378</v>
      </c>
      <c r="I1553" t="s">
        <v>11069</v>
      </c>
      <c r="J1553" t="s">
        <v>11067</v>
      </c>
      <c r="K1553">
        <v>502054</v>
      </c>
      <c r="L1553" t="s">
        <v>11067</v>
      </c>
      <c r="M1553">
        <v>1804466</v>
      </c>
      <c r="N1553" t="s">
        <v>11067</v>
      </c>
      <c r="O1553" t="s">
        <v>12302</v>
      </c>
      <c r="P1553" t="s">
        <v>15624</v>
      </c>
      <c r="Q1553">
        <v>9842</v>
      </c>
      <c r="R1553" t="s">
        <v>11067</v>
      </c>
      <c r="S1553">
        <v>31208</v>
      </c>
      <c r="T1553" t="s">
        <v>11067</v>
      </c>
      <c r="V1553" t="s">
        <v>12303</v>
      </c>
      <c r="W1553">
        <v>50106</v>
      </c>
      <c r="X1553">
        <v>9842</v>
      </c>
      <c r="Y1553" t="s">
        <v>11067</v>
      </c>
      <c r="Z1553" t="s">
        <v>11070</v>
      </c>
      <c r="AA1553" t="s">
        <v>656</v>
      </c>
      <c r="AB1553" t="s">
        <v>656</v>
      </c>
      <c r="AC1553" t="s">
        <v>11067</v>
      </c>
      <c r="AD1553" t="s">
        <v>11070</v>
      </c>
      <c r="AE1553">
        <v>11374</v>
      </c>
      <c r="AF1553" t="s">
        <v>11067</v>
      </c>
      <c r="AG1553">
        <v>13487</v>
      </c>
      <c r="AH1553" t="s">
        <v>11067</v>
      </c>
      <c r="AI1553">
        <v>4322</v>
      </c>
      <c r="AJ1553">
        <v>4765</v>
      </c>
      <c r="AK1553" t="s">
        <v>11067</v>
      </c>
      <c r="AL1553" t="s">
        <v>15130</v>
      </c>
      <c r="AM1553" t="s">
        <v>11070</v>
      </c>
      <c r="AN1553" t="s">
        <v>11070</v>
      </c>
      <c r="AO1553" t="s">
        <v>1378</v>
      </c>
    </row>
    <row r="1554" spans="1:41" x14ac:dyDescent="0.3">
      <c r="A1554" t="s">
        <v>3491</v>
      </c>
      <c r="B1554" t="s">
        <v>92</v>
      </c>
      <c r="C1554" s="62">
        <v>32185</v>
      </c>
      <c r="D1554" t="s">
        <v>6607</v>
      </c>
      <c r="E1554" t="s">
        <v>7054</v>
      </c>
      <c r="F1554" t="s">
        <v>1384</v>
      </c>
      <c r="G1554" t="s">
        <v>6107</v>
      </c>
      <c r="H1554" t="s">
        <v>1422</v>
      </c>
      <c r="I1554" t="s">
        <v>9222</v>
      </c>
      <c r="J1554" t="s">
        <v>92</v>
      </c>
      <c r="K1554">
        <v>572033</v>
      </c>
      <c r="L1554" t="s">
        <v>92</v>
      </c>
      <c r="M1554">
        <v>1732763</v>
      </c>
      <c r="N1554" t="s">
        <v>92</v>
      </c>
      <c r="O1554" t="s">
        <v>4612</v>
      </c>
      <c r="P1554" t="s">
        <v>3491</v>
      </c>
      <c r="Q1554">
        <v>9452</v>
      </c>
      <c r="R1554" t="s">
        <v>92</v>
      </c>
      <c r="S1554">
        <v>30600</v>
      </c>
      <c r="T1554" t="s">
        <v>92</v>
      </c>
      <c r="U1554" t="s">
        <v>92</v>
      </c>
      <c r="V1554" t="s">
        <v>6086</v>
      </c>
      <c r="W1554">
        <v>60649</v>
      </c>
      <c r="X1554">
        <v>9452</v>
      </c>
      <c r="Y1554" t="s">
        <v>92</v>
      </c>
      <c r="Z1554" t="s">
        <v>6087</v>
      </c>
      <c r="AA1554" t="s">
        <v>656</v>
      </c>
      <c r="AB1554" t="s">
        <v>656</v>
      </c>
      <c r="AC1554" t="s">
        <v>92</v>
      </c>
      <c r="AD1554" t="s">
        <v>6087</v>
      </c>
      <c r="AE1554">
        <v>11003</v>
      </c>
      <c r="AF1554" t="s">
        <v>92</v>
      </c>
      <c r="AG1554">
        <v>13238</v>
      </c>
      <c r="AH1554" t="s">
        <v>92</v>
      </c>
      <c r="AI1554">
        <v>4579</v>
      </c>
      <c r="AJ1554">
        <v>4306</v>
      </c>
      <c r="AK1554" t="s">
        <v>92</v>
      </c>
      <c r="AL1554" t="s">
        <v>15131</v>
      </c>
      <c r="AM1554" t="s">
        <v>6087</v>
      </c>
      <c r="AN1554" t="s">
        <v>6087</v>
      </c>
      <c r="AO1554" t="s">
        <v>1422</v>
      </c>
    </row>
    <row r="1555" spans="1:41" x14ac:dyDescent="0.3">
      <c r="A1555" t="s">
        <v>2859</v>
      </c>
      <c r="B1555" t="s">
        <v>272</v>
      </c>
      <c r="C1555" s="62">
        <v>31800</v>
      </c>
      <c r="D1555" t="s">
        <v>7312</v>
      </c>
      <c r="E1555" t="s">
        <v>7311</v>
      </c>
      <c r="F1555" t="s">
        <v>3575</v>
      </c>
      <c r="G1555" t="s">
        <v>3575</v>
      </c>
      <c r="H1555" t="s">
        <v>659</v>
      </c>
      <c r="I1555" t="s">
        <v>10351</v>
      </c>
      <c r="J1555" t="s">
        <v>272</v>
      </c>
      <c r="K1555">
        <v>543647</v>
      </c>
      <c r="L1555" t="s">
        <v>272</v>
      </c>
      <c r="M1555">
        <v>1740990</v>
      </c>
      <c r="N1555" t="s">
        <v>272</v>
      </c>
      <c r="O1555" t="s">
        <v>4613</v>
      </c>
      <c r="P1555" t="s">
        <v>2859</v>
      </c>
      <c r="Q1555">
        <v>8959</v>
      </c>
      <c r="R1555" t="s">
        <v>272</v>
      </c>
      <c r="S1555">
        <v>30823</v>
      </c>
      <c r="T1555" t="s">
        <v>272</v>
      </c>
      <c r="V1555" t="s">
        <v>4614</v>
      </c>
      <c r="W1555">
        <v>58541</v>
      </c>
      <c r="X1555">
        <v>8959</v>
      </c>
      <c r="Y1555" t="s">
        <v>272</v>
      </c>
      <c r="Z1555" t="s">
        <v>6088</v>
      </c>
      <c r="AA1555" t="s">
        <v>5053</v>
      </c>
      <c r="AB1555" t="s">
        <v>656</v>
      </c>
      <c r="AC1555" t="s">
        <v>272</v>
      </c>
      <c r="AD1555" t="s">
        <v>6088</v>
      </c>
      <c r="AE1555">
        <v>10576</v>
      </c>
      <c r="AI1555">
        <v>17191</v>
      </c>
      <c r="AN1555" t="s">
        <v>272</v>
      </c>
      <c r="AO1555" t="s">
        <v>659</v>
      </c>
    </row>
    <row r="1556" spans="1:41" x14ac:dyDescent="0.3">
      <c r="A1556" t="s">
        <v>2860</v>
      </c>
      <c r="B1556" t="s">
        <v>821</v>
      </c>
      <c r="C1556" s="62">
        <v>31694</v>
      </c>
      <c r="D1556" t="s">
        <v>6670</v>
      </c>
      <c r="E1556" t="s">
        <v>7311</v>
      </c>
      <c r="F1556" t="s">
        <v>3575</v>
      </c>
      <c r="G1556" t="s">
        <v>3575</v>
      </c>
      <c r="H1556" t="s">
        <v>1371</v>
      </c>
      <c r="I1556" t="s">
        <v>9583</v>
      </c>
      <c r="J1556" t="s">
        <v>821</v>
      </c>
      <c r="K1556">
        <v>475479</v>
      </c>
      <c r="L1556" t="s">
        <v>821</v>
      </c>
      <c r="M1556">
        <v>1800944</v>
      </c>
      <c r="N1556" t="s">
        <v>821</v>
      </c>
      <c r="O1556" t="s">
        <v>4615</v>
      </c>
      <c r="P1556" t="s">
        <v>2860</v>
      </c>
      <c r="Q1556">
        <v>9148</v>
      </c>
      <c r="R1556" t="s">
        <v>821</v>
      </c>
      <c r="S1556">
        <v>31124</v>
      </c>
      <c r="T1556" t="s">
        <v>821</v>
      </c>
      <c r="V1556" t="s">
        <v>4616</v>
      </c>
      <c r="W1556">
        <v>58268</v>
      </c>
      <c r="X1556">
        <v>9148</v>
      </c>
      <c r="Y1556" t="s">
        <v>821</v>
      </c>
      <c r="Z1556" t="s">
        <v>6089</v>
      </c>
      <c r="AA1556" t="s">
        <v>656</v>
      </c>
      <c r="AB1556" t="s">
        <v>656</v>
      </c>
      <c r="AC1556" t="s">
        <v>821</v>
      </c>
      <c r="AD1556" t="s">
        <v>6089</v>
      </c>
      <c r="AE1556">
        <v>11199</v>
      </c>
      <c r="AF1556" t="s">
        <v>821</v>
      </c>
      <c r="AG1556">
        <v>13010</v>
      </c>
      <c r="AH1556" t="s">
        <v>821</v>
      </c>
      <c r="AI1556">
        <v>5326</v>
      </c>
      <c r="AJ1556">
        <v>3987</v>
      </c>
      <c r="AL1556" t="s">
        <v>15132</v>
      </c>
      <c r="AM1556" t="s">
        <v>6089</v>
      </c>
      <c r="AN1556" t="s">
        <v>6089</v>
      </c>
      <c r="AO1556" t="s">
        <v>1371</v>
      </c>
    </row>
    <row r="1557" spans="1:41" x14ac:dyDescent="0.3">
      <c r="A1557" t="s">
        <v>2861</v>
      </c>
      <c r="B1557" t="s">
        <v>523</v>
      </c>
      <c r="C1557" s="62">
        <v>29765</v>
      </c>
      <c r="D1557" t="s">
        <v>6664</v>
      </c>
      <c r="E1557" t="s">
        <v>6773</v>
      </c>
      <c r="F1557" t="s">
        <v>3575</v>
      </c>
      <c r="G1557" t="s">
        <v>3575</v>
      </c>
      <c r="H1557" t="s">
        <v>659</v>
      </c>
      <c r="I1557" t="s">
        <v>10905</v>
      </c>
      <c r="J1557" t="s">
        <v>523</v>
      </c>
      <c r="K1557">
        <v>408252</v>
      </c>
      <c r="L1557" t="s">
        <v>523</v>
      </c>
      <c r="M1557">
        <v>225418</v>
      </c>
      <c r="N1557" t="s">
        <v>523</v>
      </c>
      <c r="O1557" t="s">
        <v>2862</v>
      </c>
      <c r="P1557" t="s">
        <v>2861</v>
      </c>
      <c r="Q1557">
        <v>6857</v>
      </c>
      <c r="R1557" t="s">
        <v>523</v>
      </c>
      <c r="S1557">
        <v>5031</v>
      </c>
      <c r="T1557" t="s">
        <v>523</v>
      </c>
      <c r="U1557" t="s">
        <v>523</v>
      </c>
      <c r="V1557" t="s">
        <v>4617</v>
      </c>
      <c r="W1557">
        <v>1113</v>
      </c>
      <c r="X1557">
        <v>6857</v>
      </c>
      <c r="Y1557" t="s">
        <v>523</v>
      </c>
      <c r="Z1557" t="s">
        <v>6090</v>
      </c>
      <c r="AA1557" t="s">
        <v>656</v>
      </c>
      <c r="AB1557" t="s">
        <v>656</v>
      </c>
      <c r="AC1557" t="s">
        <v>523</v>
      </c>
      <c r="AD1557" t="s">
        <v>6090</v>
      </c>
      <c r="AE1557">
        <v>6891</v>
      </c>
      <c r="AF1557" t="s">
        <v>523</v>
      </c>
      <c r="AG1557">
        <v>5489</v>
      </c>
      <c r="AH1557" t="s">
        <v>523</v>
      </c>
      <c r="AI1557">
        <v>15270</v>
      </c>
      <c r="AJ1557">
        <v>377</v>
      </c>
      <c r="AK1557" t="s">
        <v>523</v>
      </c>
      <c r="AL1557" t="s">
        <v>15133</v>
      </c>
      <c r="AM1557" t="s">
        <v>6090</v>
      </c>
      <c r="AN1557" t="s">
        <v>6090</v>
      </c>
      <c r="AO1557" t="s">
        <v>659</v>
      </c>
    </row>
    <row r="1558" spans="1:41" x14ac:dyDescent="0.3">
      <c r="A1558" t="s">
        <v>11465</v>
      </c>
      <c r="B1558" t="s">
        <v>11688</v>
      </c>
      <c r="C1558" s="62">
        <v>34484</v>
      </c>
      <c r="D1558" t="s">
        <v>6538</v>
      </c>
      <c r="E1558" t="s">
        <v>6773</v>
      </c>
      <c r="F1558" t="s">
        <v>1551</v>
      </c>
      <c r="G1558" t="s">
        <v>6107</v>
      </c>
      <c r="H1558" t="s">
        <v>1378</v>
      </c>
      <c r="I1558" t="s">
        <v>13013</v>
      </c>
      <c r="J1558" t="s">
        <v>11688</v>
      </c>
      <c r="K1558">
        <v>621433</v>
      </c>
      <c r="L1558" t="s">
        <v>11688</v>
      </c>
      <c r="M1558">
        <v>2167477</v>
      </c>
      <c r="N1558" t="s">
        <v>11688</v>
      </c>
      <c r="O1558" t="s">
        <v>16066</v>
      </c>
      <c r="P1558" t="s">
        <v>11465</v>
      </c>
      <c r="Q1558">
        <v>10194</v>
      </c>
      <c r="R1558" t="s">
        <v>11688</v>
      </c>
      <c r="S1558">
        <v>33822</v>
      </c>
      <c r="T1558" t="s">
        <v>11688</v>
      </c>
      <c r="V1558" t="s">
        <v>12492</v>
      </c>
      <c r="W1558">
        <v>100628</v>
      </c>
      <c r="X1558">
        <v>10194</v>
      </c>
      <c r="Y1558" t="s">
        <v>11688</v>
      </c>
      <c r="Z1558" t="s">
        <v>12493</v>
      </c>
      <c r="AA1558" t="s">
        <v>664</v>
      </c>
      <c r="AB1558" t="s">
        <v>656</v>
      </c>
      <c r="AC1558" t="s">
        <v>11688</v>
      </c>
      <c r="AD1558" t="s">
        <v>12493</v>
      </c>
      <c r="AE1558">
        <v>13711</v>
      </c>
      <c r="AI1558">
        <v>18441</v>
      </c>
      <c r="AJ1558">
        <v>5074</v>
      </c>
      <c r="AL1558" t="s">
        <v>15134</v>
      </c>
      <c r="AM1558" t="s">
        <v>12493</v>
      </c>
      <c r="AN1558" t="s">
        <v>12493</v>
      </c>
      <c r="AO1558" t="s">
        <v>1378</v>
      </c>
    </row>
    <row r="1559" spans="1:41" x14ac:dyDescent="0.3">
      <c r="A1559" t="s">
        <v>2863</v>
      </c>
      <c r="B1559" t="s">
        <v>161</v>
      </c>
      <c r="C1559" s="62">
        <v>31250</v>
      </c>
      <c r="D1559" t="s">
        <v>7463</v>
      </c>
      <c r="E1559" t="s">
        <v>7462</v>
      </c>
      <c r="F1559" t="s">
        <v>3575</v>
      </c>
      <c r="G1559" t="s">
        <v>3575</v>
      </c>
      <c r="H1559" t="s">
        <v>1378</v>
      </c>
      <c r="I1559" t="s">
        <v>9998</v>
      </c>
      <c r="J1559" t="s">
        <v>161</v>
      </c>
      <c r="K1559">
        <v>464426</v>
      </c>
      <c r="L1559" t="s">
        <v>161</v>
      </c>
      <c r="M1559">
        <v>1740991</v>
      </c>
      <c r="N1559" t="s">
        <v>161</v>
      </c>
      <c r="O1559" t="s">
        <v>4618</v>
      </c>
      <c r="P1559" t="s">
        <v>2863</v>
      </c>
      <c r="Q1559">
        <v>9283</v>
      </c>
      <c r="R1559" t="s">
        <v>161</v>
      </c>
      <c r="S1559">
        <v>30808</v>
      </c>
      <c r="T1559" t="s">
        <v>161</v>
      </c>
      <c r="V1559" t="s">
        <v>4619</v>
      </c>
      <c r="W1559">
        <v>52171</v>
      </c>
      <c r="X1559">
        <v>9283</v>
      </c>
      <c r="Y1559" t="s">
        <v>161</v>
      </c>
      <c r="Z1559" t="s">
        <v>8863</v>
      </c>
      <c r="AA1559" t="s">
        <v>656</v>
      </c>
      <c r="AB1559" t="s">
        <v>656</v>
      </c>
      <c r="AC1559" t="s">
        <v>161</v>
      </c>
      <c r="AD1559" t="s">
        <v>8863</v>
      </c>
      <c r="AI1559">
        <v>3005</v>
      </c>
      <c r="AO1559" t="s">
        <v>1378</v>
      </c>
    </row>
    <row r="1560" spans="1:41" x14ac:dyDescent="0.3">
      <c r="A1560" t="s">
        <v>4620</v>
      </c>
      <c r="B1560" t="s">
        <v>289</v>
      </c>
      <c r="C1560" s="62">
        <v>31086</v>
      </c>
      <c r="D1560" t="s">
        <v>7314</v>
      </c>
      <c r="E1560" t="s">
        <v>7313</v>
      </c>
      <c r="F1560" t="s">
        <v>3575</v>
      </c>
      <c r="G1560" t="s">
        <v>3575</v>
      </c>
      <c r="H1560" t="s">
        <v>1378</v>
      </c>
      <c r="I1560" t="s">
        <v>9924</v>
      </c>
      <c r="J1560" t="s">
        <v>289</v>
      </c>
      <c r="K1560">
        <v>429712</v>
      </c>
      <c r="L1560" t="s">
        <v>289</v>
      </c>
      <c r="M1560">
        <v>393587</v>
      </c>
      <c r="N1560" t="s">
        <v>289</v>
      </c>
      <c r="O1560" t="s">
        <v>6091</v>
      </c>
      <c r="P1560" t="s">
        <v>4620</v>
      </c>
      <c r="Q1560">
        <v>7704</v>
      </c>
      <c r="R1560" t="s">
        <v>289</v>
      </c>
      <c r="S1560">
        <v>6475</v>
      </c>
      <c r="T1560" t="s">
        <v>289</v>
      </c>
      <c r="V1560" t="s">
        <v>6092</v>
      </c>
      <c r="W1560">
        <v>41127</v>
      </c>
      <c r="X1560">
        <v>7704</v>
      </c>
      <c r="Y1560" t="s">
        <v>289</v>
      </c>
      <c r="Z1560" t="s">
        <v>8864</v>
      </c>
      <c r="AA1560" t="s">
        <v>664</v>
      </c>
      <c r="AB1560" t="s">
        <v>664</v>
      </c>
      <c r="AC1560" t="s">
        <v>289</v>
      </c>
      <c r="AD1560" t="s">
        <v>8864</v>
      </c>
      <c r="AI1560">
        <v>487</v>
      </c>
      <c r="AO1560" t="s">
        <v>1378</v>
      </c>
    </row>
    <row r="1561" spans="1:41" x14ac:dyDescent="0.3">
      <c r="A1561" t="s">
        <v>2864</v>
      </c>
      <c r="B1561" t="s">
        <v>286</v>
      </c>
      <c r="C1561" s="62">
        <v>28351</v>
      </c>
      <c r="D1561" t="s">
        <v>6702</v>
      </c>
      <c r="E1561" t="s">
        <v>7315</v>
      </c>
      <c r="F1561" t="s">
        <v>3575</v>
      </c>
      <c r="G1561" t="s">
        <v>3575</v>
      </c>
      <c r="H1561" t="s">
        <v>1378</v>
      </c>
      <c r="I1561" t="s">
        <v>10030</v>
      </c>
      <c r="J1561" t="s">
        <v>286</v>
      </c>
      <c r="K1561">
        <v>334393</v>
      </c>
      <c r="L1561" t="s">
        <v>286</v>
      </c>
      <c r="M1561">
        <v>132725</v>
      </c>
      <c r="N1561" t="s">
        <v>286</v>
      </c>
      <c r="O1561" t="s">
        <v>2865</v>
      </c>
      <c r="P1561" t="s">
        <v>2864</v>
      </c>
      <c r="Q1561">
        <v>6550</v>
      </c>
      <c r="R1561" t="s">
        <v>286</v>
      </c>
      <c r="S1561">
        <v>4486</v>
      </c>
      <c r="T1561" t="s">
        <v>286</v>
      </c>
      <c r="V1561" t="s">
        <v>4621</v>
      </c>
      <c r="W1561">
        <v>849</v>
      </c>
      <c r="X1561">
        <v>6550</v>
      </c>
      <c r="Y1561" t="s">
        <v>286</v>
      </c>
      <c r="Z1561" t="s">
        <v>8865</v>
      </c>
      <c r="AA1561" t="s">
        <v>664</v>
      </c>
      <c r="AB1561" t="s">
        <v>664</v>
      </c>
      <c r="AC1561" t="s">
        <v>286</v>
      </c>
      <c r="AD1561" t="s">
        <v>8865</v>
      </c>
      <c r="AI1561">
        <v>8776</v>
      </c>
      <c r="AO1561" t="s">
        <v>1378</v>
      </c>
    </row>
    <row r="1562" spans="1:41" x14ac:dyDescent="0.3">
      <c r="A1562" t="s">
        <v>2866</v>
      </c>
      <c r="B1562" t="s">
        <v>477</v>
      </c>
      <c r="C1562" s="62">
        <v>28124</v>
      </c>
      <c r="D1562" t="s">
        <v>6763</v>
      </c>
      <c r="E1562" t="s">
        <v>7041</v>
      </c>
      <c r="F1562" t="s">
        <v>3575</v>
      </c>
      <c r="G1562" t="s">
        <v>3575</v>
      </c>
      <c r="H1562" t="s">
        <v>1422</v>
      </c>
      <c r="I1562" t="s">
        <v>9890</v>
      </c>
      <c r="J1562" t="s">
        <v>477</v>
      </c>
      <c r="K1562">
        <v>150229</v>
      </c>
      <c r="L1562" t="s">
        <v>477</v>
      </c>
      <c r="M1562">
        <v>18720</v>
      </c>
      <c r="N1562" t="s">
        <v>477</v>
      </c>
      <c r="O1562" t="s">
        <v>2867</v>
      </c>
      <c r="P1562" t="s">
        <v>2866</v>
      </c>
      <c r="Q1562">
        <v>6109</v>
      </c>
      <c r="R1562" t="s">
        <v>477</v>
      </c>
      <c r="S1562">
        <v>3948</v>
      </c>
      <c r="T1562" t="s">
        <v>477</v>
      </c>
      <c r="U1562" t="s">
        <v>477</v>
      </c>
      <c r="V1562" t="s">
        <v>4622</v>
      </c>
      <c r="W1562">
        <v>1501</v>
      </c>
      <c r="X1562">
        <v>6109</v>
      </c>
      <c r="Y1562" t="s">
        <v>477</v>
      </c>
      <c r="Z1562" t="s">
        <v>6093</v>
      </c>
      <c r="AA1562" t="s">
        <v>664</v>
      </c>
      <c r="AB1562" t="s">
        <v>656</v>
      </c>
      <c r="AC1562" t="s">
        <v>477</v>
      </c>
      <c r="AD1562" t="s">
        <v>6093</v>
      </c>
      <c r="AE1562">
        <v>5650</v>
      </c>
      <c r="AF1562" t="s">
        <v>477</v>
      </c>
      <c r="AG1562">
        <v>5332</v>
      </c>
      <c r="AH1562" t="s">
        <v>477</v>
      </c>
      <c r="AI1562">
        <v>15276</v>
      </c>
      <c r="AN1562" t="s">
        <v>477</v>
      </c>
      <c r="AO1562" t="s">
        <v>1422</v>
      </c>
    </row>
    <row r="1563" spans="1:41" x14ac:dyDescent="0.3">
      <c r="A1563" t="s">
        <v>8198</v>
      </c>
      <c r="B1563" t="s">
        <v>8866</v>
      </c>
      <c r="C1563" s="62">
        <v>32512</v>
      </c>
      <c r="D1563" t="s">
        <v>6808</v>
      </c>
      <c r="E1563" t="s">
        <v>8199</v>
      </c>
      <c r="F1563" t="s">
        <v>1424</v>
      </c>
      <c r="G1563" t="s">
        <v>6107</v>
      </c>
      <c r="H1563" t="s">
        <v>1378</v>
      </c>
      <c r="I1563" t="s">
        <v>10866</v>
      </c>
      <c r="J1563" t="s">
        <v>8866</v>
      </c>
      <c r="K1563">
        <v>607680</v>
      </c>
      <c r="L1563" t="s">
        <v>8866</v>
      </c>
      <c r="M1563">
        <v>2046044</v>
      </c>
      <c r="N1563" t="s">
        <v>8866</v>
      </c>
      <c r="O1563" t="s">
        <v>8867</v>
      </c>
      <c r="P1563" t="s">
        <v>8198</v>
      </c>
      <c r="Q1563">
        <v>9490</v>
      </c>
      <c r="R1563" t="s">
        <v>8866</v>
      </c>
      <c r="S1563">
        <v>32859</v>
      </c>
      <c r="T1563" t="s">
        <v>8866</v>
      </c>
      <c r="V1563" t="s">
        <v>8868</v>
      </c>
      <c r="W1563">
        <v>70093</v>
      </c>
      <c r="X1563">
        <v>9490</v>
      </c>
      <c r="Y1563" t="s">
        <v>8866</v>
      </c>
      <c r="Z1563" t="s">
        <v>8869</v>
      </c>
      <c r="AA1563" t="s">
        <v>656</v>
      </c>
      <c r="AB1563" t="s">
        <v>656</v>
      </c>
      <c r="AC1563" t="s">
        <v>8866</v>
      </c>
      <c r="AD1563" t="s">
        <v>8869</v>
      </c>
      <c r="AE1563">
        <v>12678</v>
      </c>
      <c r="AF1563" t="s">
        <v>8866</v>
      </c>
      <c r="AG1563">
        <v>38299</v>
      </c>
      <c r="AH1563" t="s">
        <v>8866</v>
      </c>
      <c r="AI1563">
        <v>18429</v>
      </c>
      <c r="AJ1563">
        <v>4438</v>
      </c>
      <c r="AK1563" t="s">
        <v>8866</v>
      </c>
      <c r="AL1563" t="s">
        <v>15135</v>
      </c>
      <c r="AM1563" t="s">
        <v>8869</v>
      </c>
      <c r="AN1563" t="s">
        <v>8869</v>
      </c>
      <c r="AO1563" t="s">
        <v>1378</v>
      </c>
    </row>
    <row r="1564" spans="1:41" x14ac:dyDescent="0.3">
      <c r="A1564" t="s">
        <v>2868</v>
      </c>
      <c r="B1564" t="s">
        <v>299</v>
      </c>
      <c r="C1564" s="62">
        <v>30934</v>
      </c>
      <c r="D1564" t="s">
        <v>6538</v>
      </c>
      <c r="E1564" t="s">
        <v>7316</v>
      </c>
      <c r="F1564" t="s">
        <v>3575</v>
      </c>
      <c r="G1564" t="s">
        <v>3575</v>
      </c>
      <c r="H1564" t="s">
        <v>1394</v>
      </c>
      <c r="I1564" t="s">
        <v>10592</v>
      </c>
      <c r="J1564" t="s">
        <v>299</v>
      </c>
      <c r="K1564">
        <v>489209</v>
      </c>
      <c r="L1564" t="s">
        <v>299</v>
      </c>
      <c r="M1564">
        <v>1666694</v>
      </c>
      <c r="N1564" t="s">
        <v>299</v>
      </c>
      <c r="O1564" t="s">
        <v>2869</v>
      </c>
      <c r="P1564" t="s">
        <v>2868</v>
      </c>
      <c r="Q1564">
        <v>9041</v>
      </c>
      <c r="R1564" t="s">
        <v>299</v>
      </c>
      <c r="S1564">
        <v>30389</v>
      </c>
      <c r="T1564" t="s">
        <v>299</v>
      </c>
      <c r="V1564" t="s">
        <v>4623</v>
      </c>
      <c r="W1564">
        <v>51815</v>
      </c>
      <c r="X1564">
        <v>9041</v>
      </c>
      <c r="Y1564" t="s">
        <v>299</v>
      </c>
      <c r="Z1564" t="s">
        <v>8870</v>
      </c>
      <c r="AA1564" t="s">
        <v>656</v>
      </c>
      <c r="AB1564" t="s">
        <v>656</v>
      </c>
      <c r="AC1564" t="s">
        <v>299</v>
      </c>
      <c r="AD1564" t="s">
        <v>8870</v>
      </c>
      <c r="AE1564">
        <v>9513</v>
      </c>
      <c r="AI1564">
        <v>2423</v>
      </c>
      <c r="AN1564" t="s">
        <v>299</v>
      </c>
      <c r="AO1564" t="s">
        <v>1394</v>
      </c>
    </row>
    <row r="1565" spans="1:41" x14ac:dyDescent="0.3">
      <c r="A1565" t="s">
        <v>2870</v>
      </c>
      <c r="B1565" t="s">
        <v>228</v>
      </c>
      <c r="C1565" s="62">
        <v>31933</v>
      </c>
      <c r="D1565" t="s">
        <v>6624</v>
      </c>
      <c r="E1565" t="s">
        <v>7464</v>
      </c>
      <c r="F1565" t="s">
        <v>1435</v>
      </c>
      <c r="G1565" t="s">
        <v>9083</v>
      </c>
      <c r="H1565" t="s">
        <v>1422</v>
      </c>
      <c r="I1565" t="s">
        <v>10135</v>
      </c>
      <c r="J1565" t="s">
        <v>228</v>
      </c>
      <c r="K1565">
        <v>444489</v>
      </c>
      <c r="L1565" t="s">
        <v>228</v>
      </c>
      <c r="M1565">
        <v>1662811</v>
      </c>
      <c r="N1565" t="s">
        <v>228</v>
      </c>
      <c r="O1565" t="s">
        <v>2871</v>
      </c>
      <c r="P1565" t="s">
        <v>2870</v>
      </c>
      <c r="Q1565">
        <v>9004</v>
      </c>
      <c r="R1565" t="s">
        <v>2872</v>
      </c>
      <c r="S1565">
        <v>30268</v>
      </c>
      <c r="T1565" t="s">
        <v>2872</v>
      </c>
      <c r="V1565" t="s">
        <v>6094</v>
      </c>
      <c r="W1565">
        <v>48685</v>
      </c>
      <c r="X1565">
        <v>9004</v>
      </c>
      <c r="Y1565" t="s">
        <v>2872</v>
      </c>
      <c r="Z1565" t="s">
        <v>8871</v>
      </c>
      <c r="AA1565" t="s">
        <v>656</v>
      </c>
      <c r="AB1565" t="s">
        <v>656</v>
      </c>
      <c r="AC1565" t="s">
        <v>228</v>
      </c>
      <c r="AD1565" t="s">
        <v>8871</v>
      </c>
      <c r="AE1565">
        <v>11386</v>
      </c>
      <c r="AF1565" t="s">
        <v>228</v>
      </c>
      <c r="AG1565">
        <v>13209</v>
      </c>
      <c r="AH1565" t="s">
        <v>228</v>
      </c>
      <c r="AI1565">
        <v>2891</v>
      </c>
      <c r="AJ1565">
        <v>3875</v>
      </c>
      <c r="AK1565" t="s">
        <v>228</v>
      </c>
      <c r="AL1565" t="s">
        <v>15136</v>
      </c>
      <c r="AM1565" t="s">
        <v>8871</v>
      </c>
      <c r="AN1565" t="s">
        <v>8871</v>
      </c>
      <c r="AO1565" t="s">
        <v>1422</v>
      </c>
    </row>
    <row r="1566" spans="1:41" x14ac:dyDescent="0.3">
      <c r="A1566" t="s">
        <v>12836</v>
      </c>
      <c r="B1566" t="s">
        <v>11698</v>
      </c>
      <c r="C1566" s="62">
        <v>33692</v>
      </c>
      <c r="D1566" t="s">
        <v>7351</v>
      </c>
      <c r="E1566" t="s">
        <v>12837</v>
      </c>
      <c r="F1566" t="s">
        <v>1384</v>
      </c>
      <c r="G1566" t="s">
        <v>6107</v>
      </c>
      <c r="H1566" t="s">
        <v>1429</v>
      </c>
      <c r="I1566" t="s">
        <v>11699</v>
      </c>
      <c r="J1566" t="s">
        <v>11698</v>
      </c>
      <c r="K1566">
        <v>640461</v>
      </c>
      <c r="L1566" t="s">
        <v>11698</v>
      </c>
      <c r="M1566">
        <v>2066836</v>
      </c>
      <c r="N1566" t="s">
        <v>11698</v>
      </c>
      <c r="O1566" t="s">
        <v>13081</v>
      </c>
      <c r="P1566" t="s">
        <v>12836</v>
      </c>
      <c r="Q1566">
        <v>10138</v>
      </c>
      <c r="R1566" t="s">
        <v>11698</v>
      </c>
      <c r="S1566">
        <v>33771</v>
      </c>
      <c r="T1566" t="s">
        <v>11698</v>
      </c>
      <c r="W1566">
        <v>102436</v>
      </c>
      <c r="X1566">
        <v>10138</v>
      </c>
      <c r="Y1566" t="s">
        <v>11698</v>
      </c>
      <c r="Z1566" t="s">
        <v>12838</v>
      </c>
      <c r="AA1566" t="s">
        <v>656</v>
      </c>
      <c r="AB1566" t="s">
        <v>656</v>
      </c>
      <c r="AC1566" t="s">
        <v>11698</v>
      </c>
      <c r="AD1566" t="s">
        <v>12838</v>
      </c>
      <c r="AE1566">
        <v>12984</v>
      </c>
      <c r="AF1566" t="s">
        <v>11698</v>
      </c>
      <c r="AG1566">
        <v>68478</v>
      </c>
      <c r="AH1566" t="s">
        <v>11698</v>
      </c>
      <c r="AI1566">
        <v>18633</v>
      </c>
      <c r="AJ1566">
        <v>4997</v>
      </c>
      <c r="AK1566" t="s">
        <v>11698</v>
      </c>
      <c r="AL1566" t="s">
        <v>15137</v>
      </c>
      <c r="AM1566" t="s">
        <v>12838</v>
      </c>
      <c r="AN1566" t="s">
        <v>12838</v>
      </c>
      <c r="AO1566" t="s">
        <v>15904</v>
      </c>
    </row>
    <row r="1567" spans="1:41" x14ac:dyDescent="0.3">
      <c r="A1567" t="s">
        <v>2873</v>
      </c>
      <c r="B1567" t="s">
        <v>1112</v>
      </c>
      <c r="C1567" s="62">
        <v>32526</v>
      </c>
      <c r="D1567" t="s">
        <v>6583</v>
      </c>
      <c r="E1567" t="s">
        <v>7628</v>
      </c>
      <c r="F1567" t="s">
        <v>1563</v>
      </c>
      <c r="G1567" t="s">
        <v>6107</v>
      </c>
      <c r="H1567" t="s">
        <v>1371</v>
      </c>
      <c r="I1567" t="s">
        <v>10050</v>
      </c>
      <c r="J1567" t="s">
        <v>1112</v>
      </c>
      <c r="K1567">
        <v>501381</v>
      </c>
      <c r="L1567" t="s">
        <v>1112</v>
      </c>
      <c r="M1567">
        <v>1741763</v>
      </c>
      <c r="N1567" t="s">
        <v>1112</v>
      </c>
      <c r="O1567" t="s">
        <v>2874</v>
      </c>
      <c r="P1567" t="s">
        <v>2873</v>
      </c>
      <c r="Q1567">
        <v>8759</v>
      </c>
      <c r="R1567" t="s">
        <v>1112</v>
      </c>
      <c r="S1567">
        <v>30937</v>
      </c>
      <c r="T1567" t="s">
        <v>1112</v>
      </c>
      <c r="V1567" t="s">
        <v>4624</v>
      </c>
      <c r="W1567">
        <v>50704</v>
      </c>
      <c r="X1567">
        <v>8759</v>
      </c>
      <c r="Y1567" t="s">
        <v>1112</v>
      </c>
      <c r="Z1567" t="s">
        <v>6095</v>
      </c>
      <c r="AA1567" t="s">
        <v>656</v>
      </c>
      <c r="AB1567" t="s">
        <v>656</v>
      </c>
      <c r="AC1567" t="s">
        <v>1112</v>
      </c>
      <c r="AD1567" t="s">
        <v>6095</v>
      </c>
      <c r="AE1567">
        <v>10916</v>
      </c>
      <c r="AF1567" t="s">
        <v>1112</v>
      </c>
      <c r="AG1567">
        <v>12864</v>
      </c>
      <c r="AH1567" t="s">
        <v>1112</v>
      </c>
      <c r="AI1567">
        <v>5134</v>
      </c>
      <c r="AJ1567">
        <v>3543</v>
      </c>
      <c r="AK1567" t="s">
        <v>1112</v>
      </c>
      <c r="AL1567" t="s">
        <v>15138</v>
      </c>
      <c r="AM1567" t="s">
        <v>6095</v>
      </c>
      <c r="AN1567" t="s">
        <v>1112</v>
      </c>
      <c r="AO1567" t="s">
        <v>1371</v>
      </c>
    </row>
    <row r="1568" spans="1:41" x14ac:dyDescent="0.3">
      <c r="A1568" t="s">
        <v>4625</v>
      </c>
      <c r="B1568" t="s">
        <v>1043</v>
      </c>
      <c r="C1568" s="62">
        <v>28758</v>
      </c>
      <c r="D1568" t="s">
        <v>7792</v>
      </c>
      <c r="E1568" t="s">
        <v>8030</v>
      </c>
      <c r="F1568" t="s">
        <v>3575</v>
      </c>
      <c r="G1568" t="s">
        <v>3575</v>
      </c>
      <c r="H1568" t="s">
        <v>1371</v>
      </c>
      <c r="I1568" t="s">
        <v>9854</v>
      </c>
      <c r="J1568" t="s">
        <v>1043</v>
      </c>
      <c r="K1568">
        <v>334492</v>
      </c>
      <c r="L1568" t="s">
        <v>1043</v>
      </c>
      <c r="M1568">
        <v>200754</v>
      </c>
      <c r="N1568" t="s">
        <v>1043</v>
      </c>
      <c r="O1568" t="s">
        <v>6096</v>
      </c>
      <c r="P1568" t="s">
        <v>4625</v>
      </c>
      <c r="R1568" t="s">
        <v>1043</v>
      </c>
      <c r="V1568" t="s">
        <v>6097</v>
      </c>
      <c r="W1568">
        <v>1173</v>
      </c>
      <c r="Z1568" t="s">
        <v>8872</v>
      </c>
      <c r="AA1568" t="s">
        <v>656</v>
      </c>
      <c r="AB1568" t="s">
        <v>656</v>
      </c>
      <c r="AC1568" t="s">
        <v>1043</v>
      </c>
      <c r="AD1568" t="s">
        <v>8872</v>
      </c>
      <c r="AI1568">
        <v>7081</v>
      </c>
      <c r="AO1568" t="s">
        <v>1371</v>
      </c>
    </row>
    <row r="1569" spans="1:41" x14ac:dyDescent="0.3">
      <c r="A1569" t="s">
        <v>3492</v>
      </c>
      <c r="B1569" t="s">
        <v>93</v>
      </c>
      <c r="C1569" s="62">
        <v>32598</v>
      </c>
      <c r="D1569" t="s">
        <v>6937</v>
      </c>
      <c r="E1569" t="s">
        <v>6936</v>
      </c>
      <c r="F1569" t="s">
        <v>3575</v>
      </c>
      <c r="G1569" t="s">
        <v>3575</v>
      </c>
      <c r="H1569" t="s">
        <v>1422</v>
      </c>
      <c r="I1569" t="s">
        <v>10650</v>
      </c>
      <c r="J1569" t="s">
        <v>93</v>
      </c>
      <c r="K1569">
        <v>500887</v>
      </c>
      <c r="L1569" t="s">
        <v>93</v>
      </c>
      <c r="M1569">
        <v>1961512</v>
      </c>
      <c r="N1569" t="s">
        <v>93</v>
      </c>
      <c r="O1569" t="s">
        <v>4626</v>
      </c>
      <c r="P1569" t="s">
        <v>3492</v>
      </c>
      <c r="Q1569">
        <v>9505</v>
      </c>
      <c r="R1569" t="s">
        <v>93</v>
      </c>
      <c r="S1569">
        <v>31851</v>
      </c>
      <c r="T1569" t="s">
        <v>93</v>
      </c>
      <c r="U1569" t="s">
        <v>93</v>
      </c>
      <c r="V1569" t="s">
        <v>4627</v>
      </c>
      <c r="W1569">
        <v>51667</v>
      </c>
      <c r="X1569">
        <v>9505</v>
      </c>
      <c r="Y1569" t="s">
        <v>93</v>
      </c>
      <c r="Z1569" t="s">
        <v>6098</v>
      </c>
      <c r="AA1569" t="s">
        <v>656</v>
      </c>
      <c r="AB1569" t="s">
        <v>656</v>
      </c>
      <c r="AC1569" t="s">
        <v>93</v>
      </c>
      <c r="AD1569" t="s">
        <v>6098</v>
      </c>
      <c r="AE1569">
        <v>12765</v>
      </c>
      <c r="AH1569" t="s">
        <v>93</v>
      </c>
      <c r="AI1569">
        <v>5788</v>
      </c>
      <c r="AJ1569">
        <v>4451</v>
      </c>
      <c r="AN1569" t="s">
        <v>93</v>
      </c>
      <c r="AO1569" t="s">
        <v>1422</v>
      </c>
    </row>
    <row r="1570" spans="1:41" x14ac:dyDescent="0.3">
      <c r="A1570" t="s">
        <v>13223</v>
      </c>
      <c r="B1570" t="s">
        <v>12839</v>
      </c>
      <c r="C1570" s="62">
        <v>35740</v>
      </c>
      <c r="D1570" t="s">
        <v>13224</v>
      </c>
      <c r="E1570" t="s">
        <v>13225</v>
      </c>
      <c r="F1570" t="s">
        <v>1524</v>
      </c>
      <c r="G1570" t="s">
        <v>9083</v>
      </c>
      <c r="H1570" t="s">
        <v>1371</v>
      </c>
      <c r="I1570" t="s">
        <v>13226</v>
      </c>
      <c r="J1570" t="s">
        <v>12839</v>
      </c>
      <c r="K1570">
        <v>666207</v>
      </c>
      <c r="L1570" t="s">
        <v>12839</v>
      </c>
      <c r="P1570" t="s">
        <v>13223</v>
      </c>
      <c r="S1570">
        <v>34873</v>
      </c>
      <c r="W1570">
        <v>109022</v>
      </c>
      <c r="Z1570" t="s">
        <v>13227</v>
      </c>
      <c r="AA1570" t="s">
        <v>656</v>
      </c>
      <c r="AB1570" t="s">
        <v>656</v>
      </c>
      <c r="AD1570" t="s">
        <v>13227</v>
      </c>
      <c r="AE1570">
        <v>14233</v>
      </c>
      <c r="AN1570" t="s">
        <v>12839</v>
      </c>
      <c r="AO1570" t="s">
        <v>1371</v>
      </c>
    </row>
    <row r="1571" spans="1:41" x14ac:dyDescent="0.3">
      <c r="A1571" t="s">
        <v>8200</v>
      </c>
      <c r="B1571" t="s">
        <v>8873</v>
      </c>
      <c r="C1571" s="62">
        <v>32833</v>
      </c>
      <c r="D1571" t="s">
        <v>6530</v>
      </c>
      <c r="E1571" t="s">
        <v>8201</v>
      </c>
      <c r="F1571" t="s">
        <v>1407</v>
      </c>
      <c r="G1571" t="s">
        <v>9083</v>
      </c>
      <c r="H1571" t="s">
        <v>1378</v>
      </c>
      <c r="I1571" t="s">
        <v>10063</v>
      </c>
      <c r="J1571" t="s">
        <v>8873</v>
      </c>
      <c r="K1571">
        <v>517369</v>
      </c>
      <c r="L1571" t="s">
        <v>8873</v>
      </c>
      <c r="M1571">
        <v>1741055</v>
      </c>
      <c r="N1571" t="s">
        <v>8873</v>
      </c>
      <c r="O1571" t="s">
        <v>8874</v>
      </c>
      <c r="P1571" t="s">
        <v>8200</v>
      </c>
      <c r="Q1571">
        <v>9843</v>
      </c>
      <c r="R1571" t="s">
        <v>8873</v>
      </c>
      <c r="S1571">
        <v>30817</v>
      </c>
      <c r="T1571" t="s">
        <v>8873</v>
      </c>
      <c r="V1571" t="s">
        <v>8875</v>
      </c>
      <c r="W1571">
        <v>57268</v>
      </c>
      <c r="X1571">
        <v>9843</v>
      </c>
      <c r="Y1571" t="s">
        <v>10064</v>
      </c>
      <c r="Z1571" t="s">
        <v>8876</v>
      </c>
      <c r="AA1571" t="s">
        <v>656</v>
      </c>
      <c r="AB1571" t="s">
        <v>656</v>
      </c>
      <c r="AC1571" t="s">
        <v>8873</v>
      </c>
      <c r="AD1571" t="s">
        <v>8876</v>
      </c>
      <c r="AE1571">
        <v>12613</v>
      </c>
      <c r="AF1571" t="s">
        <v>8873</v>
      </c>
      <c r="AG1571">
        <v>13575</v>
      </c>
      <c r="AH1571" t="s">
        <v>8873</v>
      </c>
      <c r="AI1571">
        <v>4412</v>
      </c>
      <c r="AJ1571">
        <v>4772</v>
      </c>
      <c r="AK1571" t="s">
        <v>8873</v>
      </c>
      <c r="AL1571" t="s">
        <v>15139</v>
      </c>
      <c r="AM1571" t="s">
        <v>8876</v>
      </c>
      <c r="AN1571" t="s">
        <v>8876</v>
      </c>
      <c r="AO1571" t="s">
        <v>15904</v>
      </c>
    </row>
    <row r="1572" spans="1:41" x14ac:dyDescent="0.3">
      <c r="A1572" t="s">
        <v>10194</v>
      </c>
      <c r="B1572" t="s">
        <v>10195</v>
      </c>
      <c r="C1572" s="62">
        <v>33252</v>
      </c>
      <c r="D1572" t="s">
        <v>6873</v>
      </c>
      <c r="E1572" t="s">
        <v>10196</v>
      </c>
      <c r="F1572" t="s">
        <v>1384</v>
      </c>
      <c r="G1572" t="s">
        <v>6107</v>
      </c>
      <c r="H1572" t="s">
        <v>1378</v>
      </c>
      <c r="I1572" t="s">
        <v>10197</v>
      </c>
      <c r="J1572" t="s">
        <v>10195</v>
      </c>
      <c r="K1572">
        <v>572039</v>
      </c>
      <c r="L1572" t="s">
        <v>10195</v>
      </c>
      <c r="M1572">
        <v>2044751</v>
      </c>
      <c r="N1572" t="s">
        <v>10195</v>
      </c>
      <c r="O1572" t="s">
        <v>13066</v>
      </c>
      <c r="P1572" t="s">
        <v>10194</v>
      </c>
      <c r="Q1572">
        <v>9628</v>
      </c>
      <c r="R1572" t="s">
        <v>10195</v>
      </c>
      <c r="S1572">
        <v>32842</v>
      </c>
      <c r="T1572" t="s">
        <v>10195</v>
      </c>
      <c r="V1572" t="s">
        <v>12602</v>
      </c>
      <c r="W1572">
        <v>100059</v>
      </c>
      <c r="X1572">
        <v>9628</v>
      </c>
      <c r="Y1572" t="s">
        <v>10195</v>
      </c>
      <c r="Z1572" t="s">
        <v>10198</v>
      </c>
      <c r="AA1572" t="s">
        <v>656</v>
      </c>
      <c r="AB1572" t="s">
        <v>656</v>
      </c>
      <c r="AC1572" t="s">
        <v>10195</v>
      </c>
      <c r="AD1572" t="s">
        <v>10198</v>
      </c>
      <c r="AE1572">
        <v>12464</v>
      </c>
      <c r="AF1572" t="s">
        <v>10195</v>
      </c>
      <c r="AG1572">
        <v>38252</v>
      </c>
      <c r="AH1572" t="s">
        <v>10195</v>
      </c>
      <c r="AI1572">
        <v>18285</v>
      </c>
      <c r="AJ1572">
        <v>4599</v>
      </c>
      <c r="AK1572" t="s">
        <v>10195</v>
      </c>
      <c r="AL1572" t="s">
        <v>15140</v>
      </c>
      <c r="AM1572" t="s">
        <v>10198</v>
      </c>
      <c r="AN1572" t="s">
        <v>10198</v>
      </c>
      <c r="AO1572" t="s">
        <v>1378</v>
      </c>
    </row>
    <row r="1573" spans="1:41" x14ac:dyDescent="0.3">
      <c r="A1573" t="s">
        <v>13859</v>
      </c>
      <c r="B1573" t="s">
        <v>11264</v>
      </c>
      <c r="C1573" s="62">
        <v>34014</v>
      </c>
      <c r="D1573" t="s">
        <v>6568</v>
      </c>
      <c r="E1573" t="s">
        <v>13860</v>
      </c>
      <c r="F1573" t="s">
        <v>1396</v>
      </c>
      <c r="G1573" t="s">
        <v>9083</v>
      </c>
      <c r="H1573" t="s">
        <v>1371</v>
      </c>
      <c r="I1573" t="s">
        <v>13861</v>
      </c>
      <c r="J1573" t="s">
        <v>11264</v>
      </c>
      <c r="K1573">
        <v>601713</v>
      </c>
      <c r="L1573" t="s">
        <v>11264</v>
      </c>
      <c r="M1573">
        <v>2167338</v>
      </c>
      <c r="N1573" t="s">
        <v>11264</v>
      </c>
      <c r="O1573" t="s">
        <v>15141</v>
      </c>
      <c r="P1573" t="s">
        <v>13859</v>
      </c>
      <c r="Q1573">
        <v>10683</v>
      </c>
      <c r="R1573" t="s">
        <v>11264</v>
      </c>
      <c r="S1573">
        <v>36071</v>
      </c>
      <c r="T1573" t="s">
        <v>11264</v>
      </c>
      <c r="W1573">
        <v>102061</v>
      </c>
      <c r="X1573">
        <v>10683</v>
      </c>
      <c r="Y1573" t="s">
        <v>11264</v>
      </c>
      <c r="Z1573" t="s">
        <v>13862</v>
      </c>
      <c r="AA1573" t="s">
        <v>656</v>
      </c>
      <c r="AB1573" t="s">
        <v>656</v>
      </c>
      <c r="AD1573" t="s">
        <v>13862</v>
      </c>
      <c r="AE1573">
        <v>14014</v>
      </c>
      <c r="AI1573">
        <v>19398</v>
      </c>
      <c r="AJ1573">
        <v>5169</v>
      </c>
      <c r="AK1573" t="s">
        <v>11264</v>
      </c>
      <c r="AL1573" t="s">
        <v>15142</v>
      </c>
      <c r="AM1573" t="s">
        <v>13862</v>
      </c>
      <c r="AN1573" t="s">
        <v>13862</v>
      </c>
      <c r="AO1573" t="s">
        <v>15887</v>
      </c>
    </row>
    <row r="1574" spans="1:41" x14ac:dyDescent="0.3">
      <c r="A1574" t="s">
        <v>8202</v>
      </c>
      <c r="B1574" t="s">
        <v>8877</v>
      </c>
      <c r="C1574" s="62">
        <v>33295</v>
      </c>
      <c r="D1574" t="s">
        <v>6808</v>
      </c>
      <c r="E1574" t="s">
        <v>8203</v>
      </c>
      <c r="F1574" t="s">
        <v>1400</v>
      </c>
      <c r="G1574" t="s">
        <v>6107</v>
      </c>
      <c r="H1574" t="s">
        <v>1422</v>
      </c>
      <c r="I1574" t="s">
        <v>10603</v>
      </c>
      <c r="J1574" t="s">
        <v>8877</v>
      </c>
      <c r="K1574">
        <v>608700</v>
      </c>
      <c r="L1574" t="s">
        <v>8877</v>
      </c>
      <c r="M1574">
        <v>2066320</v>
      </c>
      <c r="N1574" t="s">
        <v>8877</v>
      </c>
      <c r="O1574" t="s">
        <v>13451</v>
      </c>
      <c r="P1574" t="s">
        <v>8202</v>
      </c>
      <c r="Q1574">
        <v>9596</v>
      </c>
      <c r="R1574" t="s">
        <v>8877</v>
      </c>
      <c r="S1574">
        <v>33132</v>
      </c>
      <c r="T1574" t="s">
        <v>8877</v>
      </c>
      <c r="V1574" t="s">
        <v>8878</v>
      </c>
      <c r="W1574">
        <v>100316</v>
      </c>
      <c r="X1574">
        <v>9596</v>
      </c>
      <c r="Y1574" t="s">
        <v>8877</v>
      </c>
      <c r="Z1574" t="s">
        <v>8879</v>
      </c>
      <c r="AA1574" t="s">
        <v>656</v>
      </c>
      <c r="AB1574" t="s">
        <v>656</v>
      </c>
      <c r="AC1574" t="s">
        <v>8877</v>
      </c>
      <c r="AD1574" t="s">
        <v>8879</v>
      </c>
      <c r="AE1574">
        <v>12499</v>
      </c>
      <c r="AF1574" t="s">
        <v>8877</v>
      </c>
      <c r="AG1574">
        <v>52171</v>
      </c>
      <c r="AH1574" t="s">
        <v>8877</v>
      </c>
      <c r="AI1574">
        <v>18343</v>
      </c>
      <c r="AJ1574">
        <v>4471</v>
      </c>
      <c r="AL1574" t="s">
        <v>15143</v>
      </c>
      <c r="AM1574" t="s">
        <v>8879</v>
      </c>
      <c r="AN1574" t="s">
        <v>8877</v>
      </c>
      <c r="AO1574" t="s">
        <v>1422</v>
      </c>
    </row>
    <row r="1575" spans="1:41" x14ac:dyDescent="0.3">
      <c r="A1575" t="s">
        <v>2875</v>
      </c>
      <c r="B1575" t="s">
        <v>437</v>
      </c>
      <c r="C1575" s="62">
        <v>31578</v>
      </c>
      <c r="D1575" t="s">
        <v>6812</v>
      </c>
      <c r="E1575" t="s">
        <v>6811</v>
      </c>
      <c r="F1575" t="s">
        <v>3575</v>
      </c>
      <c r="G1575" t="s">
        <v>3575</v>
      </c>
      <c r="H1575" t="s">
        <v>658</v>
      </c>
      <c r="I1575" t="s">
        <v>9784</v>
      </c>
      <c r="J1575" t="s">
        <v>437</v>
      </c>
      <c r="K1575">
        <v>461858</v>
      </c>
      <c r="L1575" t="s">
        <v>437</v>
      </c>
      <c r="M1575">
        <v>1103761</v>
      </c>
      <c r="N1575" t="s">
        <v>437</v>
      </c>
      <c r="O1575" t="s">
        <v>2876</v>
      </c>
      <c r="P1575" t="s">
        <v>2875</v>
      </c>
      <c r="Q1575">
        <v>8733</v>
      </c>
      <c r="R1575" t="s">
        <v>437</v>
      </c>
      <c r="S1575">
        <v>29441</v>
      </c>
      <c r="T1575" t="s">
        <v>437</v>
      </c>
      <c r="U1575" t="s">
        <v>437</v>
      </c>
      <c r="V1575" t="s">
        <v>4628</v>
      </c>
      <c r="W1575">
        <v>46607</v>
      </c>
      <c r="X1575">
        <v>8733</v>
      </c>
      <c r="Y1575" t="s">
        <v>437</v>
      </c>
      <c r="Z1575" t="s">
        <v>6099</v>
      </c>
      <c r="AA1575" t="s">
        <v>656</v>
      </c>
      <c r="AB1575" t="s">
        <v>656</v>
      </c>
      <c r="AC1575" t="s">
        <v>437</v>
      </c>
      <c r="AD1575" t="s">
        <v>6099</v>
      </c>
      <c r="AE1575">
        <v>8273</v>
      </c>
      <c r="AF1575" t="s">
        <v>437</v>
      </c>
      <c r="AG1575">
        <v>12236</v>
      </c>
      <c r="AH1575" t="s">
        <v>437</v>
      </c>
      <c r="AI1575">
        <v>3243</v>
      </c>
      <c r="AJ1575">
        <v>3524</v>
      </c>
      <c r="AK1575" t="s">
        <v>437</v>
      </c>
      <c r="AL1575" t="s">
        <v>15144</v>
      </c>
      <c r="AM1575" t="s">
        <v>6099</v>
      </c>
      <c r="AN1575" t="s">
        <v>437</v>
      </c>
      <c r="AO1575" t="s">
        <v>658</v>
      </c>
    </row>
    <row r="1576" spans="1:41" x14ac:dyDescent="0.3">
      <c r="A1576" t="s">
        <v>16155</v>
      </c>
      <c r="B1576" t="s">
        <v>14234</v>
      </c>
      <c r="C1576" s="62">
        <v>33514</v>
      </c>
      <c r="D1576" t="s">
        <v>6553</v>
      </c>
      <c r="E1576" t="s">
        <v>16156</v>
      </c>
      <c r="F1576" t="s">
        <v>1400</v>
      </c>
      <c r="G1576" t="s">
        <v>6107</v>
      </c>
      <c r="H1576" t="s">
        <v>1371</v>
      </c>
      <c r="I1576" t="s">
        <v>16157</v>
      </c>
      <c r="J1576" t="s">
        <v>14234</v>
      </c>
      <c r="AA1576" t="s">
        <v>656</v>
      </c>
      <c r="AB1576" t="s">
        <v>656</v>
      </c>
    </row>
    <row r="1577" spans="1:41" x14ac:dyDescent="0.3">
      <c r="A1577" t="s">
        <v>4629</v>
      </c>
      <c r="B1577" t="s">
        <v>14</v>
      </c>
      <c r="C1577" s="62">
        <v>27837</v>
      </c>
      <c r="D1577" t="s">
        <v>6977</v>
      </c>
      <c r="E1577" t="s">
        <v>7465</v>
      </c>
      <c r="F1577" t="s">
        <v>3575</v>
      </c>
      <c r="G1577" t="s">
        <v>3575</v>
      </c>
      <c r="H1577" t="s">
        <v>1378</v>
      </c>
      <c r="I1577" t="s">
        <v>10900</v>
      </c>
      <c r="J1577" t="s">
        <v>14</v>
      </c>
      <c r="K1577">
        <v>325392</v>
      </c>
      <c r="L1577" t="s">
        <v>14</v>
      </c>
      <c r="M1577">
        <v>223569</v>
      </c>
      <c r="N1577" t="s">
        <v>14</v>
      </c>
      <c r="O1577" t="s">
        <v>6100</v>
      </c>
      <c r="P1577" t="s">
        <v>4629</v>
      </c>
      <c r="Q1577">
        <v>6489</v>
      </c>
      <c r="R1577" t="s">
        <v>14</v>
      </c>
      <c r="V1577" t="s">
        <v>6101</v>
      </c>
      <c r="W1577">
        <v>12481</v>
      </c>
      <c r="Z1577" t="s">
        <v>8880</v>
      </c>
      <c r="AA1577" t="s">
        <v>664</v>
      </c>
      <c r="AB1577" t="s">
        <v>664</v>
      </c>
      <c r="AC1577" t="s">
        <v>14</v>
      </c>
      <c r="AD1577" t="s">
        <v>8880</v>
      </c>
      <c r="AI1577">
        <v>4490</v>
      </c>
      <c r="AO1577" t="s">
        <v>1378</v>
      </c>
    </row>
    <row r="1578" spans="1:41" x14ac:dyDescent="0.3">
      <c r="A1578" t="s">
        <v>3493</v>
      </c>
      <c r="B1578" t="s">
        <v>1294</v>
      </c>
      <c r="C1578" s="62">
        <v>33495</v>
      </c>
      <c r="D1578" t="s">
        <v>6758</v>
      </c>
      <c r="E1578" t="s">
        <v>6757</v>
      </c>
      <c r="F1578" t="s">
        <v>1414</v>
      </c>
      <c r="G1578" t="s">
        <v>9083</v>
      </c>
      <c r="H1578" t="s">
        <v>1378</v>
      </c>
      <c r="I1578" t="s">
        <v>10523</v>
      </c>
      <c r="J1578" t="s">
        <v>1294</v>
      </c>
      <c r="K1578">
        <v>570256</v>
      </c>
      <c r="L1578" t="s">
        <v>1294</v>
      </c>
      <c r="M1578">
        <v>1954592</v>
      </c>
      <c r="N1578" t="s">
        <v>1294</v>
      </c>
      <c r="O1578" t="s">
        <v>8881</v>
      </c>
      <c r="P1578" t="s">
        <v>3493</v>
      </c>
      <c r="Q1578">
        <v>9613</v>
      </c>
      <c r="R1578" t="s">
        <v>1294</v>
      </c>
      <c r="S1578">
        <v>32950</v>
      </c>
      <c r="T1578" t="s">
        <v>1294</v>
      </c>
      <c r="U1578" t="s">
        <v>1294</v>
      </c>
      <c r="V1578" t="s">
        <v>4630</v>
      </c>
      <c r="W1578">
        <v>66245</v>
      </c>
      <c r="X1578">
        <v>9613</v>
      </c>
      <c r="Y1578" t="s">
        <v>1294</v>
      </c>
      <c r="Z1578" t="s">
        <v>6102</v>
      </c>
      <c r="AA1578" t="s">
        <v>664</v>
      </c>
      <c r="AB1578" t="s">
        <v>664</v>
      </c>
      <c r="AC1578" t="s">
        <v>1294</v>
      </c>
      <c r="AD1578" t="s">
        <v>6102</v>
      </c>
      <c r="AE1578">
        <v>12634</v>
      </c>
      <c r="AF1578" t="s">
        <v>1294</v>
      </c>
      <c r="AG1578">
        <v>17382</v>
      </c>
      <c r="AH1578" t="s">
        <v>1294</v>
      </c>
      <c r="AI1578">
        <v>10505</v>
      </c>
      <c r="AJ1578">
        <v>4403</v>
      </c>
      <c r="AK1578" t="s">
        <v>1294</v>
      </c>
      <c r="AL1578" t="s">
        <v>15145</v>
      </c>
      <c r="AM1578" t="s">
        <v>6102</v>
      </c>
      <c r="AN1578" t="s">
        <v>6102</v>
      </c>
      <c r="AO1578" t="s">
        <v>1378</v>
      </c>
    </row>
    <row r="1579" spans="1:41" x14ac:dyDescent="0.3">
      <c r="A1579" t="s">
        <v>11865</v>
      </c>
      <c r="B1579" t="s">
        <v>11516</v>
      </c>
      <c r="C1579" s="62">
        <v>34155</v>
      </c>
      <c r="D1579" t="s">
        <v>6760</v>
      </c>
      <c r="E1579" t="s">
        <v>6757</v>
      </c>
      <c r="F1579" t="s">
        <v>1563</v>
      </c>
      <c r="G1579" t="s">
        <v>6107</v>
      </c>
      <c r="H1579" t="s">
        <v>1429</v>
      </c>
      <c r="I1579" t="s">
        <v>11517</v>
      </c>
      <c r="J1579" t="s">
        <v>11516</v>
      </c>
      <c r="K1579">
        <v>593871</v>
      </c>
      <c r="L1579" t="s">
        <v>11516</v>
      </c>
      <c r="M1579">
        <v>2106657</v>
      </c>
      <c r="N1579" t="s">
        <v>11516</v>
      </c>
      <c r="O1579" t="s">
        <v>11866</v>
      </c>
      <c r="P1579" t="s">
        <v>11865</v>
      </c>
      <c r="Q1579">
        <v>9750</v>
      </c>
      <c r="R1579" t="s">
        <v>11516</v>
      </c>
      <c r="S1579">
        <v>32525</v>
      </c>
      <c r="T1579" t="s">
        <v>11516</v>
      </c>
      <c r="V1579" t="s">
        <v>11867</v>
      </c>
      <c r="W1579">
        <v>67568</v>
      </c>
      <c r="X1579">
        <v>9750</v>
      </c>
      <c r="Y1579" t="s">
        <v>11516</v>
      </c>
      <c r="Z1579" t="s">
        <v>11868</v>
      </c>
      <c r="AA1579" t="s">
        <v>5053</v>
      </c>
      <c r="AB1579" t="s">
        <v>656</v>
      </c>
      <c r="AC1579" t="s">
        <v>11516</v>
      </c>
      <c r="AD1579" t="s">
        <v>11868</v>
      </c>
      <c r="AE1579">
        <v>11359</v>
      </c>
      <c r="AF1579" t="s">
        <v>11516</v>
      </c>
      <c r="AG1579">
        <v>21874</v>
      </c>
      <c r="AH1579" t="s">
        <v>11516</v>
      </c>
      <c r="AI1579">
        <v>13217</v>
      </c>
      <c r="AJ1579">
        <v>4672</v>
      </c>
      <c r="AK1579" t="s">
        <v>11516</v>
      </c>
      <c r="AL1579" t="s">
        <v>15146</v>
      </c>
      <c r="AM1579" t="s">
        <v>11868</v>
      </c>
      <c r="AN1579" t="s">
        <v>11868</v>
      </c>
      <c r="AO1579" t="s">
        <v>1429</v>
      </c>
    </row>
    <row r="1580" spans="1:41" x14ac:dyDescent="0.3">
      <c r="A1580" t="s">
        <v>2877</v>
      </c>
      <c r="B1580" t="s">
        <v>163</v>
      </c>
      <c r="C1580" s="62">
        <v>27677</v>
      </c>
      <c r="D1580" t="s">
        <v>7317</v>
      </c>
      <c r="E1580" t="s">
        <v>6757</v>
      </c>
      <c r="F1580" t="s">
        <v>3575</v>
      </c>
      <c r="G1580" t="s">
        <v>3575</v>
      </c>
      <c r="H1580" t="s">
        <v>658</v>
      </c>
      <c r="I1580" t="s">
        <v>9460</v>
      </c>
      <c r="J1580" t="s">
        <v>163</v>
      </c>
      <c r="K1580">
        <v>135784</v>
      </c>
      <c r="L1580" t="s">
        <v>163</v>
      </c>
      <c r="M1580">
        <v>11714</v>
      </c>
      <c r="N1580" t="s">
        <v>163</v>
      </c>
      <c r="O1580" t="s">
        <v>2878</v>
      </c>
      <c r="P1580" t="s">
        <v>2877</v>
      </c>
      <c r="Q1580">
        <v>6049</v>
      </c>
      <c r="R1580" t="s">
        <v>163</v>
      </c>
      <c r="S1580">
        <v>3888</v>
      </c>
      <c r="T1580" t="s">
        <v>163</v>
      </c>
      <c r="V1580" t="s">
        <v>4631</v>
      </c>
      <c r="W1580">
        <v>684</v>
      </c>
      <c r="X1580">
        <v>6049</v>
      </c>
      <c r="Y1580" t="s">
        <v>163</v>
      </c>
      <c r="Z1580" t="s">
        <v>8882</v>
      </c>
      <c r="AA1580" t="s">
        <v>656</v>
      </c>
      <c r="AB1580" t="s">
        <v>656</v>
      </c>
      <c r="AC1580" t="s">
        <v>163</v>
      </c>
      <c r="AD1580" t="s">
        <v>8882</v>
      </c>
      <c r="AI1580">
        <v>12629</v>
      </c>
      <c r="AO1580" t="s">
        <v>658</v>
      </c>
    </row>
    <row r="1581" spans="1:41" x14ac:dyDescent="0.3">
      <c r="A1581" t="s">
        <v>2879</v>
      </c>
      <c r="B1581" t="s">
        <v>210</v>
      </c>
      <c r="C1581" s="62">
        <v>32116</v>
      </c>
      <c r="D1581" t="s">
        <v>6763</v>
      </c>
      <c r="E1581" t="s">
        <v>6762</v>
      </c>
      <c r="F1581" t="s">
        <v>3575</v>
      </c>
      <c r="G1581" t="s">
        <v>3575</v>
      </c>
      <c r="H1581" t="s">
        <v>1378</v>
      </c>
      <c r="I1581" t="s">
        <v>10308</v>
      </c>
      <c r="J1581" t="s">
        <v>210</v>
      </c>
      <c r="K1581">
        <v>572041</v>
      </c>
      <c r="L1581" t="s">
        <v>210</v>
      </c>
      <c r="M1581">
        <v>1740992</v>
      </c>
      <c r="N1581" t="s">
        <v>210</v>
      </c>
      <c r="O1581" t="s">
        <v>4632</v>
      </c>
      <c r="P1581" t="s">
        <v>2879</v>
      </c>
      <c r="Q1581">
        <v>9157</v>
      </c>
      <c r="R1581" t="s">
        <v>210</v>
      </c>
      <c r="S1581">
        <v>30699</v>
      </c>
      <c r="T1581" t="s">
        <v>210</v>
      </c>
      <c r="U1581" t="s">
        <v>210</v>
      </c>
      <c r="V1581" t="s">
        <v>4633</v>
      </c>
      <c r="W1581">
        <v>60932</v>
      </c>
      <c r="X1581">
        <v>9157</v>
      </c>
      <c r="Y1581" t="s">
        <v>210</v>
      </c>
      <c r="Z1581" t="s">
        <v>6103</v>
      </c>
      <c r="AA1581" t="s">
        <v>656</v>
      </c>
      <c r="AB1581" t="s">
        <v>656</v>
      </c>
      <c r="AC1581" t="s">
        <v>210</v>
      </c>
      <c r="AD1581" t="s">
        <v>6103</v>
      </c>
      <c r="AE1581">
        <v>10968</v>
      </c>
      <c r="AF1581" t="s">
        <v>210</v>
      </c>
      <c r="AG1581">
        <v>12970</v>
      </c>
      <c r="AH1581" t="s">
        <v>210</v>
      </c>
      <c r="AI1581">
        <v>12258</v>
      </c>
      <c r="AJ1581">
        <v>3951</v>
      </c>
      <c r="AL1581" t="s">
        <v>15147</v>
      </c>
      <c r="AM1581" t="s">
        <v>6103</v>
      </c>
      <c r="AN1581" t="s">
        <v>6103</v>
      </c>
      <c r="AO1581" t="s">
        <v>1378</v>
      </c>
    </row>
    <row r="1582" spans="1:41" x14ac:dyDescent="0.3">
      <c r="A1582" t="s">
        <v>2880</v>
      </c>
      <c r="B1582" t="s">
        <v>1050</v>
      </c>
      <c r="C1582" s="62">
        <v>32469</v>
      </c>
      <c r="D1582" t="s">
        <v>6859</v>
      </c>
      <c r="E1582" t="s">
        <v>7613</v>
      </c>
      <c r="F1582" t="s">
        <v>3575</v>
      </c>
      <c r="G1582" t="s">
        <v>3575</v>
      </c>
      <c r="H1582" t="s">
        <v>1371</v>
      </c>
      <c r="I1582" t="s">
        <v>9443</v>
      </c>
      <c r="J1582" t="s">
        <v>1050</v>
      </c>
      <c r="K1582">
        <v>519141</v>
      </c>
      <c r="L1582" t="s">
        <v>1050</v>
      </c>
      <c r="M1582">
        <v>1765810</v>
      </c>
      <c r="N1582" t="s">
        <v>1050</v>
      </c>
      <c r="O1582" t="s">
        <v>2881</v>
      </c>
      <c r="P1582" t="s">
        <v>2880</v>
      </c>
      <c r="Q1582">
        <v>9068</v>
      </c>
      <c r="R1582" t="s">
        <v>1050</v>
      </c>
      <c r="S1582">
        <v>31010</v>
      </c>
      <c r="T1582" t="s">
        <v>1050</v>
      </c>
      <c r="V1582" t="s">
        <v>4634</v>
      </c>
      <c r="W1582">
        <v>68404</v>
      </c>
      <c r="X1582">
        <v>9068</v>
      </c>
      <c r="Y1582" t="s">
        <v>1050</v>
      </c>
      <c r="Z1582" t="s">
        <v>6104</v>
      </c>
      <c r="AA1582" t="s">
        <v>656</v>
      </c>
      <c r="AB1582" t="s">
        <v>664</v>
      </c>
      <c r="AC1582" t="s">
        <v>1050</v>
      </c>
      <c r="AD1582" t="s">
        <v>6104</v>
      </c>
      <c r="AE1582">
        <v>11436</v>
      </c>
      <c r="AF1582" t="s">
        <v>1050</v>
      </c>
      <c r="AG1582">
        <v>13438</v>
      </c>
      <c r="AH1582" t="s">
        <v>1050</v>
      </c>
      <c r="AI1582">
        <v>18095</v>
      </c>
      <c r="AJ1582">
        <v>3927</v>
      </c>
      <c r="AK1582" t="s">
        <v>1050</v>
      </c>
      <c r="AL1582" t="s">
        <v>15148</v>
      </c>
      <c r="AM1582" t="s">
        <v>6104</v>
      </c>
      <c r="AN1582" t="s">
        <v>6104</v>
      </c>
      <c r="AO1582" t="s">
        <v>15887</v>
      </c>
    </row>
    <row r="1583" spans="1:41" x14ac:dyDescent="0.3">
      <c r="A1583" t="s">
        <v>2882</v>
      </c>
      <c r="B1583" t="s">
        <v>1092</v>
      </c>
      <c r="C1583" s="62">
        <v>31033</v>
      </c>
      <c r="D1583" t="s">
        <v>8031</v>
      </c>
      <c r="E1583" t="s">
        <v>7613</v>
      </c>
      <c r="F1583" t="s">
        <v>3575</v>
      </c>
      <c r="G1583" t="s">
        <v>3575</v>
      </c>
      <c r="H1583" t="s">
        <v>1371</v>
      </c>
      <c r="I1583" t="s">
        <v>10428</v>
      </c>
      <c r="J1583" t="s">
        <v>1092</v>
      </c>
      <c r="K1583">
        <v>456421</v>
      </c>
      <c r="L1583" t="s">
        <v>1092</v>
      </c>
      <c r="M1583">
        <v>1568447</v>
      </c>
      <c r="N1583" t="s">
        <v>2883</v>
      </c>
      <c r="O1583" t="s">
        <v>4635</v>
      </c>
      <c r="P1583" t="s">
        <v>2882</v>
      </c>
      <c r="Q1583">
        <v>9175</v>
      </c>
      <c r="R1583" t="s">
        <v>1092</v>
      </c>
      <c r="V1583" t="s">
        <v>6105</v>
      </c>
      <c r="W1583">
        <v>45573</v>
      </c>
      <c r="X1583">
        <v>9175</v>
      </c>
      <c r="Y1583" t="s">
        <v>2883</v>
      </c>
      <c r="Z1583" t="s">
        <v>8883</v>
      </c>
      <c r="AA1583" t="s">
        <v>656</v>
      </c>
      <c r="AB1583" t="s">
        <v>656</v>
      </c>
      <c r="AC1583" t="s">
        <v>1092</v>
      </c>
      <c r="AD1583" t="s">
        <v>8883</v>
      </c>
      <c r="AI1583">
        <v>3363</v>
      </c>
      <c r="AO1583" t="s">
        <v>1371</v>
      </c>
    </row>
    <row r="1584" spans="1:41" x14ac:dyDescent="0.3">
      <c r="A1584" t="s">
        <v>6106</v>
      </c>
      <c r="B1584" t="s">
        <v>1283</v>
      </c>
      <c r="C1584" s="62">
        <v>33949</v>
      </c>
      <c r="D1584" t="s">
        <v>6876</v>
      </c>
      <c r="E1584" t="s">
        <v>6875</v>
      </c>
      <c r="F1584" t="s">
        <v>1424</v>
      </c>
      <c r="G1584" t="s">
        <v>6107</v>
      </c>
      <c r="H1584" t="s">
        <v>2145</v>
      </c>
      <c r="I1584" t="s">
        <v>10479</v>
      </c>
      <c r="J1584" t="s">
        <v>1283</v>
      </c>
      <c r="K1584">
        <v>592647</v>
      </c>
      <c r="L1584" t="s">
        <v>1283</v>
      </c>
      <c r="M1584">
        <v>1953811</v>
      </c>
      <c r="N1584" t="s">
        <v>1283</v>
      </c>
      <c r="O1584" t="s">
        <v>8884</v>
      </c>
      <c r="P1584" t="s">
        <v>6106</v>
      </c>
      <c r="Q1584">
        <v>9822</v>
      </c>
      <c r="R1584" t="s">
        <v>1283</v>
      </c>
      <c r="S1584">
        <v>32210</v>
      </c>
      <c r="T1584" t="s">
        <v>1283</v>
      </c>
      <c r="V1584" t="s">
        <v>6108</v>
      </c>
      <c r="W1584">
        <v>67078</v>
      </c>
      <c r="X1584">
        <v>9822</v>
      </c>
      <c r="Y1584" t="s">
        <v>1283</v>
      </c>
      <c r="Z1584" t="s">
        <v>6109</v>
      </c>
      <c r="AA1584" t="s">
        <v>5053</v>
      </c>
      <c r="AB1584" t="s">
        <v>656</v>
      </c>
      <c r="AC1584" t="s">
        <v>1283</v>
      </c>
      <c r="AD1584" t="s">
        <v>6109</v>
      </c>
      <c r="AE1584">
        <v>12860</v>
      </c>
      <c r="AF1584" t="s">
        <v>1283</v>
      </c>
      <c r="AG1584">
        <v>17151</v>
      </c>
      <c r="AH1584" t="s">
        <v>1283</v>
      </c>
      <c r="AI1584">
        <v>14549</v>
      </c>
      <c r="AJ1584">
        <v>4751</v>
      </c>
      <c r="AN1584" t="s">
        <v>1283</v>
      </c>
      <c r="AO1584" t="s">
        <v>1378</v>
      </c>
    </row>
    <row r="1585" spans="1:41" x14ac:dyDescent="0.3">
      <c r="A1585" t="s">
        <v>15801</v>
      </c>
      <c r="B1585" t="s">
        <v>15679</v>
      </c>
      <c r="C1585" s="62">
        <v>33619</v>
      </c>
      <c r="D1585" t="s">
        <v>6633</v>
      </c>
      <c r="E1585" t="s">
        <v>15802</v>
      </c>
      <c r="F1585" t="s">
        <v>1393</v>
      </c>
      <c r="G1585" t="s">
        <v>9083</v>
      </c>
      <c r="H1585" t="s">
        <v>1371</v>
      </c>
      <c r="I1585" t="s">
        <v>15803</v>
      </c>
      <c r="J1585" t="s">
        <v>15679</v>
      </c>
      <c r="K1585">
        <v>594965</v>
      </c>
      <c r="L1585" t="s">
        <v>15679</v>
      </c>
      <c r="P1585" t="s">
        <v>15801</v>
      </c>
      <c r="Q1585">
        <v>11043</v>
      </c>
      <c r="R1585" t="s">
        <v>15679</v>
      </c>
      <c r="S1585">
        <v>34899</v>
      </c>
      <c r="T1585" t="s">
        <v>15679</v>
      </c>
      <c r="W1585">
        <v>68794</v>
      </c>
      <c r="Z1585" t="s">
        <v>16067</v>
      </c>
      <c r="AA1585" t="s">
        <v>656</v>
      </c>
      <c r="AB1585" t="s">
        <v>656</v>
      </c>
      <c r="AD1585" t="s">
        <v>16067</v>
      </c>
      <c r="AE1585">
        <v>14752</v>
      </c>
      <c r="AI1585">
        <v>27806</v>
      </c>
      <c r="AJ1585">
        <v>5905</v>
      </c>
      <c r="AN1585" t="s">
        <v>15679</v>
      </c>
      <c r="AO1585" t="s">
        <v>1371</v>
      </c>
    </row>
    <row r="1586" spans="1:41" x14ac:dyDescent="0.3">
      <c r="A1586" t="s">
        <v>2884</v>
      </c>
      <c r="B1586" t="s">
        <v>798</v>
      </c>
      <c r="C1586" s="62">
        <v>32504</v>
      </c>
      <c r="D1586" t="s">
        <v>7171</v>
      </c>
      <c r="E1586" t="s">
        <v>7506</v>
      </c>
      <c r="F1586" t="s">
        <v>1387</v>
      </c>
      <c r="G1586" t="s">
        <v>6107</v>
      </c>
      <c r="H1586" t="s">
        <v>1371</v>
      </c>
      <c r="I1586" t="s">
        <v>10700</v>
      </c>
      <c r="J1586" t="s">
        <v>798</v>
      </c>
      <c r="K1586">
        <v>519144</v>
      </c>
      <c r="L1586" t="s">
        <v>798</v>
      </c>
      <c r="M1586">
        <v>1232129</v>
      </c>
      <c r="N1586" t="s">
        <v>798</v>
      </c>
      <c r="O1586" t="s">
        <v>2885</v>
      </c>
      <c r="P1586" t="s">
        <v>2884</v>
      </c>
      <c r="Q1586">
        <v>8419</v>
      </c>
      <c r="R1586" t="s">
        <v>798</v>
      </c>
      <c r="S1586">
        <v>29966</v>
      </c>
      <c r="T1586" t="s">
        <v>798</v>
      </c>
      <c r="V1586" t="s">
        <v>4636</v>
      </c>
      <c r="W1586">
        <v>57745</v>
      </c>
      <c r="X1586">
        <v>8419</v>
      </c>
      <c r="Y1586" t="s">
        <v>798</v>
      </c>
      <c r="Z1586" t="s">
        <v>6110</v>
      </c>
      <c r="AA1586" t="s">
        <v>656</v>
      </c>
      <c r="AB1586" t="s">
        <v>656</v>
      </c>
      <c r="AC1586" t="s">
        <v>798</v>
      </c>
      <c r="AD1586" t="s">
        <v>6110</v>
      </c>
      <c r="AE1586">
        <v>9759</v>
      </c>
      <c r="AF1586" t="s">
        <v>798</v>
      </c>
      <c r="AG1586">
        <v>5659</v>
      </c>
      <c r="AH1586" t="s">
        <v>798</v>
      </c>
      <c r="AI1586">
        <v>7519</v>
      </c>
      <c r="AJ1586">
        <v>3175</v>
      </c>
      <c r="AK1586" t="s">
        <v>798</v>
      </c>
      <c r="AL1586" t="s">
        <v>15149</v>
      </c>
      <c r="AM1586" t="s">
        <v>6110</v>
      </c>
      <c r="AN1586" t="s">
        <v>6110</v>
      </c>
      <c r="AO1586" t="s">
        <v>15887</v>
      </c>
    </row>
    <row r="1587" spans="1:41" x14ac:dyDescent="0.3">
      <c r="A1587" t="s">
        <v>4637</v>
      </c>
      <c r="B1587" t="s">
        <v>4638</v>
      </c>
      <c r="C1587" s="62">
        <v>26162</v>
      </c>
      <c r="D1587" t="s">
        <v>6760</v>
      </c>
      <c r="E1587" t="s">
        <v>7466</v>
      </c>
      <c r="F1587" t="s">
        <v>3575</v>
      </c>
      <c r="G1587" t="s">
        <v>3575</v>
      </c>
      <c r="H1587" t="s">
        <v>1422</v>
      </c>
      <c r="I1587" t="s">
        <v>9781</v>
      </c>
      <c r="J1587" t="s">
        <v>4638</v>
      </c>
      <c r="K1587">
        <v>120691</v>
      </c>
      <c r="L1587" t="s">
        <v>4638</v>
      </c>
      <c r="M1587">
        <v>7987</v>
      </c>
      <c r="N1587" t="s">
        <v>4638</v>
      </c>
      <c r="O1587" t="s">
        <v>6111</v>
      </c>
      <c r="P1587" t="s">
        <v>4637</v>
      </c>
      <c r="R1587" t="s">
        <v>4638</v>
      </c>
      <c r="S1587">
        <v>3341</v>
      </c>
      <c r="T1587" t="s">
        <v>4638</v>
      </c>
      <c r="V1587" t="s">
        <v>6112</v>
      </c>
      <c r="W1587">
        <v>1602</v>
      </c>
      <c r="Z1587" t="s">
        <v>8885</v>
      </c>
      <c r="AA1587" t="s">
        <v>5053</v>
      </c>
      <c r="AB1587" t="s">
        <v>656</v>
      </c>
      <c r="AC1587" t="s">
        <v>4638</v>
      </c>
      <c r="AD1587" t="s">
        <v>8885</v>
      </c>
      <c r="AI1587">
        <v>9115</v>
      </c>
      <c r="AO1587" t="s">
        <v>1422</v>
      </c>
    </row>
    <row r="1588" spans="1:41" x14ac:dyDescent="0.3">
      <c r="A1588" t="s">
        <v>2886</v>
      </c>
      <c r="B1588" t="s">
        <v>637</v>
      </c>
      <c r="C1588" s="62">
        <v>31863</v>
      </c>
      <c r="D1588" t="s">
        <v>6721</v>
      </c>
      <c r="E1588" t="s">
        <v>6720</v>
      </c>
      <c r="F1588" t="s">
        <v>1381</v>
      </c>
      <c r="G1588" t="s">
        <v>9083</v>
      </c>
      <c r="H1588" t="s">
        <v>1422</v>
      </c>
      <c r="I1588" t="s">
        <v>9952</v>
      </c>
      <c r="J1588" t="s">
        <v>637</v>
      </c>
      <c r="K1588">
        <v>457763</v>
      </c>
      <c r="L1588" t="s">
        <v>637</v>
      </c>
      <c r="M1588">
        <v>1660162</v>
      </c>
      <c r="N1588" t="s">
        <v>637</v>
      </c>
      <c r="O1588" t="s">
        <v>2887</v>
      </c>
      <c r="P1588" t="s">
        <v>2886</v>
      </c>
      <c r="Q1588">
        <v>8578</v>
      </c>
      <c r="R1588" t="s">
        <v>637</v>
      </c>
      <c r="S1588">
        <v>30112</v>
      </c>
      <c r="T1588" t="s">
        <v>637</v>
      </c>
      <c r="U1588" t="s">
        <v>637</v>
      </c>
      <c r="V1588" t="s">
        <v>4639</v>
      </c>
      <c r="W1588">
        <v>58548</v>
      </c>
      <c r="X1588">
        <v>8578</v>
      </c>
      <c r="Y1588" t="s">
        <v>637</v>
      </c>
      <c r="Z1588" t="s">
        <v>6113</v>
      </c>
      <c r="AA1588" t="s">
        <v>656</v>
      </c>
      <c r="AB1588" t="s">
        <v>656</v>
      </c>
      <c r="AC1588" t="s">
        <v>637</v>
      </c>
      <c r="AD1588" t="s">
        <v>6113</v>
      </c>
      <c r="AE1588">
        <v>10426</v>
      </c>
      <c r="AF1588" t="s">
        <v>637</v>
      </c>
      <c r="AG1588">
        <v>6292</v>
      </c>
      <c r="AH1588" t="s">
        <v>637</v>
      </c>
      <c r="AI1588">
        <v>5663</v>
      </c>
      <c r="AJ1588">
        <v>3180</v>
      </c>
      <c r="AK1588" t="s">
        <v>637</v>
      </c>
      <c r="AL1588" t="s">
        <v>15150</v>
      </c>
      <c r="AM1588" t="s">
        <v>6113</v>
      </c>
      <c r="AN1588" t="s">
        <v>6113</v>
      </c>
      <c r="AO1588" t="s">
        <v>1422</v>
      </c>
    </row>
    <row r="1589" spans="1:41" x14ac:dyDescent="0.3">
      <c r="A1589" t="s">
        <v>12377</v>
      </c>
      <c r="B1589" t="s">
        <v>11202</v>
      </c>
      <c r="C1589" s="62">
        <v>33142</v>
      </c>
      <c r="D1589" t="s">
        <v>9679</v>
      </c>
      <c r="E1589" t="s">
        <v>12378</v>
      </c>
      <c r="F1589" t="s">
        <v>1400</v>
      </c>
      <c r="G1589" t="s">
        <v>6107</v>
      </c>
      <c r="H1589" t="s">
        <v>1371</v>
      </c>
      <c r="I1589" t="s">
        <v>11741</v>
      </c>
      <c r="J1589" t="s">
        <v>11202</v>
      </c>
      <c r="K1589">
        <v>572044</v>
      </c>
      <c r="L1589" t="s">
        <v>11202</v>
      </c>
      <c r="M1589">
        <v>2216694</v>
      </c>
      <c r="N1589" t="s">
        <v>11202</v>
      </c>
      <c r="O1589" t="s">
        <v>13438</v>
      </c>
      <c r="P1589" t="s">
        <v>12377</v>
      </c>
      <c r="Q1589">
        <v>10335</v>
      </c>
      <c r="R1589" t="s">
        <v>11202</v>
      </c>
      <c r="S1589">
        <v>34902</v>
      </c>
      <c r="T1589" t="s">
        <v>11202</v>
      </c>
      <c r="V1589" t="s">
        <v>12379</v>
      </c>
      <c r="W1589">
        <v>60652</v>
      </c>
      <c r="X1589">
        <v>10335</v>
      </c>
      <c r="Y1589" t="s">
        <v>11202</v>
      </c>
      <c r="Z1589" t="s">
        <v>12380</v>
      </c>
      <c r="AA1589" t="s">
        <v>656</v>
      </c>
      <c r="AB1589" t="s">
        <v>656</v>
      </c>
      <c r="AC1589" t="s">
        <v>11202</v>
      </c>
      <c r="AD1589" t="s">
        <v>12380</v>
      </c>
      <c r="AE1589">
        <v>11015</v>
      </c>
      <c r="AF1589" t="s">
        <v>11202</v>
      </c>
      <c r="AG1589">
        <v>71189</v>
      </c>
      <c r="AH1589" t="s">
        <v>11202</v>
      </c>
      <c r="AI1589">
        <v>11994</v>
      </c>
      <c r="AJ1589">
        <v>5313</v>
      </c>
      <c r="AN1589" t="s">
        <v>11202</v>
      </c>
      <c r="AO1589" t="s">
        <v>1371</v>
      </c>
    </row>
    <row r="1590" spans="1:41" x14ac:dyDescent="0.3">
      <c r="A1590" t="s">
        <v>13863</v>
      </c>
      <c r="B1590" t="s">
        <v>11721</v>
      </c>
      <c r="C1590" s="62">
        <v>33983</v>
      </c>
      <c r="D1590" t="s">
        <v>13864</v>
      </c>
      <c r="E1590" t="s">
        <v>13865</v>
      </c>
      <c r="F1590" t="s">
        <v>3575</v>
      </c>
      <c r="G1590" t="s">
        <v>3575</v>
      </c>
      <c r="H1590" t="s">
        <v>1378</v>
      </c>
      <c r="I1590" t="s">
        <v>13048</v>
      </c>
      <c r="J1590" t="s">
        <v>11721</v>
      </c>
      <c r="K1590">
        <v>621471</v>
      </c>
      <c r="L1590" t="s">
        <v>11721</v>
      </c>
      <c r="M1590">
        <v>2167512</v>
      </c>
      <c r="N1590" t="s">
        <v>11721</v>
      </c>
      <c r="O1590" t="s">
        <v>15151</v>
      </c>
      <c r="P1590" t="s">
        <v>13863</v>
      </c>
      <c r="Q1590">
        <v>10146</v>
      </c>
      <c r="R1590" t="s">
        <v>11721</v>
      </c>
      <c r="S1590">
        <v>33803</v>
      </c>
      <c r="T1590" t="s">
        <v>11721</v>
      </c>
      <c r="W1590">
        <v>100641</v>
      </c>
      <c r="X1590">
        <v>10146</v>
      </c>
      <c r="Y1590" t="s">
        <v>11721</v>
      </c>
      <c r="Z1590" t="s">
        <v>13866</v>
      </c>
      <c r="AA1590" t="s">
        <v>664</v>
      </c>
      <c r="AB1590" t="s">
        <v>664</v>
      </c>
      <c r="AD1590" t="s">
        <v>13866</v>
      </c>
      <c r="AE1590">
        <v>13499</v>
      </c>
      <c r="AI1590">
        <v>18525</v>
      </c>
      <c r="AJ1590">
        <v>5090</v>
      </c>
      <c r="AK1590" t="s">
        <v>11721</v>
      </c>
      <c r="AL1590" t="s">
        <v>15152</v>
      </c>
      <c r="AM1590" t="s">
        <v>13866</v>
      </c>
      <c r="AN1590" t="s">
        <v>13866</v>
      </c>
      <c r="AO1590" t="s">
        <v>1378</v>
      </c>
    </row>
    <row r="1591" spans="1:41" x14ac:dyDescent="0.3">
      <c r="A1591" t="s">
        <v>2888</v>
      </c>
      <c r="B1591" t="s">
        <v>565</v>
      </c>
      <c r="C1591" s="62">
        <v>30616</v>
      </c>
      <c r="D1591" t="s">
        <v>6557</v>
      </c>
      <c r="E1591" t="s">
        <v>6556</v>
      </c>
      <c r="F1591" t="s">
        <v>1411</v>
      </c>
      <c r="G1591" t="s">
        <v>9083</v>
      </c>
      <c r="H1591" t="s">
        <v>658</v>
      </c>
      <c r="I1591" t="s">
        <v>9197</v>
      </c>
      <c r="J1591" t="s">
        <v>565</v>
      </c>
      <c r="K1591">
        <v>445988</v>
      </c>
      <c r="L1591" t="s">
        <v>565</v>
      </c>
      <c r="M1591">
        <v>548120</v>
      </c>
      <c r="N1591" t="s">
        <v>565</v>
      </c>
      <c r="O1591" t="s">
        <v>2889</v>
      </c>
      <c r="P1591" t="s">
        <v>2888</v>
      </c>
      <c r="Q1591">
        <v>7737</v>
      </c>
      <c r="R1591" t="s">
        <v>565</v>
      </c>
      <c r="S1591">
        <v>6513</v>
      </c>
      <c r="T1591" t="s">
        <v>565</v>
      </c>
      <c r="U1591" t="s">
        <v>565</v>
      </c>
      <c r="V1591" t="s">
        <v>4640</v>
      </c>
      <c r="W1591">
        <v>48560</v>
      </c>
      <c r="X1591">
        <v>7737</v>
      </c>
      <c r="Y1591" t="s">
        <v>565</v>
      </c>
      <c r="Z1591" t="s">
        <v>6114</v>
      </c>
      <c r="AA1591" t="s">
        <v>656</v>
      </c>
      <c r="AB1591" t="s">
        <v>656</v>
      </c>
      <c r="AC1591" t="s">
        <v>565</v>
      </c>
      <c r="AD1591" t="s">
        <v>6114</v>
      </c>
      <c r="AE1591">
        <v>8922</v>
      </c>
      <c r="AF1591" t="s">
        <v>565</v>
      </c>
      <c r="AG1591">
        <v>5399</v>
      </c>
      <c r="AH1591" t="s">
        <v>565</v>
      </c>
      <c r="AI1591">
        <v>3417</v>
      </c>
      <c r="AJ1591">
        <v>2240</v>
      </c>
      <c r="AL1591" t="s">
        <v>15153</v>
      </c>
      <c r="AM1591" t="s">
        <v>6114</v>
      </c>
      <c r="AN1591" t="s">
        <v>6114</v>
      </c>
      <c r="AO1591" t="s">
        <v>658</v>
      </c>
    </row>
    <row r="1592" spans="1:41" x14ac:dyDescent="0.3">
      <c r="A1592" t="s">
        <v>2890</v>
      </c>
      <c r="B1592" t="s">
        <v>456</v>
      </c>
      <c r="C1592" s="62">
        <v>31253</v>
      </c>
      <c r="D1592" t="s">
        <v>6528</v>
      </c>
      <c r="E1592" t="s">
        <v>7123</v>
      </c>
      <c r="F1592" t="s">
        <v>3575</v>
      </c>
      <c r="G1592" t="s">
        <v>3575</v>
      </c>
      <c r="H1592" t="s">
        <v>1378</v>
      </c>
      <c r="I1592" t="s">
        <v>10315</v>
      </c>
      <c r="J1592" t="s">
        <v>456</v>
      </c>
      <c r="K1592">
        <v>502100</v>
      </c>
      <c r="L1592" t="s">
        <v>456</v>
      </c>
      <c r="M1592">
        <v>1603038</v>
      </c>
      <c r="N1592" t="s">
        <v>456</v>
      </c>
      <c r="O1592" t="s">
        <v>2891</v>
      </c>
      <c r="P1592" t="s">
        <v>2890</v>
      </c>
      <c r="Q1592">
        <v>8823</v>
      </c>
      <c r="R1592" t="s">
        <v>456</v>
      </c>
      <c r="S1592">
        <v>29683</v>
      </c>
      <c r="T1592" t="s">
        <v>456</v>
      </c>
      <c r="U1592" t="s">
        <v>456</v>
      </c>
      <c r="V1592" t="s">
        <v>4641</v>
      </c>
      <c r="W1592">
        <v>50126</v>
      </c>
      <c r="X1592">
        <v>8823</v>
      </c>
      <c r="Y1592" t="s">
        <v>456</v>
      </c>
      <c r="Z1592" t="s">
        <v>6115</v>
      </c>
      <c r="AA1592" t="s">
        <v>664</v>
      </c>
      <c r="AB1592" t="s">
        <v>664</v>
      </c>
      <c r="AC1592" t="s">
        <v>456</v>
      </c>
      <c r="AD1592" t="s">
        <v>6115</v>
      </c>
      <c r="AE1592">
        <v>9531</v>
      </c>
      <c r="AF1592" t="s">
        <v>456</v>
      </c>
      <c r="AG1592">
        <v>12584</v>
      </c>
      <c r="AH1592" t="s">
        <v>456</v>
      </c>
      <c r="AI1592">
        <v>5043</v>
      </c>
      <c r="AJ1592">
        <v>3608</v>
      </c>
      <c r="AK1592" t="s">
        <v>456</v>
      </c>
      <c r="AL1592" t="s">
        <v>15154</v>
      </c>
      <c r="AM1592" t="s">
        <v>6115</v>
      </c>
      <c r="AN1592" t="s">
        <v>456</v>
      </c>
      <c r="AO1592" t="s">
        <v>1378</v>
      </c>
    </row>
    <row r="1593" spans="1:41" x14ac:dyDescent="0.3">
      <c r="A1593" t="s">
        <v>12463</v>
      </c>
      <c r="B1593" t="s">
        <v>11388</v>
      </c>
      <c r="C1593" s="62">
        <v>32492</v>
      </c>
      <c r="D1593" t="s">
        <v>6637</v>
      </c>
      <c r="E1593" t="s">
        <v>12464</v>
      </c>
      <c r="F1593" t="s">
        <v>1374</v>
      </c>
      <c r="G1593" t="s">
        <v>6107</v>
      </c>
      <c r="H1593" t="s">
        <v>1371</v>
      </c>
      <c r="I1593" t="s">
        <v>11389</v>
      </c>
      <c r="J1593" t="s">
        <v>11388</v>
      </c>
      <c r="K1593">
        <v>519151</v>
      </c>
      <c r="L1593" t="s">
        <v>11388</v>
      </c>
      <c r="M1593">
        <v>2029067</v>
      </c>
      <c r="N1593" t="s">
        <v>11388</v>
      </c>
      <c r="O1593" t="s">
        <v>12465</v>
      </c>
      <c r="P1593" t="s">
        <v>12463</v>
      </c>
      <c r="Q1593">
        <v>9358</v>
      </c>
      <c r="R1593" t="s">
        <v>11388</v>
      </c>
      <c r="S1593">
        <v>33072</v>
      </c>
      <c r="T1593" t="s">
        <v>11388</v>
      </c>
      <c r="V1593" t="s">
        <v>12466</v>
      </c>
      <c r="W1593">
        <v>58552</v>
      </c>
      <c r="X1593">
        <v>9358</v>
      </c>
      <c r="Y1593" t="s">
        <v>11388</v>
      </c>
      <c r="Z1593" t="s">
        <v>12467</v>
      </c>
      <c r="AA1593" t="s">
        <v>656</v>
      </c>
      <c r="AB1593" t="s">
        <v>656</v>
      </c>
      <c r="AC1593" t="s">
        <v>11388</v>
      </c>
      <c r="AD1593" t="s">
        <v>12467</v>
      </c>
      <c r="AE1593">
        <v>12782</v>
      </c>
      <c r="AF1593" t="s">
        <v>11388</v>
      </c>
      <c r="AG1593">
        <v>38041</v>
      </c>
      <c r="AH1593" t="s">
        <v>11388</v>
      </c>
      <c r="AI1593">
        <v>5735</v>
      </c>
      <c r="AJ1593">
        <v>4279</v>
      </c>
      <c r="AL1593" t="s">
        <v>15155</v>
      </c>
      <c r="AM1593" t="s">
        <v>12467</v>
      </c>
      <c r="AN1593" t="s">
        <v>12467</v>
      </c>
      <c r="AO1593" t="s">
        <v>15883</v>
      </c>
    </row>
    <row r="1594" spans="1:41" x14ac:dyDescent="0.3">
      <c r="A1594" t="s">
        <v>2892</v>
      </c>
      <c r="B1594" t="s">
        <v>705</v>
      </c>
      <c r="C1594" s="62">
        <v>31285</v>
      </c>
      <c r="D1594" t="s">
        <v>6670</v>
      </c>
      <c r="E1594" t="s">
        <v>7484</v>
      </c>
      <c r="F1594" t="s">
        <v>1387</v>
      </c>
      <c r="G1594" t="s">
        <v>6107</v>
      </c>
      <c r="H1594" t="s">
        <v>1371</v>
      </c>
      <c r="I1594" t="s">
        <v>10082</v>
      </c>
      <c r="J1594" t="s">
        <v>705</v>
      </c>
      <c r="K1594">
        <v>456034</v>
      </c>
      <c r="L1594" t="s">
        <v>705</v>
      </c>
      <c r="M1594">
        <v>1232130</v>
      </c>
      <c r="N1594" t="s">
        <v>705</v>
      </c>
      <c r="O1594" t="s">
        <v>2893</v>
      </c>
      <c r="P1594" t="s">
        <v>2892</v>
      </c>
      <c r="Q1594">
        <v>8175</v>
      </c>
      <c r="R1594" t="s">
        <v>705</v>
      </c>
      <c r="S1594">
        <v>28958</v>
      </c>
      <c r="T1594" t="s">
        <v>705</v>
      </c>
      <c r="V1594" t="s">
        <v>4642</v>
      </c>
      <c r="W1594">
        <v>54694</v>
      </c>
      <c r="X1594">
        <v>8175</v>
      </c>
      <c r="Y1594" t="s">
        <v>705</v>
      </c>
      <c r="Z1594" t="s">
        <v>6116</v>
      </c>
      <c r="AA1594" t="s">
        <v>664</v>
      </c>
      <c r="AB1594" t="s">
        <v>664</v>
      </c>
      <c r="AC1594" t="s">
        <v>705</v>
      </c>
      <c r="AD1594" t="s">
        <v>6116</v>
      </c>
      <c r="AE1594">
        <v>8348</v>
      </c>
      <c r="AF1594" t="s">
        <v>705</v>
      </c>
      <c r="AG1594">
        <v>5784</v>
      </c>
      <c r="AH1594" t="s">
        <v>705</v>
      </c>
      <c r="AI1594">
        <v>7968</v>
      </c>
      <c r="AJ1594">
        <v>3100</v>
      </c>
      <c r="AK1594" t="s">
        <v>705</v>
      </c>
      <c r="AL1594" t="s">
        <v>15156</v>
      </c>
      <c r="AM1594" t="s">
        <v>6116</v>
      </c>
      <c r="AN1594" t="s">
        <v>6116</v>
      </c>
      <c r="AO1594" t="s">
        <v>15887</v>
      </c>
    </row>
    <row r="1595" spans="1:41" x14ac:dyDescent="0.3">
      <c r="A1595" t="s">
        <v>2894</v>
      </c>
      <c r="B1595" t="s">
        <v>136</v>
      </c>
      <c r="C1595" s="62">
        <v>30598</v>
      </c>
      <c r="D1595" t="s">
        <v>6614</v>
      </c>
      <c r="E1595" t="s">
        <v>7318</v>
      </c>
      <c r="F1595" t="s">
        <v>3575</v>
      </c>
      <c r="G1595" t="s">
        <v>3575</v>
      </c>
      <c r="H1595" t="s">
        <v>1378</v>
      </c>
      <c r="I1595" t="s">
        <v>9582</v>
      </c>
      <c r="J1595" t="s">
        <v>136</v>
      </c>
      <c r="K1595">
        <v>445095</v>
      </c>
      <c r="L1595" t="s">
        <v>136</v>
      </c>
      <c r="M1595">
        <v>489859</v>
      </c>
      <c r="N1595" t="s">
        <v>136</v>
      </c>
      <c r="O1595" t="s">
        <v>2895</v>
      </c>
      <c r="P1595" t="s">
        <v>2894</v>
      </c>
      <c r="Q1595">
        <v>7693</v>
      </c>
      <c r="R1595" t="s">
        <v>136</v>
      </c>
      <c r="S1595">
        <v>6463</v>
      </c>
      <c r="T1595" t="s">
        <v>136</v>
      </c>
      <c r="V1595" t="s">
        <v>4643</v>
      </c>
      <c r="W1595">
        <v>31652</v>
      </c>
      <c r="X1595">
        <v>7693</v>
      </c>
      <c r="Y1595" t="s">
        <v>136</v>
      </c>
      <c r="Z1595" t="s">
        <v>6117</v>
      </c>
      <c r="AA1595" t="s">
        <v>664</v>
      </c>
      <c r="AB1595" t="s">
        <v>656</v>
      </c>
      <c r="AC1595" t="s">
        <v>136</v>
      </c>
      <c r="AD1595" t="s">
        <v>6117</v>
      </c>
      <c r="AE1595">
        <v>7189</v>
      </c>
      <c r="AI1595">
        <v>1580</v>
      </c>
      <c r="AN1595" t="s">
        <v>136</v>
      </c>
      <c r="AO1595" t="s">
        <v>1378</v>
      </c>
    </row>
    <row r="1596" spans="1:41" x14ac:dyDescent="0.3">
      <c r="A1596" t="s">
        <v>2896</v>
      </c>
      <c r="B1596" t="s">
        <v>40</v>
      </c>
      <c r="C1596" s="62">
        <v>32168</v>
      </c>
      <c r="D1596" t="s">
        <v>6607</v>
      </c>
      <c r="E1596" t="s">
        <v>6662</v>
      </c>
      <c r="F1596" t="s">
        <v>3575</v>
      </c>
      <c r="G1596" t="s">
        <v>3575</v>
      </c>
      <c r="H1596" t="s">
        <v>1378</v>
      </c>
      <c r="I1596" t="s">
        <v>10056</v>
      </c>
      <c r="J1596" t="s">
        <v>40</v>
      </c>
      <c r="K1596">
        <v>572389</v>
      </c>
      <c r="L1596" t="s">
        <v>40</v>
      </c>
      <c r="M1596">
        <v>1740993</v>
      </c>
      <c r="N1596" t="s">
        <v>40</v>
      </c>
      <c r="O1596" t="s">
        <v>4644</v>
      </c>
      <c r="P1596" t="s">
        <v>2896</v>
      </c>
      <c r="Q1596">
        <v>9362</v>
      </c>
      <c r="R1596" t="s">
        <v>40</v>
      </c>
      <c r="S1596">
        <v>30660</v>
      </c>
      <c r="T1596" t="s">
        <v>40</v>
      </c>
      <c r="V1596" t="s">
        <v>4645</v>
      </c>
      <c r="W1596">
        <v>60148</v>
      </c>
      <c r="X1596">
        <v>9362</v>
      </c>
      <c r="Y1596" t="s">
        <v>40</v>
      </c>
      <c r="Z1596" t="s">
        <v>8886</v>
      </c>
      <c r="AA1596" t="s">
        <v>656</v>
      </c>
      <c r="AB1596" t="s">
        <v>656</v>
      </c>
      <c r="AC1596" t="s">
        <v>40</v>
      </c>
      <c r="AD1596" t="s">
        <v>8886</v>
      </c>
      <c r="AE1596">
        <v>11037</v>
      </c>
      <c r="AI1596">
        <v>17129</v>
      </c>
      <c r="AN1596" t="s">
        <v>40</v>
      </c>
      <c r="AO1596" t="s">
        <v>1378</v>
      </c>
    </row>
    <row r="1597" spans="1:41" x14ac:dyDescent="0.3">
      <c r="A1597" t="s">
        <v>2897</v>
      </c>
      <c r="B1597" t="s">
        <v>510</v>
      </c>
      <c r="C1597" s="62">
        <v>34020</v>
      </c>
      <c r="D1597" t="s">
        <v>6986</v>
      </c>
      <c r="E1597" t="s">
        <v>6985</v>
      </c>
      <c r="F1597" t="s">
        <v>1384</v>
      </c>
      <c r="G1597" t="s">
        <v>6107</v>
      </c>
      <c r="H1597" t="s">
        <v>1378</v>
      </c>
      <c r="I1597" t="s">
        <v>10435</v>
      </c>
      <c r="J1597" t="s">
        <v>510</v>
      </c>
      <c r="K1597">
        <v>595777</v>
      </c>
      <c r="L1597" t="s">
        <v>510</v>
      </c>
      <c r="M1597">
        <v>1796123</v>
      </c>
      <c r="N1597" t="s">
        <v>510</v>
      </c>
      <c r="O1597" t="s">
        <v>4646</v>
      </c>
      <c r="P1597" t="s">
        <v>2897</v>
      </c>
      <c r="Q1597">
        <v>9112</v>
      </c>
      <c r="R1597" t="s">
        <v>510</v>
      </c>
      <c r="S1597">
        <v>31117</v>
      </c>
      <c r="T1597" t="s">
        <v>510</v>
      </c>
      <c r="U1597" t="s">
        <v>510</v>
      </c>
      <c r="V1597" t="s">
        <v>4647</v>
      </c>
      <c r="W1597">
        <v>68066</v>
      </c>
      <c r="X1597">
        <v>9112</v>
      </c>
      <c r="Y1597" t="s">
        <v>510</v>
      </c>
      <c r="Z1597" t="s">
        <v>6118</v>
      </c>
      <c r="AA1597" t="s">
        <v>5053</v>
      </c>
      <c r="AB1597" t="s">
        <v>656</v>
      </c>
      <c r="AC1597" t="s">
        <v>510</v>
      </c>
      <c r="AD1597" t="s">
        <v>6118</v>
      </c>
      <c r="AE1597">
        <v>11361</v>
      </c>
      <c r="AF1597" t="s">
        <v>510</v>
      </c>
      <c r="AG1597">
        <v>13262</v>
      </c>
      <c r="AH1597" t="s">
        <v>510</v>
      </c>
      <c r="AI1597">
        <v>13702</v>
      </c>
      <c r="AJ1597">
        <v>4177</v>
      </c>
      <c r="AL1597" t="s">
        <v>15157</v>
      </c>
      <c r="AM1597" t="s">
        <v>6118</v>
      </c>
      <c r="AN1597" t="s">
        <v>6118</v>
      </c>
      <c r="AO1597" t="s">
        <v>15940</v>
      </c>
    </row>
    <row r="1598" spans="1:41" x14ac:dyDescent="0.3">
      <c r="A1598" t="s">
        <v>13867</v>
      </c>
      <c r="B1598" t="s">
        <v>11343</v>
      </c>
      <c r="C1598" s="62">
        <v>32751</v>
      </c>
      <c r="D1598" t="s">
        <v>6562</v>
      </c>
      <c r="E1598" t="s">
        <v>13868</v>
      </c>
      <c r="F1598" t="s">
        <v>1437</v>
      </c>
      <c r="G1598" t="s">
        <v>6107</v>
      </c>
      <c r="H1598" t="s">
        <v>1371</v>
      </c>
      <c r="I1598" t="s">
        <v>13869</v>
      </c>
      <c r="J1598" t="s">
        <v>11343</v>
      </c>
      <c r="K1598">
        <v>643493</v>
      </c>
      <c r="L1598" t="s">
        <v>11343</v>
      </c>
      <c r="M1598">
        <v>2444516</v>
      </c>
      <c r="N1598" t="s">
        <v>11343</v>
      </c>
      <c r="O1598" t="s">
        <v>15158</v>
      </c>
      <c r="P1598" t="s">
        <v>13867</v>
      </c>
      <c r="Q1598">
        <v>10664</v>
      </c>
      <c r="R1598" t="s">
        <v>11343</v>
      </c>
      <c r="S1598">
        <v>36061</v>
      </c>
      <c r="T1598" t="s">
        <v>11343</v>
      </c>
      <c r="W1598">
        <v>103484</v>
      </c>
      <c r="X1598">
        <v>10664</v>
      </c>
      <c r="Y1598" t="s">
        <v>11343</v>
      </c>
      <c r="Z1598" t="s">
        <v>13870</v>
      </c>
      <c r="AA1598" t="s">
        <v>656</v>
      </c>
      <c r="AB1598" t="s">
        <v>656</v>
      </c>
      <c r="AD1598" t="s">
        <v>13870</v>
      </c>
      <c r="AE1598">
        <v>14421</v>
      </c>
      <c r="AI1598">
        <v>19428</v>
      </c>
      <c r="AJ1598">
        <v>5523</v>
      </c>
      <c r="AL1598" t="s">
        <v>15159</v>
      </c>
      <c r="AM1598" t="s">
        <v>13870</v>
      </c>
      <c r="AN1598" t="s">
        <v>11343</v>
      </c>
      <c r="AO1598" t="s">
        <v>15883</v>
      </c>
    </row>
    <row r="1599" spans="1:41" x14ac:dyDescent="0.3">
      <c r="A1599" t="s">
        <v>2898</v>
      </c>
      <c r="B1599" t="s">
        <v>977</v>
      </c>
      <c r="C1599" s="62">
        <v>32712</v>
      </c>
      <c r="D1599" t="s">
        <v>6873</v>
      </c>
      <c r="E1599" t="s">
        <v>8032</v>
      </c>
      <c r="F1599" t="s">
        <v>3575</v>
      </c>
      <c r="G1599" t="s">
        <v>3575</v>
      </c>
      <c r="H1599" t="s">
        <v>1371</v>
      </c>
      <c r="I1599" t="s">
        <v>10112</v>
      </c>
      <c r="J1599" t="s">
        <v>977</v>
      </c>
      <c r="K1599">
        <v>543668</v>
      </c>
      <c r="L1599" t="s">
        <v>977</v>
      </c>
      <c r="M1599">
        <v>1939520</v>
      </c>
      <c r="N1599" t="s">
        <v>977</v>
      </c>
      <c r="O1599" t="s">
        <v>4648</v>
      </c>
      <c r="P1599" t="s">
        <v>2898</v>
      </c>
      <c r="Q1599">
        <v>9202</v>
      </c>
      <c r="R1599" t="s">
        <v>977</v>
      </c>
      <c r="S1599">
        <v>31922</v>
      </c>
      <c r="T1599" t="s">
        <v>977</v>
      </c>
      <c r="V1599" t="s">
        <v>4649</v>
      </c>
      <c r="W1599">
        <v>65986</v>
      </c>
      <c r="X1599">
        <v>9202</v>
      </c>
      <c r="Y1599" t="s">
        <v>977</v>
      </c>
      <c r="Z1599" t="s">
        <v>6119</v>
      </c>
      <c r="AA1599" t="s">
        <v>656</v>
      </c>
      <c r="AB1599" t="s">
        <v>656</v>
      </c>
      <c r="AC1599" t="s">
        <v>977</v>
      </c>
      <c r="AD1599" t="s">
        <v>6119</v>
      </c>
      <c r="AE1599">
        <v>11674</v>
      </c>
      <c r="AI1599">
        <v>13586</v>
      </c>
      <c r="AN1599" t="s">
        <v>977</v>
      </c>
      <c r="AO1599" t="s">
        <v>1371</v>
      </c>
    </row>
    <row r="1600" spans="1:41" x14ac:dyDescent="0.3">
      <c r="A1600" t="s">
        <v>3494</v>
      </c>
      <c r="B1600" t="s">
        <v>1295</v>
      </c>
      <c r="C1600" s="62">
        <v>33214</v>
      </c>
      <c r="D1600" t="s">
        <v>6612</v>
      </c>
      <c r="E1600" t="s">
        <v>6611</v>
      </c>
      <c r="F1600" t="s">
        <v>1444</v>
      </c>
      <c r="G1600" t="s">
        <v>9083</v>
      </c>
      <c r="H1600" t="s">
        <v>1378</v>
      </c>
      <c r="I1600" t="s">
        <v>9715</v>
      </c>
      <c r="J1600" t="s">
        <v>1295</v>
      </c>
      <c r="K1600">
        <v>624577</v>
      </c>
      <c r="L1600" t="s">
        <v>1295</v>
      </c>
      <c r="M1600">
        <v>1992864</v>
      </c>
      <c r="N1600" t="s">
        <v>1295</v>
      </c>
      <c r="O1600" t="s">
        <v>4650</v>
      </c>
      <c r="P1600" t="s">
        <v>3494</v>
      </c>
      <c r="Q1600">
        <v>9341</v>
      </c>
      <c r="R1600" t="s">
        <v>1295</v>
      </c>
      <c r="S1600">
        <v>32574</v>
      </c>
      <c r="T1600" t="s">
        <v>1295</v>
      </c>
      <c r="U1600" t="s">
        <v>1295</v>
      </c>
      <c r="V1600" t="s">
        <v>12905</v>
      </c>
      <c r="W1600">
        <v>101652</v>
      </c>
      <c r="X1600">
        <v>9341</v>
      </c>
      <c r="Y1600" t="s">
        <v>1295</v>
      </c>
      <c r="Z1600" t="s">
        <v>6120</v>
      </c>
      <c r="AA1600" t="s">
        <v>656</v>
      </c>
      <c r="AB1600" t="s">
        <v>656</v>
      </c>
      <c r="AC1600" t="s">
        <v>1295</v>
      </c>
      <c r="AD1600" t="s">
        <v>6120</v>
      </c>
      <c r="AE1600">
        <v>12588</v>
      </c>
      <c r="AF1600" t="s">
        <v>1295</v>
      </c>
      <c r="AG1600">
        <v>38005</v>
      </c>
      <c r="AH1600" t="s">
        <v>1295</v>
      </c>
      <c r="AI1600">
        <v>18181</v>
      </c>
      <c r="AJ1600">
        <v>4319</v>
      </c>
      <c r="AK1600" t="s">
        <v>1295</v>
      </c>
      <c r="AL1600" t="s">
        <v>15160</v>
      </c>
      <c r="AM1600" t="s">
        <v>6120</v>
      </c>
      <c r="AN1600" t="s">
        <v>6120</v>
      </c>
      <c r="AO1600" t="s">
        <v>1378</v>
      </c>
    </row>
    <row r="1601" spans="1:41" x14ac:dyDescent="0.3">
      <c r="A1601" t="s">
        <v>2899</v>
      </c>
      <c r="B1601" t="s">
        <v>634</v>
      </c>
      <c r="C1601" s="62">
        <v>29236</v>
      </c>
      <c r="D1601" t="s">
        <v>6631</v>
      </c>
      <c r="E1601" t="s">
        <v>6630</v>
      </c>
      <c r="F1601" t="s">
        <v>1468</v>
      </c>
      <c r="G1601" t="s">
        <v>6107</v>
      </c>
      <c r="H1601" t="s">
        <v>1394</v>
      </c>
      <c r="I1601" t="s">
        <v>9846</v>
      </c>
      <c r="J1601" t="s">
        <v>634</v>
      </c>
      <c r="K1601">
        <v>405395</v>
      </c>
      <c r="L1601" t="s">
        <v>634</v>
      </c>
      <c r="M1601">
        <v>223571</v>
      </c>
      <c r="N1601" t="s">
        <v>634</v>
      </c>
      <c r="O1601" t="s">
        <v>2900</v>
      </c>
      <c r="P1601" t="s">
        <v>2899</v>
      </c>
      <c r="Q1601">
        <v>6619</v>
      </c>
      <c r="R1601" t="s">
        <v>634</v>
      </c>
      <c r="S1601">
        <v>4574</v>
      </c>
      <c r="T1601" t="s">
        <v>634</v>
      </c>
      <c r="U1601" t="s">
        <v>634</v>
      </c>
      <c r="V1601" t="s">
        <v>4651</v>
      </c>
      <c r="W1601">
        <v>204</v>
      </c>
      <c r="X1601">
        <v>6619</v>
      </c>
      <c r="Y1601" t="s">
        <v>634</v>
      </c>
      <c r="Z1601" t="s">
        <v>6121</v>
      </c>
      <c r="AA1601" t="s">
        <v>656</v>
      </c>
      <c r="AB1601" t="s">
        <v>656</v>
      </c>
      <c r="AC1601" t="s">
        <v>634</v>
      </c>
      <c r="AD1601" t="s">
        <v>6121</v>
      </c>
      <c r="AE1601">
        <v>6642</v>
      </c>
      <c r="AF1601" t="s">
        <v>634</v>
      </c>
      <c r="AG1601">
        <v>5177</v>
      </c>
      <c r="AH1601" t="s">
        <v>634</v>
      </c>
      <c r="AI1601">
        <v>8741</v>
      </c>
      <c r="AJ1601">
        <v>570</v>
      </c>
      <c r="AK1601" t="s">
        <v>634</v>
      </c>
      <c r="AL1601" t="s">
        <v>15161</v>
      </c>
      <c r="AM1601" t="s">
        <v>6121</v>
      </c>
      <c r="AN1601" t="s">
        <v>6121</v>
      </c>
      <c r="AO1601" t="s">
        <v>15889</v>
      </c>
    </row>
    <row r="1602" spans="1:41" x14ac:dyDescent="0.3">
      <c r="A1602" t="s">
        <v>13530</v>
      </c>
      <c r="B1602" t="s">
        <v>12961</v>
      </c>
      <c r="C1602" s="62">
        <v>34814</v>
      </c>
      <c r="D1602" t="s">
        <v>6763</v>
      </c>
      <c r="E1602" t="s">
        <v>13531</v>
      </c>
      <c r="F1602" t="s">
        <v>1384</v>
      </c>
      <c r="G1602" t="s">
        <v>6107</v>
      </c>
      <c r="H1602" t="s">
        <v>1371</v>
      </c>
      <c r="I1602" t="s">
        <v>13532</v>
      </c>
      <c r="J1602" t="s">
        <v>12961</v>
      </c>
      <c r="K1602">
        <v>640462</v>
      </c>
      <c r="L1602" t="s">
        <v>12961</v>
      </c>
      <c r="M1602">
        <v>2250620</v>
      </c>
      <c r="N1602" t="s">
        <v>15804</v>
      </c>
      <c r="P1602" t="s">
        <v>13530</v>
      </c>
      <c r="S1602">
        <v>5993</v>
      </c>
      <c r="W1602">
        <v>109027</v>
      </c>
      <c r="Z1602" t="s">
        <v>13533</v>
      </c>
      <c r="AA1602" t="s">
        <v>664</v>
      </c>
      <c r="AB1602" t="s">
        <v>664</v>
      </c>
      <c r="AD1602" t="s">
        <v>13533</v>
      </c>
      <c r="AE1602">
        <v>13011</v>
      </c>
      <c r="AJ1602">
        <v>5831</v>
      </c>
      <c r="AN1602" t="s">
        <v>12961</v>
      </c>
      <c r="AO1602" t="s">
        <v>1371</v>
      </c>
    </row>
    <row r="1603" spans="1:41" x14ac:dyDescent="0.3">
      <c r="A1603" t="s">
        <v>2901</v>
      </c>
      <c r="B1603" t="s">
        <v>135</v>
      </c>
      <c r="C1603" s="62">
        <v>28437</v>
      </c>
      <c r="D1603" t="s">
        <v>6568</v>
      </c>
      <c r="E1603" t="s">
        <v>7319</v>
      </c>
      <c r="F1603" t="s">
        <v>3575</v>
      </c>
      <c r="G1603" t="s">
        <v>3575</v>
      </c>
      <c r="H1603" t="s">
        <v>659</v>
      </c>
      <c r="I1603" t="s">
        <v>10328</v>
      </c>
      <c r="J1603" t="s">
        <v>135</v>
      </c>
      <c r="K1603">
        <v>346857</v>
      </c>
      <c r="L1603" t="s">
        <v>135</v>
      </c>
      <c r="M1603">
        <v>129299</v>
      </c>
      <c r="N1603" t="s">
        <v>135</v>
      </c>
      <c r="O1603" t="s">
        <v>2902</v>
      </c>
      <c r="P1603" t="s">
        <v>2901</v>
      </c>
      <c r="Q1603">
        <v>6793</v>
      </c>
      <c r="R1603" t="s">
        <v>135</v>
      </c>
      <c r="S1603">
        <v>4946</v>
      </c>
      <c r="T1603" t="s">
        <v>135</v>
      </c>
      <c r="U1603" t="s">
        <v>135</v>
      </c>
      <c r="V1603" t="s">
        <v>4652</v>
      </c>
      <c r="W1603">
        <v>686</v>
      </c>
      <c r="X1603">
        <v>6793</v>
      </c>
      <c r="Y1603" t="s">
        <v>135</v>
      </c>
      <c r="Z1603" t="s">
        <v>6122</v>
      </c>
      <c r="AA1603" t="s">
        <v>5053</v>
      </c>
      <c r="AB1603" t="s">
        <v>656</v>
      </c>
      <c r="AC1603" t="s">
        <v>135</v>
      </c>
      <c r="AD1603" t="s">
        <v>6122</v>
      </c>
      <c r="AE1603">
        <v>6770</v>
      </c>
      <c r="AI1603">
        <v>8350</v>
      </c>
      <c r="AN1603" t="s">
        <v>135</v>
      </c>
      <c r="AO1603" t="s">
        <v>659</v>
      </c>
    </row>
    <row r="1604" spans="1:41" x14ac:dyDescent="0.3">
      <c r="A1604" t="s">
        <v>6123</v>
      </c>
      <c r="B1604" t="s">
        <v>1134</v>
      </c>
      <c r="C1604" s="62">
        <v>31961</v>
      </c>
      <c r="D1604" t="s">
        <v>7098</v>
      </c>
      <c r="E1604" t="s">
        <v>8033</v>
      </c>
      <c r="F1604" t="s">
        <v>1387</v>
      </c>
      <c r="G1604" t="s">
        <v>6107</v>
      </c>
      <c r="H1604" t="s">
        <v>1371</v>
      </c>
      <c r="I1604" t="s">
        <v>9980</v>
      </c>
      <c r="J1604" t="s">
        <v>1134</v>
      </c>
      <c r="K1604">
        <v>474029</v>
      </c>
      <c r="L1604" t="s">
        <v>1134</v>
      </c>
      <c r="M1604">
        <v>1734605</v>
      </c>
      <c r="N1604" t="s">
        <v>1134</v>
      </c>
      <c r="O1604" t="s">
        <v>6124</v>
      </c>
      <c r="P1604" t="s">
        <v>6123</v>
      </c>
      <c r="Q1604">
        <v>9083</v>
      </c>
      <c r="R1604" t="s">
        <v>1134</v>
      </c>
      <c r="S1604">
        <v>30483</v>
      </c>
      <c r="T1604" t="s">
        <v>1134</v>
      </c>
      <c r="V1604" t="s">
        <v>6125</v>
      </c>
      <c r="W1604">
        <v>58563</v>
      </c>
      <c r="X1604">
        <v>9083</v>
      </c>
      <c r="Y1604" t="s">
        <v>1134</v>
      </c>
      <c r="Z1604" t="s">
        <v>6126</v>
      </c>
      <c r="AA1604" t="s">
        <v>656</v>
      </c>
      <c r="AB1604" t="s">
        <v>656</v>
      </c>
      <c r="AC1604" t="s">
        <v>1134</v>
      </c>
      <c r="AD1604" t="s">
        <v>6126</v>
      </c>
      <c r="AE1604">
        <v>10515</v>
      </c>
      <c r="AF1604" t="s">
        <v>1134</v>
      </c>
      <c r="AG1604">
        <v>13218</v>
      </c>
      <c r="AH1604" t="s">
        <v>1134</v>
      </c>
      <c r="AI1604">
        <v>5339</v>
      </c>
      <c r="AJ1604">
        <v>3938</v>
      </c>
      <c r="AL1604" t="s">
        <v>15162</v>
      </c>
      <c r="AM1604" t="s">
        <v>6126</v>
      </c>
      <c r="AN1604" t="s">
        <v>1134</v>
      </c>
      <c r="AO1604" t="s">
        <v>1371</v>
      </c>
    </row>
    <row r="1605" spans="1:41" x14ac:dyDescent="0.3">
      <c r="A1605" t="s">
        <v>2903</v>
      </c>
      <c r="B1605" t="s">
        <v>1274</v>
      </c>
      <c r="C1605" s="62">
        <v>28178</v>
      </c>
      <c r="D1605" t="s">
        <v>6602</v>
      </c>
      <c r="E1605" t="s">
        <v>8034</v>
      </c>
      <c r="F1605" t="s">
        <v>3575</v>
      </c>
      <c r="G1605" t="s">
        <v>3575</v>
      </c>
      <c r="H1605" t="s">
        <v>1371</v>
      </c>
      <c r="I1605" t="s">
        <v>9591</v>
      </c>
      <c r="J1605" t="s">
        <v>1274</v>
      </c>
      <c r="K1605">
        <v>407816</v>
      </c>
      <c r="L1605" t="s">
        <v>1274</v>
      </c>
      <c r="M1605">
        <v>225422</v>
      </c>
      <c r="N1605" t="s">
        <v>1274</v>
      </c>
      <c r="O1605" t="s">
        <v>2904</v>
      </c>
      <c r="P1605" t="s">
        <v>2903</v>
      </c>
      <c r="Q1605">
        <v>7205</v>
      </c>
      <c r="R1605" t="s">
        <v>1274</v>
      </c>
      <c r="S1605">
        <v>5640</v>
      </c>
      <c r="T1605" t="s">
        <v>1274</v>
      </c>
      <c r="V1605" t="s">
        <v>4653</v>
      </c>
      <c r="W1605">
        <v>31680</v>
      </c>
      <c r="X1605">
        <v>7205</v>
      </c>
      <c r="Y1605" t="s">
        <v>1274</v>
      </c>
      <c r="Z1605" t="s">
        <v>8887</v>
      </c>
      <c r="AA1605" t="s">
        <v>656</v>
      </c>
      <c r="AB1605" t="s">
        <v>656</v>
      </c>
      <c r="AC1605" t="s">
        <v>1274</v>
      </c>
      <c r="AD1605" t="s">
        <v>8887</v>
      </c>
      <c r="AI1605">
        <v>8752</v>
      </c>
      <c r="AO1605" t="s">
        <v>1371</v>
      </c>
    </row>
    <row r="1606" spans="1:41" x14ac:dyDescent="0.3">
      <c r="A1606" t="s">
        <v>4654</v>
      </c>
      <c r="B1606" t="s">
        <v>1251</v>
      </c>
      <c r="C1606" s="62">
        <v>32475</v>
      </c>
      <c r="D1606" t="s">
        <v>6808</v>
      </c>
      <c r="E1606" t="s">
        <v>7703</v>
      </c>
      <c r="F1606" t="s">
        <v>1377</v>
      </c>
      <c r="G1606" t="s">
        <v>9083</v>
      </c>
      <c r="H1606" t="s">
        <v>1371</v>
      </c>
      <c r="I1606" t="s">
        <v>9291</v>
      </c>
      <c r="J1606" t="s">
        <v>1251</v>
      </c>
      <c r="K1606">
        <v>534812</v>
      </c>
      <c r="L1606" t="s">
        <v>1251</v>
      </c>
      <c r="M1606">
        <v>1960793</v>
      </c>
      <c r="N1606" t="s">
        <v>1251</v>
      </c>
      <c r="O1606" t="s">
        <v>8888</v>
      </c>
      <c r="P1606" t="s">
        <v>4654</v>
      </c>
      <c r="Q1606">
        <v>9683</v>
      </c>
      <c r="R1606" t="s">
        <v>1251</v>
      </c>
      <c r="S1606">
        <v>32396</v>
      </c>
      <c r="T1606" t="s">
        <v>1251</v>
      </c>
      <c r="V1606" t="s">
        <v>6127</v>
      </c>
      <c r="W1606">
        <v>69154</v>
      </c>
      <c r="X1606">
        <v>9683</v>
      </c>
      <c r="Y1606" t="s">
        <v>1251</v>
      </c>
      <c r="Z1606" t="s">
        <v>6128</v>
      </c>
      <c r="AA1606" t="s">
        <v>656</v>
      </c>
      <c r="AB1606" t="s">
        <v>656</v>
      </c>
      <c r="AC1606" t="s">
        <v>1251</v>
      </c>
      <c r="AD1606" t="s">
        <v>6128</v>
      </c>
      <c r="AE1606">
        <v>13309</v>
      </c>
      <c r="AF1606" t="s">
        <v>1251</v>
      </c>
      <c r="AG1606">
        <v>21679</v>
      </c>
      <c r="AH1606" t="s">
        <v>1251</v>
      </c>
      <c r="AI1606">
        <v>18237</v>
      </c>
      <c r="AJ1606">
        <v>4512</v>
      </c>
      <c r="AL1606" t="s">
        <v>15163</v>
      </c>
      <c r="AM1606" t="s">
        <v>6128</v>
      </c>
      <c r="AN1606" t="s">
        <v>1251</v>
      </c>
      <c r="AO1606" t="s">
        <v>1371</v>
      </c>
    </row>
    <row r="1607" spans="1:41" x14ac:dyDescent="0.3">
      <c r="A1607" t="s">
        <v>3495</v>
      </c>
      <c r="B1607" t="s">
        <v>1171</v>
      </c>
      <c r="C1607" s="62">
        <v>28719</v>
      </c>
      <c r="D1607" t="s">
        <v>7351</v>
      </c>
      <c r="E1607" t="s">
        <v>7713</v>
      </c>
      <c r="F1607" t="s">
        <v>3575</v>
      </c>
      <c r="G1607" t="s">
        <v>3575</v>
      </c>
      <c r="H1607" t="s">
        <v>1371</v>
      </c>
      <c r="I1607" t="s">
        <v>9972</v>
      </c>
      <c r="J1607" t="s">
        <v>1171</v>
      </c>
      <c r="K1607">
        <v>430589</v>
      </c>
      <c r="L1607" t="s">
        <v>1171</v>
      </c>
      <c r="M1607">
        <v>448415</v>
      </c>
      <c r="N1607" t="s">
        <v>1171</v>
      </c>
      <c r="O1607" t="s">
        <v>4655</v>
      </c>
      <c r="P1607" t="s">
        <v>3495</v>
      </c>
      <c r="Q1607">
        <v>7381</v>
      </c>
      <c r="R1607" t="s">
        <v>1171</v>
      </c>
      <c r="S1607">
        <v>6034</v>
      </c>
      <c r="T1607" t="s">
        <v>1171</v>
      </c>
      <c r="V1607" t="s">
        <v>4656</v>
      </c>
      <c r="W1607">
        <v>31330</v>
      </c>
      <c r="X1607">
        <v>7381</v>
      </c>
      <c r="Y1607" t="s">
        <v>1171</v>
      </c>
      <c r="Z1607" t="s">
        <v>6129</v>
      </c>
      <c r="AA1607" t="s">
        <v>656</v>
      </c>
      <c r="AB1607" t="s">
        <v>656</v>
      </c>
      <c r="AC1607" t="s">
        <v>1171</v>
      </c>
      <c r="AD1607" t="s">
        <v>6129</v>
      </c>
      <c r="AE1607">
        <v>7554</v>
      </c>
      <c r="AF1607" t="s">
        <v>1171</v>
      </c>
      <c r="AG1607">
        <v>5579</v>
      </c>
      <c r="AH1607" t="s">
        <v>1171</v>
      </c>
      <c r="AI1607">
        <v>15239</v>
      </c>
      <c r="AN1607" t="s">
        <v>1171</v>
      </c>
      <c r="AO1607" t="s">
        <v>1371</v>
      </c>
    </row>
    <row r="1608" spans="1:41" x14ac:dyDescent="0.3">
      <c r="A1608" t="s">
        <v>13357</v>
      </c>
      <c r="B1608" t="s">
        <v>12936</v>
      </c>
      <c r="C1608" s="62">
        <v>34740</v>
      </c>
      <c r="D1608" t="s">
        <v>13358</v>
      </c>
      <c r="E1608" t="s">
        <v>13359</v>
      </c>
      <c r="F1608" t="s">
        <v>1407</v>
      </c>
      <c r="G1608" t="s">
        <v>9083</v>
      </c>
      <c r="H1608" t="s">
        <v>1371</v>
      </c>
      <c r="I1608" t="s">
        <v>13360</v>
      </c>
      <c r="J1608" t="s">
        <v>12936</v>
      </c>
      <c r="K1608">
        <v>615698</v>
      </c>
      <c r="L1608" t="s">
        <v>12936</v>
      </c>
      <c r="P1608" t="s">
        <v>13357</v>
      </c>
      <c r="S1608">
        <v>39875</v>
      </c>
      <c r="T1608" t="s">
        <v>12936</v>
      </c>
      <c r="W1608">
        <v>108430</v>
      </c>
      <c r="Z1608" t="s">
        <v>13361</v>
      </c>
      <c r="AA1608" t="s">
        <v>664</v>
      </c>
      <c r="AB1608" t="s">
        <v>656</v>
      </c>
      <c r="AD1608" t="s">
        <v>13361</v>
      </c>
      <c r="AE1608">
        <v>14251</v>
      </c>
      <c r="AJ1608">
        <v>5823</v>
      </c>
      <c r="AN1608" t="s">
        <v>12936</v>
      </c>
      <c r="AO1608" t="s">
        <v>1371</v>
      </c>
    </row>
    <row r="1609" spans="1:41" x14ac:dyDescent="0.3">
      <c r="A1609" t="s">
        <v>2905</v>
      </c>
      <c r="B1609" t="s">
        <v>628</v>
      </c>
      <c r="C1609" s="62">
        <v>30191</v>
      </c>
      <c r="D1609" t="s">
        <v>6626</v>
      </c>
      <c r="E1609" t="s">
        <v>7081</v>
      </c>
      <c r="F1609" t="s">
        <v>3575</v>
      </c>
      <c r="G1609" t="s">
        <v>3575</v>
      </c>
      <c r="H1609" t="s">
        <v>1378</v>
      </c>
      <c r="I1609" t="s">
        <v>9406</v>
      </c>
      <c r="J1609" t="s">
        <v>628</v>
      </c>
      <c r="K1609">
        <v>435041</v>
      </c>
      <c r="L1609" t="s">
        <v>628</v>
      </c>
      <c r="M1609">
        <v>490156</v>
      </c>
      <c r="N1609" t="s">
        <v>628</v>
      </c>
      <c r="O1609" t="s">
        <v>2906</v>
      </c>
      <c r="P1609" t="s">
        <v>2905</v>
      </c>
      <c r="Q1609">
        <v>7485</v>
      </c>
      <c r="R1609" t="s">
        <v>628</v>
      </c>
      <c r="S1609">
        <v>6192</v>
      </c>
      <c r="T1609" t="s">
        <v>628</v>
      </c>
      <c r="U1609" t="s">
        <v>628</v>
      </c>
      <c r="V1609" t="s">
        <v>4657</v>
      </c>
      <c r="W1609">
        <v>45468</v>
      </c>
      <c r="X1609">
        <v>7485</v>
      </c>
      <c r="Y1609" t="s">
        <v>628</v>
      </c>
      <c r="Z1609" t="s">
        <v>6130</v>
      </c>
      <c r="AA1609" t="s">
        <v>656</v>
      </c>
      <c r="AB1609" t="s">
        <v>656</v>
      </c>
      <c r="AC1609" t="s">
        <v>628</v>
      </c>
      <c r="AD1609" t="s">
        <v>6130</v>
      </c>
      <c r="AE1609">
        <v>7903</v>
      </c>
      <c r="AI1609">
        <v>3702</v>
      </c>
      <c r="AN1609" t="s">
        <v>628</v>
      </c>
      <c r="AO1609" t="s">
        <v>1378</v>
      </c>
    </row>
    <row r="1610" spans="1:41" x14ac:dyDescent="0.3">
      <c r="A1610" t="s">
        <v>12297</v>
      </c>
      <c r="B1610" t="s">
        <v>11694</v>
      </c>
      <c r="C1610" s="62">
        <v>34103</v>
      </c>
      <c r="D1610" t="s">
        <v>12298</v>
      </c>
      <c r="E1610" t="s">
        <v>12299</v>
      </c>
      <c r="F1610" t="s">
        <v>1396</v>
      </c>
      <c r="G1610" t="s">
        <v>9083</v>
      </c>
      <c r="H1610" t="s">
        <v>1378</v>
      </c>
      <c r="I1610" t="s">
        <v>11695</v>
      </c>
      <c r="J1610" t="s">
        <v>11694</v>
      </c>
      <c r="K1610">
        <v>596451</v>
      </c>
      <c r="L1610" t="s">
        <v>11694</v>
      </c>
      <c r="M1610">
        <v>2044538</v>
      </c>
      <c r="N1610" t="s">
        <v>11694</v>
      </c>
      <c r="O1610" t="s">
        <v>13629</v>
      </c>
      <c r="P1610" t="s">
        <v>12297</v>
      </c>
      <c r="Q1610">
        <v>10140</v>
      </c>
      <c r="R1610" t="s">
        <v>11694</v>
      </c>
      <c r="S1610">
        <v>32779</v>
      </c>
      <c r="T1610" t="s">
        <v>11694</v>
      </c>
      <c r="V1610" t="s">
        <v>12300</v>
      </c>
      <c r="W1610">
        <v>70776</v>
      </c>
      <c r="X1610">
        <v>10140</v>
      </c>
      <c r="Y1610" t="s">
        <v>11694</v>
      </c>
      <c r="Z1610" t="s">
        <v>12301</v>
      </c>
      <c r="AA1610" t="s">
        <v>5053</v>
      </c>
      <c r="AB1610" t="s">
        <v>656</v>
      </c>
      <c r="AC1610" t="s">
        <v>11694</v>
      </c>
      <c r="AD1610" t="s">
        <v>12301</v>
      </c>
      <c r="AE1610">
        <v>12196</v>
      </c>
      <c r="AI1610">
        <v>18212</v>
      </c>
      <c r="AJ1610">
        <v>4494</v>
      </c>
      <c r="AL1610" t="s">
        <v>15164</v>
      </c>
      <c r="AM1610" t="s">
        <v>12301</v>
      </c>
      <c r="AN1610" t="s">
        <v>11694</v>
      </c>
      <c r="AO1610" t="s">
        <v>1378</v>
      </c>
    </row>
    <row r="1611" spans="1:41" x14ac:dyDescent="0.3">
      <c r="A1611" t="s">
        <v>2907</v>
      </c>
      <c r="B1611" t="s">
        <v>3</v>
      </c>
      <c r="C1611" s="62">
        <v>29075</v>
      </c>
      <c r="D1611" t="s">
        <v>7321</v>
      </c>
      <c r="E1611" t="s">
        <v>7320</v>
      </c>
      <c r="F1611" t="s">
        <v>3575</v>
      </c>
      <c r="G1611" t="s">
        <v>3575</v>
      </c>
      <c r="H1611" t="s">
        <v>1422</v>
      </c>
      <c r="I1611" t="s">
        <v>10505</v>
      </c>
      <c r="J1611" t="s">
        <v>3</v>
      </c>
      <c r="K1611">
        <v>279827</v>
      </c>
      <c r="L1611" t="s">
        <v>3</v>
      </c>
      <c r="M1611">
        <v>174796</v>
      </c>
      <c r="N1611" t="s">
        <v>3</v>
      </c>
      <c r="O1611" t="s">
        <v>2908</v>
      </c>
      <c r="P1611" t="s">
        <v>2907</v>
      </c>
      <c r="Q1611">
        <v>7235</v>
      </c>
      <c r="R1611" t="s">
        <v>3</v>
      </c>
      <c r="S1611">
        <v>5794</v>
      </c>
      <c r="T1611" t="s">
        <v>3</v>
      </c>
      <c r="U1611" t="s">
        <v>3</v>
      </c>
      <c r="V1611" t="s">
        <v>4658</v>
      </c>
      <c r="W1611">
        <v>41401</v>
      </c>
      <c r="X1611">
        <v>7235</v>
      </c>
      <c r="Y1611" t="s">
        <v>3</v>
      </c>
      <c r="Z1611" t="s">
        <v>6131</v>
      </c>
      <c r="AA1611" t="s">
        <v>656</v>
      </c>
      <c r="AB1611" t="s">
        <v>656</v>
      </c>
      <c r="AC1611" t="s">
        <v>3</v>
      </c>
      <c r="AD1611" t="s">
        <v>6131</v>
      </c>
      <c r="AI1611">
        <v>4539</v>
      </c>
      <c r="AO1611" t="s">
        <v>1422</v>
      </c>
    </row>
    <row r="1612" spans="1:41" x14ac:dyDescent="0.3">
      <c r="A1612" t="s">
        <v>2909</v>
      </c>
      <c r="B1612" t="s">
        <v>1090</v>
      </c>
      <c r="C1612" s="62">
        <v>32532</v>
      </c>
      <c r="D1612" t="s">
        <v>6530</v>
      </c>
      <c r="E1612" t="s">
        <v>7522</v>
      </c>
      <c r="F1612" t="s">
        <v>1479</v>
      </c>
      <c r="G1612" t="s">
        <v>9083</v>
      </c>
      <c r="H1612" t="s">
        <v>1371</v>
      </c>
      <c r="I1612" t="s">
        <v>9995</v>
      </c>
      <c r="J1612" t="s">
        <v>1090</v>
      </c>
      <c r="K1612">
        <v>500779</v>
      </c>
      <c r="L1612" t="s">
        <v>1090</v>
      </c>
      <c r="M1612">
        <v>1913316</v>
      </c>
      <c r="N1612" t="s">
        <v>1090</v>
      </c>
      <c r="O1612" t="s">
        <v>4659</v>
      </c>
      <c r="P1612" t="s">
        <v>2909</v>
      </c>
      <c r="Q1612">
        <v>9176</v>
      </c>
      <c r="R1612" t="s">
        <v>1090</v>
      </c>
      <c r="S1612">
        <v>32106</v>
      </c>
      <c r="T1612" t="s">
        <v>1090</v>
      </c>
      <c r="V1612" t="s">
        <v>4660</v>
      </c>
      <c r="W1612">
        <v>51645</v>
      </c>
      <c r="X1612">
        <v>9176</v>
      </c>
      <c r="Y1612" t="s">
        <v>1090</v>
      </c>
      <c r="Z1612" t="s">
        <v>6132</v>
      </c>
      <c r="AA1612" t="s">
        <v>656</v>
      </c>
      <c r="AB1612" t="s">
        <v>664</v>
      </c>
      <c r="AC1612" t="s">
        <v>1090</v>
      </c>
      <c r="AD1612" t="s">
        <v>6132</v>
      </c>
      <c r="AE1612">
        <v>12329</v>
      </c>
      <c r="AF1612" t="s">
        <v>1090</v>
      </c>
      <c r="AG1612">
        <v>21099</v>
      </c>
      <c r="AH1612" t="s">
        <v>1090</v>
      </c>
      <c r="AI1612">
        <v>10626</v>
      </c>
      <c r="AJ1612">
        <v>4093</v>
      </c>
      <c r="AK1612" t="s">
        <v>1090</v>
      </c>
      <c r="AL1612" t="s">
        <v>15165</v>
      </c>
      <c r="AM1612" t="s">
        <v>6132</v>
      </c>
      <c r="AN1612" t="s">
        <v>6132</v>
      </c>
      <c r="AO1612" t="s">
        <v>15887</v>
      </c>
    </row>
    <row r="1613" spans="1:41" x14ac:dyDescent="0.3">
      <c r="A1613" t="s">
        <v>2910</v>
      </c>
      <c r="B1613" t="s">
        <v>106</v>
      </c>
      <c r="C1613" s="62">
        <v>29883</v>
      </c>
      <c r="D1613" t="s">
        <v>6817</v>
      </c>
      <c r="E1613" t="s">
        <v>7322</v>
      </c>
      <c r="F1613" t="s">
        <v>3575</v>
      </c>
      <c r="G1613" t="s">
        <v>3575</v>
      </c>
      <c r="H1613" t="s">
        <v>1429</v>
      </c>
      <c r="I1613" t="s">
        <v>10895</v>
      </c>
      <c r="J1613" t="s">
        <v>106</v>
      </c>
      <c r="K1613">
        <v>435560</v>
      </c>
      <c r="L1613" t="s">
        <v>106</v>
      </c>
      <c r="M1613">
        <v>490393</v>
      </c>
      <c r="N1613" t="s">
        <v>106</v>
      </c>
      <c r="O1613" t="s">
        <v>2911</v>
      </c>
      <c r="P1613" t="s">
        <v>2910</v>
      </c>
      <c r="Q1613">
        <v>7615</v>
      </c>
      <c r="R1613" t="s">
        <v>106</v>
      </c>
      <c r="S1613">
        <v>6374</v>
      </c>
      <c r="T1613" t="s">
        <v>106</v>
      </c>
      <c r="U1613" t="s">
        <v>106</v>
      </c>
      <c r="V1613" t="s">
        <v>4661</v>
      </c>
      <c r="W1613">
        <v>45469</v>
      </c>
      <c r="X1613">
        <v>7615</v>
      </c>
      <c r="Y1613" t="s">
        <v>106</v>
      </c>
      <c r="Z1613" t="s">
        <v>6133</v>
      </c>
      <c r="AA1613" t="s">
        <v>664</v>
      </c>
      <c r="AB1613" t="s">
        <v>656</v>
      </c>
      <c r="AC1613" t="s">
        <v>106</v>
      </c>
      <c r="AD1613" t="s">
        <v>6133</v>
      </c>
      <c r="AE1613">
        <v>8104</v>
      </c>
      <c r="AI1613">
        <v>1154</v>
      </c>
      <c r="AN1613" t="s">
        <v>106</v>
      </c>
      <c r="AO1613" t="s">
        <v>1429</v>
      </c>
    </row>
    <row r="1614" spans="1:41" x14ac:dyDescent="0.3">
      <c r="A1614" t="s">
        <v>2912</v>
      </c>
      <c r="B1614" t="s">
        <v>216</v>
      </c>
      <c r="C1614" s="62">
        <v>29693</v>
      </c>
      <c r="D1614" t="s">
        <v>6637</v>
      </c>
      <c r="E1614" t="s">
        <v>7077</v>
      </c>
      <c r="F1614" t="s">
        <v>3575</v>
      </c>
      <c r="G1614" t="s">
        <v>3575</v>
      </c>
      <c r="H1614" t="s">
        <v>1378</v>
      </c>
      <c r="I1614" t="s">
        <v>10775</v>
      </c>
      <c r="J1614" t="s">
        <v>216</v>
      </c>
      <c r="K1614">
        <v>430605</v>
      </c>
      <c r="L1614" t="s">
        <v>216</v>
      </c>
      <c r="M1614">
        <v>448416</v>
      </c>
      <c r="N1614" t="s">
        <v>216</v>
      </c>
      <c r="O1614" t="s">
        <v>2913</v>
      </c>
      <c r="P1614" t="s">
        <v>2912</v>
      </c>
      <c r="Q1614">
        <v>7454</v>
      </c>
      <c r="R1614" t="s">
        <v>216</v>
      </c>
      <c r="S1614">
        <v>6124</v>
      </c>
      <c r="T1614" t="s">
        <v>216</v>
      </c>
      <c r="U1614" t="s">
        <v>216</v>
      </c>
      <c r="V1614" t="s">
        <v>4662</v>
      </c>
      <c r="W1614">
        <v>41409</v>
      </c>
      <c r="X1614">
        <v>7454</v>
      </c>
      <c r="Y1614" t="s">
        <v>216</v>
      </c>
      <c r="Z1614" t="s">
        <v>6134</v>
      </c>
      <c r="AA1614" t="s">
        <v>656</v>
      </c>
      <c r="AB1614" t="s">
        <v>656</v>
      </c>
      <c r="AC1614" t="s">
        <v>216</v>
      </c>
      <c r="AD1614" t="s">
        <v>6134</v>
      </c>
      <c r="AE1614">
        <v>8017</v>
      </c>
      <c r="AF1614" t="s">
        <v>216</v>
      </c>
      <c r="AG1614">
        <v>5121</v>
      </c>
      <c r="AH1614" t="s">
        <v>216</v>
      </c>
      <c r="AI1614">
        <v>1076</v>
      </c>
      <c r="AJ1614">
        <v>1893</v>
      </c>
      <c r="AK1614" t="s">
        <v>216</v>
      </c>
      <c r="AL1614" t="s">
        <v>15166</v>
      </c>
      <c r="AM1614" t="s">
        <v>6134</v>
      </c>
      <c r="AN1614" t="s">
        <v>216</v>
      </c>
      <c r="AO1614" t="s">
        <v>1378</v>
      </c>
    </row>
    <row r="1615" spans="1:41" x14ac:dyDescent="0.3">
      <c r="A1615" t="s">
        <v>2914</v>
      </c>
      <c r="B1615" t="s">
        <v>312</v>
      </c>
      <c r="C1615" s="62">
        <v>29851</v>
      </c>
      <c r="D1615" t="s">
        <v>6596</v>
      </c>
      <c r="E1615" t="s">
        <v>6595</v>
      </c>
      <c r="F1615" t="s">
        <v>3575</v>
      </c>
      <c r="G1615" t="s">
        <v>3575</v>
      </c>
      <c r="H1615" t="s">
        <v>1429</v>
      </c>
      <c r="I1615" t="s">
        <v>9141</v>
      </c>
      <c r="J1615" t="s">
        <v>312</v>
      </c>
      <c r="K1615">
        <v>493351</v>
      </c>
      <c r="L1615" t="s">
        <v>312</v>
      </c>
      <c r="M1615">
        <v>1507970</v>
      </c>
      <c r="N1615" t="s">
        <v>312</v>
      </c>
      <c r="O1615" t="s">
        <v>2915</v>
      </c>
      <c r="P1615" t="s">
        <v>2914</v>
      </c>
      <c r="Q1615">
        <v>8169</v>
      </c>
      <c r="R1615" t="s">
        <v>312</v>
      </c>
      <c r="S1615">
        <v>28952</v>
      </c>
      <c r="T1615" t="s">
        <v>312</v>
      </c>
      <c r="U1615" t="s">
        <v>312</v>
      </c>
      <c r="V1615" t="s">
        <v>4663</v>
      </c>
      <c r="W1615">
        <v>51421</v>
      </c>
      <c r="X1615">
        <v>8169</v>
      </c>
      <c r="Y1615" t="s">
        <v>312</v>
      </c>
      <c r="Z1615" t="s">
        <v>6135</v>
      </c>
      <c r="AA1615" t="s">
        <v>656</v>
      </c>
      <c r="AB1615" t="s">
        <v>656</v>
      </c>
      <c r="AC1615" t="s">
        <v>312</v>
      </c>
      <c r="AD1615" t="s">
        <v>6135</v>
      </c>
      <c r="AE1615">
        <v>10261</v>
      </c>
      <c r="AF1615" t="s">
        <v>312</v>
      </c>
      <c r="AG1615">
        <v>5334</v>
      </c>
      <c r="AH1615" t="s">
        <v>312</v>
      </c>
      <c r="AI1615">
        <v>15520</v>
      </c>
      <c r="AJ1615">
        <v>2846</v>
      </c>
      <c r="AN1615" t="s">
        <v>312</v>
      </c>
      <c r="AO1615" t="s">
        <v>1429</v>
      </c>
    </row>
    <row r="1616" spans="1:41" x14ac:dyDescent="0.3">
      <c r="A1616" t="s">
        <v>2916</v>
      </c>
      <c r="B1616" t="s">
        <v>620</v>
      </c>
      <c r="C1616" s="62">
        <v>28666</v>
      </c>
      <c r="D1616" t="s">
        <v>6787</v>
      </c>
      <c r="E1616" t="s">
        <v>6595</v>
      </c>
      <c r="F1616" t="s">
        <v>3575</v>
      </c>
      <c r="G1616" t="s">
        <v>3575</v>
      </c>
      <c r="H1616" t="s">
        <v>658</v>
      </c>
      <c r="I1616" t="s">
        <v>9498</v>
      </c>
      <c r="J1616" t="s">
        <v>620</v>
      </c>
      <c r="K1616">
        <v>133380</v>
      </c>
      <c r="L1616" t="s">
        <v>620</v>
      </c>
      <c r="M1616">
        <v>11073</v>
      </c>
      <c r="N1616" t="s">
        <v>620</v>
      </c>
      <c r="O1616" t="s">
        <v>2917</v>
      </c>
      <c r="P1616" t="s">
        <v>2916</v>
      </c>
      <c r="Q1616">
        <v>6014</v>
      </c>
      <c r="R1616" t="s">
        <v>620</v>
      </c>
      <c r="S1616">
        <v>3853</v>
      </c>
      <c r="T1616" t="s">
        <v>620</v>
      </c>
      <c r="U1616" t="s">
        <v>620</v>
      </c>
      <c r="V1616" t="s">
        <v>4664</v>
      </c>
      <c r="W1616">
        <v>734</v>
      </c>
      <c r="X1616">
        <v>6014</v>
      </c>
      <c r="Y1616" t="s">
        <v>620</v>
      </c>
      <c r="Z1616" t="s">
        <v>6136</v>
      </c>
      <c r="AA1616" t="s">
        <v>656</v>
      </c>
      <c r="AB1616" t="s">
        <v>656</v>
      </c>
      <c r="AC1616" t="s">
        <v>620</v>
      </c>
      <c r="AD1616" t="s">
        <v>6136</v>
      </c>
      <c r="AE1616">
        <v>5603</v>
      </c>
      <c r="AF1616" t="s">
        <v>620</v>
      </c>
      <c r="AG1616">
        <v>5049</v>
      </c>
      <c r="AH1616" t="s">
        <v>620</v>
      </c>
      <c r="AI1616">
        <v>12277</v>
      </c>
      <c r="AN1616" t="s">
        <v>620</v>
      </c>
      <c r="AO1616" t="s">
        <v>658</v>
      </c>
    </row>
    <row r="1617" spans="1:41" x14ac:dyDescent="0.3">
      <c r="A1617" t="s">
        <v>2918</v>
      </c>
      <c r="B1617" t="s">
        <v>937</v>
      </c>
      <c r="C1617" s="62">
        <v>32060</v>
      </c>
      <c r="D1617" t="s">
        <v>8035</v>
      </c>
      <c r="E1617" t="s">
        <v>6595</v>
      </c>
      <c r="F1617" t="s">
        <v>3575</v>
      </c>
      <c r="G1617" t="s">
        <v>3575</v>
      </c>
      <c r="H1617" t="s">
        <v>1371</v>
      </c>
      <c r="I1617" t="s">
        <v>10181</v>
      </c>
      <c r="J1617" t="s">
        <v>937</v>
      </c>
      <c r="K1617">
        <v>468517</v>
      </c>
      <c r="L1617" t="s">
        <v>937</v>
      </c>
      <c r="M1617">
        <v>1787651</v>
      </c>
      <c r="N1617" t="s">
        <v>937</v>
      </c>
      <c r="O1617" t="s">
        <v>4665</v>
      </c>
      <c r="P1617" t="s">
        <v>2918</v>
      </c>
      <c r="Q1617">
        <v>8892</v>
      </c>
      <c r="R1617" t="s">
        <v>937</v>
      </c>
      <c r="S1617">
        <v>31121</v>
      </c>
      <c r="T1617" t="s">
        <v>937</v>
      </c>
      <c r="V1617" t="s">
        <v>6137</v>
      </c>
      <c r="W1617">
        <v>49931</v>
      </c>
      <c r="X1617">
        <v>8892</v>
      </c>
      <c r="Y1617" t="s">
        <v>937</v>
      </c>
      <c r="Z1617" t="s">
        <v>8889</v>
      </c>
      <c r="AA1617" t="s">
        <v>656</v>
      </c>
      <c r="AB1617" t="s">
        <v>656</v>
      </c>
      <c r="AC1617" t="s">
        <v>937</v>
      </c>
      <c r="AD1617" t="s">
        <v>8889</v>
      </c>
      <c r="AE1617">
        <v>12040</v>
      </c>
      <c r="AI1617">
        <v>4632</v>
      </c>
      <c r="AN1617" t="s">
        <v>937</v>
      </c>
      <c r="AO1617" t="s">
        <v>1371</v>
      </c>
    </row>
    <row r="1618" spans="1:41" x14ac:dyDescent="0.3">
      <c r="A1618" t="s">
        <v>2919</v>
      </c>
      <c r="B1618" t="s">
        <v>752</v>
      </c>
      <c r="C1618" s="62">
        <v>32995</v>
      </c>
      <c r="D1618" t="s">
        <v>8036</v>
      </c>
      <c r="E1618" t="s">
        <v>6595</v>
      </c>
      <c r="F1618" t="s">
        <v>1387</v>
      </c>
      <c r="G1618" t="s">
        <v>6107</v>
      </c>
      <c r="H1618" t="s">
        <v>1371</v>
      </c>
      <c r="I1618" t="s">
        <v>10756</v>
      </c>
      <c r="J1618" t="s">
        <v>752</v>
      </c>
      <c r="K1618">
        <v>541640</v>
      </c>
      <c r="L1618" t="s">
        <v>752</v>
      </c>
      <c r="M1618">
        <v>1939521</v>
      </c>
      <c r="N1618" t="s">
        <v>752</v>
      </c>
      <c r="O1618" t="s">
        <v>4666</v>
      </c>
      <c r="P1618" t="s">
        <v>2919</v>
      </c>
      <c r="Q1618">
        <v>9135</v>
      </c>
      <c r="R1618" t="s">
        <v>752</v>
      </c>
      <c r="S1618">
        <v>31983</v>
      </c>
      <c r="T1618" t="s">
        <v>752</v>
      </c>
      <c r="V1618" t="s">
        <v>12840</v>
      </c>
      <c r="W1618">
        <v>59012</v>
      </c>
      <c r="X1618">
        <v>9135</v>
      </c>
      <c r="Y1618" t="s">
        <v>752</v>
      </c>
      <c r="Z1618" t="s">
        <v>6138</v>
      </c>
      <c r="AA1618" t="s">
        <v>656</v>
      </c>
      <c r="AB1618" t="s">
        <v>656</v>
      </c>
      <c r="AC1618" t="s">
        <v>752</v>
      </c>
      <c r="AD1618" t="s">
        <v>6138</v>
      </c>
      <c r="AE1618">
        <v>12117</v>
      </c>
      <c r="AF1618" t="s">
        <v>752</v>
      </c>
      <c r="AG1618">
        <v>21096</v>
      </c>
      <c r="AH1618" t="s">
        <v>752</v>
      </c>
      <c r="AI1618">
        <v>9598</v>
      </c>
      <c r="AJ1618">
        <v>4060</v>
      </c>
      <c r="AK1618" t="s">
        <v>752</v>
      </c>
      <c r="AL1618" t="s">
        <v>15167</v>
      </c>
      <c r="AM1618" t="s">
        <v>6138</v>
      </c>
      <c r="AN1618" t="s">
        <v>6138</v>
      </c>
      <c r="AO1618" t="s">
        <v>15887</v>
      </c>
    </row>
    <row r="1619" spans="1:41" x14ac:dyDescent="0.3">
      <c r="A1619" t="s">
        <v>2920</v>
      </c>
      <c r="B1619" t="s">
        <v>572</v>
      </c>
      <c r="C1619" s="62">
        <v>30673</v>
      </c>
      <c r="D1619" t="s">
        <v>6710</v>
      </c>
      <c r="E1619" t="s">
        <v>6595</v>
      </c>
      <c r="F1619" t="s">
        <v>3575</v>
      </c>
      <c r="G1619" t="s">
        <v>3575</v>
      </c>
      <c r="H1619" t="s">
        <v>1394</v>
      </c>
      <c r="I1619" t="s">
        <v>10815</v>
      </c>
      <c r="J1619" t="s">
        <v>572</v>
      </c>
      <c r="K1619">
        <v>434670</v>
      </c>
      <c r="L1619" t="s">
        <v>572</v>
      </c>
      <c r="M1619">
        <v>393458</v>
      </c>
      <c r="N1619" t="s">
        <v>572</v>
      </c>
      <c r="O1619" t="s">
        <v>2921</v>
      </c>
      <c r="P1619" t="s">
        <v>2920</v>
      </c>
      <c r="Q1619">
        <v>7488</v>
      </c>
      <c r="R1619" t="s">
        <v>572</v>
      </c>
      <c r="S1619">
        <v>6195</v>
      </c>
      <c r="T1619" t="s">
        <v>572</v>
      </c>
      <c r="U1619" t="s">
        <v>572</v>
      </c>
      <c r="V1619" t="s">
        <v>4667</v>
      </c>
      <c r="W1619">
        <v>31724</v>
      </c>
      <c r="X1619">
        <v>7488</v>
      </c>
      <c r="Y1619" t="s">
        <v>572</v>
      </c>
      <c r="Z1619" t="s">
        <v>6139</v>
      </c>
      <c r="AA1619" t="s">
        <v>656</v>
      </c>
      <c r="AB1619" t="s">
        <v>656</v>
      </c>
      <c r="AC1619" t="s">
        <v>572</v>
      </c>
      <c r="AD1619" t="s">
        <v>6139</v>
      </c>
      <c r="AE1619">
        <v>7543</v>
      </c>
      <c r="AF1619" t="s">
        <v>572</v>
      </c>
      <c r="AG1619">
        <v>5153</v>
      </c>
      <c r="AH1619" t="s">
        <v>572</v>
      </c>
      <c r="AI1619">
        <v>12652</v>
      </c>
      <c r="AJ1619">
        <v>1215</v>
      </c>
      <c r="AK1619" t="s">
        <v>572</v>
      </c>
      <c r="AL1619" t="s">
        <v>15168</v>
      </c>
      <c r="AM1619" t="s">
        <v>6139</v>
      </c>
      <c r="AN1619" t="s">
        <v>6139</v>
      </c>
      <c r="AO1619" t="s">
        <v>1394</v>
      </c>
    </row>
    <row r="1620" spans="1:41" x14ac:dyDescent="0.3">
      <c r="A1620" t="s">
        <v>12869</v>
      </c>
      <c r="B1620" t="s">
        <v>12870</v>
      </c>
      <c r="C1620" s="62">
        <v>32371</v>
      </c>
      <c r="D1620" t="s">
        <v>7194</v>
      </c>
      <c r="E1620" t="s">
        <v>6595</v>
      </c>
      <c r="F1620" t="s">
        <v>1468</v>
      </c>
      <c r="G1620" t="s">
        <v>6107</v>
      </c>
      <c r="H1620" t="s">
        <v>1371</v>
      </c>
      <c r="I1620" t="s">
        <v>11392</v>
      </c>
      <c r="J1620" t="s">
        <v>11816</v>
      </c>
      <c r="K1620">
        <v>500724</v>
      </c>
      <c r="L1620" t="s">
        <v>11816</v>
      </c>
      <c r="M1620">
        <v>1725476</v>
      </c>
      <c r="N1620" t="s">
        <v>11816</v>
      </c>
      <c r="O1620" t="s">
        <v>13488</v>
      </c>
      <c r="P1620" t="s">
        <v>12869</v>
      </c>
      <c r="Q1620">
        <v>9440</v>
      </c>
      <c r="R1620" t="s">
        <v>12870</v>
      </c>
      <c r="S1620">
        <v>30433</v>
      </c>
      <c r="T1620" t="s">
        <v>11816</v>
      </c>
      <c r="W1620">
        <v>51594</v>
      </c>
      <c r="X1620">
        <v>9440</v>
      </c>
      <c r="Y1620" t="s">
        <v>15169</v>
      </c>
      <c r="Z1620" t="s">
        <v>14166</v>
      </c>
      <c r="AA1620" t="s">
        <v>656</v>
      </c>
      <c r="AB1620" t="s">
        <v>656</v>
      </c>
      <c r="AC1620" t="s">
        <v>12870</v>
      </c>
      <c r="AD1620" t="s">
        <v>12871</v>
      </c>
      <c r="AE1620">
        <v>10295</v>
      </c>
      <c r="AF1620" t="s">
        <v>12870</v>
      </c>
      <c r="AG1620">
        <v>13107</v>
      </c>
      <c r="AH1620" t="s">
        <v>12870</v>
      </c>
      <c r="AI1620">
        <v>15787</v>
      </c>
      <c r="AJ1620">
        <v>4398</v>
      </c>
      <c r="AK1620" t="s">
        <v>12870</v>
      </c>
      <c r="AL1620" t="s">
        <v>15170</v>
      </c>
      <c r="AM1620" t="s">
        <v>12871</v>
      </c>
      <c r="AN1620" t="s">
        <v>11816</v>
      </c>
      <c r="AO1620" t="s">
        <v>1371</v>
      </c>
    </row>
    <row r="1621" spans="1:41" x14ac:dyDescent="0.3">
      <c r="A1621" t="s">
        <v>4668</v>
      </c>
      <c r="B1621" t="s">
        <v>886</v>
      </c>
      <c r="C1621" s="62">
        <v>33864</v>
      </c>
      <c r="D1621" t="s">
        <v>6530</v>
      </c>
      <c r="E1621" t="s">
        <v>6595</v>
      </c>
      <c r="F1621" t="s">
        <v>1400</v>
      </c>
      <c r="G1621" t="s">
        <v>6107</v>
      </c>
      <c r="H1621" t="s">
        <v>659</v>
      </c>
      <c r="I1621" t="s">
        <v>10165</v>
      </c>
      <c r="J1621" t="s">
        <v>886</v>
      </c>
      <c r="K1621">
        <v>608070</v>
      </c>
      <c r="L1621" t="s">
        <v>886</v>
      </c>
      <c r="M1621">
        <v>2044495</v>
      </c>
      <c r="N1621" t="s">
        <v>886</v>
      </c>
      <c r="O1621" t="s">
        <v>13131</v>
      </c>
      <c r="P1621" t="s">
        <v>4668</v>
      </c>
      <c r="Q1621">
        <v>9507</v>
      </c>
      <c r="R1621" t="s">
        <v>886</v>
      </c>
      <c r="S1621">
        <v>32801</v>
      </c>
      <c r="T1621" t="s">
        <v>886</v>
      </c>
      <c r="V1621" t="s">
        <v>12872</v>
      </c>
      <c r="W1621">
        <v>70217</v>
      </c>
      <c r="X1621">
        <v>9507</v>
      </c>
      <c r="Y1621" t="s">
        <v>886</v>
      </c>
      <c r="Z1621" t="s">
        <v>6140</v>
      </c>
      <c r="AA1621" t="s">
        <v>5053</v>
      </c>
      <c r="AB1621" t="s">
        <v>656</v>
      </c>
      <c r="AC1621" t="s">
        <v>886</v>
      </c>
      <c r="AD1621" t="s">
        <v>6140</v>
      </c>
      <c r="AE1621">
        <v>12840</v>
      </c>
      <c r="AF1621" t="s">
        <v>886</v>
      </c>
      <c r="AG1621">
        <v>38976</v>
      </c>
      <c r="AH1621" t="s">
        <v>886</v>
      </c>
      <c r="AI1621">
        <v>18284</v>
      </c>
      <c r="AJ1621">
        <v>4455</v>
      </c>
      <c r="AK1621" t="s">
        <v>886</v>
      </c>
      <c r="AL1621" t="s">
        <v>15171</v>
      </c>
      <c r="AM1621" t="s">
        <v>6140</v>
      </c>
      <c r="AN1621" t="s">
        <v>6140</v>
      </c>
      <c r="AO1621" t="s">
        <v>658</v>
      </c>
    </row>
    <row r="1622" spans="1:41" x14ac:dyDescent="0.3">
      <c r="A1622" t="s">
        <v>13871</v>
      </c>
      <c r="B1622" t="s">
        <v>886</v>
      </c>
      <c r="C1622" s="62">
        <v>32894</v>
      </c>
      <c r="D1622" t="s">
        <v>6530</v>
      </c>
      <c r="E1622" t="s">
        <v>6595</v>
      </c>
      <c r="F1622" t="s">
        <v>3575</v>
      </c>
      <c r="G1622" t="s">
        <v>3575</v>
      </c>
      <c r="H1622" t="s">
        <v>1371</v>
      </c>
      <c r="I1622" t="s">
        <v>11250</v>
      </c>
      <c r="J1622" t="s">
        <v>886</v>
      </c>
      <c r="K1622">
        <v>542432</v>
      </c>
      <c r="L1622" t="s">
        <v>886</v>
      </c>
      <c r="M1622">
        <v>2027419</v>
      </c>
      <c r="N1622" t="s">
        <v>886</v>
      </c>
      <c r="O1622" t="s">
        <v>13872</v>
      </c>
      <c r="P1622" t="s">
        <v>13871</v>
      </c>
      <c r="Q1622">
        <v>9707</v>
      </c>
      <c r="R1622" t="s">
        <v>886</v>
      </c>
      <c r="S1622">
        <v>32603</v>
      </c>
      <c r="T1622" t="s">
        <v>886</v>
      </c>
      <c r="W1622">
        <v>60812</v>
      </c>
      <c r="X1622">
        <v>9707</v>
      </c>
      <c r="Y1622" t="s">
        <v>13873</v>
      </c>
      <c r="Z1622" t="s">
        <v>6140</v>
      </c>
      <c r="AA1622" t="s">
        <v>656</v>
      </c>
      <c r="AB1622" t="s">
        <v>656</v>
      </c>
      <c r="AD1622" t="s">
        <v>6140</v>
      </c>
      <c r="AE1622">
        <v>12840</v>
      </c>
      <c r="AI1622">
        <v>9393</v>
      </c>
      <c r="AJ1622">
        <v>4645</v>
      </c>
      <c r="AK1622" t="s">
        <v>886</v>
      </c>
      <c r="AL1622" t="s">
        <v>15171</v>
      </c>
      <c r="AM1622" t="s">
        <v>6140</v>
      </c>
      <c r="AN1622" t="s">
        <v>6140</v>
      </c>
      <c r="AO1622" t="s">
        <v>1371</v>
      </c>
    </row>
    <row r="1623" spans="1:41" x14ac:dyDescent="0.3">
      <c r="A1623" t="s">
        <v>6141</v>
      </c>
      <c r="B1623" t="s">
        <v>4669</v>
      </c>
      <c r="C1623" s="62">
        <v>26449</v>
      </c>
      <c r="D1623" t="s">
        <v>6624</v>
      </c>
      <c r="E1623" t="s">
        <v>6595</v>
      </c>
      <c r="F1623" t="s">
        <v>3575</v>
      </c>
      <c r="G1623" t="s">
        <v>3575</v>
      </c>
      <c r="H1623" t="s">
        <v>1378</v>
      </c>
      <c r="I1623" t="s">
        <v>9573</v>
      </c>
      <c r="J1623" t="s">
        <v>4669</v>
      </c>
      <c r="K1623">
        <v>120903</v>
      </c>
      <c r="L1623" t="s">
        <v>4669</v>
      </c>
      <c r="M1623">
        <v>7996</v>
      </c>
      <c r="N1623" t="s">
        <v>4669</v>
      </c>
      <c r="O1623" t="s">
        <v>6142</v>
      </c>
      <c r="P1623" t="s">
        <v>6141</v>
      </c>
      <c r="R1623" t="s">
        <v>4669</v>
      </c>
      <c r="S1623">
        <v>2974</v>
      </c>
      <c r="T1623" t="s">
        <v>4669</v>
      </c>
      <c r="V1623" t="s">
        <v>6143</v>
      </c>
      <c r="W1623">
        <v>1342</v>
      </c>
      <c r="Z1623" t="s">
        <v>8890</v>
      </c>
      <c r="AA1623" t="s">
        <v>656</v>
      </c>
      <c r="AB1623" t="s">
        <v>656</v>
      </c>
      <c r="AC1623" t="s">
        <v>4669</v>
      </c>
      <c r="AD1623" t="s">
        <v>8890</v>
      </c>
      <c r="AI1623">
        <v>11496</v>
      </c>
      <c r="AO1623" t="s">
        <v>1378</v>
      </c>
    </row>
    <row r="1624" spans="1:41" x14ac:dyDescent="0.3">
      <c r="A1624" t="s">
        <v>8286</v>
      </c>
      <c r="B1624" t="s">
        <v>8891</v>
      </c>
      <c r="C1624" s="62">
        <v>32653</v>
      </c>
      <c r="D1624" t="s">
        <v>6785</v>
      </c>
      <c r="E1624" t="s">
        <v>6595</v>
      </c>
      <c r="F1624" t="s">
        <v>1400</v>
      </c>
      <c r="G1624" t="s">
        <v>6107</v>
      </c>
      <c r="H1624" t="s">
        <v>1371</v>
      </c>
      <c r="I1624" t="s">
        <v>10185</v>
      </c>
      <c r="J1624" t="s">
        <v>8891</v>
      </c>
      <c r="K1624">
        <v>519166</v>
      </c>
      <c r="L1624" t="s">
        <v>8891</v>
      </c>
      <c r="M1624">
        <v>1804112</v>
      </c>
      <c r="N1624" t="s">
        <v>8891</v>
      </c>
      <c r="O1624" t="s">
        <v>8892</v>
      </c>
      <c r="P1624" t="s">
        <v>8286</v>
      </c>
      <c r="Q1624">
        <v>9682</v>
      </c>
      <c r="R1624" t="s">
        <v>8891</v>
      </c>
      <c r="S1624">
        <v>29942</v>
      </c>
      <c r="T1624" t="s">
        <v>8891</v>
      </c>
      <c r="V1624" t="s">
        <v>8893</v>
      </c>
      <c r="W1624">
        <v>58568</v>
      </c>
      <c r="X1624">
        <v>9682</v>
      </c>
      <c r="Y1624" t="s">
        <v>10186</v>
      </c>
      <c r="Z1624" t="s">
        <v>8894</v>
      </c>
      <c r="AA1624" t="s">
        <v>656</v>
      </c>
      <c r="AB1624" t="s">
        <v>656</v>
      </c>
      <c r="AC1624" t="s">
        <v>8891</v>
      </c>
      <c r="AD1624" t="s">
        <v>8894</v>
      </c>
      <c r="AE1624">
        <v>9858</v>
      </c>
      <c r="AF1624" t="s">
        <v>8891</v>
      </c>
      <c r="AG1624">
        <v>13383</v>
      </c>
      <c r="AH1624" t="s">
        <v>8891</v>
      </c>
      <c r="AI1624">
        <v>6054</v>
      </c>
      <c r="AJ1624">
        <v>3806</v>
      </c>
      <c r="AL1624" t="s">
        <v>15172</v>
      </c>
      <c r="AM1624" t="s">
        <v>8894</v>
      </c>
      <c r="AN1624" t="s">
        <v>8891</v>
      </c>
      <c r="AO1624" t="s">
        <v>15883</v>
      </c>
    </row>
    <row r="1625" spans="1:41" x14ac:dyDescent="0.3">
      <c r="A1625" t="s">
        <v>15625</v>
      </c>
      <c r="B1625" t="s">
        <v>14264</v>
      </c>
      <c r="C1625" s="62">
        <v>32864</v>
      </c>
      <c r="D1625" t="s">
        <v>15626</v>
      </c>
      <c r="E1625" t="s">
        <v>6595</v>
      </c>
      <c r="F1625" t="s">
        <v>1468</v>
      </c>
      <c r="G1625" t="s">
        <v>6107</v>
      </c>
      <c r="H1625" t="s">
        <v>1371</v>
      </c>
      <c r="I1625" t="s">
        <v>15506</v>
      </c>
      <c r="J1625" t="s">
        <v>14264</v>
      </c>
      <c r="K1625">
        <v>598287</v>
      </c>
      <c r="L1625" t="s">
        <v>14264</v>
      </c>
      <c r="P1625" t="s">
        <v>15625</v>
      </c>
      <c r="Q1625">
        <v>10022</v>
      </c>
      <c r="R1625" t="s">
        <v>14264</v>
      </c>
      <c r="S1625">
        <v>32972</v>
      </c>
      <c r="T1625" t="s">
        <v>14264</v>
      </c>
      <c r="W1625">
        <v>68320</v>
      </c>
      <c r="X1625">
        <v>10022</v>
      </c>
      <c r="Y1625" t="s">
        <v>16068</v>
      </c>
      <c r="Z1625" t="s">
        <v>16069</v>
      </c>
      <c r="AA1625" t="s">
        <v>656</v>
      </c>
      <c r="AB1625" t="s">
        <v>656</v>
      </c>
      <c r="AD1625" t="s">
        <v>16069</v>
      </c>
      <c r="AE1625">
        <v>12399</v>
      </c>
      <c r="AI1625">
        <v>28773</v>
      </c>
      <c r="AJ1625">
        <v>4969</v>
      </c>
      <c r="AN1625" t="s">
        <v>14264</v>
      </c>
      <c r="AO1625" t="s">
        <v>15883</v>
      </c>
    </row>
    <row r="1626" spans="1:41" x14ac:dyDescent="0.3">
      <c r="A1626" t="s">
        <v>2922</v>
      </c>
      <c r="B1626" t="s">
        <v>1209</v>
      </c>
      <c r="C1626" s="62">
        <v>29829</v>
      </c>
      <c r="D1626" t="s">
        <v>7157</v>
      </c>
      <c r="E1626" t="s">
        <v>6595</v>
      </c>
      <c r="F1626" t="s">
        <v>3575</v>
      </c>
      <c r="G1626" t="s">
        <v>3575</v>
      </c>
      <c r="H1626" t="s">
        <v>1371</v>
      </c>
      <c r="I1626" t="s">
        <v>10409</v>
      </c>
      <c r="J1626" t="s">
        <v>1209</v>
      </c>
      <c r="K1626">
        <v>430673</v>
      </c>
      <c r="L1626" t="s">
        <v>1209</v>
      </c>
      <c r="M1626">
        <v>448960</v>
      </c>
      <c r="N1626" t="s">
        <v>1209</v>
      </c>
      <c r="O1626" t="s">
        <v>2923</v>
      </c>
      <c r="P1626" t="s">
        <v>2922</v>
      </c>
      <c r="Q1626">
        <v>7730</v>
      </c>
      <c r="R1626" t="s">
        <v>1209</v>
      </c>
      <c r="S1626">
        <v>6503</v>
      </c>
      <c r="T1626" t="s">
        <v>1209</v>
      </c>
      <c r="V1626" t="s">
        <v>4670</v>
      </c>
      <c r="W1626">
        <v>45575</v>
      </c>
      <c r="X1626">
        <v>7730</v>
      </c>
      <c r="Y1626" t="s">
        <v>1209</v>
      </c>
      <c r="Z1626" t="s">
        <v>6144</v>
      </c>
      <c r="AA1626" t="s">
        <v>656</v>
      </c>
      <c r="AB1626" t="s">
        <v>656</v>
      </c>
      <c r="AC1626" t="s">
        <v>1209</v>
      </c>
      <c r="AD1626" t="s">
        <v>6144</v>
      </c>
      <c r="AE1626">
        <v>7483</v>
      </c>
      <c r="AI1626">
        <v>4081</v>
      </c>
      <c r="AN1626" t="s">
        <v>1209</v>
      </c>
      <c r="AO1626" t="s">
        <v>1371</v>
      </c>
    </row>
    <row r="1627" spans="1:41" x14ac:dyDescent="0.3">
      <c r="A1627" t="s">
        <v>15805</v>
      </c>
      <c r="B1627" t="s">
        <v>14233</v>
      </c>
      <c r="C1627" s="62">
        <v>34301</v>
      </c>
      <c r="D1627" t="s">
        <v>15806</v>
      </c>
      <c r="E1627" t="s">
        <v>6595</v>
      </c>
      <c r="F1627" t="s">
        <v>1447</v>
      </c>
      <c r="G1627" t="s">
        <v>6107</v>
      </c>
      <c r="H1627" t="s">
        <v>1371</v>
      </c>
      <c r="I1627" t="s">
        <v>15807</v>
      </c>
      <c r="J1627" t="s">
        <v>14233</v>
      </c>
      <c r="K1627">
        <v>606162</v>
      </c>
      <c r="L1627" t="s">
        <v>14233</v>
      </c>
      <c r="P1627" t="s">
        <v>15805</v>
      </c>
      <c r="Q1627">
        <v>10991</v>
      </c>
      <c r="R1627" t="s">
        <v>14233</v>
      </c>
      <c r="S1627">
        <v>36051</v>
      </c>
      <c r="T1627" t="s">
        <v>14233</v>
      </c>
      <c r="W1627">
        <v>69639</v>
      </c>
      <c r="Z1627" t="s">
        <v>16070</v>
      </c>
      <c r="AA1627" t="s">
        <v>656</v>
      </c>
      <c r="AB1627" t="s">
        <v>656</v>
      </c>
      <c r="AD1627" t="s">
        <v>16070</v>
      </c>
      <c r="AE1627">
        <v>14617</v>
      </c>
      <c r="AI1627">
        <v>28432</v>
      </c>
      <c r="AJ1627">
        <v>5855</v>
      </c>
      <c r="AN1627" t="s">
        <v>14233</v>
      </c>
      <c r="AO1627" t="s">
        <v>15887</v>
      </c>
    </row>
    <row r="1628" spans="1:41" x14ac:dyDescent="0.3">
      <c r="A1628" t="s">
        <v>2924</v>
      </c>
      <c r="B1628" t="s">
        <v>1146</v>
      </c>
      <c r="C1628" s="62">
        <v>31675</v>
      </c>
      <c r="D1628" t="s">
        <v>6763</v>
      </c>
      <c r="E1628" t="s">
        <v>6883</v>
      </c>
      <c r="F1628" t="s">
        <v>3575</v>
      </c>
      <c r="G1628" t="s">
        <v>3575</v>
      </c>
      <c r="H1628" t="s">
        <v>1371</v>
      </c>
      <c r="I1628" t="s">
        <v>10548</v>
      </c>
      <c r="J1628" t="s">
        <v>1146</v>
      </c>
      <c r="K1628">
        <v>573109</v>
      </c>
      <c r="L1628" t="s">
        <v>1146</v>
      </c>
      <c r="M1628">
        <v>1945284</v>
      </c>
      <c r="N1628" t="s">
        <v>1146</v>
      </c>
      <c r="O1628" t="s">
        <v>13535</v>
      </c>
      <c r="P1628" t="s">
        <v>2924</v>
      </c>
      <c r="Q1628">
        <v>9298</v>
      </c>
      <c r="R1628" t="s">
        <v>13536</v>
      </c>
      <c r="S1628">
        <v>32104</v>
      </c>
      <c r="T1628" t="s">
        <v>1146</v>
      </c>
      <c r="V1628" t="s">
        <v>12918</v>
      </c>
      <c r="W1628">
        <v>60504</v>
      </c>
      <c r="X1628">
        <v>9298</v>
      </c>
      <c r="Y1628" t="s">
        <v>1146</v>
      </c>
      <c r="Z1628" t="s">
        <v>6145</v>
      </c>
      <c r="AA1628" t="s">
        <v>656</v>
      </c>
      <c r="AB1628" t="s">
        <v>656</v>
      </c>
      <c r="AC1628" t="s">
        <v>1146</v>
      </c>
      <c r="AD1628" t="s">
        <v>6145</v>
      </c>
      <c r="AE1628">
        <v>12371</v>
      </c>
      <c r="AF1628" t="s">
        <v>13536</v>
      </c>
      <c r="AG1628">
        <v>17143</v>
      </c>
      <c r="AH1628" t="s">
        <v>1146</v>
      </c>
      <c r="AI1628">
        <v>6127</v>
      </c>
      <c r="AJ1628">
        <v>4199</v>
      </c>
      <c r="AN1628" t="s">
        <v>15173</v>
      </c>
      <c r="AO1628" t="s">
        <v>15883</v>
      </c>
    </row>
    <row r="1629" spans="1:41" x14ac:dyDescent="0.3">
      <c r="A1629" t="s">
        <v>2925</v>
      </c>
      <c r="B1629" t="s">
        <v>935</v>
      </c>
      <c r="C1629" s="62">
        <v>30855</v>
      </c>
      <c r="D1629" t="s">
        <v>6960</v>
      </c>
      <c r="E1629" t="s">
        <v>6883</v>
      </c>
      <c r="F1629" t="s">
        <v>3575</v>
      </c>
      <c r="G1629" t="s">
        <v>3575</v>
      </c>
      <c r="H1629" t="s">
        <v>1371</v>
      </c>
      <c r="I1629" t="s">
        <v>9087</v>
      </c>
      <c r="J1629" t="s">
        <v>935</v>
      </c>
      <c r="K1629">
        <v>459987</v>
      </c>
      <c r="L1629" t="s">
        <v>935</v>
      </c>
      <c r="M1629">
        <v>1543512</v>
      </c>
      <c r="N1629" t="s">
        <v>935</v>
      </c>
      <c r="O1629" t="s">
        <v>2926</v>
      </c>
      <c r="P1629" t="s">
        <v>2925</v>
      </c>
      <c r="Q1629">
        <v>8593</v>
      </c>
      <c r="R1629" t="s">
        <v>935</v>
      </c>
      <c r="S1629">
        <v>29734</v>
      </c>
      <c r="T1629" t="s">
        <v>935</v>
      </c>
      <c r="V1629" t="s">
        <v>4671</v>
      </c>
      <c r="W1629">
        <v>48736</v>
      </c>
      <c r="X1629">
        <v>8593</v>
      </c>
      <c r="Y1629" t="s">
        <v>935</v>
      </c>
      <c r="Z1629" t="s">
        <v>6146</v>
      </c>
      <c r="AA1629" t="s">
        <v>664</v>
      </c>
      <c r="AB1629" t="s">
        <v>664</v>
      </c>
      <c r="AC1629" t="s">
        <v>935</v>
      </c>
      <c r="AD1629" t="s">
        <v>6146</v>
      </c>
      <c r="AE1629">
        <v>8733</v>
      </c>
      <c r="AF1629" t="s">
        <v>935</v>
      </c>
      <c r="AG1629">
        <v>6325</v>
      </c>
      <c r="AH1629" t="s">
        <v>935</v>
      </c>
      <c r="AI1629">
        <v>3050</v>
      </c>
      <c r="AN1629" t="s">
        <v>935</v>
      </c>
      <c r="AO1629" t="s">
        <v>1371</v>
      </c>
    </row>
    <row r="1630" spans="1:41" x14ac:dyDescent="0.3">
      <c r="A1630" t="s">
        <v>13125</v>
      </c>
      <c r="B1630" t="s">
        <v>11253</v>
      </c>
      <c r="C1630" s="62">
        <v>33957</v>
      </c>
      <c r="D1630" t="s">
        <v>13126</v>
      </c>
      <c r="E1630" t="s">
        <v>6883</v>
      </c>
      <c r="F1630" t="s">
        <v>1396</v>
      </c>
      <c r="G1630" t="s">
        <v>9083</v>
      </c>
      <c r="H1630" t="s">
        <v>1371</v>
      </c>
      <c r="I1630" t="s">
        <v>11825</v>
      </c>
      <c r="J1630" t="s">
        <v>11253</v>
      </c>
      <c r="K1630">
        <v>591693</v>
      </c>
      <c r="L1630" t="s">
        <v>11253</v>
      </c>
      <c r="M1630">
        <v>2210223</v>
      </c>
      <c r="N1630" t="s">
        <v>11253</v>
      </c>
      <c r="O1630" t="s">
        <v>13127</v>
      </c>
      <c r="P1630" t="s">
        <v>13125</v>
      </c>
      <c r="Q1630">
        <v>10321</v>
      </c>
      <c r="R1630" t="s">
        <v>11253</v>
      </c>
      <c r="S1630">
        <v>34876</v>
      </c>
      <c r="T1630" t="s">
        <v>11253</v>
      </c>
      <c r="W1630">
        <v>66859</v>
      </c>
      <c r="X1630">
        <v>10321</v>
      </c>
      <c r="Y1630" t="s">
        <v>11253</v>
      </c>
      <c r="Z1630" t="s">
        <v>13128</v>
      </c>
      <c r="AA1630" t="s">
        <v>656</v>
      </c>
      <c r="AB1630" t="s">
        <v>656</v>
      </c>
      <c r="AD1630" t="s">
        <v>13128</v>
      </c>
      <c r="AE1630">
        <v>13986</v>
      </c>
      <c r="AF1630" t="s">
        <v>11253</v>
      </c>
      <c r="AG1630">
        <v>70897</v>
      </c>
      <c r="AH1630" t="s">
        <v>11253</v>
      </c>
      <c r="AI1630">
        <v>12743</v>
      </c>
      <c r="AJ1630">
        <v>5096</v>
      </c>
      <c r="AL1630" t="s">
        <v>15174</v>
      </c>
      <c r="AM1630" t="s">
        <v>13128</v>
      </c>
      <c r="AN1630" t="s">
        <v>13128</v>
      </c>
      <c r="AO1630" t="s">
        <v>15883</v>
      </c>
    </row>
    <row r="1631" spans="1:41" x14ac:dyDescent="0.3">
      <c r="A1631" t="s">
        <v>2927</v>
      </c>
      <c r="B1631" t="s">
        <v>418</v>
      </c>
      <c r="C1631" s="62">
        <v>31999</v>
      </c>
      <c r="D1631" t="s">
        <v>6884</v>
      </c>
      <c r="E1631" t="s">
        <v>6883</v>
      </c>
      <c r="F1631" t="s">
        <v>1507</v>
      </c>
      <c r="G1631" t="s">
        <v>9083</v>
      </c>
      <c r="H1631" t="s">
        <v>1422</v>
      </c>
      <c r="I1631" t="s">
        <v>10634</v>
      </c>
      <c r="J1631" t="s">
        <v>418</v>
      </c>
      <c r="K1631">
        <v>467092</v>
      </c>
      <c r="L1631" t="s">
        <v>418</v>
      </c>
      <c r="M1631">
        <v>1654347</v>
      </c>
      <c r="N1631" t="s">
        <v>418</v>
      </c>
      <c r="O1631" t="s">
        <v>2928</v>
      </c>
      <c r="P1631" t="s">
        <v>2927</v>
      </c>
      <c r="Q1631">
        <v>8620</v>
      </c>
      <c r="R1631" t="s">
        <v>418</v>
      </c>
      <c r="S1631">
        <v>30173</v>
      </c>
      <c r="T1631" t="s">
        <v>418</v>
      </c>
      <c r="U1631" t="s">
        <v>418</v>
      </c>
      <c r="V1631" t="s">
        <v>4672</v>
      </c>
      <c r="W1631">
        <v>49829</v>
      </c>
      <c r="X1631">
        <v>8620</v>
      </c>
      <c r="Y1631" t="s">
        <v>418</v>
      </c>
      <c r="Z1631" t="s">
        <v>6147</v>
      </c>
      <c r="AA1631" t="s">
        <v>656</v>
      </c>
      <c r="AB1631" t="s">
        <v>656</v>
      </c>
      <c r="AC1631" t="s">
        <v>418</v>
      </c>
      <c r="AD1631" t="s">
        <v>6147</v>
      </c>
      <c r="AE1631">
        <v>10284</v>
      </c>
      <c r="AF1631" t="s">
        <v>418</v>
      </c>
      <c r="AG1631">
        <v>12123</v>
      </c>
      <c r="AH1631" t="s">
        <v>418</v>
      </c>
      <c r="AI1631">
        <v>4355</v>
      </c>
      <c r="AJ1631">
        <v>3490</v>
      </c>
      <c r="AL1631" t="s">
        <v>15175</v>
      </c>
      <c r="AM1631" t="s">
        <v>6147</v>
      </c>
      <c r="AN1631" t="s">
        <v>6147</v>
      </c>
      <c r="AO1631" t="s">
        <v>1422</v>
      </c>
    </row>
    <row r="1632" spans="1:41" x14ac:dyDescent="0.3">
      <c r="A1632" t="s">
        <v>2929</v>
      </c>
      <c r="B1632" t="s">
        <v>1184</v>
      </c>
      <c r="C1632" s="62">
        <v>29654</v>
      </c>
      <c r="D1632" t="s">
        <v>7607</v>
      </c>
      <c r="E1632" t="s">
        <v>8037</v>
      </c>
      <c r="F1632" t="s">
        <v>3575</v>
      </c>
      <c r="G1632" t="s">
        <v>3575</v>
      </c>
      <c r="H1632" t="s">
        <v>1371</v>
      </c>
      <c r="I1632" t="s">
        <v>9102</v>
      </c>
      <c r="J1632" t="s">
        <v>1184</v>
      </c>
      <c r="K1632">
        <v>449060</v>
      </c>
      <c r="L1632" t="s">
        <v>1184</v>
      </c>
      <c r="M1632">
        <v>1174235</v>
      </c>
      <c r="N1632" t="s">
        <v>1184</v>
      </c>
      <c r="O1632" t="s">
        <v>2930</v>
      </c>
      <c r="P1632" t="s">
        <v>2929</v>
      </c>
      <c r="Q1632">
        <v>8056</v>
      </c>
      <c r="R1632" t="s">
        <v>1184</v>
      </c>
      <c r="S1632">
        <v>28807</v>
      </c>
      <c r="T1632" t="s">
        <v>1184</v>
      </c>
      <c r="V1632" t="s">
        <v>4673</v>
      </c>
      <c r="W1632">
        <v>41492</v>
      </c>
      <c r="X1632">
        <v>8056</v>
      </c>
      <c r="Y1632" t="s">
        <v>1184</v>
      </c>
      <c r="Z1632" t="s">
        <v>8895</v>
      </c>
      <c r="AA1632" t="s">
        <v>656</v>
      </c>
      <c r="AB1632" t="s">
        <v>664</v>
      </c>
      <c r="AC1632" t="s">
        <v>1184</v>
      </c>
      <c r="AD1632" t="s">
        <v>8895</v>
      </c>
      <c r="AE1632">
        <v>9094</v>
      </c>
      <c r="AI1632">
        <v>491</v>
      </c>
      <c r="AN1632" t="s">
        <v>1184</v>
      </c>
      <c r="AO1632" t="s">
        <v>1371</v>
      </c>
    </row>
    <row r="1633" spans="1:41" x14ac:dyDescent="0.3">
      <c r="A1633" t="s">
        <v>2931</v>
      </c>
      <c r="B1633" t="s">
        <v>491</v>
      </c>
      <c r="C1633" s="62">
        <v>31635</v>
      </c>
      <c r="D1633" t="s">
        <v>6691</v>
      </c>
      <c r="E1633" t="s">
        <v>6690</v>
      </c>
      <c r="F1633" t="s">
        <v>3575</v>
      </c>
      <c r="G1633" t="s">
        <v>3575</v>
      </c>
      <c r="H1633" t="s">
        <v>1378</v>
      </c>
      <c r="I1633" t="s">
        <v>9635</v>
      </c>
      <c r="J1633" t="s">
        <v>491</v>
      </c>
      <c r="K1633">
        <v>458675</v>
      </c>
      <c r="L1633" t="s">
        <v>491</v>
      </c>
      <c r="M1633">
        <v>1184596</v>
      </c>
      <c r="N1633" t="s">
        <v>491</v>
      </c>
      <c r="O1633" t="s">
        <v>2932</v>
      </c>
      <c r="P1633" t="s">
        <v>2931</v>
      </c>
      <c r="Q1633">
        <v>8190</v>
      </c>
      <c r="R1633" t="s">
        <v>491</v>
      </c>
      <c r="S1633">
        <v>28973</v>
      </c>
      <c r="T1633" t="s">
        <v>491</v>
      </c>
      <c r="U1633" t="s">
        <v>491</v>
      </c>
      <c r="V1633" t="s">
        <v>4674</v>
      </c>
      <c r="W1633">
        <v>46522</v>
      </c>
      <c r="X1633">
        <v>8190</v>
      </c>
      <c r="Y1633" t="s">
        <v>491</v>
      </c>
      <c r="Z1633" t="s">
        <v>6148</v>
      </c>
      <c r="AA1633" t="s">
        <v>664</v>
      </c>
      <c r="AB1633" t="s">
        <v>664</v>
      </c>
      <c r="AC1633" t="s">
        <v>491</v>
      </c>
      <c r="AD1633" t="s">
        <v>6148</v>
      </c>
      <c r="AE1633">
        <v>8664</v>
      </c>
      <c r="AF1633" t="s">
        <v>491</v>
      </c>
      <c r="AG1633">
        <v>5175</v>
      </c>
      <c r="AH1633" t="s">
        <v>491</v>
      </c>
      <c r="AI1633">
        <v>1464</v>
      </c>
      <c r="AJ1633">
        <v>2830</v>
      </c>
      <c r="AK1633" t="s">
        <v>491</v>
      </c>
      <c r="AL1633" t="s">
        <v>15176</v>
      </c>
      <c r="AM1633" t="s">
        <v>6148</v>
      </c>
      <c r="AN1633" t="s">
        <v>491</v>
      </c>
      <c r="AO1633" t="s">
        <v>1378</v>
      </c>
    </row>
    <row r="1634" spans="1:41" x14ac:dyDescent="0.3">
      <c r="A1634" t="s">
        <v>8305</v>
      </c>
      <c r="B1634" t="s">
        <v>8896</v>
      </c>
      <c r="C1634" s="62">
        <v>32087</v>
      </c>
      <c r="D1634" t="s">
        <v>7875</v>
      </c>
      <c r="E1634" t="s">
        <v>6690</v>
      </c>
      <c r="F1634" t="s">
        <v>1437</v>
      </c>
      <c r="G1634" t="s">
        <v>6107</v>
      </c>
      <c r="H1634" t="s">
        <v>1371</v>
      </c>
      <c r="I1634" t="s">
        <v>9438</v>
      </c>
      <c r="J1634" t="s">
        <v>8896</v>
      </c>
      <c r="K1634">
        <v>474284</v>
      </c>
      <c r="L1634" t="s">
        <v>8896</v>
      </c>
      <c r="M1634">
        <v>2027392</v>
      </c>
      <c r="N1634" t="s">
        <v>8896</v>
      </c>
      <c r="O1634" t="s">
        <v>8897</v>
      </c>
      <c r="P1634" t="s">
        <v>8305</v>
      </c>
      <c r="Q1634">
        <v>9400</v>
      </c>
      <c r="R1634" t="s">
        <v>8896</v>
      </c>
      <c r="S1634">
        <v>31984</v>
      </c>
      <c r="T1634" t="s">
        <v>8896</v>
      </c>
      <c r="V1634" t="s">
        <v>8898</v>
      </c>
      <c r="W1634">
        <v>49758</v>
      </c>
      <c r="X1634">
        <v>9400</v>
      </c>
      <c r="Y1634" t="s">
        <v>8896</v>
      </c>
      <c r="Z1634" t="s">
        <v>8899</v>
      </c>
      <c r="AA1634" t="s">
        <v>656</v>
      </c>
      <c r="AB1634" t="s">
        <v>656</v>
      </c>
      <c r="AC1634" t="s">
        <v>8896</v>
      </c>
      <c r="AD1634" t="s">
        <v>8899</v>
      </c>
      <c r="AE1634">
        <v>9326</v>
      </c>
      <c r="AF1634" t="s">
        <v>8896</v>
      </c>
      <c r="AG1634">
        <v>38027</v>
      </c>
      <c r="AH1634" t="s">
        <v>8896</v>
      </c>
      <c r="AI1634">
        <v>5743</v>
      </c>
      <c r="AN1634" t="s">
        <v>8896</v>
      </c>
      <c r="AO1634" t="s">
        <v>1371</v>
      </c>
    </row>
    <row r="1635" spans="1:41" x14ac:dyDescent="0.3">
      <c r="A1635" t="s">
        <v>2933</v>
      </c>
      <c r="B1635" t="s">
        <v>1194</v>
      </c>
      <c r="C1635" s="62">
        <v>28760</v>
      </c>
      <c r="D1635" t="s">
        <v>6886</v>
      </c>
      <c r="E1635" t="s">
        <v>8038</v>
      </c>
      <c r="F1635" t="s">
        <v>3575</v>
      </c>
      <c r="G1635" t="s">
        <v>3575</v>
      </c>
      <c r="H1635" t="s">
        <v>1371</v>
      </c>
      <c r="I1635" t="s">
        <v>9826</v>
      </c>
      <c r="J1635" t="s">
        <v>1194</v>
      </c>
      <c r="K1635">
        <v>400010</v>
      </c>
      <c r="L1635" t="s">
        <v>1194</v>
      </c>
      <c r="M1635">
        <v>220082</v>
      </c>
      <c r="N1635" t="s">
        <v>1194</v>
      </c>
      <c r="O1635" t="s">
        <v>2934</v>
      </c>
      <c r="P1635" t="s">
        <v>2933</v>
      </c>
      <c r="Q1635">
        <v>6620</v>
      </c>
      <c r="R1635" t="s">
        <v>1194</v>
      </c>
      <c r="S1635">
        <v>4572</v>
      </c>
      <c r="T1635" t="s">
        <v>1194</v>
      </c>
      <c r="V1635" t="s">
        <v>4675</v>
      </c>
      <c r="W1635">
        <v>1556</v>
      </c>
      <c r="X1635">
        <v>6620</v>
      </c>
      <c r="Y1635" t="s">
        <v>1194</v>
      </c>
      <c r="Z1635" t="s">
        <v>8900</v>
      </c>
      <c r="AA1635" t="s">
        <v>656</v>
      </c>
      <c r="AB1635" t="s">
        <v>656</v>
      </c>
      <c r="AC1635" t="s">
        <v>1194</v>
      </c>
      <c r="AD1635" t="s">
        <v>8900</v>
      </c>
      <c r="AI1635">
        <v>15229</v>
      </c>
      <c r="AO1635" t="s">
        <v>1371</v>
      </c>
    </row>
    <row r="1636" spans="1:41" x14ac:dyDescent="0.3">
      <c r="A1636" t="s">
        <v>13401</v>
      </c>
      <c r="B1636" t="s">
        <v>11245</v>
      </c>
      <c r="C1636" s="62">
        <v>33882</v>
      </c>
      <c r="D1636" t="s">
        <v>6553</v>
      </c>
      <c r="E1636" t="s">
        <v>13402</v>
      </c>
      <c r="F1636" t="s">
        <v>1403</v>
      </c>
      <c r="G1636" t="s">
        <v>6107</v>
      </c>
      <c r="H1636" t="s">
        <v>1371</v>
      </c>
      <c r="I1636" t="s">
        <v>13403</v>
      </c>
      <c r="J1636" t="s">
        <v>11245</v>
      </c>
      <c r="K1636">
        <v>605435</v>
      </c>
      <c r="P1636" t="s">
        <v>13401</v>
      </c>
      <c r="S1636">
        <v>35056</v>
      </c>
      <c r="T1636" t="s">
        <v>11245</v>
      </c>
      <c r="W1636">
        <v>71255</v>
      </c>
      <c r="Z1636" t="s">
        <v>13404</v>
      </c>
      <c r="AA1636" t="s">
        <v>656</v>
      </c>
      <c r="AB1636" t="s">
        <v>656</v>
      </c>
      <c r="AD1636" t="s">
        <v>13404</v>
      </c>
      <c r="AE1636">
        <v>9363</v>
      </c>
      <c r="AL1636" t="s">
        <v>15177</v>
      </c>
      <c r="AM1636" t="s">
        <v>13404</v>
      </c>
      <c r="AN1636" t="s">
        <v>11378</v>
      </c>
      <c r="AO1636" t="s">
        <v>1371</v>
      </c>
    </row>
    <row r="1637" spans="1:41" x14ac:dyDescent="0.3">
      <c r="A1637" t="s">
        <v>12062</v>
      </c>
      <c r="B1637" t="s">
        <v>11380</v>
      </c>
      <c r="C1637" s="62">
        <v>32163</v>
      </c>
      <c r="D1637" t="s">
        <v>6607</v>
      </c>
      <c r="E1637" t="s">
        <v>12063</v>
      </c>
      <c r="F1637" t="s">
        <v>3575</v>
      </c>
      <c r="G1637" t="s">
        <v>3575</v>
      </c>
      <c r="H1637" t="s">
        <v>1371</v>
      </c>
      <c r="I1637" t="s">
        <v>11381</v>
      </c>
      <c r="J1637" t="s">
        <v>11380</v>
      </c>
      <c r="K1637">
        <v>502051</v>
      </c>
      <c r="L1637" t="s">
        <v>11380</v>
      </c>
      <c r="M1637">
        <v>2027389</v>
      </c>
      <c r="N1637" t="s">
        <v>11380</v>
      </c>
      <c r="O1637" t="s">
        <v>13221</v>
      </c>
      <c r="P1637" t="s">
        <v>12062</v>
      </c>
      <c r="Q1637">
        <v>9984</v>
      </c>
      <c r="R1637" t="s">
        <v>11380</v>
      </c>
      <c r="S1637">
        <v>32604</v>
      </c>
      <c r="T1637" t="s">
        <v>11380</v>
      </c>
      <c r="V1637" t="s">
        <v>12806</v>
      </c>
      <c r="W1637">
        <v>50104</v>
      </c>
      <c r="X1637">
        <v>9984</v>
      </c>
      <c r="Y1637" t="s">
        <v>11380</v>
      </c>
      <c r="Z1637" t="s">
        <v>12064</v>
      </c>
      <c r="AA1637" t="s">
        <v>656</v>
      </c>
      <c r="AB1637" t="s">
        <v>656</v>
      </c>
      <c r="AC1637" t="s">
        <v>11380</v>
      </c>
      <c r="AD1637" t="s">
        <v>12064</v>
      </c>
      <c r="AE1637">
        <v>9422</v>
      </c>
      <c r="AF1637" t="s">
        <v>11380</v>
      </c>
      <c r="AG1637">
        <v>38115</v>
      </c>
      <c r="AH1637" t="s">
        <v>11380</v>
      </c>
      <c r="AI1637">
        <v>17081</v>
      </c>
      <c r="AJ1637">
        <v>4941</v>
      </c>
      <c r="AL1637" t="s">
        <v>15178</v>
      </c>
      <c r="AM1637" t="s">
        <v>12064</v>
      </c>
      <c r="AN1637" t="s">
        <v>11380</v>
      </c>
      <c r="AO1637" t="s">
        <v>1371</v>
      </c>
    </row>
    <row r="1638" spans="1:41" x14ac:dyDescent="0.3">
      <c r="A1638" t="s">
        <v>13353</v>
      </c>
      <c r="B1638" t="s">
        <v>11227</v>
      </c>
      <c r="C1638" s="62">
        <v>34599</v>
      </c>
      <c r="D1638" t="s">
        <v>6802</v>
      </c>
      <c r="E1638" t="s">
        <v>8039</v>
      </c>
      <c r="F1638" t="s">
        <v>1435</v>
      </c>
      <c r="G1638" t="s">
        <v>9083</v>
      </c>
      <c r="H1638" t="s">
        <v>1378</v>
      </c>
      <c r="I1638" t="s">
        <v>13017</v>
      </c>
      <c r="J1638" t="s">
        <v>11227</v>
      </c>
      <c r="K1638">
        <v>641999</v>
      </c>
      <c r="L1638" t="s">
        <v>11227</v>
      </c>
      <c r="P1638" t="s">
        <v>13353</v>
      </c>
      <c r="S1638">
        <v>38716</v>
      </c>
      <c r="T1638" t="s">
        <v>11227</v>
      </c>
      <c r="W1638">
        <v>103806</v>
      </c>
      <c r="Z1638" t="s">
        <v>13354</v>
      </c>
      <c r="AA1638" t="s">
        <v>664</v>
      </c>
      <c r="AB1638" t="s">
        <v>664</v>
      </c>
      <c r="AD1638" t="s">
        <v>13354</v>
      </c>
      <c r="AE1638">
        <v>14235</v>
      </c>
      <c r="AN1638" t="s">
        <v>11227</v>
      </c>
      <c r="AO1638" t="s">
        <v>1378</v>
      </c>
    </row>
    <row r="1639" spans="1:41" x14ac:dyDescent="0.3">
      <c r="A1639" t="s">
        <v>6149</v>
      </c>
      <c r="B1639" t="s">
        <v>1330</v>
      </c>
      <c r="C1639" s="62">
        <v>33512</v>
      </c>
      <c r="D1639" t="s">
        <v>7089</v>
      </c>
      <c r="E1639" t="s">
        <v>8039</v>
      </c>
      <c r="F1639" t="s">
        <v>1529</v>
      </c>
      <c r="G1639" t="s">
        <v>9083</v>
      </c>
      <c r="H1639" t="s">
        <v>1371</v>
      </c>
      <c r="I1639" t="s">
        <v>9745</v>
      </c>
      <c r="J1639" t="s">
        <v>1330</v>
      </c>
      <c r="K1639">
        <v>592662</v>
      </c>
      <c r="L1639" t="s">
        <v>1330</v>
      </c>
      <c r="M1639">
        <v>1947846</v>
      </c>
      <c r="N1639" t="s">
        <v>1330</v>
      </c>
      <c r="O1639" t="s">
        <v>8901</v>
      </c>
      <c r="P1639" t="s">
        <v>6149</v>
      </c>
      <c r="Q1639">
        <v>9691</v>
      </c>
      <c r="R1639" t="s">
        <v>1330</v>
      </c>
      <c r="S1639">
        <v>32175</v>
      </c>
      <c r="T1639" t="s">
        <v>1330</v>
      </c>
      <c r="V1639" t="s">
        <v>6150</v>
      </c>
      <c r="W1639">
        <v>67083</v>
      </c>
      <c r="X1639">
        <v>9691</v>
      </c>
      <c r="Y1639" t="s">
        <v>1330</v>
      </c>
      <c r="Z1639" t="s">
        <v>6151</v>
      </c>
      <c r="AA1639" t="s">
        <v>664</v>
      </c>
      <c r="AB1639" t="s">
        <v>664</v>
      </c>
      <c r="AC1639" t="s">
        <v>1330</v>
      </c>
      <c r="AD1639" t="s">
        <v>6151</v>
      </c>
      <c r="AE1639">
        <v>11599</v>
      </c>
      <c r="AF1639" t="s">
        <v>1330</v>
      </c>
      <c r="AG1639">
        <v>53029</v>
      </c>
      <c r="AH1639" t="s">
        <v>1330</v>
      </c>
      <c r="AI1639">
        <v>14941</v>
      </c>
      <c r="AJ1639">
        <v>4614</v>
      </c>
      <c r="AK1639" t="s">
        <v>1330</v>
      </c>
      <c r="AL1639" t="s">
        <v>15179</v>
      </c>
      <c r="AM1639" t="s">
        <v>6151</v>
      </c>
      <c r="AN1639" t="s">
        <v>6151</v>
      </c>
      <c r="AO1639" t="s">
        <v>15887</v>
      </c>
    </row>
    <row r="1640" spans="1:41" x14ac:dyDescent="0.3">
      <c r="A1640" t="s">
        <v>11107</v>
      </c>
      <c r="B1640" t="s">
        <v>11108</v>
      </c>
      <c r="C1640" s="62">
        <v>33055</v>
      </c>
      <c r="D1640" t="s">
        <v>11109</v>
      </c>
      <c r="E1640" t="s">
        <v>11110</v>
      </c>
      <c r="F1640" t="s">
        <v>1407</v>
      </c>
      <c r="G1640" t="s">
        <v>9083</v>
      </c>
      <c r="H1640" t="s">
        <v>1371</v>
      </c>
      <c r="I1640" t="s">
        <v>11111</v>
      </c>
      <c r="J1640" t="s">
        <v>11108</v>
      </c>
      <c r="K1640">
        <v>607067</v>
      </c>
      <c r="L1640" t="s">
        <v>11108</v>
      </c>
      <c r="M1640">
        <v>2170141</v>
      </c>
      <c r="N1640" t="s">
        <v>11108</v>
      </c>
      <c r="O1640" t="s">
        <v>13395</v>
      </c>
      <c r="P1640" t="s">
        <v>11107</v>
      </c>
      <c r="Q1640">
        <v>10048</v>
      </c>
      <c r="R1640" t="s">
        <v>11108</v>
      </c>
      <c r="S1640">
        <v>33950</v>
      </c>
      <c r="T1640" t="s">
        <v>11108</v>
      </c>
      <c r="V1640" t="s">
        <v>12451</v>
      </c>
      <c r="W1640">
        <v>69856</v>
      </c>
      <c r="X1640">
        <v>10048</v>
      </c>
      <c r="Y1640" t="s">
        <v>11108</v>
      </c>
      <c r="Z1640" t="s">
        <v>11112</v>
      </c>
      <c r="AA1640" t="s">
        <v>656</v>
      </c>
      <c r="AB1640" t="s">
        <v>656</v>
      </c>
      <c r="AC1640" t="s">
        <v>11108</v>
      </c>
      <c r="AD1640" t="s">
        <v>11112</v>
      </c>
      <c r="AE1640">
        <v>13786</v>
      </c>
      <c r="AF1640" t="s">
        <v>11108</v>
      </c>
      <c r="AG1640">
        <v>64488</v>
      </c>
      <c r="AH1640" t="s">
        <v>11108</v>
      </c>
      <c r="AI1640">
        <v>18524</v>
      </c>
      <c r="AJ1640">
        <v>5003</v>
      </c>
      <c r="AN1640" t="s">
        <v>11108</v>
      </c>
      <c r="AO1640" t="s">
        <v>1371</v>
      </c>
    </row>
    <row r="1641" spans="1:41" x14ac:dyDescent="0.3">
      <c r="A1641" t="s">
        <v>8204</v>
      </c>
      <c r="B1641" t="s">
        <v>8902</v>
      </c>
      <c r="C1641" s="62">
        <v>33315</v>
      </c>
      <c r="D1641" t="s">
        <v>8206</v>
      </c>
      <c r="E1641" t="s">
        <v>8205</v>
      </c>
      <c r="F1641" t="s">
        <v>1411</v>
      </c>
      <c r="G1641" t="s">
        <v>9083</v>
      </c>
      <c r="H1641" t="s">
        <v>1422</v>
      </c>
      <c r="I1641" t="s">
        <v>9156</v>
      </c>
      <c r="J1641" t="s">
        <v>8902</v>
      </c>
      <c r="K1641">
        <v>592663</v>
      </c>
      <c r="L1641" t="s">
        <v>8902</v>
      </c>
      <c r="M1641">
        <v>1947839</v>
      </c>
      <c r="N1641" t="s">
        <v>8902</v>
      </c>
      <c r="O1641" t="s">
        <v>8903</v>
      </c>
      <c r="P1641" t="s">
        <v>8204</v>
      </c>
      <c r="Q1641">
        <v>9718</v>
      </c>
      <c r="R1641" t="s">
        <v>8902</v>
      </c>
      <c r="S1641">
        <v>32177</v>
      </c>
      <c r="T1641" t="s">
        <v>8902</v>
      </c>
      <c r="V1641" t="s">
        <v>8904</v>
      </c>
      <c r="W1641">
        <v>67084</v>
      </c>
      <c r="X1641">
        <v>9718</v>
      </c>
      <c r="Y1641" t="s">
        <v>8902</v>
      </c>
      <c r="Z1641" t="s">
        <v>8905</v>
      </c>
      <c r="AA1641" t="s">
        <v>656</v>
      </c>
      <c r="AB1641" t="s">
        <v>656</v>
      </c>
      <c r="AC1641" t="s">
        <v>8902</v>
      </c>
      <c r="AD1641" t="s">
        <v>8905</v>
      </c>
      <c r="AE1641">
        <v>11641</v>
      </c>
      <c r="AF1641" t="s">
        <v>8902</v>
      </c>
      <c r="AG1641">
        <v>17139</v>
      </c>
      <c r="AH1641" t="s">
        <v>8902</v>
      </c>
      <c r="AI1641">
        <v>14864</v>
      </c>
      <c r="AJ1641">
        <v>4489</v>
      </c>
      <c r="AK1641" t="s">
        <v>8902</v>
      </c>
      <c r="AL1641" t="s">
        <v>15180</v>
      </c>
      <c r="AM1641" t="s">
        <v>8905</v>
      </c>
      <c r="AN1641" t="s">
        <v>8905</v>
      </c>
      <c r="AO1641" t="s">
        <v>1422</v>
      </c>
    </row>
    <row r="1642" spans="1:41" x14ac:dyDescent="0.3">
      <c r="A1642" t="s">
        <v>2935</v>
      </c>
      <c r="B1642" t="s">
        <v>239</v>
      </c>
      <c r="C1642" s="62">
        <v>30557</v>
      </c>
      <c r="D1642" t="s">
        <v>6545</v>
      </c>
      <c r="E1642" t="s">
        <v>7129</v>
      </c>
      <c r="F1642" t="s">
        <v>3575</v>
      </c>
      <c r="G1642" t="s">
        <v>3575</v>
      </c>
      <c r="H1642" t="s">
        <v>1422</v>
      </c>
      <c r="I1642" t="s">
        <v>9329</v>
      </c>
      <c r="J1642" t="s">
        <v>239</v>
      </c>
      <c r="K1642">
        <v>489232</v>
      </c>
      <c r="L1642" t="s">
        <v>239</v>
      </c>
      <c r="M1642">
        <v>1520598</v>
      </c>
      <c r="N1642" t="s">
        <v>239</v>
      </c>
      <c r="O1642" t="s">
        <v>2936</v>
      </c>
      <c r="P1642" t="s">
        <v>2935</v>
      </c>
      <c r="Q1642">
        <v>9023</v>
      </c>
      <c r="R1642" t="s">
        <v>239</v>
      </c>
      <c r="S1642">
        <v>29490</v>
      </c>
      <c r="T1642" t="s">
        <v>239</v>
      </c>
      <c r="U1642" t="s">
        <v>239</v>
      </c>
      <c r="V1642" t="s">
        <v>4676</v>
      </c>
      <c r="W1642">
        <v>46537</v>
      </c>
      <c r="X1642">
        <v>9023</v>
      </c>
      <c r="Y1642" t="s">
        <v>239</v>
      </c>
      <c r="Z1642" t="s">
        <v>6152</v>
      </c>
      <c r="AA1642" t="s">
        <v>656</v>
      </c>
      <c r="AB1642" t="s">
        <v>656</v>
      </c>
      <c r="AC1642" t="s">
        <v>239</v>
      </c>
      <c r="AD1642" t="s">
        <v>6152</v>
      </c>
      <c r="AE1642">
        <v>10318</v>
      </c>
      <c r="AF1642" t="s">
        <v>239</v>
      </c>
      <c r="AG1642">
        <v>13065</v>
      </c>
      <c r="AH1642" t="s">
        <v>239</v>
      </c>
      <c r="AI1642">
        <v>2138</v>
      </c>
      <c r="AJ1642">
        <v>3892</v>
      </c>
      <c r="AN1642" t="s">
        <v>239</v>
      </c>
      <c r="AO1642" t="s">
        <v>1422</v>
      </c>
    </row>
    <row r="1643" spans="1:41" x14ac:dyDescent="0.3">
      <c r="A1643" t="s">
        <v>2937</v>
      </c>
      <c r="B1643" t="s">
        <v>430</v>
      </c>
      <c r="C1643" s="62">
        <v>31827</v>
      </c>
      <c r="D1643" t="s">
        <v>6607</v>
      </c>
      <c r="E1643" t="s">
        <v>6809</v>
      </c>
      <c r="F1643" t="s">
        <v>1374</v>
      </c>
      <c r="G1643" t="s">
        <v>6107</v>
      </c>
      <c r="H1643" t="s">
        <v>1378</v>
      </c>
      <c r="I1643" t="s">
        <v>10436</v>
      </c>
      <c r="J1643" t="s">
        <v>430</v>
      </c>
      <c r="K1643">
        <v>502210</v>
      </c>
      <c r="L1643" t="s">
        <v>430</v>
      </c>
      <c r="M1643">
        <v>1662780</v>
      </c>
      <c r="N1643" t="s">
        <v>430</v>
      </c>
      <c r="O1643" t="s">
        <v>2938</v>
      </c>
      <c r="P1643" t="s">
        <v>2937</v>
      </c>
      <c r="Q1643">
        <v>8544</v>
      </c>
      <c r="R1643" t="s">
        <v>430</v>
      </c>
      <c r="S1643">
        <v>30195</v>
      </c>
      <c r="T1643" t="s">
        <v>430</v>
      </c>
      <c r="U1643" t="s">
        <v>430</v>
      </c>
      <c r="V1643" t="s">
        <v>4677</v>
      </c>
      <c r="W1643">
        <v>56609</v>
      </c>
      <c r="X1643">
        <v>8544</v>
      </c>
      <c r="Y1643" t="s">
        <v>430</v>
      </c>
      <c r="Z1643" t="s">
        <v>6153</v>
      </c>
      <c r="AA1643" t="s">
        <v>664</v>
      </c>
      <c r="AB1643" t="s">
        <v>656</v>
      </c>
      <c r="AC1643" t="s">
        <v>430</v>
      </c>
      <c r="AD1643" t="s">
        <v>6153</v>
      </c>
      <c r="AE1643">
        <v>10326</v>
      </c>
      <c r="AF1643" t="s">
        <v>430</v>
      </c>
      <c r="AG1643">
        <v>5189</v>
      </c>
      <c r="AH1643" t="s">
        <v>430</v>
      </c>
      <c r="AI1643">
        <v>4222</v>
      </c>
      <c r="AJ1643">
        <v>3312</v>
      </c>
      <c r="AK1643" t="s">
        <v>430</v>
      </c>
      <c r="AL1643" t="s">
        <v>15181</v>
      </c>
      <c r="AM1643" t="s">
        <v>6153</v>
      </c>
      <c r="AN1643" t="s">
        <v>6153</v>
      </c>
      <c r="AO1643" t="s">
        <v>1378</v>
      </c>
    </row>
    <row r="1644" spans="1:41" x14ac:dyDescent="0.3">
      <c r="A1644" t="s">
        <v>4678</v>
      </c>
      <c r="B1644" t="s">
        <v>892</v>
      </c>
      <c r="C1644" s="62">
        <v>31184</v>
      </c>
      <c r="D1644" t="s">
        <v>6791</v>
      </c>
      <c r="E1644" t="s">
        <v>8040</v>
      </c>
      <c r="F1644" t="s">
        <v>3575</v>
      </c>
      <c r="G1644" t="s">
        <v>3575</v>
      </c>
      <c r="H1644" t="s">
        <v>1371</v>
      </c>
      <c r="I1644" t="s">
        <v>10246</v>
      </c>
      <c r="J1644" t="s">
        <v>892</v>
      </c>
      <c r="K1644">
        <v>445170</v>
      </c>
      <c r="L1644" t="s">
        <v>892</v>
      </c>
      <c r="M1644">
        <v>1200077</v>
      </c>
      <c r="N1644" t="s">
        <v>892</v>
      </c>
      <c r="O1644" t="s">
        <v>4679</v>
      </c>
      <c r="P1644" t="s">
        <v>4678</v>
      </c>
      <c r="Q1644">
        <v>9218</v>
      </c>
      <c r="R1644" t="s">
        <v>892</v>
      </c>
      <c r="S1644">
        <v>30082</v>
      </c>
      <c r="T1644" t="s">
        <v>892</v>
      </c>
      <c r="V1644" t="s">
        <v>6154</v>
      </c>
      <c r="W1644">
        <v>48532</v>
      </c>
      <c r="X1644">
        <v>9218</v>
      </c>
      <c r="Y1644" t="s">
        <v>892</v>
      </c>
      <c r="Z1644" t="s">
        <v>6155</v>
      </c>
      <c r="AA1644" t="s">
        <v>656</v>
      </c>
      <c r="AB1644" t="s">
        <v>656</v>
      </c>
      <c r="AC1644" t="s">
        <v>892</v>
      </c>
      <c r="AD1644" t="s">
        <v>6155</v>
      </c>
      <c r="AE1644">
        <v>9625</v>
      </c>
      <c r="AF1644" t="s">
        <v>892</v>
      </c>
      <c r="AG1644">
        <v>13856</v>
      </c>
      <c r="AH1644" t="s">
        <v>892</v>
      </c>
      <c r="AI1644">
        <v>2105</v>
      </c>
      <c r="AN1644" t="s">
        <v>892</v>
      </c>
      <c r="AO1644" t="s">
        <v>1371</v>
      </c>
    </row>
    <row r="1645" spans="1:41" x14ac:dyDescent="0.3">
      <c r="A1645" t="s">
        <v>2939</v>
      </c>
      <c r="B1645" t="s">
        <v>716</v>
      </c>
      <c r="C1645" s="62">
        <v>32504</v>
      </c>
      <c r="D1645" t="s">
        <v>7704</v>
      </c>
      <c r="E1645" t="s">
        <v>7084</v>
      </c>
      <c r="F1645" t="s">
        <v>1563</v>
      </c>
      <c r="G1645" t="s">
        <v>6107</v>
      </c>
      <c r="H1645" t="s">
        <v>1371</v>
      </c>
      <c r="I1645" t="s">
        <v>9938</v>
      </c>
      <c r="J1645" t="s">
        <v>716</v>
      </c>
      <c r="K1645">
        <v>592665</v>
      </c>
      <c r="L1645" t="s">
        <v>716</v>
      </c>
      <c r="M1645">
        <v>1813264</v>
      </c>
      <c r="N1645" t="s">
        <v>716</v>
      </c>
      <c r="O1645" t="s">
        <v>2940</v>
      </c>
      <c r="P1645" t="s">
        <v>2939</v>
      </c>
      <c r="Q1645">
        <v>9053</v>
      </c>
      <c r="R1645" t="s">
        <v>716</v>
      </c>
      <c r="S1645">
        <v>31493</v>
      </c>
      <c r="T1645" t="s">
        <v>716</v>
      </c>
      <c r="V1645" t="s">
        <v>4680</v>
      </c>
      <c r="W1645">
        <v>67085</v>
      </c>
      <c r="X1645">
        <v>9053</v>
      </c>
      <c r="Y1645" t="s">
        <v>716</v>
      </c>
      <c r="Z1645" t="s">
        <v>6156</v>
      </c>
      <c r="AA1645" t="s">
        <v>664</v>
      </c>
      <c r="AB1645" t="s">
        <v>656</v>
      </c>
      <c r="AC1645" t="s">
        <v>716</v>
      </c>
      <c r="AD1645" t="s">
        <v>6156</v>
      </c>
      <c r="AE1645">
        <v>11502</v>
      </c>
      <c r="AF1645" t="s">
        <v>716</v>
      </c>
      <c r="AG1645">
        <v>14039</v>
      </c>
      <c r="AH1645" t="s">
        <v>716</v>
      </c>
      <c r="AI1645">
        <v>13922</v>
      </c>
      <c r="AJ1645">
        <v>3910</v>
      </c>
      <c r="AL1645" t="s">
        <v>15182</v>
      </c>
      <c r="AM1645" t="s">
        <v>6156</v>
      </c>
      <c r="AN1645" t="s">
        <v>6156</v>
      </c>
      <c r="AO1645" t="s">
        <v>15883</v>
      </c>
    </row>
    <row r="1646" spans="1:41" x14ac:dyDescent="0.3">
      <c r="A1646" t="s">
        <v>11398</v>
      </c>
      <c r="B1646" t="s">
        <v>11189</v>
      </c>
      <c r="C1646" s="62">
        <v>34099</v>
      </c>
      <c r="D1646" t="s">
        <v>6763</v>
      </c>
      <c r="E1646" t="s">
        <v>7084</v>
      </c>
      <c r="F1646" t="s">
        <v>1374</v>
      </c>
      <c r="G1646" t="s">
        <v>6107</v>
      </c>
      <c r="H1646" t="s">
        <v>1394</v>
      </c>
      <c r="I1646" t="s">
        <v>11681</v>
      </c>
      <c r="J1646" t="s">
        <v>11189</v>
      </c>
      <c r="K1646">
        <v>607223</v>
      </c>
      <c r="L1646" t="s">
        <v>11189</v>
      </c>
      <c r="M1646">
        <v>2165914</v>
      </c>
      <c r="N1646" t="s">
        <v>11189</v>
      </c>
      <c r="O1646" t="s">
        <v>13305</v>
      </c>
      <c r="P1646" t="s">
        <v>11398</v>
      </c>
      <c r="Q1646">
        <v>10184</v>
      </c>
      <c r="R1646" t="s">
        <v>14019</v>
      </c>
      <c r="S1646">
        <v>33674</v>
      </c>
      <c r="T1646" t="s">
        <v>11189</v>
      </c>
      <c r="V1646" t="s">
        <v>12226</v>
      </c>
      <c r="W1646">
        <v>70972</v>
      </c>
      <c r="X1646">
        <v>10184</v>
      </c>
      <c r="Y1646" t="s">
        <v>14019</v>
      </c>
      <c r="Z1646" t="s">
        <v>12227</v>
      </c>
      <c r="AA1646" t="s">
        <v>664</v>
      </c>
      <c r="AB1646" t="s">
        <v>664</v>
      </c>
      <c r="AC1646" t="s">
        <v>11189</v>
      </c>
      <c r="AD1646" t="s">
        <v>12227</v>
      </c>
      <c r="AE1646">
        <v>13393</v>
      </c>
      <c r="AH1646" t="s">
        <v>11189</v>
      </c>
      <c r="AI1646">
        <v>18384</v>
      </c>
      <c r="AJ1646">
        <v>5079</v>
      </c>
      <c r="AN1646" t="s">
        <v>11189</v>
      </c>
      <c r="AO1646" t="s">
        <v>1394</v>
      </c>
    </row>
    <row r="1647" spans="1:41" x14ac:dyDescent="0.3">
      <c r="A1647" t="s">
        <v>12072</v>
      </c>
      <c r="B1647" t="s">
        <v>11286</v>
      </c>
      <c r="C1647" s="62">
        <v>35223</v>
      </c>
      <c r="D1647" t="s">
        <v>6851</v>
      </c>
      <c r="E1647" t="s">
        <v>7084</v>
      </c>
      <c r="F1647" t="s">
        <v>1444</v>
      </c>
      <c r="G1647" t="s">
        <v>9083</v>
      </c>
      <c r="H1647" t="s">
        <v>1371</v>
      </c>
      <c r="I1647" t="s">
        <v>11807</v>
      </c>
      <c r="J1647" t="s">
        <v>11286</v>
      </c>
      <c r="K1647">
        <v>642003</v>
      </c>
      <c r="L1647" t="s">
        <v>11286</v>
      </c>
      <c r="M1647">
        <v>2066813</v>
      </c>
      <c r="N1647" t="s">
        <v>11286</v>
      </c>
      <c r="O1647" t="s">
        <v>13347</v>
      </c>
      <c r="P1647" t="s">
        <v>12072</v>
      </c>
      <c r="Q1647">
        <v>10288</v>
      </c>
      <c r="R1647" t="s">
        <v>11286</v>
      </c>
      <c r="S1647">
        <v>34884</v>
      </c>
      <c r="T1647" t="s">
        <v>11286</v>
      </c>
      <c r="V1647" t="s">
        <v>12073</v>
      </c>
      <c r="W1647">
        <v>102719</v>
      </c>
      <c r="X1647">
        <v>10288</v>
      </c>
      <c r="Y1647" t="s">
        <v>11286</v>
      </c>
      <c r="Z1647" t="s">
        <v>12074</v>
      </c>
      <c r="AA1647" t="s">
        <v>656</v>
      </c>
      <c r="AB1647" t="s">
        <v>664</v>
      </c>
      <c r="AC1647" t="s">
        <v>11286</v>
      </c>
      <c r="AD1647" t="s">
        <v>12074</v>
      </c>
      <c r="AE1647">
        <v>13046</v>
      </c>
      <c r="AF1647" t="s">
        <v>11286</v>
      </c>
      <c r="AG1647">
        <v>70578</v>
      </c>
      <c r="AH1647" t="s">
        <v>11286</v>
      </c>
      <c r="AI1647">
        <v>19259</v>
      </c>
      <c r="AJ1647">
        <v>5073</v>
      </c>
      <c r="AL1647" t="s">
        <v>15183</v>
      </c>
      <c r="AM1647" t="s">
        <v>12074</v>
      </c>
      <c r="AN1647" t="s">
        <v>11286</v>
      </c>
      <c r="AO1647" t="s">
        <v>1371</v>
      </c>
    </row>
    <row r="1648" spans="1:41" x14ac:dyDescent="0.3">
      <c r="A1648" t="s">
        <v>12699</v>
      </c>
      <c r="B1648" t="s">
        <v>11583</v>
      </c>
      <c r="C1648" s="62">
        <v>33926</v>
      </c>
      <c r="D1648" t="s">
        <v>6583</v>
      </c>
      <c r="E1648" t="s">
        <v>7084</v>
      </c>
      <c r="F1648" t="s">
        <v>1563</v>
      </c>
      <c r="G1648" t="s">
        <v>6107</v>
      </c>
      <c r="H1648" t="s">
        <v>1378</v>
      </c>
      <c r="I1648" t="s">
        <v>11584</v>
      </c>
      <c r="J1648" t="s">
        <v>11583</v>
      </c>
      <c r="K1648">
        <v>605439</v>
      </c>
      <c r="L1648" t="s">
        <v>11583</v>
      </c>
      <c r="M1648">
        <v>1956973</v>
      </c>
      <c r="N1648" t="s">
        <v>11583</v>
      </c>
      <c r="O1648" t="s">
        <v>13616</v>
      </c>
      <c r="P1648" t="s">
        <v>12700</v>
      </c>
      <c r="Q1648">
        <v>10097</v>
      </c>
      <c r="R1648" t="s">
        <v>11583</v>
      </c>
      <c r="S1648">
        <v>32260</v>
      </c>
      <c r="T1648" t="s">
        <v>11583</v>
      </c>
      <c r="V1648" t="s">
        <v>12701</v>
      </c>
      <c r="W1648">
        <v>70480</v>
      </c>
      <c r="X1648">
        <v>10097</v>
      </c>
      <c r="Y1648" t="s">
        <v>11583</v>
      </c>
      <c r="Z1648" t="s">
        <v>12702</v>
      </c>
      <c r="AA1648" t="s">
        <v>656</v>
      </c>
      <c r="AB1648" t="s">
        <v>656</v>
      </c>
      <c r="AC1648" t="s">
        <v>11583</v>
      </c>
      <c r="AD1648" t="s">
        <v>12702</v>
      </c>
      <c r="AE1648">
        <v>12917</v>
      </c>
      <c r="AH1648" t="s">
        <v>11583</v>
      </c>
      <c r="AI1648">
        <v>23577</v>
      </c>
      <c r="AJ1648">
        <v>5086</v>
      </c>
      <c r="AN1648" t="s">
        <v>16071</v>
      </c>
      <c r="AO1648" t="s">
        <v>1378</v>
      </c>
    </row>
    <row r="1649" spans="1:41" x14ac:dyDescent="0.3">
      <c r="A1649" t="s">
        <v>6157</v>
      </c>
      <c r="B1649" t="s">
        <v>1285</v>
      </c>
      <c r="C1649" s="62">
        <v>33323</v>
      </c>
      <c r="D1649" t="s">
        <v>7069</v>
      </c>
      <c r="E1649" t="s">
        <v>7068</v>
      </c>
      <c r="F1649" t="s">
        <v>1529</v>
      </c>
      <c r="G1649" t="s">
        <v>9083</v>
      </c>
      <c r="H1649" t="s">
        <v>659</v>
      </c>
      <c r="I1649" t="s">
        <v>10061</v>
      </c>
      <c r="J1649" t="s">
        <v>10062</v>
      </c>
      <c r="K1649">
        <v>608701</v>
      </c>
      <c r="L1649" t="s">
        <v>10062</v>
      </c>
      <c r="M1649">
        <v>2120353</v>
      </c>
      <c r="N1649" t="s">
        <v>1285</v>
      </c>
      <c r="O1649" t="s">
        <v>13159</v>
      </c>
      <c r="P1649" t="s">
        <v>6157</v>
      </c>
      <c r="Q1649">
        <v>9851</v>
      </c>
      <c r="R1649" t="s">
        <v>10062</v>
      </c>
      <c r="S1649">
        <v>33411</v>
      </c>
      <c r="T1649" t="s">
        <v>1285</v>
      </c>
      <c r="V1649" t="s">
        <v>12546</v>
      </c>
      <c r="W1649">
        <v>100317</v>
      </c>
      <c r="X1649">
        <v>9851</v>
      </c>
      <c r="Y1649" t="s">
        <v>10062</v>
      </c>
      <c r="Z1649" t="s">
        <v>6158</v>
      </c>
      <c r="AA1649" t="s">
        <v>656</v>
      </c>
      <c r="AB1649" t="s">
        <v>656</v>
      </c>
      <c r="AC1649" t="s">
        <v>1285</v>
      </c>
      <c r="AD1649" t="s">
        <v>6158</v>
      </c>
      <c r="AE1649">
        <v>12619</v>
      </c>
      <c r="AF1649" t="s">
        <v>1285</v>
      </c>
      <c r="AG1649">
        <v>53757</v>
      </c>
      <c r="AH1649" t="s">
        <v>10062</v>
      </c>
      <c r="AI1649">
        <v>18345</v>
      </c>
      <c r="AJ1649">
        <v>4682</v>
      </c>
      <c r="AK1649" t="s">
        <v>10062</v>
      </c>
      <c r="AN1649" t="s">
        <v>10062</v>
      </c>
      <c r="AO1649" t="s">
        <v>1378</v>
      </c>
    </row>
    <row r="1650" spans="1:41" x14ac:dyDescent="0.3">
      <c r="A1650" t="s">
        <v>13243</v>
      </c>
      <c r="B1650" t="s">
        <v>11295</v>
      </c>
      <c r="C1650" s="62">
        <v>34941</v>
      </c>
      <c r="D1650" t="s">
        <v>7064</v>
      </c>
      <c r="E1650" t="s">
        <v>13244</v>
      </c>
      <c r="F1650" t="s">
        <v>1424</v>
      </c>
      <c r="G1650" t="s">
        <v>6107</v>
      </c>
      <c r="H1650" t="s">
        <v>1371</v>
      </c>
      <c r="I1650" t="s">
        <v>15941</v>
      </c>
      <c r="J1650" t="s">
        <v>11295</v>
      </c>
      <c r="K1650">
        <v>656887</v>
      </c>
      <c r="L1650" t="s">
        <v>11295</v>
      </c>
      <c r="M1650">
        <v>2167361</v>
      </c>
      <c r="N1650" t="s">
        <v>11295</v>
      </c>
      <c r="P1650" t="s">
        <v>13243</v>
      </c>
      <c r="Q1650">
        <v>10618</v>
      </c>
      <c r="S1650">
        <v>33756</v>
      </c>
      <c r="W1650">
        <v>103743</v>
      </c>
      <c r="Z1650" t="s">
        <v>13245</v>
      </c>
      <c r="AA1650" t="s">
        <v>656</v>
      </c>
      <c r="AB1650" t="s">
        <v>656</v>
      </c>
      <c r="AD1650" t="s">
        <v>13245</v>
      </c>
      <c r="AE1650">
        <v>13376</v>
      </c>
      <c r="AH1650" t="s">
        <v>11295</v>
      </c>
      <c r="AI1650">
        <v>20927</v>
      </c>
      <c r="AJ1650">
        <v>5729</v>
      </c>
      <c r="AL1650" t="s">
        <v>15184</v>
      </c>
      <c r="AM1650" t="s">
        <v>13245</v>
      </c>
      <c r="AN1650" t="s">
        <v>11295</v>
      </c>
      <c r="AO1650" t="s">
        <v>1371</v>
      </c>
    </row>
    <row r="1651" spans="1:41" x14ac:dyDescent="0.3">
      <c r="A1651" t="s">
        <v>2941</v>
      </c>
      <c r="B1651" t="s">
        <v>495</v>
      </c>
      <c r="C1651" s="62">
        <v>30601</v>
      </c>
      <c r="D1651" t="s">
        <v>6660</v>
      </c>
      <c r="E1651" t="s">
        <v>7323</v>
      </c>
      <c r="F1651" t="s">
        <v>3575</v>
      </c>
      <c r="G1651" t="s">
        <v>3575</v>
      </c>
      <c r="H1651" t="s">
        <v>1378</v>
      </c>
      <c r="I1651" t="s">
        <v>10241</v>
      </c>
      <c r="J1651" t="s">
        <v>495</v>
      </c>
      <c r="K1651">
        <v>460099</v>
      </c>
      <c r="L1651" t="s">
        <v>495</v>
      </c>
      <c r="M1651">
        <v>1200078</v>
      </c>
      <c r="N1651" t="s">
        <v>495</v>
      </c>
      <c r="O1651" t="s">
        <v>2942</v>
      </c>
      <c r="P1651" t="s">
        <v>2941</v>
      </c>
      <c r="Q1651">
        <v>8191</v>
      </c>
      <c r="R1651" t="s">
        <v>495</v>
      </c>
      <c r="S1651">
        <v>28974</v>
      </c>
      <c r="T1651" t="s">
        <v>495</v>
      </c>
      <c r="U1651" t="s">
        <v>495</v>
      </c>
      <c r="V1651" t="s">
        <v>4681</v>
      </c>
      <c r="W1651">
        <v>46552</v>
      </c>
      <c r="X1651">
        <v>8191</v>
      </c>
      <c r="Y1651" t="s">
        <v>495</v>
      </c>
      <c r="Z1651" t="s">
        <v>6159</v>
      </c>
      <c r="AA1651" t="s">
        <v>656</v>
      </c>
      <c r="AB1651" t="s">
        <v>656</v>
      </c>
      <c r="AC1651" t="s">
        <v>495</v>
      </c>
      <c r="AD1651" t="s">
        <v>6159</v>
      </c>
      <c r="AF1651" t="s">
        <v>495</v>
      </c>
      <c r="AG1651">
        <v>5269</v>
      </c>
      <c r="AH1651" t="s">
        <v>495</v>
      </c>
      <c r="AI1651">
        <v>1223</v>
      </c>
      <c r="AJ1651">
        <v>3225</v>
      </c>
      <c r="AO1651" t="s">
        <v>1378</v>
      </c>
    </row>
    <row r="1652" spans="1:41" x14ac:dyDescent="0.3">
      <c r="A1652" t="s">
        <v>2943</v>
      </c>
      <c r="B1652" t="s">
        <v>516</v>
      </c>
      <c r="C1652" s="62">
        <v>33030</v>
      </c>
      <c r="D1652" t="s">
        <v>6545</v>
      </c>
      <c r="E1652" t="s">
        <v>6640</v>
      </c>
      <c r="F1652" t="s">
        <v>1432</v>
      </c>
      <c r="G1652" t="s">
        <v>9083</v>
      </c>
      <c r="H1652" t="s">
        <v>658</v>
      </c>
      <c r="I1652" t="s">
        <v>10721</v>
      </c>
      <c r="J1652" t="s">
        <v>516</v>
      </c>
      <c r="K1652">
        <v>543685</v>
      </c>
      <c r="L1652" t="s">
        <v>516</v>
      </c>
      <c r="M1652">
        <v>1894625</v>
      </c>
      <c r="N1652" t="s">
        <v>516</v>
      </c>
      <c r="O1652" t="s">
        <v>4682</v>
      </c>
      <c r="P1652" t="s">
        <v>2943</v>
      </c>
      <c r="Q1652">
        <v>9106</v>
      </c>
      <c r="R1652" t="s">
        <v>516</v>
      </c>
      <c r="S1652">
        <v>32098</v>
      </c>
      <c r="T1652" t="s">
        <v>516</v>
      </c>
      <c r="U1652" t="s">
        <v>516</v>
      </c>
      <c r="V1652" t="s">
        <v>4683</v>
      </c>
      <c r="W1652">
        <v>70755</v>
      </c>
      <c r="X1652">
        <v>9106</v>
      </c>
      <c r="Y1652" t="s">
        <v>516</v>
      </c>
      <c r="Z1652" t="s">
        <v>6160</v>
      </c>
      <c r="AA1652" t="s">
        <v>656</v>
      </c>
      <c r="AB1652" t="s">
        <v>656</v>
      </c>
      <c r="AC1652" t="s">
        <v>516</v>
      </c>
      <c r="AD1652" t="s">
        <v>6160</v>
      </c>
      <c r="AE1652">
        <v>12122</v>
      </c>
      <c r="AF1652" t="s">
        <v>516</v>
      </c>
      <c r="AG1652">
        <v>16951</v>
      </c>
      <c r="AH1652" t="s">
        <v>516</v>
      </c>
      <c r="AI1652">
        <v>18120</v>
      </c>
      <c r="AJ1652">
        <v>4346</v>
      </c>
      <c r="AK1652" t="s">
        <v>516</v>
      </c>
      <c r="AL1652" t="s">
        <v>15185</v>
      </c>
      <c r="AM1652" t="s">
        <v>6160</v>
      </c>
      <c r="AN1652" t="s">
        <v>6160</v>
      </c>
      <c r="AO1652" t="s">
        <v>658</v>
      </c>
    </row>
    <row r="1653" spans="1:41" x14ac:dyDescent="0.3">
      <c r="A1653" t="s">
        <v>10929</v>
      </c>
      <c r="B1653" t="s">
        <v>10930</v>
      </c>
      <c r="C1653" s="62">
        <v>33631</v>
      </c>
      <c r="D1653" t="s">
        <v>6576</v>
      </c>
      <c r="E1653" t="s">
        <v>10931</v>
      </c>
      <c r="F1653" t="s">
        <v>1407</v>
      </c>
      <c r="G1653" t="s">
        <v>9083</v>
      </c>
      <c r="H1653" t="s">
        <v>1378</v>
      </c>
      <c r="I1653" t="s">
        <v>11624</v>
      </c>
      <c r="J1653" t="s">
        <v>10930</v>
      </c>
      <c r="K1653">
        <v>592669</v>
      </c>
      <c r="L1653" t="s">
        <v>10930</v>
      </c>
      <c r="M1653">
        <v>2069467</v>
      </c>
      <c r="N1653" t="s">
        <v>10930</v>
      </c>
      <c r="O1653" t="s">
        <v>13130</v>
      </c>
      <c r="P1653" t="s">
        <v>10929</v>
      </c>
      <c r="Q1653">
        <v>9889</v>
      </c>
      <c r="R1653" t="s">
        <v>10930</v>
      </c>
      <c r="S1653">
        <v>33205</v>
      </c>
      <c r="T1653" t="s">
        <v>10930</v>
      </c>
      <c r="V1653" t="s">
        <v>12664</v>
      </c>
      <c r="W1653">
        <v>68660</v>
      </c>
      <c r="X1653">
        <v>9889</v>
      </c>
      <c r="Y1653" t="s">
        <v>10930</v>
      </c>
      <c r="Z1653" t="s">
        <v>10932</v>
      </c>
      <c r="AA1653" t="s">
        <v>656</v>
      </c>
      <c r="AB1653" t="s">
        <v>656</v>
      </c>
      <c r="AC1653" t="s">
        <v>10930</v>
      </c>
      <c r="AD1653" t="s">
        <v>10932</v>
      </c>
      <c r="AE1653">
        <v>12963</v>
      </c>
      <c r="AF1653" t="s">
        <v>10930</v>
      </c>
      <c r="AG1653">
        <v>54068</v>
      </c>
      <c r="AH1653" t="s">
        <v>10930</v>
      </c>
      <c r="AI1653">
        <v>18258</v>
      </c>
      <c r="AJ1653">
        <v>5083</v>
      </c>
      <c r="AK1653" t="s">
        <v>10930</v>
      </c>
      <c r="AL1653" t="s">
        <v>15186</v>
      </c>
      <c r="AM1653" t="s">
        <v>10932</v>
      </c>
      <c r="AN1653" t="s">
        <v>10932</v>
      </c>
      <c r="AO1653" t="s">
        <v>1378</v>
      </c>
    </row>
    <row r="1654" spans="1:41" x14ac:dyDescent="0.3">
      <c r="A1654" t="s">
        <v>2944</v>
      </c>
      <c r="B1654" t="s">
        <v>1158</v>
      </c>
      <c r="C1654" s="62">
        <v>30259</v>
      </c>
      <c r="D1654" t="s">
        <v>6642</v>
      </c>
      <c r="E1654" t="s">
        <v>8041</v>
      </c>
      <c r="F1654" t="s">
        <v>3575</v>
      </c>
      <c r="G1654" t="s">
        <v>3575</v>
      </c>
      <c r="H1654" t="s">
        <v>1371</v>
      </c>
      <c r="I1654" t="s">
        <v>10079</v>
      </c>
      <c r="J1654" t="s">
        <v>1158</v>
      </c>
      <c r="K1654">
        <v>434592</v>
      </c>
      <c r="L1654" t="s">
        <v>1158</v>
      </c>
      <c r="M1654">
        <v>533014</v>
      </c>
      <c r="N1654" t="s">
        <v>1158</v>
      </c>
      <c r="O1654" t="s">
        <v>2945</v>
      </c>
      <c r="P1654" t="s">
        <v>2944</v>
      </c>
      <c r="Q1654">
        <v>7589</v>
      </c>
      <c r="R1654" t="s">
        <v>1158</v>
      </c>
      <c r="S1654">
        <v>6340</v>
      </c>
      <c r="T1654" t="s">
        <v>1158</v>
      </c>
      <c r="V1654" t="s">
        <v>4684</v>
      </c>
      <c r="W1654">
        <v>41586</v>
      </c>
      <c r="X1654">
        <v>7589</v>
      </c>
      <c r="Y1654" t="s">
        <v>1158</v>
      </c>
      <c r="Z1654" t="s">
        <v>8906</v>
      </c>
      <c r="AA1654" t="s">
        <v>656</v>
      </c>
      <c r="AB1654" t="s">
        <v>656</v>
      </c>
      <c r="AC1654" t="s">
        <v>1158</v>
      </c>
      <c r="AD1654" t="s">
        <v>8906</v>
      </c>
      <c r="AE1654">
        <v>8512</v>
      </c>
      <c r="AI1654">
        <v>572</v>
      </c>
      <c r="AN1654" t="s">
        <v>1158</v>
      </c>
      <c r="AO1654" t="s">
        <v>1371</v>
      </c>
    </row>
    <row r="1655" spans="1:41" x14ac:dyDescent="0.3">
      <c r="A1655" t="s">
        <v>2946</v>
      </c>
      <c r="B1655" t="s">
        <v>265</v>
      </c>
      <c r="C1655" s="62">
        <v>32266</v>
      </c>
      <c r="D1655" t="s">
        <v>6547</v>
      </c>
      <c r="E1655" t="s">
        <v>6629</v>
      </c>
      <c r="F1655" t="s">
        <v>3575</v>
      </c>
      <c r="G1655" t="s">
        <v>3575</v>
      </c>
      <c r="H1655" t="s">
        <v>1378</v>
      </c>
      <c r="I1655" t="s">
        <v>9481</v>
      </c>
      <c r="J1655" t="s">
        <v>265</v>
      </c>
      <c r="K1655">
        <v>519184</v>
      </c>
      <c r="L1655" t="s">
        <v>265</v>
      </c>
      <c r="M1655">
        <v>1630089</v>
      </c>
      <c r="N1655" t="s">
        <v>265</v>
      </c>
      <c r="O1655" t="s">
        <v>2947</v>
      </c>
      <c r="P1655" t="s">
        <v>2946</v>
      </c>
      <c r="Q1655">
        <v>8687</v>
      </c>
      <c r="R1655" t="s">
        <v>265</v>
      </c>
      <c r="S1655">
        <v>29976</v>
      </c>
      <c r="T1655" t="s">
        <v>265</v>
      </c>
      <c r="U1655" t="s">
        <v>265</v>
      </c>
      <c r="V1655" t="s">
        <v>4685</v>
      </c>
      <c r="W1655">
        <v>56615</v>
      </c>
      <c r="X1655">
        <v>8687</v>
      </c>
      <c r="Y1655" t="s">
        <v>265</v>
      </c>
      <c r="Z1655" t="s">
        <v>6161</v>
      </c>
      <c r="AA1655" t="s">
        <v>664</v>
      </c>
      <c r="AB1655" t="s">
        <v>656</v>
      </c>
      <c r="AC1655" t="s">
        <v>265</v>
      </c>
      <c r="AD1655" t="s">
        <v>6161</v>
      </c>
      <c r="AE1655">
        <v>9882</v>
      </c>
      <c r="AF1655" t="s">
        <v>265</v>
      </c>
      <c r="AG1655">
        <v>12572</v>
      </c>
      <c r="AH1655" t="s">
        <v>265</v>
      </c>
      <c r="AI1655">
        <v>5079</v>
      </c>
      <c r="AJ1655">
        <v>3609</v>
      </c>
      <c r="AK1655" t="s">
        <v>265</v>
      </c>
      <c r="AL1655" t="s">
        <v>15187</v>
      </c>
      <c r="AM1655" t="s">
        <v>6161</v>
      </c>
      <c r="AN1655" t="s">
        <v>6161</v>
      </c>
      <c r="AO1655" t="s">
        <v>1378</v>
      </c>
    </row>
    <row r="1656" spans="1:41" x14ac:dyDescent="0.3">
      <c r="A1656" t="s">
        <v>11450</v>
      </c>
      <c r="B1656" t="s">
        <v>11224</v>
      </c>
      <c r="C1656" s="62">
        <v>34575</v>
      </c>
      <c r="D1656" t="s">
        <v>6528</v>
      </c>
      <c r="E1656" t="s">
        <v>6577</v>
      </c>
      <c r="F1656" t="s">
        <v>1393</v>
      </c>
      <c r="G1656" t="s">
        <v>9083</v>
      </c>
      <c r="H1656" t="s">
        <v>1371</v>
      </c>
      <c r="I1656" t="s">
        <v>11831</v>
      </c>
      <c r="J1656" t="s">
        <v>11224</v>
      </c>
      <c r="K1656">
        <v>621052</v>
      </c>
      <c r="L1656" t="s">
        <v>11224</v>
      </c>
      <c r="M1656">
        <v>2117043</v>
      </c>
      <c r="N1656" t="s">
        <v>11224</v>
      </c>
      <c r="O1656" t="s">
        <v>13187</v>
      </c>
      <c r="P1656" t="s">
        <v>11450</v>
      </c>
      <c r="Q1656">
        <v>9892</v>
      </c>
      <c r="R1656" t="s">
        <v>11224</v>
      </c>
      <c r="S1656">
        <v>33213</v>
      </c>
      <c r="T1656" t="s">
        <v>11224</v>
      </c>
      <c r="V1656" t="s">
        <v>12324</v>
      </c>
      <c r="W1656">
        <v>102123</v>
      </c>
      <c r="X1656">
        <v>9892</v>
      </c>
      <c r="Y1656" t="s">
        <v>16072</v>
      </c>
      <c r="Z1656" t="s">
        <v>12325</v>
      </c>
      <c r="AA1656" t="s">
        <v>656</v>
      </c>
      <c r="AB1656" t="s">
        <v>656</v>
      </c>
      <c r="AC1656" t="s">
        <v>12738</v>
      </c>
      <c r="AD1656" t="s">
        <v>12325</v>
      </c>
      <c r="AE1656">
        <v>13236</v>
      </c>
      <c r="AF1656" t="s">
        <v>11224</v>
      </c>
      <c r="AG1656">
        <v>53550</v>
      </c>
      <c r="AI1656">
        <v>18299</v>
      </c>
      <c r="AJ1656">
        <v>5221</v>
      </c>
      <c r="AL1656" t="s">
        <v>15188</v>
      </c>
      <c r="AM1656" t="s">
        <v>12325</v>
      </c>
      <c r="AN1656" t="s">
        <v>12325</v>
      </c>
      <c r="AO1656" t="s">
        <v>1371</v>
      </c>
    </row>
    <row r="1657" spans="1:41" x14ac:dyDescent="0.3">
      <c r="A1657" t="s">
        <v>15808</v>
      </c>
      <c r="B1657" t="s">
        <v>15664</v>
      </c>
      <c r="C1657" s="62">
        <v>34887</v>
      </c>
      <c r="D1657" t="s">
        <v>15809</v>
      </c>
      <c r="E1657" t="s">
        <v>6577</v>
      </c>
      <c r="F1657" t="s">
        <v>1407</v>
      </c>
      <c r="G1657" t="s">
        <v>6107</v>
      </c>
      <c r="H1657" t="s">
        <v>1378</v>
      </c>
      <c r="I1657" t="s">
        <v>15810</v>
      </c>
      <c r="J1657" t="s">
        <v>15664</v>
      </c>
      <c r="K1657">
        <v>614177</v>
      </c>
      <c r="L1657" t="s">
        <v>15664</v>
      </c>
      <c r="P1657" t="s">
        <v>15808</v>
      </c>
      <c r="Q1657">
        <v>11016</v>
      </c>
      <c r="R1657" t="s">
        <v>15664</v>
      </c>
      <c r="S1657">
        <v>33339</v>
      </c>
      <c r="T1657" t="s">
        <v>15664</v>
      </c>
      <c r="W1657">
        <v>100406</v>
      </c>
      <c r="Z1657" t="s">
        <v>16073</v>
      </c>
      <c r="AA1657" t="s">
        <v>656</v>
      </c>
      <c r="AB1657" t="s">
        <v>656</v>
      </c>
      <c r="AD1657" t="s">
        <v>16073</v>
      </c>
      <c r="AE1657">
        <v>13314</v>
      </c>
      <c r="AI1657">
        <v>30128</v>
      </c>
      <c r="AJ1657">
        <v>5880</v>
      </c>
      <c r="AN1657" t="s">
        <v>15664</v>
      </c>
      <c r="AO1657" t="s">
        <v>1378</v>
      </c>
    </row>
    <row r="1658" spans="1:41" x14ac:dyDescent="0.3">
      <c r="A1658" t="s">
        <v>2948</v>
      </c>
      <c r="B1658" t="s">
        <v>581</v>
      </c>
      <c r="C1658" s="62">
        <v>30478</v>
      </c>
      <c r="D1658" t="s">
        <v>6530</v>
      </c>
      <c r="E1658" t="s">
        <v>6577</v>
      </c>
      <c r="F1658" t="s">
        <v>3575</v>
      </c>
      <c r="G1658" t="s">
        <v>3575</v>
      </c>
      <c r="H1658" t="s">
        <v>1429</v>
      </c>
      <c r="I1658" t="s">
        <v>10677</v>
      </c>
      <c r="J1658" t="s">
        <v>581</v>
      </c>
      <c r="K1658">
        <v>408314</v>
      </c>
      <c r="L1658" t="s">
        <v>581</v>
      </c>
      <c r="M1658">
        <v>288917</v>
      </c>
      <c r="N1658" t="s">
        <v>581</v>
      </c>
      <c r="O1658" t="s">
        <v>2949</v>
      </c>
      <c r="P1658" t="s">
        <v>2948</v>
      </c>
      <c r="Q1658">
        <v>7066</v>
      </c>
      <c r="R1658" t="s">
        <v>581</v>
      </c>
      <c r="S1658">
        <v>5411</v>
      </c>
      <c r="T1658" t="s">
        <v>581</v>
      </c>
      <c r="U1658" t="s">
        <v>581</v>
      </c>
      <c r="V1658" t="s">
        <v>4686</v>
      </c>
      <c r="W1658">
        <v>31511</v>
      </c>
      <c r="X1658">
        <v>7066</v>
      </c>
      <c r="Y1658" t="s">
        <v>581</v>
      </c>
      <c r="Z1658" t="s">
        <v>6162</v>
      </c>
      <c r="AA1658" t="s">
        <v>5053</v>
      </c>
      <c r="AB1658" t="s">
        <v>656</v>
      </c>
      <c r="AC1658" t="s">
        <v>581</v>
      </c>
      <c r="AD1658" t="s">
        <v>6162</v>
      </c>
      <c r="AE1658">
        <v>6955</v>
      </c>
      <c r="AF1658" t="s">
        <v>581</v>
      </c>
      <c r="AG1658">
        <v>6130</v>
      </c>
      <c r="AH1658" t="s">
        <v>581</v>
      </c>
      <c r="AI1658">
        <v>12630</v>
      </c>
      <c r="AJ1658">
        <v>2515</v>
      </c>
      <c r="AK1658" t="s">
        <v>581</v>
      </c>
      <c r="AL1658" t="s">
        <v>15189</v>
      </c>
      <c r="AM1658" t="s">
        <v>6162</v>
      </c>
      <c r="AN1658" t="s">
        <v>6162</v>
      </c>
      <c r="AO1658" t="s">
        <v>15882</v>
      </c>
    </row>
    <row r="1659" spans="1:41" x14ac:dyDescent="0.3">
      <c r="A1659" t="s">
        <v>15811</v>
      </c>
      <c r="B1659" t="s">
        <v>15662</v>
      </c>
      <c r="C1659" s="62">
        <v>34217</v>
      </c>
      <c r="D1659" t="s">
        <v>6672</v>
      </c>
      <c r="E1659" t="s">
        <v>6577</v>
      </c>
      <c r="F1659" t="s">
        <v>1414</v>
      </c>
      <c r="G1659" t="s">
        <v>6107</v>
      </c>
      <c r="H1659" t="s">
        <v>1378</v>
      </c>
      <c r="I1659" t="s">
        <v>15812</v>
      </c>
      <c r="J1659" t="s">
        <v>15662</v>
      </c>
      <c r="K1659">
        <v>622569</v>
      </c>
      <c r="L1659" t="s">
        <v>15662</v>
      </c>
      <c r="P1659" t="s">
        <v>15811</v>
      </c>
      <c r="Q1659">
        <v>11153</v>
      </c>
      <c r="R1659" t="s">
        <v>15662</v>
      </c>
      <c r="S1659">
        <v>35439</v>
      </c>
      <c r="T1659" t="s">
        <v>15662</v>
      </c>
      <c r="W1659">
        <v>101023</v>
      </c>
      <c r="Z1659" t="s">
        <v>16074</v>
      </c>
      <c r="AA1659" t="s">
        <v>656</v>
      </c>
      <c r="AB1659" t="s">
        <v>656</v>
      </c>
      <c r="AD1659" t="s">
        <v>16074</v>
      </c>
      <c r="AE1659">
        <v>15355</v>
      </c>
      <c r="AI1659">
        <v>30102</v>
      </c>
      <c r="AJ1659">
        <v>5981</v>
      </c>
      <c r="AN1659" t="s">
        <v>15662</v>
      </c>
      <c r="AO1659" t="s">
        <v>1378</v>
      </c>
    </row>
    <row r="1660" spans="1:41" x14ac:dyDescent="0.3">
      <c r="A1660" t="s">
        <v>15627</v>
      </c>
      <c r="B1660" t="s">
        <v>14281</v>
      </c>
      <c r="C1660" s="62">
        <v>34612</v>
      </c>
      <c r="D1660" t="s">
        <v>6831</v>
      </c>
      <c r="E1660" t="s">
        <v>6577</v>
      </c>
      <c r="F1660" t="s">
        <v>1403</v>
      </c>
      <c r="G1660" t="s">
        <v>6107</v>
      </c>
      <c r="H1660" t="s">
        <v>1378</v>
      </c>
      <c r="I1660" t="s">
        <v>15628</v>
      </c>
      <c r="J1660" t="s">
        <v>14281</v>
      </c>
      <c r="K1660">
        <v>622682</v>
      </c>
      <c r="L1660" t="s">
        <v>14281</v>
      </c>
      <c r="P1660" t="s">
        <v>15627</v>
      </c>
      <c r="Q1660">
        <v>10836</v>
      </c>
      <c r="R1660" t="s">
        <v>14281</v>
      </c>
      <c r="S1660">
        <v>35178</v>
      </c>
      <c r="T1660" t="s">
        <v>14281</v>
      </c>
      <c r="W1660">
        <v>101093</v>
      </c>
      <c r="Z1660" t="s">
        <v>16075</v>
      </c>
      <c r="AA1660" t="s">
        <v>5053</v>
      </c>
      <c r="AB1660" t="s">
        <v>656</v>
      </c>
      <c r="AD1660" t="s">
        <v>16075</v>
      </c>
      <c r="AE1660">
        <v>13755</v>
      </c>
      <c r="AI1660">
        <v>30041</v>
      </c>
      <c r="AJ1660">
        <v>5790</v>
      </c>
      <c r="AN1660" t="s">
        <v>14281</v>
      </c>
      <c r="AO1660" t="s">
        <v>15897</v>
      </c>
    </row>
    <row r="1661" spans="1:41" x14ac:dyDescent="0.3">
      <c r="A1661" t="s">
        <v>2950</v>
      </c>
      <c r="B1661" t="s">
        <v>513</v>
      </c>
      <c r="C1661" s="62">
        <v>30531</v>
      </c>
      <c r="D1661" t="s">
        <v>6707</v>
      </c>
      <c r="E1661" t="s">
        <v>7019</v>
      </c>
      <c r="F1661" t="s">
        <v>3575</v>
      </c>
      <c r="G1661" t="s">
        <v>3575</v>
      </c>
      <c r="H1661" t="s">
        <v>1394</v>
      </c>
      <c r="I1661" t="s">
        <v>9109</v>
      </c>
      <c r="J1661" t="s">
        <v>513</v>
      </c>
      <c r="K1661">
        <v>448602</v>
      </c>
      <c r="L1661" t="s">
        <v>513</v>
      </c>
      <c r="M1661">
        <v>1098995</v>
      </c>
      <c r="N1661" t="s">
        <v>513</v>
      </c>
      <c r="O1661" t="s">
        <v>2951</v>
      </c>
      <c r="P1661" t="s">
        <v>2950</v>
      </c>
      <c r="Q1661">
        <v>8030</v>
      </c>
      <c r="R1661" t="s">
        <v>513</v>
      </c>
      <c r="S1661">
        <v>28772</v>
      </c>
      <c r="T1661" t="s">
        <v>513</v>
      </c>
      <c r="U1661" t="s">
        <v>513</v>
      </c>
      <c r="V1661" t="s">
        <v>4687</v>
      </c>
      <c r="W1661">
        <v>48633</v>
      </c>
      <c r="X1661">
        <v>8030</v>
      </c>
      <c r="Y1661" t="s">
        <v>513</v>
      </c>
      <c r="Z1661" t="s">
        <v>6163</v>
      </c>
      <c r="AA1661" t="s">
        <v>656</v>
      </c>
      <c r="AB1661" t="s">
        <v>656</v>
      </c>
      <c r="AC1661" t="s">
        <v>513</v>
      </c>
      <c r="AD1661" t="s">
        <v>6163</v>
      </c>
      <c r="AE1661">
        <v>9459</v>
      </c>
      <c r="AF1661" t="s">
        <v>513</v>
      </c>
      <c r="AG1661">
        <v>5474</v>
      </c>
      <c r="AH1661" t="s">
        <v>513</v>
      </c>
      <c r="AI1661">
        <v>1349</v>
      </c>
      <c r="AJ1661">
        <v>2639</v>
      </c>
      <c r="AK1661" t="s">
        <v>513</v>
      </c>
      <c r="AL1661" t="s">
        <v>15190</v>
      </c>
      <c r="AM1661" t="s">
        <v>6163</v>
      </c>
      <c r="AN1661" t="s">
        <v>6163</v>
      </c>
      <c r="AO1661" t="s">
        <v>1394</v>
      </c>
    </row>
    <row r="1662" spans="1:41" x14ac:dyDescent="0.3">
      <c r="A1662" t="s">
        <v>2952</v>
      </c>
      <c r="B1662" t="s">
        <v>1242</v>
      </c>
      <c r="C1662" s="62">
        <v>30957</v>
      </c>
      <c r="D1662" t="s">
        <v>6610</v>
      </c>
      <c r="E1662" t="s">
        <v>7019</v>
      </c>
      <c r="F1662" t="s">
        <v>3575</v>
      </c>
      <c r="G1662" t="s">
        <v>3575</v>
      </c>
      <c r="H1662" t="s">
        <v>1371</v>
      </c>
      <c r="I1662" t="s">
        <v>10590</v>
      </c>
      <c r="J1662" t="s">
        <v>1242</v>
      </c>
      <c r="K1662">
        <v>519186</v>
      </c>
      <c r="L1662" t="s">
        <v>1242</v>
      </c>
      <c r="M1662">
        <v>1736381</v>
      </c>
      <c r="N1662" t="s">
        <v>1242</v>
      </c>
      <c r="O1662" t="s">
        <v>2953</v>
      </c>
      <c r="P1662" t="s">
        <v>2952</v>
      </c>
      <c r="Q1662">
        <v>8788</v>
      </c>
      <c r="R1662" t="s">
        <v>1242</v>
      </c>
      <c r="S1662">
        <v>30604</v>
      </c>
      <c r="T1662" t="s">
        <v>1242</v>
      </c>
      <c r="V1662" t="s">
        <v>4688</v>
      </c>
      <c r="W1662">
        <v>56622</v>
      </c>
      <c r="X1662">
        <v>8788</v>
      </c>
      <c r="Y1662" t="s">
        <v>1242</v>
      </c>
      <c r="Z1662" t="s">
        <v>6164</v>
      </c>
      <c r="AA1662" t="s">
        <v>664</v>
      </c>
      <c r="AB1662" t="s">
        <v>664</v>
      </c>
      <c r="AC1662" t="s">
        <v>1242</v>
      </c>
      <c r="AD1662" t="s">
        <v>6164</v>
      </c>
      <c r="AE1662">
        <v>11762</v>
      </c>
      <c r="AF1662" t="s">
        <v>1242</v>
      </c>
      <c r="AG1662">
        <v>38100</v>
      </c>
      <c r="AH1662" t="s">
        <v>1242</v>
      </c>
      <c r="AI1662">
        <v>17049</v>
      </c>
      <c r="AJ1662">
        <v>4767</v>
      </c>
      <c r="AK1662" t="s">
        <v>1242</v>
      </c>
      <c r="AL1662" t="s">
        <v>15191</v>
      </c>
      <c r="AM1662" t="s">
        <v>6164</v>
      </c>
      <c r="AN1662" t="s">
        <v>1242</v>
      </c>
      <c r="AO1662" t="s">
        <v>1371</v>
      </c>
    </row>
    <row r="1663" spans="1:41" x14ac:dyDescent="0.3">
      <c r="A1663" t="s">
        <v>13874</v>
      </c>
      <c r="B1663" t="s">
        <v>1242</v>
      </c>
      <c r="C1663" s="62">
        <v>33210</v>
      </c>
      <c r="D1663" t="s">
        <v>6610</v>
      </c>
      <c r="E1663" t="s">
        <v>7019</v>
      </c>
      <c r="F1663" t="s">
        <v>1432</v>
      </c>
      <c r="G1663" t="s">
        <v>9083</v>
      </c>
      <c r="H1663" t="s">
        <v>658</v>
      </c>
      <c r="I1663" t="s">
        <v>13036</v>
      </c>
      <c r="J1663" t="s">
        <v>1242</v>
      </c>
      <c r="K1663">
        <v>608703</v>
      </c>
      <c r="L1663" t="s">
        <v>1242</v>
      </c>
      <c r="M1663">
        <v>2050711</v>
      </c>
      <c r="N1663" t="s">
        <v>1242</v>
      </c>
      <c r="O1663" t="s">
        <v>13875</v>
      </c>
      <c r="P1663" t="s">
        <v>13874</v>
      </c>
      <c r="Q1663">
        <v>9913</v>
      </c>
      <c r="R1663" t="s">
        <v>1242</v>
      </c>
      <c r="S1663">
        <v>32980</v>
      </c>
      <c r="T1663" t="s">
        <v>1242</v>
      </c>
      <c r="W1663">
        <v>100318</v>
      </c>
      <c r="X1663">
        <v>9913</v>
      </c>
      <c r="Y1663" t="s">
        <v>1242</v>
      </c>
      <c r="Z1663" t="s">
        <v>6164</v>
      </c>
      <c r="AA1663" t="s">
        <v>656</v>
      </c>
      <c r="AB1663" t="s">
        <v>656</v>
      </c>
      <c r="AD1663" t="s">
        <v>6164</v>
      </c>
      <c r="AE1663">
        <v>12524</v>
      </c>
      <c r="AI1663">
        <v>18448</v>
      </c>
      <c r="AJ1663">
        <v>4767</v>
      </c>
      <c r="AK1663" t="s">
        <v>1242</v>
      </c>
      <c r="AL1663" t="s">
        <v>15191</v>
      </c>
      <c r="AM1663" t="s">
        <v>6164</v>
      </c>
      <c r="AN1663" t="s">
        <v>1242</v>
      </c>
      <c r="AO1663" t="s">
        <v>658</v>
      </c>
    </row>
    <row r="1664" spans="1:41" x14ac:dyDescent="0.3">
      <c r="A1664" t="s">
        <v>4689</v>
      </c>
      <c r="B1664" t="s">
        <v>4690</v>
      </c>
      <c r="C1664" s="62">
        <v>25500</v>
      </c>
      <c r="D1664" t="s">
        <v>8043</v>
      </c>
      <c r="E1664" t="s">
        <v>8042</v>
      </c>
      <c r="F1664" t="s">
        <v>3575</v>
      </c>
      <c r="G1664" t="s">
        <v>3575</v>
      </c>
      <c r="H1664" t="s">
        <v>1371</v>
      </c>
      <c r="I1664" t="s">
        <v>10579</v>
      </c>
      <c r="J1664" t="s">
        <v>4690</v>
      </c>
      <c r="K1664">
        <v>121125</v>
      </c>
      <c r="L1664" t="s">
        <v>4690</v>
      </c>
      <c r="M1664">
        <v>8011</v>
      </c>
      <c r="N1664" t="s">
        <v>4690</v>
      </c>
      <c r="O1664" t="s">
        <v>6165</v>
      </c>
      <c r="P1664" t="s">
        <v>4689</v>
      </c>
      <c r="R1664" t="s">
        <v>4690</v>
      </c>
      <c r="S1664">
        <v>2578</v>
      </c>
      <c r="T1664" t="s">
        <v>4690</v>
      </c>
      <c r="V1664" t="s">
        <v>6166</v>
      </c>
      <c r="W1664">
        <v>1176</v>
      </c>
      <c r="Z1664" t="s">
        <v>8907</v>
      </c>
      <c r="AA1664" t="s">
        <v>664</v>
      </c>
      <c r="AB1664" t="s">
        <v>664</v>
      </c>
      <c r="AC1664" t="s">
        <v>4690</v>
      </c>
      <c r="AD1664" t="s">
        <v>8907</v>
      </c>
      <c r="AI1664">
        <v>7460</v>
      </c>
      <c r="AO1664" t="s">
        <v>1371</v>
      </c>
    </row>
    <row r="1665" spans="1:41" x14ac:dyDescent="0.3">
      <c r="A1665" t="s">
        <v>2954</v>
      </c>
      <c r="B1665" t="s">
        <v>214</v>
      </c>
      <c r="C1665" s="62">
        <v>30407</v>
      </c>
      <c r="D1665" t="s">
        <v>6939</v>
      </c>
      <c r="E1665" t="s">
        <v>7467</v>
      </c>
      <c r="F1665" t="s">
        <v>3575</v>
      </c>
      <c r="G1665" t="s">
        <v>3575</v>
      </c>
      <c r="H1665" t="s">
        <v>659</v>
      </c>
      <c r="I1665" t="s">
        <v>10274</v>
      </c>
      <c r="J1665" t="s">
        <v>214</v>
      </c>
      <c r="K1665">
        <v>489242</v>
      </c>
      <c r="L1665" t="s">
        <v>214</v>
      </c>
      <c r="M1665">
        <v>1647782</v>
      </c>
      <c r="N1665" t="s">
        <v>214</v>
      </c>
      <c r="O1665" t="s">
        <v>4691</v>
      </c>
      <c r="P1665" t="s">
        <v>2954</v>
      </c>
      <c r="Q1665">
        <v>8768</v>
      </c>
      <c r="R1665" t="s">
        <v>214</v>
      </c>
      <c r="S1665">
        <v>29385</v>
      </c>
      <c r="T1665" t="s">
        <v>214</v>
      </c>
      <c r="V1665" t="s">
        <v>6167</v>
      </c>
      <c r="W1665">
        <v>46601</v>
      </c>
      <c r="X1665">
        <v>8768</v>
      </c>
      <c r="Y1665" t="s">
        <v>214</v>
      </c>
      <c r="Z1665" t="s">
        <v>8908</v>
      </c>
      <c r="AA1665" t="s">
        <v>664</v>
      </c>
      <c r="AB1665" t="s">
        <v>656</v>
      </c>
      <c r="AC1665" t="s">
        <v>214</v>
      </c>
      <c r="AD1665" t="s">
        <v>8908</v>
      </c>
      <c r="AE1665">
        <v>10862</v>
      </c>
      <c r="AI1665">
        <v>17047</v>
      </c>
      <c r="AN1665" t="s">
        <v>214</v>
      </c>
      <c r="AO1665" t="s">
        <v>659</v>
      </c>
    </row>
    <row r="1666" spans="1:41" x14ac:dyDescent="0.3">
      <c r="A1666" t="s">
        <v>2955</v>
      </c>
      <c r="B1666" t="s">
        <v>838</v>
      </c>
      <c r="C1666" s="62">
        <v>30571</v>
      </c>
      <c r="D1666" t="s">
        <v>7483</v>
      </c>
      <c r="E1666" t="s">
        <v>8044</v>
      </c>
      <c r="F1666" t="s">
        <v>1424</v>
      </c>
      <c r="G1666" t="s">
        <v>6107</v>
      </c>
      <c r="H1666" t="s">
        <v>1371</v>
      </c>
      <c r="I1666" t="s">
        <v>10391</v>
      </c>
      <c r="J1666" t="s">
        <v>838</v>
      </c>
      <c r="K1666">
        <v>453385</v>
      </c>
      <c r="L1666" t="s">
        <v>838</v>
      </c>
      <c r="M1666">
        <v>1103052</v>
      </c>
      <c r="N1666" t="s">
        <v>838</v>
      </c>
      <c r="O1666" t="s">
        <v>2956</v>
      </c>
      <c r="P1666" t="s">
        <v>2955</v>
      </c>
      <c r="Q1666">
        <v>8309</v>
      </c>
      <c r="R1666" t="s">
        <v>838</v>
      </c>
      <c r="S1666">
        <v>29195</v>
      </c>
      <c r="T1666" t="s">
        <v>838</v>
      </c>
      <c r="V1666" t="s">
        <v>4692</v>
      </c>
      <c r="W1666">
        <v>48674</v>
      </c>
      <c r="X1666">
        <v>8309</v>
      </c>
      <c r="Y1666" t="s">
        <v>838</v>
      </c>
      <c r="Z1666" t="s">
        <v>6168</v>
      </c>
      <c r="AA1666" t="s">
        <v>664</v>
      </c>
      <c r="AB1666" t="s">
        <v>664</v>
      </c>
      <c r="AC1666" t="s">
        <v>838</v>
      </c>
      <c r="AD1666" t="s">
        <v>6168</v>
      </c>
      <c r="AE1666">
        <v>9475</v>
      </c>
      <c r="AF1666" t="s">
        <v>838</v>
      </c>
      <c r="AG1666">
        <v>5796</v>
      </c>
      <c r="AH1666" t="s">
        <v>838</v>
      </c>
      <c r="AI1666">
        <v>1943</v>
      </c>
      <c r="AJ1666">
        <v>3002</v>
      </c>
      <c r="AK1666" t="s">
        <v>838</v>
      </c>
      <c r="AL1666" t="s">
        <v>15192</v>
      </c>
      <c r="AM1666" t="s">
        <v>6168</v>
      </c>
      <c r="AN1666" t="s">
        <v>6168</v>
      </c>
      <c r="AO1666" t="s">
        <v>15887</v>
      </c>
    </row>
    <row r="1667" spans="1:41" x14ac:dyDescent="0.3">
      <c r="A1667" t="s">
        <v>2957</v>
      </c>
      <c r="B1667" t="s">
        <v>869</v>
      </c>
      <c r="C1667" s="62">
        <v>32290</v>
      </c>
      <c r="D1667" t="s">
        <v>6949</v>
      </c>
      <c r="E1667" t="s">
        <v>7655</v>
      </c>
      <c r="F1667" t="s">
        <v>1407</v>
      </c>
      <c r="G1667" t="s">
        <v>9083</v>
      </c>
      <c r="H1667" t="s">
        <v>1371</v>
      </c>
      <c r="I1667" t="s">
        <v>10678</v>
      </c>
      <c r="J1667" t="s">
        <v>869</v>
      </c>
      <c r="K1667">
        <v>572070</v>
      </c>
      <c r="L1667" t="s">
        <v>869</v>
      </c>
      <c r="M1667">
        <v>1741652</v>
      </c>
      <c r="N1667" t="s">
        <v>869</v>
      </c>
      <c r="O1667" t="s">
        <v>2958</v>
      </c>
      <c r="P1667" t="s">
        <v>2957</v>
      </c>
      <c r="Q1667">
        <v>9012</v>
      </c>
      <c r="R1667" t="s">
        <v>869</v>
      </c>
      <c r="S1667">
        <v>30892</v>
      </c>
      <c r="T1667" t="s">
        <v>869</v>
      </c>
      <c r="V1667" t="s">
        <v>4693</v>
      </c>
      <c r="W1667">
        <v>60655</v>
      </c>
      <c r="X1667">
        <v>9012</v>
      </c>
      <c r="Y1667" t="s">
        <v>869</v>
      </c>
      <c r="Z1667" t="s">
        <v>6169</v>
      </c>
      <c r="AA1667" t="s">
        <v>656</v>
      </c>
      <c r="AB1667" t="s">
        <v>656</v>
      </c>
      <c r="AC1667" t="s">
        <v>869</v>
      </c>
      <c r="AD1667" t="s">
        <v>6169</v>
      </c>
      <c r="AE1667">
        <v>11005</v>
      </c>
      <c r="AF1667" t="s">
        <v>869</v>
      </c>
      <c r="AG1667">
        <v>13019</v>
      </c>
      <c r="AH1667" t="s">
        <v>869</v>
      </c>
      <c r="AI1667">
        <v>6308</v>
      </c>
      <c r="AJ1667">
        <v>3881</v>
      </c>
      <c r="AL1667" t="s">
        <v>15193</v>
      </c>
      <c r="AM1667" t="s">
        <v>6169</v>
      </c>
      <c r="AN1667" t="s">
        <v>6169</v>
      </c>
      <c r="AO1667" t="s">
        <v>15887</v>
      </c>
    </row>
    <row r="1668" spans="1:41" x14ac:dyDescent="0.3">
      <c r="A1668" t="s">
        <v>15813</v>
      </c>
      <c r="B1668" t="s">
        <v>15682</v>
      </c>
      <c r="C1668" s="62">
        <v>34104</v>
      </c>
      <c r="D1668" t="s">
        <v>6812</v>
      </c>
      <c r="E1668" t="s">
        <v>7655</v>
      </c>
      <c r="F1668" t="s">
        <v>1411</v>
      </c>
      <c r="G1668" t="s">
        <v>9083</v>
      </c>
      <c r="H1668" t="s">
        <v>1371</v>
      </c>
      <c r="I1668" t="s">
        <v>15814</v>
      </c>
      <c r="J1668" t="s">
        <v>15682</v>
      </c>
      <c r="K1668">
        <v>670950</v>
      </c>
      <c r="L1668" t="s">
        <v>15682</v>
      </c>
      <c r="P1668" t="s">
        <v>15813</v>
      </c>
      <c r="Q1668">
        <v>10988</v>
      </c>
      <c r="R1668" t="s">
        <v>15682</v>
      </c>
      <c r="S1668">
        <v>39912</v>
      </c>
      <c r="T1668" t="s">
        <v>15682</v>
      </c>
      <c r="W1668">
        <v>109041</v>
      </c>
      <c r="Z1668" t="s">
        <v>16076</v>
      </c>
      <c r="AA1668" t="s">
        <v>656</v>
      </c>
      <c r="AB1668" t="s">
        <v>656</v>
      </c>
      <c r="AD1668" t="s">
        <v>16076</v>
      </c>
      <c r="AE1668">
        <v>15127</v>
      </c>
      <c r="AI1668">
        <v>23761</v>
      </c>
      <c r="AJ1668">
        <v>5844</v>
      </c>
      <c r="AN1668" t="s">
        <v>15682</v>
      </c>
      <c r="AO1668" t="s">
        <v>15887</v>
      </c>
    </row>
    <row r="1669" spans="1:41" x14ac:dyDescent="0.3">
      <c r="A1669" t="s">
        <v>2959</v>
      </c>
      <c r="B1669" t="s">
        <v>887</v>
      </c>
      <c r="C1669" s="62">
        <v>29097</v>
      </c>
      <c r="D1669" t="s">
        <v>6977</v>
      </c>
      <c r="E1669" t="s">
        <v>8045</v>
      </c>
      <c r="F1669" t="s">
        <v>3575</v>
      </c>
      <c r="G1669" t="s">
        <v>3575</v>
      </c>
      <c r="H1669" t="s">
        <v>1371</v>
      </c>
      <c r="I1669" t="s">
        <v>9610</v>
      </c>
      <c r="J1669" t="s">
        <v>887</v>
      </c>
      <c r="K1669">
        <v>446341</v>
      </c>
      <c r="L1669" t="s">
        <v>887</v>
      </c>
      <c r="M1669">
        <v>1626568</v>
      </c>
      <c r="N1669" t="s">
        <v>887</v>
      </c>
      <c r="O1669" t="s">
        <v>2960</v>
      </c>
      <c r="P1669" t="s">
        <v>2959</v>
      </c>
      <c r="Q1669">
        <v>8311</v>
      </c>
      <c r="R1669" t="s">
        <v>887</v>
      </c>
      <c r="V1669" t="s">
        <v>6170</v>
      </c>
      <c r="W1669">
        <v>57747</v>
      </c>
      <c r="Z1669" t="s">
        <v>8909</v>
      </c>
      <c r="AA1669" t="s">
        <v>656</v>
      </c>
      <c r="AB1669" t="s">
        <v>656</v>
      </c>
      <c r="AC1669" t="s">
        <v>887</v>
      </c>
      <c r="AD1669" t="s">
        <v>8909</v>
      </c>
      <c r="AI1669">
        <v>7492</v>
      </c>
      <c r="AO1669" t="s">
        <v>1371</v>
      </c>
    </row>
    <row r="1670" spans="1:41" x14ac:dyDescent="0.3">
      <c r="A1670" t="s">
        <v>12266</v>
      </c>
      <c r="B1670" t="s">
        <v>11632</v>
      </c>
      <c r="C1670" s="62">
        <v>33379</v>
      </c>
      <c r="D1670" t="s">
        <v>6674</v>
      </c>
      <c r="E1670" t="s">
        <v>12267</v>
      </c>
      <c r="F1670" t="s">
        <v>1447</v>
      </c>
      <c r="G1670" t="s">
        <v>6107</v>
      </c>
      <c r="H1670" t="s">
        <v>1378</v>
      </c>
      <c r="I1670" t="s">
        <v>11633</v>
      </c>
      <c r="J1670" t="s">
        <v>11632</v>
      </c>
      <c r="K1670">
        <v>572073</v>
      </c>
      <c r="L1670" t="s">
        <v>11632</v>
      </c>
      <c r="M1670">
        <v>2050343</v>
      </c>
      <c r="N1670" t="s">
        <v>11632</v>
      </c>
      <c r="O1670" t="s">
        <v>13280</v>
      </c>
      <c r="P1670" t="s">
        <v>12266</v>
      </c>
      <c r="Q1670">
        <v>10248</v>
      </c>
      <c r="R1670" t="s">
        <v>11632</v>
      </c>
      <c r="S1670">
        <v>32952</v>
      </c>
      <c r="T1670" t="s">
        <v>11632</v>
      </c>
      <c r="V1670" t="s">
        <v>12268</v>
      </c>
      <c r="W1670">
        <v>100182</v>
      </c>
      <c r="X1670">
        <v>10248</v>
      </c>
      <c r="Y1670" t="s">
        <v>11632</v>
      </c>
      <c r="Z1670" t="s">
        <v>12269</v>
      </c>
      <c r="AA1670" t="s">
        <v>656</v>
      </c>
      <c r="AB1670" t="s">
        <v>664</v>
      </c>
      <c r="AC1670" t="s">
        <v>11632</v>
      </c>
      <c r="AD1670" t="s">
        <v>12269</v>
      </c>
      <c r="AE1670">
        <v>14131</v>
      </c>
      <c r="AF1670" t="s">
        <v>11632</v>
      </c>
      <c r="AG1670">
        <v>38955</v>
      </c>
      <c r="AH1670" t="s">
        <v>11632</v>
      </c>
      <c r="AI1670">
        <v>23592</v>
      </c>
      <c r="AJ1670">
        <v>5140</v>
      </c>
      <c r="AK1670" t="s">
        <v>11632</v>
      </c>
      <c r="AL1670" t="s">
        <v>15194</v>
      </c>
      <c r="AM1670" t="s">
        <v>12269</v>
      </c>
      <c r="AN1670" t="s">
        <v>12269</v>
      </c>
      <c r="AO1670" t="s">
        <v>1378</v>
      </c>
    </row>
    <row r="1671" spans="1:41" x14ac:dyDescent="0.3">
      <c r="A1671" t="s">
        <v>13876</v>
      </c>
      <c r="B1671" t="s">
        <v>13041</v>
      </c>
      <c r="C1671" s="62">
        <v>33523</v>
      </c>
      <c r="D1671" t="s">
        <v>8206</v>
      </c>
      <c r="E1671" t="s">
        <v>13877</v>
      </c>
      <c r="F1671" t="s">
        <v>1411</v>
      </c>
      <c r="G1671" t="s">
        <v>9083</v>
      </c>
      <c r="H1671" t="s">
        <v>1429</v>
      </c>
      <c r="I1671" t="s">
        <v>13042</v>
      </c>
      <c r="J1671" t="s">
        <v>13041</v>
      </c>
      <c r="K1671">
        <v>595375</v>
      </c>
      <c r="L1671" t="s">
        <v>13041</v>
      </c>
      <c r="M1671">
        <v>2121291</v>
      </c>
      <c r="N1671" t="s">
        <v>13878</v>
      </c>
      <c r="O1671" t="s">
        <v>15195</v>
      </c>
      <c r="P1671" t="s">
        <v>13876</v>
      </c>
      <c r="Q1671">
        <v>10517</v>
      </c>
      <c r="R1671" t="s">
        <v>13878</v>
      </c>
      <c r="S1671">
        <v>33526</v>
      </c>
      <c r="T1671" t="s">
        <v>13878</v>
      </c>
      <c r="W1671">
        <v>68945</v>
      </c>
      <c r="X1671">
        <v>10517</v>
      </c>
      <c r="Y1671" t="s">
        <v>13878</v>
      </c>
      <c r="Z1671" t="s">
        <v>13879</v>
      </c>
      <c r="AA1671" t="s">
        <v>664</v>
      </c>
      <c r="AB1671" t="s">
        <v>656</v>
      </c>
      <c r="AD1671" t="s">
        <v>13879</v>
      </c>
      <c r="AE1671">
        <v>14423</v>
      </c>
      <c r="AI1671">
        <v>23772</v>
      </c>
      <c r="AJ1671">
        <v>5533</v>
      </c>
      <c r="AK1671" t="s">
        <v>13041</v>
      </c>
      <c r="AN1671" t="s">
        <v>13041</v>
      </c>
      <c r="AO1671" t="s">
        <v>1429</v>
      </c>
    </row>
    <row r="1672" spans="1:41" x14ac:dyDescent="0.3">
      <c r="A1672" t="s">
        <v>4694</v>
      </c>
      <c r="B1672" t="s">
        <v>1322</v>
      </c>
      <c r="C1672" s="62">
        <v>32299</v>
      </c>
      <c r="D1672" t="s">
        <v>7045</v>
      </c>
      <c r="E1672" t="s">
        <v>8046</v>
      </c>
      <c r="F1672" t="s">
        <v>1411</v>
      </c>
      <c r="G1672" t="s">
        <v>9083</v>
      </c>
      <c r="H1672" t="s">
        <v>1371</v>
      </c>
      <c r="I1672" t="s">
        <v>9480</v>
      </c>
      <c r="J1672" t="s">
        <v>1322</v>
      </c>
      <c r="K1672">
        <v>516589</v>
      </c>
      <c r="L1672" t="s">
        <v>1322</v>
      </c>
      <c r="M1672">
        <v>2027388</v>
      </c>
      <c r="N1672" t="s">
        <v>1322</v>
      </c>
      <c r="O1672" t="s">
        <v>4695</v>
      </c>
      <c r="P1672" t="s">
        <v>4694</v>
      </c>
      <c r="Q1672">
        <v>9473</v>
      </c>
      <c r="R1672" t="s">
        <v>1322</v>
      </c>
      <c r="S1672">
        <v>31935</v>
      </c>
      <c r="T1672" t="s">
        <v>1322</v>
      </c>
      <c r="V1672" t="s">
        <v>6171</v>
      </c>
      <c r="W1672">
        <v>56638</v>
      </c>
      <c r="X1672">
        <v>9473</v>
      </c>
      <c r="Y1672" t="s">
        <v>1322</v>
      </c>
      <c r="Z1672" t="s">
        <v>6172</v>
      </c>
      <c r="AA1672" t="s">
        <v>656</v>
      </c>
      <c r="AB1672" t="s">
        <v>656</v>
      </c>
      <c r="AC1672" t="s">
        <v>1322</v>
      </c>
      <c r="AD1672" t="s">
        <v>6172</v>
      </c>
      <c r="AE1672">
        <v>12093</v>
      </c>
      <c r="AF1672" t="s">
        <v>1322</v>
      </c>
      <c r="AG1672">
        <v>38173</v>
      </c>
      <c r="AI1672">
        <v>11778</v>
      </c>
      <c r="AJ1672">
        <v>4294</v>
      </c>
      <c r="AN1672" t="s">
        <v>1322</v>
      </c>
      <c r="AO1672" t="s">
        <v>1371</v>
      </c>
    </row>
    <row r="1673" spans="1:41" x14ac:dyDescent="0.3">
      <c r="A1673" t="s">
        <v>14167</v>
      </c>
      <c r="B1673" t="s">
        <v>14044</v>
      </c>
      <c r="C1673" s="62">
        <v>35522</v>
      </c>
      <c r="D1673" t="s">
        <v>6562</v>
      </c>
      <c r="E1673" t="s">
        <v>13224</v>
      </c>
      <c r="F1673" t="s">
        <v>1458</v>
      </c>
      <c r="G1673" t="s">
        <v>9083</v>
      </c>
      <c r="H1673" t="s">
        <v>658</v>
      </c>
      <c r="I1673" t="s">
        <v>14045</v>
      </c>
      <c r="J1673" t="s">
        <v>14044</v>
      </c>
      <c r="K1673">
        <v>663586</v>
      </c>
      <c r="L1673" t="s">
        <v>14044</v>
      </c>
      <c r="P1673" t="s">
        <v>14167</v>
      </c>
      <c r="S1673">
        <v>34982</v>
      </c>
      <c r="T1673" t="s">
        <v>14044</v>
      </c>
      <c r="W1673">
        <v>106744</v>
      </c>
      <c r="Z1673" t="s">
        <v>14168</v>
      </c>
      <c r="AA1673" t="s">
        <v>656</v>
      </c>
      <c r="AB1673" t="s">
        <v>656</v>
      </c>
      <c r="AD1673" t="s">
        <v>14168</v>
      </c>
      <c r="AE1673">
        <v>13868</v>
      </c>
      <c r="AJ1673">
        <v>5587</v>
      </c>
      <c r="AN1673" t="s">
        <v>14044</v>
      </c>
      <c r="AO1673" t="s">
        <v>658</v>
      </c>
    </row>
    <row r="1674" spans="1:41" x14ac:dyDescent="0.3">
      <c r="A1674" t="s">
        <v>2961</v>
      </c>
      <c r="B1674" t="s">
        <v>478</v>
      </c>
      <c r="C1674" s="62">
        <v>29635</v>
      </c>
      <c r="D1674" t="s">
        <v>6528</v>
      </c>
      <c r="E1674" t="s">
        <v>6799</v>
      </c>
      <c r="F1674" t="s">
        <v>3575</v>
      </c>
      <c r="G1674" t="s">
        <v>3575</v>
      </c>
      <c r="H1674" t="s">
        <v>1378</v>
      </c>
      <c r="I1674" t="s">
        <v>10142</v>
      </c>
      <c r="J1674" t="s">
        <v>478</v>
      </c>
      <c r="K1674">
        <v>425567</v>
      </c>
      <c r="L1674" t="s">
        <v>478</v>
      </c>
      <c r="M1674">
        <v>383411</v>
      </c>
      <c r="N1674" t="s">
        <v>478</v>
      </c>
      <c r="O1674" t="s">
        <v>2962</v>
      </c>
      <c r="P1674" t="s">
        <v>2961</v>
      </c>
      <c r="Q1674">
        <v>7254</v>
      </c>
      <c r="R1674" t="s">
        <v>478</v>
      </c>
      <c r="S1674">
        <v>5880</v>
      </c>
      <c r="T1674" t="s">
        <v>478</v>
      </c>
      <c r="U1674" t="s">
        <v>478</v>
      </c>
      <c r="V1674" t="s">
        <v>4696</v>
      </c>
      <c r="W1674">
        <v>31640</v>
      </c>
      <c r="X1674">
        <v>7254</v>
      </c>
      <c r="Y1674" t="s">
        <v>478</v>
      </c>
      <c r="Z1674" t="s">
        <v>6173</v>
      </c>
      <c r="AA1674" t="s">
        <v>656</v>
      </c>
      <c r="AB1674" t="s">
        <v>656</v>
      </c>
      <c r="AC1674" t="s">
        <v>478</v>
      </c>
      <c r="AD1674" t="s">
        <v>6173</v>
      </c>
      <c r="AE1674">
        <v>7112</v>
      </c>
      <c r="AF1674" t="s">
        <v>478</v>
      </c>
      <c r="AG1674">
        <v>5331</v>
      </c>
      <c r="AH1674" t="s">
        <v>478</v>
      </c>
      <c r="AI1674">
        <v>9154</v>
      </c>
      <c r="AJ1674">
        <v>960</v>
      </c>
      <c r="AN1674" t="s">
        <v>478</v>
      </c>
      <c r="AO1674" t="s">
        <v>1378</v>
      </c>
    </row>
    <row r="1675" spans="1:41" x14ac:dyDescent="0.3">
      <c r="A1675" t="s">
        <v>12185</v>
      </c>
      <c r="B1675" t="s">
        <v>15685</v>
      </c>
      <c r="C1675" s="62">
        <v>33424</v>
      </c>
      <c r="D1675" t="s">
        <v>7441</v>
      </c>
      <c r="E1675" t="s">
        <v>8110</v>
      </c>
      <c r="F1675" t="s">
        <v>1414</v>
      </c>
      <c r="G1675" t="s">
        <v>9083</v>
      </c>
      <c r="H1675" t="s">
        <v>1371</v>
      </c>
      <c r="I1675" t="s">
        <v>11272</v>
      </c>
      <c r="J1675" t="s">
        <v>15685</v>
      </c>
      <c r="K1675">
        <v>553878</v>
      </c>
      <c r="L1675" t="s">
        <v>15685</v>
      </c>
      <c r="M1675">
        <v>2027506</v>
      </c>
      <c r="N1675" t="s">
        <v>15685</v>
      </c>
      <c r="O1675" t="s">
        <v>13464</v>
      </c>
      <c r="P1675" t="s">
        <v>12185</v>
      </c>
      <c r="Q1675">
        <v>9934</v>
      </c>
      <c r="R1675" t="s">
        <v>15685</v>
      </c>
      <c r="S1675">
        <v>32562</v>
      </c>
      <c r="T1675" t="s">
        <v>15685</v>
      </c>
      <c r="V1675" t="s">
        <v>12186</v>
      </c>
      <c r="W1675">
        <v>66064</v>
      </c>
      <c r="X1675">
        <v>9934</v>
      </c>
      <c r="Y1675" t="s">
        <v>15685</v>
      </c>
      <c r="Z1675" t="s">
        <v>16154</v>
      </c>
      <c r="AA1675" t="s">
        <v>664</v>
      </c>
      <c r="AB1675" t="s">
        <v>664</v>
      </c>
      <c r="AC1675" t="s">
        <v>15685</v>
      </c>
      <c r="AD1675" t="s">
        <v>16154</v>
      </c>
      <c r="AE1675">
        <v>12682</v>
      </c>
      <c r="AF1675" t="s">
        <v>15685</v>
      </c>
      <c r="AG1675">
        <v>38051</v>
      </c>
      <c r="AH1675" t="s">
        <v>15685</v>
      </c>
      <c r="AI1675">
        <v>9643</v>
      </c>
      <c r="AJ1675">
        <v>4317</v>
      </c>
      <c r="AN1675" t="s">
        <v>16154</v>
      </c>
      <c r="AO1675" t="s">
        <v>15883</v>
      </c>
    </row>
    <row r="1676" spans="1:41" x14ac:dyDescent="0.3">
      <c r="A1676" t="s">
        <v>2963</v>
      </c>
      <c r="B1676" t="s">
        <v>402</v>
      </c>
      <c r="C1676" s="62">
        <v>28674</v>
      </c>
      <c r="D1676" t="s">
        <v>6702</v>
      </c>
      <c r="E1676" t="s">
        <v>6917</v>
      </c>
      <c r="F1676" t="s">
        <v>3575</v>
      </c>
      <c r="G1676" t="s">
        <v>3575</v>
      </c>
      <c r="H1676" t="s">
        <v>1378</v>
      </c>
      <c r="I1676" t="s">
        <v>10847</v>
      </c>
      <c r="J1676" t="s">
        <v>402</v>
      </c>
      <c r="K1676">
        <v>407487</v>
      </c>
      <c r="L1676" t="s">
        <v>402</v>
      </c>
      <c r="M1676">
        <v>225428</v>
      </c>
      <c r="N1676" t="s">
        <v>402</v>
      </c>
      <c r="O1676" t="s">
        <v>2964</v>
      </c>
      <c r="P1676" t="s">
        <v>2963</v>
      </c>
      <c r="Q1676">
        <v>6805</v>
      </c>
      <c r="R1676" t="s">
        <v>402</v>
      </c>
      <c r="S1676">
        <v>4956</v>
      </c>
      <c r="T1676" t="s">
        <v>402</v>
      </c>
      <c r="V1676" t="s">
        <v>6174</v>
      </c>
      <c r="W1676">
        <v>1605</v>
      </c>
      <c r="X1676">
        <v>6805</v>
      </c>
      <c r="Y1676" t="s">
        <v>402</v>
      </c>
      <c r="Z1676" t="s">
        <v>8910</v>
      </c>
      <c r="AA1676" t="s">
        <v>656</v>
      </c>
      <c r="AB1676" t="s">
        <v>656</v>
      </c>
      <c r="AC1676" t="s">
        <v>402</v>
      </c>
      <c r="AD1676" t="s">
        <v>8910</v>
      </c>
      <c r="AE1676">
        <v>6786</v>
      </c>
      <c r="AI1676">
        <v>7217</v>
      </c>
      <c r="AN1676" t="s">
        <v>402</v>
      </c>
      <c r="AO1676" t="s">
        <v>1378</v>
      </c>
    </row>
    <row r="1677" spans="1:41" x14ac:dyDescent="0.3">
      <c r="A1677" t="s">
        <v>2965</v>
      </c>
      <c r="B1677" t="s">
        <v>676</v>
      </c>
      <c r="C1677" s="62">
        <v>25536</v>
      </c>
      <c r="D1677" t="s">
        <v>8047</v>
      </c>
      <c r="E1677" t="s">
        <v>6917</v>
      </c>
      <c r="F1677" t="s">
        <v>3575</v>
      </c>
      <c r="G1677" t="s">
        <v>3575</v>
      </c>
      <c r="H1677" t="s">
        <v>1371</v>
      </c>
      <c r="I1677" t="s">
        <v>10002</v>
      </c>
      <c r="J1677" t="s">
        <v>676</v>
      </c>
      <c r="K1677">
        <v>121250</v>
      </c>
      <c r="L1677" t="s">
        <v>676</v>
      </c>
      <c r="M1677">
        <v>8019</v>
      </c>
      <c r="N1677" t="s">
        <v>676</v>
      </c>
      <c r="O1677" t="s">
        <v>2966</v>
      </c>
      <c r="P1677" t="s">
        <v>2965</v>
      </c>
      <c r="Q1677">
        <v>5400</v>
      </c>
      <c r="R1677" t="s">
        <v>676</v>
      </c>
      <c r="S1677">
        <v>3240</v>
      </c>
      <c r="T1677" t="s">
        <v>676</v>
      </c>
      <c r="V1677" t="s">
        <v>4697</v>
      </c>
      <c r="W1677">
        <v>1604</v>
      </c>
      <c r="X1677">
        <v>5400</v>
      </c>
      <c r="Y1677" t="s">
        <v>676</v>
      </c>
      <c r="Z1677" t="s">
        <v>8911</v>
      </c>
      <c r="AA1677" t="s">
        <v>656</v>
      </c>
      <c r="AB1677" t="s">
        <v>656</v>
      </c>
      <c r="AC1677" t="s">
        <v>676</v>
      </c>
      <c r="AD1677" t="s">
        <v>8911</v>
      </c>
      <c r="AI1677">
        <v>15172</v>
      </c>
      <c r="AO1677" t="s">
        <v>1371</v>
      </c>
    </row>
    <row r="1678" spans="1:41" x14ac:dyDescent="0.3">
      <c r="A1678" t="s">
        <v>4698</v>
      </c>
      <c r="B1678" t="s">
        <v>47</v>
      </c>
      <c r="C1678" s="62">
        <v>30528</v>
      </c>
      <c r="D1678" t="s">
        <v>6918</v>
      </c>
      <c r="E1678" t="s">
        <v>6917</v>
      </c>
      <c r="F1678" t="s">
        <v>3575</v>
      </c>
      <c r="G1678" t="s">
        <v>3575</v>
      </c>
      <c r="H1678" t="s">
        <v>1422</v>
      </c>
      <c r="I1678" t="s">
        <v>9989</v>
      </c>
      <c r="J1678" t="s">
        <v>47</v>
      </c>
      <c r="K1678">
        <v>425784</v>
      </c>
      <c r="L1678" t="s">
        <v>47</v>
      </c>
      <c r="M1678">
        <v>390822</v>
      </c>
      <c r="N1678" t="s">
        <v>47</v>
      </c>
      <c r="O1678" t="s">
        <v>6175</v>
      </c>
      <c r="P1678" t="s">
        <v>4698</v>
      </c>
      <c r="Q1678">
        <v>7458</v>
      </c>
      <c r="R1678" t="s">
        <v>47</v>
      </c>
      <c r="S1678">
        <v>6128</v>
      </c>
      <c r="T1678" t="s">
        <v>47</v>
      </c>
      <c r="V1678" t="s">
        <v>6176</v>
      </c>
      <c r="W1678">
        <v>41774</v>
      </c>
      <c r="X1678">
        <v>7458</v>
      </c>
      <c r="Y1678" t="s">
        <v>47</v>
      </c>
      <c r="Z1678" t="s">
        <v>6177</v>
      </c>
      <c r="AA1678" t="s">
        <v>656</v>
      </c>
      <c r="AB1678" t="s">
        <v>656</v>
      </c>
      <c r="AC1678" t="s">
        <v>47</v>
      </c>
      <c r="AD1678" t="s">
        <v>6177</v>
      </c>
      <c r="AE1678">
        <v>8168</v>
      </c>
      <c r="AF1678" t="s">
        <v>47</v>
      </c>
      <c r="AG1678">
        <v>13098</v>
      </c>
      <c r="AH1678" t="s">
        <v>47</v>
      </c>
      <c r="AI1678">
        <v>1551</v>
      </c>
      <c r="AJ1678">
        <v>1109</v>
      </c>
      <c r="AK1678" t="s">
        <v>47</v>
      </c>
      <c r="AL1678" t="s">
        <v>15196</v>
      </c>
      <c r="AM1678" t="s">
        <v>6177</v>
      </c>
      <c r="AN1678" t="s">
        <v>47</v>
      </c>
      <c r="AO1678" t="s">
        <v>1422</v>
      </c>
    </row>
    <row r="1679" spans="1:41" x14ac:dyDescent="0.3">
      <c r="A1679" t="s">
        <v>13591</v>
      </c>
      <c r="B1679" t="s">
        <v>11597</v>
      </c>
      <c r="C1679" s="62">
        <v>32443</v>
      </c>
      <c r="D1679" t="s">
        <v>7627</v>
      </c>
      <c r="E1679" t="s">
        <v>6917</v>
      </c>
      <c r="F1679" t="s">
        <v>1507</v>
      </c>
      <c r="G1679" t="s">
        <v>9083</v>
      </c>
      <c r="H1679" t="s">
        <v>658</v>
      </c>
      <c r="I1679" t="s">
        <v>11598</v>
      </c>
      <c r="J1679" t="s">
        <v>11597</v>
      </c>
      <c r="K1679">
        <v>608061</v>
      </c>
      <c r="L1679" t="s">
        <v>11597</v>
      </c>
      <c r="M1679">
        <v>2120732</v>
      </c>
      <c r="N1679" t="s">
        <v>11597</v>
      </c>
      <c r="O1679" t="s">
        <v>13592</v>
      </c>
      <c r="P1679" t="s">
        <v>13591</v>
      </c>
      <c r="Q1679">
        <v>10363</v>
      </c>
      <c r="R1679" t="s">
        <v>11597</v>
      </c>
      <c r="S1679">
        <v>33467</v>
      </c>
      <c r="T1679" t="s">
        <v>11597</v>
      </c>
      <c r="W1679">
        <v>70210</v>
      </c>
      <c r="X1679">
        <v>10363</v>
      </c>
      <c r="Y1679" t="s">
        <v>11597</v>
      </c>
      <c r="Z1679" t="s">
        <v>13593</v>
      </c>
      <c r="AA1679" t="s">
        <v>656</v>
      </c>
      <c r="AB1679" t="s">
        <v>656</v>
      </c>
      <c r="AD1679" t="s">
        <v>13593</v>
      </c>
      <c r="AE1679">
        <v>14520</v>
      </c>
      <c r="AF1679" t="s">
        <v>11597</v>
      </c>
      <c r="AG1679">
        <v>72928</v>
      </c>
      <c r="AH1679" t="s">
        <v>11597</v>
      </c>
      <c r="AI1679">
        <v>23695</v>
      </c>
      <c r="AJ1679">
        <v>5350</v>
      </c>
      <c r="AK1679" t="s">
        <v>11597</v>
      </c>
      <c r="AN1679" t="s">
        <v>11597</v>
      </c>
      <c r="AO1679" t="s">
        <v>658</v>
      </c>
    </row>
    <row r="1680" spans="1:41" x14ac:dyDescent="0.3">
      <c r="A1680" t="s">
        <v>2967</v>
      </c>
      <c r="B1680" t="s">
        <v>636</v>
      </c>
      <c r="C1680" s="62">
        <v>32728</v>
      </c>
      <c r="D1680" t="s">
        <v>6545</v>
      </c>
      <c r="E1680" t="s">
        <v>6544</v>
      </c>
      <c r="F1680" t="s">
        <v>1479</v>
      </c>
      <c r="G1680" t="s">
        <v>9083</v>
      </c>
      <c r="H1680" t="s">
        <v>1394</v>
      </c>
      <c r="I1680" t="s">
        <v>9398</v>
      </c>
      <c r="J1680" t="s">
        <v>636</v>
      </c>
      <c r="K1680">
        <v>519203</v>
      </c>
      <c r="L1680" t="s">
        <v>636</v>
      </c>
      <c r="M1680">
        <v>1670417</v>
      </c>
      <c r="N1680" t="s">
        <v>636</v>
      </c>
      <c r="O1680" t="s">
        <v>2968</v>
      </c>
      <c r="P1680" t="s">
        <v>2967</v>
      </c>
      <c r="Q1680">
        <v>8868</v>
      </c>
      <c r="R1680" t="s">
        <v>636</v>
      </c>
      <c r="S1680">
        <v>30782</v>
      </c>
      <c r="T1680" t="s">
        <v>636</v>
      </c>
      <c r="U1680" t="s">
        <v>636</v>
      </c>
      <c r="V1680" t="s">
        <v>4699</v>
      </c>
      <c r="W1680">
        <v>57514</v>
      </c>
      <c r="X1680">
        <v>8868</v>
      </c>
      <c r="Y1680" t="s">
        <v>636</v>
      </c>
      <c r="Z1680" t="s">
        <v>6178</v>
      </c>
      <c r="AA1680" t="s">
        <v>664</v>
      </c>
      <c r="AB1680" t="s">
        <v>664</v>
      </c>
      <c r="AC1680" t="s">
        <v>636</v>
      </c>
      <c r="AD1680" t="s">
        <v>6178</v>
      </c>
      <c r="AE1680">
        <v>10174</v>
      </c>
      <c r="AF1680" t="s">
        <v>636</v>
      </c>
      <c r="AG1680">
        <v>12940</v>
      </c>
      <c r="AH1680" t="s">
        <v>636</v>
      </c>
      <c r="AI1680">
        <v>4559</v>
      </c>
      <c r="AJ1680">
        <v>3784</v>
      </c>
      <c r="AK1680" t="s">
        <v>636</v>
      </c>
      <c r="AL1680" t="s">
        <v>15197</v>
      </c>
      <c r="AM1680" t="s">
        <v>6178</v>
      </c>
      <c r="AN1680" t="s">
        <v>6178</v>
      </c>
      <c r="AO1680" t="s">
        <v>1394</v>
      </c>
    </row>
    <row r="1681" spans="1:41" x14ac:dyDescent="0.3">
      <c r="A1681" t="s">
        <v>3496</v>
      </c>
      <c r="B1681" t="s">
        <v>967</v>
      </c>
      <c r="C1681" s="62">
        <v>31690</v>
      </c>
      <c r="D1681" t="s">
        <v>7650</v>
      </c>
      <c r="E1681" t="s">
        <v>7649</v>
      </c>
      <c r="F1681" t="s">
        <v>1444</v>
      </c>
      <c r="G1681" t="s">
        <v>9083</v>
      </c>
      <c r="H1681" t="s">
        <v>1371</v>
      </c>
      <c r="I1681" t="s">
        <v>10969</v>
      </c>
      <c r="J1681" t="s">
        <v>967</v>
      </c>
      <c r="K1681">
        <v>543699</v>
      </c>
      <c r="L1681" t="s">
        <v>967</v>
      </c>
      <c r="M1681">
        <v>1670955</v>
      </c>
      <c r="N1681" t="s">
        <v>967</v>
      </c>
      <c r="O1681" t="s">
        <v>4700</v>
      </c>
      <c r="P1681" t="s">
        <v>3496</v>
      </c>
      <c r="Q1681">
        <v>9484</v>
      </c>
      <c r="R1681" t="s">
        <v>967</v>
      </c>
      <c r="S1681">
        <v>31593</v>
      </c>
      <c r="T1681" t="s">
        <v>967</v>
      </c>
      <c r="V1681" t="s">
        <v>4701</v>
      </c>
      <c r="W1681">
        <v>58921</v>
      </c>
      <c r="X1681">
        <v>9484</v>
      </c>
      <c r="Y1681" t="s">
        <v>967</v>
      </c>
      <c r="Z1681" t="s">
        <v>6179</v>
      </c>
      <c r="AA1681" t="s">
        <v>656</v>
      </c>
      <c r="AB1681" t="s">
        <v>656</v>
      </c>
      <c r="AC1681" t="s">
        <v>967</v>
      </c>
      <c r="AD1681" t="s">
        <v>6179</v>
      </c>
      <c r="AE1681">
        <v>11929</v>
      </c>
      <c r="AF1681" t="s">
        <v>967</v>
      </c>
      <c r="AG1681">
        <v>38101</v>
      </c>
      <c r="AH1681" t="s">
        <v>967</v>
      </c>
      <c r="AI1681">
        <v>8697</v>
      </c>
      <c r="AJ1681">
        <v>4433</v>
      </c>
      <c r="AK1681" t="s">
        <v>967</v>
      </c>
      <c r="AL1681" t="s">
        <v>15198</v>
      </c>
      <c r="AM1681" t="s">
        <v>6179</v>
      </c>
      <c r="AN1681" t="s">
        <v>6179</v>
      </c>
      <c r="AO1681" t="s">
        <v>15887</v>
      </c>
    </row>
    <row r="1682" spans="1:41" x14ac:dyDescent="0.3">
      <c r="A1682" t="s">
        <v>2969</v>
      </c>
      <c r="B1682" t="s">
        <v>233</v>
      </c>
      <c r="C1682" s="62">
        <v>28407</v>
      </c>
      <c r="D1682" t="s">
        <v>6574</v>
      </c>
      <c r="E1682" t="s">
        <v>7122</v>
      </c>
      <c r="F1682" t="s">
        <v>3575</v>
      </c>
      <c r="G1682" t="s">
        <v>3575</v>
      </c>
      <c r="H1682" t="s">
        <v>659</v>
      </c>
      <c r="I1682" t="s">
        <v>9253</v>
      </c>
      <c r="J1682" t="s">
        <v>233</v>
      </c>
      <c r="K1682">
        <v>406878</v>
      </c>
      <c r="L1682" t="s">
        <v>233</v>
      </c>
      <c r="M1682">
        <v>223690</v>
      </c>
      <c r="N1682" t="s">
        <v>233</v>
      </c>
      <c r="O1682" t="s">
        <v>2970</v>
      </c>
      <c r="P1682" t="s">
        <v>2969</v>
      </c>
      <c r="Q1682">
        <v>6741</v>
      </c>
      <c r="R1682" t="s">
        <v>233</v>
      </c>
      <c r="S1682">
        <v>4773</v>
      </c>
      <c r="T1682" t="s">
        <v>233</v>
      </c>
      <c r="U1682" t="s">
        <v>233</v>
      </c>
      <c r="V1682" t="s">
        <v>4702</v>
      </c>
      <c r="W1682">
        <v>1240</v>
      </c>
      <c r="X1682">
        <v>6741</v>
      </c>
      <c r="Y1682" t="s">
        <v>233</v>
      </c>
      <c r="Z1682" t="s">
        <v>8912</v>
      </c>
      <c r="AA1682" t="s">
        <v>5053</v>
      </c>
      <c r="AB1682" t="s">
        <v>656</v>
      </c>
      <c r="AC1682" t="s">
        <v>233</v>
      </c>
      <c r="AD1682" t="s">
        <v>8912</v>
      </c>
      <c r="AI1682">
        <v>14664</v>
      </c>
      <c r="AO1682" t="s">
        <v>659</v>
      </c>
    </row>
    <row r="1683" spans="1:41" x14ac:dyDescent="0.3">
      <c r="A1683" t="s">
        <v>2971</v>
      </c>
      <c r="B1683" t="s">
        <v>672</v>
      </c>
      <c r="C1683" s="62">
        <v>31146</v>
      </c>
      <c r="D1683" t="s">
        <v>6670</v>
      </c>
      <c r="E1683" t="s">
        <v>7687</v>
      </c>
      <c r="F1683" t="s">
        <v>1396</v>
      </c>
      <c r="G1683" t="s">
        <v>9083</v>
      </c>
      <c r="H1683" t="s">
        <v>1371</v>
      </c>
      <c r="I1683" t="s">
        <v>9523</v>
      </c>
      <c r="J1683" t="s">
        <v>672</v>
      </c>
      <c r="K1683">
        <v>502085</v>
      </c>
      <c r="L1683" t="s">
        <v>672</v>
      </c>
      <c r="M1683">
        <v>1622557</v>
      </c>
      <c r="N1683" t="s">
        <v>672</v>
      </c>
      <c r="O1683" t="s">
        <v>2972</v>
      </c>
      <c r="P1683" t="s">
        <v>2971</v>
      </c>
      <c r="Q1683">
        <v>8287</v>
      </c>
      <c r="R1683" t="s">
        <v>672</v>
      </c>
      <c r="S1683">
        <v>29172</v>
      </c>
      <c r="T1683" t="s">
        <v>672</v>
      </c>
      <c r="V1683" t="s">
        <v>4703</v>
      </c>
      <c r="W1683">
        <v>57235</v>
      </c>
      <c r="X1683">
        <v>8287</v>
      </c>
      <c r="Y1683" t="s">
        <v>672</v>
      </c>
      <c r="Z1683" t="s">
        <v>6180</v>
      </c>
      <c r="AA1683" t="s">
        <v>656</v>
      </c>
      <c r="AB1683" t="s">
        <v>656</v>
      </c>
      <c r="AC1683" t="s">
        <v>672</v>
      </c>
      <c r="AD1683" t="s">
        <v>6180</v>
      </c>
      <c r="AE1683">
        <v>10046</v>
      </c>
      <c r="AF1683" t="s">
        <v>672</v>
      </c>
      <c r="AG1683">
        <v>5735</v>
      </c>
      <c r="AH1683" t="s">
        <v>672</v>
      </c>
      <c r="AI1683">
        <v>2499</v>
      </c>
      <c r="AJ1683">
        <v>2972</v>
      </c>
      <c r="AL1683" t="s">
        <v>15199</v>
      </c>
      <c r="AM1683" t="s">
        <v>6180</v>
      </c>
      <c r="AN1683" t="s">
        <v>6180</v>
      </c>
      <c r="AO1683" t="s">
        <v>15883</v>
      </c>
    </row>
    <row r="1684" spans="1:41" x14ac:dyDescent="0.3">
      <c r="A1684" t="s">
        <v>15629</v>
      </c>
      <c r="B1684" t="s">
        <v>11522</v>
      </c>
      <c r="C1684" s="62">
        <v>31320</v>
      </c>
      <c r="D1684" t="s">
        <v>6633</v>
      </c>
      <c r="E1684" t="s">
        <v>7687</v>
      </c>
      <c r="F1684" t="s">
        <v>3575</v>
      </c>
      <c r="G1684" t="s">
        <v>3575</v>
      </c>
      <c r="H1684" t="s">
        <v>1378</v>
      </c>
      <c r="I1684" t="s">
        <v>15630</v>
      </c>
      <c r="J1684" t="s">
        <v>11522</v>
      </c>
      <c r="K1684">
        <v>543706</v>
      </c>
      <c r="L1684" t="s">
        <v>11522</v>
      </c>
      <c r="P1684" t="s">
        <v>15629</v>
      </c>
      <c r="Q1684">
        <v>9681</v>
      </c>
      <c r="R1684" t="s">
        <v>11522</v>
      </c>
      <c r="S1684">
        <v>30840</v>
      </c>
      <c r="T1684" t="s">
        <v>11522</v>
      </c>
      <c r="W1684">
        <v>58869</v>
      </c>
      <c r="X1684">
        <v>9681</v>
      </c>
      <c r="Y1684" t="s">
        <v>11522</v>
      </c>
      <c r="Z1684" t="s">
        <v>13881</v>
      </c>
      <c r="AA1684" t="s">
        <v>656</v>
      </c>
      <c r="AB1684" t="s">
        <v>656</v>
      </c>
      <c r="AD1684" t="s">
        <v>13881</v>
      </c>
      <c r="AE1684">
        <v>13307</v>
      </c>
      <c r="AI1684">
        <v>17003</v>
      </c>
      <c r="AJ1684">
        <v>5490</v>
      </c>
      <c r="AN1684" t="s">
        <v>11522</v>
      </c>
      <c r="AO1684" t="s">
        <v>1378</v>
      </c>
    </row>
    <row r="1685" spans="1:41" x14ac:dyDescent="0.3">
      <c r="A1685" t="s">
        <v>13880</v>
      </c>
      <c r="B1685" t="s">
        <v>11522</v>
      </c>
      <c r="C1685" s="62">
        <v>34415</v>
      </c>
      <c r="D1685" t="s">
        <v>6633</v>
      </c>
      <c r="E1685" t="s">
        <v>7687</v>
      </c>
      <c r="F1685" t="s">
        <v>1437</v>
      </c>
      <c r="G1685" t="s">
        <v>6107</v>
      </c>
      <c r="H1685" t="s">
        <v>1429</v>
      </c>
      <c r="I1685" t="s">
        <v>13047</v>
      </c>
      <c r="J1685" t="s">
        <v>11522</v>
      </c>
      <c r="K1685">
        <v>621002</v>
      </c>
      <c r="L1685" t="s">
        <v>11522</v>
      </c>
      <c r="M1685">
        <v>2117058</v>
      </c>
      <c r="N1685" t="s">
        <v>11522</v>
      </c>
      <c r="O1685" t="s">
        <v>15200</v>
      </c>
      <c r="P1685" t="s">
        <v>13880</v>
      </c>
      <c r="Q1685">
        <v>9880</v>
      </c>
      <c r="R1685" t="s">
        <v>11522</v>
      </c>
      <c r="S1685">
        <v>33212</v>
      </c>
      <c r="T1685" t="s">
        <v>11522</v>
      </c>
      <c r="W1685">
        <v>100488</v>
      </c>
      <c r="X1685">
        <v>9880</v>
      </c>
      <c r="Y1685" t="s">
        <v>11522</v>
      </c>
      <c r="Z1685" t="s">
        <v>13881</v>
      </c>
      <c r="AA1685" t="s">
        <v>656</v>
      </c>
      <c r="AB1685" t="s">
        <v>656</v>
      </c>
      <c r="AD1685" t="s">
        <v>13881</v>
      </c>
      <c r="AE1685">
        <v>12486</v>
      </c>
      <c r="AI1685">
        <v>18399</v>
      </c>
      <c r="AJ1685">
        <v>5490</v>
      </c>
      <c r="AK1685" t="s">
        <v>11522</v>
      </c>
      <c r="AL1685" t="s">
        <v>15201</v>
      </c>
      <c r="AM1685" t="s">
        <v>13881</v>
      </c>
      <c r="AN1685" t="s">
        <v>11522</v>
      </c>
      <c r="AO1685" t="s">
        <v>15915</v>
      </c>
    </row>
    <row r="1686" spans="1:41" x14ac:dyDescent="0.3">
      <c r="A1686" t="s">
        <v>2973</v>
      </c>
      <c r="B1686" t="s">
        <v>189</v>
      </c>
      <c r="C1686" s="62">
        <v>29483</v>
      </c>
      <c r="D1686" t="s">
        <v>6637</v>
      </c>
      <c r="E1686" t="s">
        <v>7122</v>
      </c>
      <c r="F1686" t="s">
        <v>3575</v>
      </c>
      <c r="G1686" t="s">
        <v>3575</v>
      </c>
      <c r="H1686" t="s">
        <v>658</v>
      </c>
      <c r="I1686" t="s">
        <v>10632</v>
      </c>
      <c r="J1686" t="s">
        <v>189</v>
      </c>
      <c r="K1686">
        <v>440251</v>
      </c>
      <c r="L1686" t="s">
        <v>189</v>
      </c>
      <c r="M1686">
        <v>580529</v>
      </c>
      <c r="N1686" t="s">
        <v>189</v>
      </c>
      <c r="O1686" t="s">
        <v>13435</v>
      </c>
      <c r="P1686" t="s">
        <v>2973</v>
      </c>
      <c r="Q1686">
        <v>7826</v>
      </c>
      <c r="R1686" t="s">
        <v>189</v>
      </c>
      <c r="S1686">
        <v>28532</v>
      </c>
      <c r="T1686" t="s">
        <v>189</v>
      </c>
      <c r="U1686" t="s">
        <v>189</v>
      </c>
      <c r="V1686" t="s">
        <v>12330</v>
      </c>
      <c r="W1686">
        <v>41803</v>
      </c>
      <c r="X1686">
        <v>7826</v>
      </c>
      <c r="Y1686" t="s">
        <v>189</v>
      </c>
      <c r="Z1686" t="s">
        <v>6181</v>
      </c>
      <c r="AA1686" t="s">
        <v>656</v>
      </c>
      <c r="AB1686" t="s">
        <v>656</v>
      </c>
      <c r="AC1686" t="s">
        <v>189</v>
      </c>
      <c r="AD1686" t="s">
        <v>6181</v>
      </c>
      <c r="AE1686">
        <v>8232</v>
      </c>
      <c r="AI1686">
        <v>970</v>
      </c>
      <c r="AN1686" t="s">
        <v>189</v>
      </c>
      <c r="AO1686" t="s">
        <v>658</v>
      </c>
    </row>
    <row r="1687" spans="1:41" x14ac:dyDescent="0.3">
      <c r="A1687" t="s">
        <v>2974</v>
      </c>
      <c r="B1687" t="s">
        <v>981</v>
      </c>
      <c r="C1687" s="62">
        <v>32134</v>
      </c>
      <c r="D1687" t="s">
        <v>6974</v>
      </c>
      <c r="E1687" t="s">
        <v>7687</v>
      </c>
      <c r="F1687" t="s">
        <v>3575</v>
      </c>
      <c r="G1687" t="s">
        <v>3575</v>
      </c>
      <c r="H1687" t="s">
        <v>1371</v>
      </c>
      <c r="I1687" t="s">
        <v>10390</v>
      </c>
      <c r="J1687" t="s">
        <v>981</v>
      </c>
      <c r="K1687">
        <v>502356</v>
      </c>
      <c r="L1687" t="s">
        <v>981</v>
      </c>
      <c r="M1687">
        <v>1708188</v>
      </c>
      <c r="N1687" t="s">
        <v>981</v>
      </c>
      <c r="O1687" t="s">
        <v>4704</v>
      </c>
      <c r="P1687" t="s">
        <v>2974</v>
      </c>
      <c r="Q1687">
        <v>9222</v>
      </c>
      <c r="R1687" t="s">
        <v>981</v>
      </c>
      <c r="S1687">
        <v>31937</v>
      </c>
      <c r="T1687" t="s">
        <v>981</v>
      </c>
      <c r="V1687" t="s">
        <v>4705</v>
      </c>
      <c r="W1687">
        <v>50248</v>
      </c>
      <c r="X1687">
        <v>9222</v>
      </c>
      <c r="Y1687" t="s">
        <v>981</v>
      </c>
      <c r="Z1687" t="s">
        <v>8913</v>
      </c>
      <c r="AA1687" t="s">
        <v>664</v>
      </c>
      <c r="AB1687" t="s">
        <v>664</v>
      </c>
      <c r="AC1687" t="s">
        <v>981</v>
      </c>
      <c r="AD1687" t="s">
        <v>8913</v>
      </c>
      <c r="AE1687">
        <v>9380</v>
      </c>
      <c r="AI1687">
        <v>4318</v>
      </c>
      <c r="AN1687" t="s">
        <v>981</v>
      </c>
      <c r="AO1687" t="s">
        <v>1371</v>
      </c>
    </row>
    <row r="1688" spans="1:41" x14ac:dyDescent="0.3">
      <c r="A1688" t="s">
        <v>11044</v>
      </c>
      <c r="B1688" t="s">
        <v>11045</v>
      </c>
      <c r="C1688" s="62">
        <v>31094</v>
      </c>
      <c r="D1688" t="s">
        <v>6997</v>
      </c>
      <c r="E1688" t="s">
        <v>6555</v>
      </c>
      <c r="F1688" t="s">
        <v>3575</v>
      </c>
      <c r="G1688" t="s">
        <v>3575</v>
      </c>
      <c r="H1688" t="s">
        <v>1394</v>
      </c>
      <c r="I1688" t="s">
        <v>11046</v>
      </c>
      <c r="J1688" t="s">
        <v>11045</v>
      </c>
      <c r="K1688">
        <v>519208</v>
      </c>
      <c r="L1688" t="s">
        <v>11045</v>
      </c>
      <c r="M1688">
        <v>1741689</v>
      </c>
      <c r="N1688" t="s">
        <v>11045</v>
      </c>
      <c r="O1688" t="s">
        <v>11855</v>
      </c>
      <c r="P1688" t="s">
        <v>11044</v>
      </c>
      <c r="Q1688">
        <v>9211</v>
      </c>
      <c r="R1688" t="s">
        <v>11045</v>
      </c>
      <c r="S1688">
        <v>30903</v>
      </c>
      <c r="T1688" t="s">
        <v>11045</v>
      </c>
      <c r="V1688" t="s">
        <v>11856</v>
      </c>
      <c r="W1688">
        <v>56655</v>
      </c>
      <c r="X1688">
        <v>9211</v>
      </c>
      <c r="Y1688" t="s">
        <v>11045</v>
      </c>
      <c r="Z1688" t="s">
        <v>11047</v>
      </c>
      <c r="AA1688" t="s">
        <v>664</v>
      </c>
      <c r="AB1688" t="s">
        <v>664</v>
      </c>
      <c r="AC1688" t="s">
        <v>11045</v>
      </c>
      <c r="AD1688" t="s">
        <v>11047</v>
      </c>
      <c r="AE1688">
        <v>12094</v>
      </c>
      <c r="AF1688" t="s">
        <v>11045</v>
      </c>
      <c r="AG1688">
        <v>13400</v>
      </c>
      <c r="AH1688" t="s">
        <v>11045</v>
      </c>
      <c r="AI1688">
        <v>7623</v>
      </c>
      <c r="AJ1688">
        <v>3790</v>
      </c>
      <c r="AN1688" t="s">
        <v>11045</v>
      </c>
      <c r="AO1688" t="s">
        <v>1394</v>
      </c>
    </row>
    <row r="1689" spans="1:41" x14ac:dyDescent="0.3">
      <c r="A1689" t="s">
        <v>13882</v>
      </c>
      <c r="B1689" t="s">
        <v>11573</v>
      </c>
      <c r="C1689" s="62">
        <v>33714</v>
      </c>
      <c r="D1689" t="s">
        <v>6859</v>
      </c>
      <c r="E1689" t="s">
        <v>6555</v>
      </c>
      <c r="F1689" t="s">
        <v>1393</v>
      </c>
      <c r="G1689" t="s">
        <v>9083</v>
      </c>
      <c r="H1689" t="s">
        <v>658</v>
      </c>
      <c r="I1689" t="s">
        <v>13022</v>
      </c>
      <c r="J1689" t="s">
        <v>11573</v>
      </c>
      <c r="K1689">
        <v>592685</v>
      </c>
      <c r="L1689" t="s">
        <v>11573</v>
      </c>
      <c r="M1689">
        <v>2046497</v>
      </c>
      <c r="N1689" t="s">
        <v>11573</v>
      </c>
      <c r="O1689" t="s">
        <v>15202</v>
      </c>
      <c r="P1689" t="s">
        <v>13882</v>
      </c>
      <c r="Q1689">
        <v>10658</v>
      </c>
      <c r="R1689" t="s">
        <v>11573</v>
      </c>
      <c r="S1689">
        <v>31938</v>
      </c>
      <c r="T1689" t="s">
        <v>11573</v>
      </c>
      <c r="W1689">
        <v>67094</v>
      </c>
      <c r="X1689">
        <v>10658</v>
      </c>
      <c r="Y1689" t="s">
        <v>11573</v>
      </c>
      <c r="Z1689" t="s">
        <v>13883</v>
      </c>
      <c r="AA1689" t="s">
        <v>664</v>
      </c>
      <c r="AB1689" t="s">
        <v>656</v>
      </c>
      <c r="AD1689" t="s">
        <v>13883</v>
      </c>
      <c r="AE1689">
        <v>11654</v>
      </c>
      <c r="AI1689">
        <v>14383</v>
      </c>
      <c r="AJ1689">
        <v>5055</v>
      </c>
      <c r="AL1689" t="s">
        <v>15203</v>
      </c>
      <c r="AM1689" t="s">
        <v>13883</v>
      </c>
      <c r="AN1689" t="s">
        <v>11573</v>
      </c>
      <c r="AO1689" t="s">
        <v>1378</v>
      </c>
    </row>
    <row r="1690" spans="1:41" x14ac:dyDescent="0.3">
      <c r="A1690" t="s">
        <v>2975</v>
      </c>
      <c r="B1690" t="s">
        <v>187</v>
      </c>
      <c r="C1690" s="62">
        <v>30985</v>
      </c>
      <c r="D1690" t="s">
        <v>6905</v>
      </c>
      <c r="E1690" t="s">
        <v>6555</v>
      </c>
      <c r="F1690" t="s">
        <v>1396</v>
      </c>
      <c r="G1690" t="s">
        <v>9083</v>
      </c>
      <c r="H1690" t="s">
        <v>1378</v>
      </c>
      <c r="I1690" t="s">
        <v>9303</v>
      </c>
      <c r="J1690" t="s">
        <v>187</v>
      </c>
      <c r="K1690">
        <v>453203</v>
      </c>
      <c r="L1690" t="s">
        <v>187</v>
      </c>
      <c r="M1690">
        <v>1667067</v>
      </c>
      <c r="N1690" t="s">
        <v>187</v>
      </c>
      <c r="O1690" t="s">
        <v>2976</v>
      </c>
      <c r="P1690" t="s">
        <v>2975</v>
      </c>
      <c r="Q1690">
        <v>8468</v>
      </c>
      <c r="R1690" t="s">
        <v>187</v>
      </c>
      <c r="S1690">
        <v>30358</v>
      </c>
      <c r="T1690" t="s">
        <v>187</v>
      </c>
      <c r="U1690" t="s">
        <v>187</v>
      </c>
      <c r="V1690" t="s">
        <v>4706</v>
      </c>
      <c r="W1690">
        <v>51936</v>
      </c>
      <c r="X1690">
        <v>8468</v>
      </c>
      <c r="Y1690" t="s">
        <v>187</v>
      </c>
      <c r="Z1690" t="s">
        <v>6182</v>
      </c>
      <c r="AA1690" t="s">
        <v>656</v>
      </c>
      <c r="AB1690" t="s">
        <v>656</v>
      </c>
      <c r="AC1690" t="s">
        <v>187</v>
      </c>
      <c r="AD1690" t="s">
        <v>6182</v>
      </c>
      <c r="AE1690">
        <v>9426</v>
      </c>
      <c r="AF1690" t="s">
        <v>187</v>
      </c>
      <c r="AG1690">
        <v>6137</v>
      </c>
      <c r="AH1690" t="s">
        <v>187</v>
      </c>
      <c r="AI1690">
        <v>2029</v>
      </c>
      <c r="AJ1690">
        <v>3235</v>
      </c>
      <c r="AK1690" t="s">
        <v>187</v>
      </c>
      <c r="AL1690" t="s">
        <v>15204</v>
      </c>
      <c r="AM1690" t="s">
        <v>6182</v>
      </c>
      <c r="AN1690" t="s">
        <v>187</v>
      </c>
      <c r="AO1690" t="s">
        <v>1378</v>
      </c>
    </row>
    <row r="1691" spans="1:41" x14ac:dyDescent="0.3">
      <c r="A1691" t="s">
        <v>2977</v>
      </c>
      <c r="B1691" t="s">
        <v>199</v>
      </c>
      <c r="C1691" s="62">
        <v>32021</v>
      </c>
      <c r="D1691" t="s">
        <v>7468</v>
      </c>
      <c r="E1691" t="s">
        <v>6555</v>
      </c>
      <c r="F1691" t="s">
        <v>3575</v>
      </c>
      <c r="G1691" t="s">
        <v>3575</v>
      </c>
      <c r="H1691" t="s">
        <v>1378</v>
      </c>
      <c r="I1691" t="s">
        <v>10675</v>
      </c>
      <c r="J1691" t="s">
        <v>199</v>
      </c>
      <c r="K1691">
        <v>477054</v>
      </c>
      <c r="L1691" t="s">
        <v>199</v>
      </c>
      <c r="M1691">
        <v>1603040</v>
      </c>
      <c r="N1691" t="s">
        <v>199</v>
      </c>
      <c r="O1691" t="s">
        <v>2978</v>
      </c>
      <c r="P1691" t="s">
        <v>2977</v>
      </c>
      <c r="Q1691">
        <v>9008</v>
      </c>
      <c r="R1691" t="s">
        <v>199</v>
      </c>
      <c r="S1691">
        <v>29639</v>
      </c>
      <c r="T1691" t="s">
        <v>199</v>
      </c>
      <c r="V1691" t="s">
        <v>6183</v>
      </c>
      <c r="W1691">
        <v>48550</v>
      </c>
      <c r="X1691">
        <v>9008</v>
      </c>
      <c r="Y1691" t="s">
        <v>199</v>
      </c>
      <c r="Z1691" t="s">
        <v>8914</v>
      </c>
      <c r="AA1691" t="s">
        <v>5053</v>
      </c>
      <c r="AB1691" t="s">
        <v>656</v>
      </c>
      <c r="AC1691" t="s">
        <v>199</v>
      </c>
      <c r="AD1691" t="s">
        <v>8914</v>
      </c>
      <c r="AE1691">
        <v>11279</v>
      </c>
      <c r="AI1691">
        <v>2926</v>
      </c>
      <c r="AN1691" t="s">
        <v>199</v>
      </c>
      <c r="AO1691" t="s">
        <v>1378</v>
      </c>
    </row>
    <row r="1692" spans="1:41" x14ac:dyDescent="0.3">
      <c r="A1692" t="s">
        <v>12518</v>
      </c>
      <c r="B1692" t="s">
        <v>11350</v>
      </c>
      <c r="C1692" s="62">
        <v>33098</v>
      </c>
      <c r="D1692" t="s">
        <v>12519</v>
      </c>
      <c r="E1692" t="s">
        <v>11418</v>
      </c>
      <c r="F1692" t="s">
        <v>1468</v>
      </c>
      <c r="G1692" t="s">
        <v>6107</v>
      </c>
      <c r="H1692" t="s">
        <v>1371</v>
      </c>
      <c r="I1692" t="s">
        <v>11351</v>
      </c>
      <c r="J1692" t="s">
        <v>11350</v>
      </c>
      <c r="K1692">
        <v>570663</v>
      </c>
      <c r="L1692" t="s">
        <v>11350</v>
      </c>
      <c r="M1692">
        <v>2027450</v>
      </c>
      <c r="N1692" t="s">
        <v>11350</v>
      </c>
      <c r="O1692" t="s">
        <v>13386</v>
      </c>
      <c r="P1692" t="s">
        <v>12518</v>
      </c>
      <c r="Q1692">
        <v>9938</v>
      </c>
      <c r="R1692" t="s">
        <v>11350</v>
      </c>
      <c r="S1692">
        <v>32666</v>
      </c>
      <c r="T1692" t="s">
        <v>11350</v>
      </c>
      <c r="V1692" t="s">
        <v>12520</v>
      </c>
      <c r="W1692">
        <v>66336</v>
      </c>
      <c r="X1692">
        <v>9938</v>
      </c>
      <c r="Y1692" t="s">
        <v>11350</v>
      </c>
      <c r="Z1692" t="s">
        <v>12521</v>
      </c>
      <c r="AA1692" t="s">
        <v>656</v>
      </c>
      <c r="AB1692" t="s">
        <v>656</v>
      </c>
      <c r="AC1692" t="s">
        <v>11350</v>
      </c>
      <c r="AD1692" t="s">
        <v>12521</v>
      </c>
      <c r="AE1692">
        <v>12759</v>
      </c>
      <c r="AF1692" t="s">
        <v>11350</v>
      </c>
      <c r="AG1692">
        <v>38191</v>
      </c>
      <c r="AH1692" t="s">
        <v>11350</v>
      </c>
      <c r="AI1692">
        <v>10064</v>
      </c>
      <c r="AJ1692">
        <v>4904</v>
      </c>
      <c r="AL1692" t="s">
        <v>15205</v>
      </c>
      <c r="AM1692" t="s">
        <v>12521</v>
      </c>
      <c r="AN1692" t="s">
        <v>11350</v>
      </c>
      <c r="AO1692" t="s">
        <v>15883</v>
      </c>
    </row>
    <row r="1693" spans="1:41" x14ac:dyDescent="0.3">
      <c r="A1693" t="s">
        <v>11417</v>
      </c>
      <c r="B1693" t="s">
        <v>11655</v>
      </c>
      <c r="C1693" s="62">
        <v>35569</v>
      </c>
      <c r="D1693" t="s">
        <v>6831</v>
      </c>
      <c r="E1693" t="s">
        <v>11418</v>
      </c>
      <c r="F1693" t="s">
        <v>1432</v>
      </c>
      <c r="G1693" t="s">
        <v>9083</v>
      </c>
      <c r="H1693" t="s">
        <v>1378</v>
      </c>
      <c r="I1693" t="s">
        <v>15483</v>
      </c>
      <c r="J1693" t="s">
        <v>11655</v>
      </c>
      <c r="K1693">
        <v>645302</v>
      </c>
      <c r="L1693" t="s">
        <v>11655</v>
      </c>
      <c r="M1693">
        <v>2211801</v>
      </c>
      <c r="N1693" t="s">
        <v>11655</v>
      </c>
      <c r="O1693" t="s">
        <v>16077</v>
      </c>
      <c r="P1693" t="s">
        <v>11417</v>
      </c>
      <c r="Q1693">
        <v>10227</v>
      </c>
      <c r="R1693" t="s">
        <v>11655</v>
      </c>
      <c r="S1693">
        <v>35042</v>
      </c>
      <c r="T1693" t="s">
        <v>11655</v>
      </c>
      <c r="V1693" t="s">
        <v>11926</v>
      </c>
      <c r="W1693">
        <v>104023</v>
      </c>
      <c r="Z1693" t="s">
        <v>11927</v>
      </c>
      <c r="AA1693" t="s">
        <v>656</v>
      </c>
      <c r="AB1693" t="s">
        <v>656</v>
      </c>
      <c r="AC1693" t="s">
        <v>11655</v>
      </c>
      <c r="AD1693" t="s">
        <v>11927</v>
      </c>
      <c r="AE1693">
        <v>13990</v>
      </c>
      <c r="AI1693">
        <v>18516</v>
      </c>
      <c r="AJ1693">
        <v>5167</v>
      </c>
      <c r="AL1693" t="s">
        <v>15206</v>
      </c>
      <c r="AM1693" t="s">
        <v>11927</v>
      </c>
      <c r="AN1693" t="s">
        <v>11927</v>
      </c>
      <c r="AO1693" t="s">
        <v>1378</v>
      </c>
    </row>
    <row r="1694" spans="1:41" x14ac:dyDescent="0.3">
      <c r="A1694" t="s">
        <v>13287</v>
      </c>
      <c r="B1694" t="s">
        <v>11692</v>
      </c>
      <c r="C1694" s="62">
        <v>35296</v>
      </c>
      <c r="D1694" t="s">
        <v>6953</v>
      </c>
      <c r="E1694" t="s">
        <v>11419</v>
      </c>
      <c r="F1694" t="s">
        <v>1524</v>
      </c>
      <c r="G1694" t="s">
        <v>9083</v>
      </c>
      <c r="H1694" t="s">
        <v>1429</v>
      </c>
      <c r="I1694" t="s">
        <v>11420</v>
      </c>
      <c r="J1694" t="s">
        <v>11692</v>
      </c>
      <c r="K1694">
        <v>663898</v>
      </c>
      <c r="L1694" t="s">
        <v>11692</v>
      </c>
      <c r="N1694" t="s">
        <v>11692</v>
      </c>
      <c r="P1694" t="s">
        <v>13287</v>
      </c>
      <c r="R1694" t="s">
        <v>11692</v>
      </c>
      <c r="S1694">
        <v>35073</v>
      </c>
      <c r="T1694" t="s">
        <v>11692</v>
      </c>
      <c r="V1694" t="s">
        <v>12187</v>
      </c>
      <c r="W1694">
        <v>106765</v>
      </c>
      <c r="Z1694" t="s">
        <v>12188</v>
      </c>
      <c r="AA1694" t="s">
        <v>656</v>
      </c>
      <c r="AB1694" t="s">
        <v>656</v>
      </c>
      <c r="AC1694" t="s">
        <v>11692</v>
      </c>
      <c r="AD1694" t="s">
        <v>12188</v>
      </c>
      <c r="AE1694">
        <v>13805</v>
      </c>
      <c r="AI1694">
        <v>18476</v>
      </c>
      <c r="AJ1694">
        <v>5584</v>
      </c>
      <c r="AL1694" t="s">
        <v>15207</v>
      </c>
      <c r="AM1694" t="s">
        <v>12188</v>
      </c>
      <c r="AN1694" t="s">
        <v>11692</v>
      </c>
      <c r="AO1694" t="s">
        <v>1429</v>
      </c>
    </row>
    <row r="1695" spans="1:41" x14ac:dyDescent="0.3">
      <c r="A1695" t="s">
        <v>2979</v>
      </c>
      <c r="B1695" t="s">
        <v>686</v>
      </c>
      <c r="C1695" s="62">
        <v>28202</v>
      </c>
      <c r="D1695" t="s">
        <v>7278</v>
      </c>
      <c r="E1695" t="s">
        <v>7688</v>
      </c>
      <c r="F1695" t="s">
        <v>1384</v>
      </c>
      <c r="G1695" t="s">
        <v>6107</v>
      </c>
      <c r="H1695" t="s">
        <v>1371</v>
      </c>
      <c r="I1695" t="s">
        <v>10044</v>
      </c>
      <c r="J1695" t="s">
        <v>686</v>
      </c>
      <c r="K1695">
        <v>407845</v>
      </c>
      <c r="L1695" t="s">
        <v>686</v>
      </c>
      <c r="M1695">
        <v>284634</v>
      </c>
      <c r="N1695" t="s">
        <v>686</v>
      </c>
      <c r="O1695" t="s">
        <v>2980</v>
      </c>
      <c r="P1695" t="s">
        <v>2979</v>
      </c>
      <c r="Q1695">
        <v>6922</v>
      </c>
      <c r="R1695" t="s">
        <v>686</v>
      </c>
      <c r="S1695">
        <v>5111</v>
      </c>
      <c r="T1695" t="s">
        <v>686</v>
      </c>
      <c r="V1695" t="s">
        <v>4707</v>
      </c>
      <c r="W1695">
        <v>1449</v>
      </c>
      <c r="X1695">
        <v>6922</v>
      </c>
      <c r="Y1695" t="s">
        <v>686</v>
      </c>
      <c r="Z1695" t="s">
        <v>6184</v>
      </c>
      <c r="AA1695" t="s">
        <v>656</v>
      </c>
      <c r="AB1695" t="s">
        <v>656</v>
      </c>
      <c r="AC1695" t="s">
        <v>686</v>
      </c>
      <c r="AD1695" t="s">
        <v>6184</v>
      </c>
      <c r="AE1695">
        <v>7061</v>
      </c>
      <c r="AF1695" t="s">
        <v>686</v>
      </c>
      <c r="AG1695">
        <v>5203</v>
      </c>
      <c r="AH1695" t="s">
        <v>686</v>
      </c>
      <c r="AI1695">
        <v>7125</v>
      </c>
      <c r="AJ1695">
        <v>238</v>
      </c>
      <c r="AL1695" t="s">
        <v>15208</v>
      </c>
      <c r="AM1695" t="s">
        <v>6184</v>
      </c>
      <c r="AN1695" t="s">
        <v>6184</v>
      </c>
      <c r="AO1695" t="s">
        <v>15883</v>
      </c>
    </row>
    <row r="1696" spans="1:41" x14ac:dyDescent="0.3">
      <c r="A1696" t="s">
        <v>8226</v>
      </c>
      <c r="B1696" t="s">
        <v>8915</v>
      </c>
      <c r="C1696" s="62">
        <v>33948</v>
      </c>
      <c r="D1696" t="s">
        <v>6626</v>
      </c>
      <c r="E1696" t="s">
        <v>8227</v>
      </c>
      <c r="F1696" t="s">
        <v>1462</v>
      </c>
      <c r="G1696" t="s">
        <v>6107</v>
      </c>
      <c r="H1696" t="s">
        <v>1371</v>
      </c>
      <c r="I1696" t="s">
        <v>9344</v>
      </c>
      <c r="J1696" t="s">
        <v>8915</v>
      </c>
      <c r="K1696">
        <v>607074</v>
      </c>
      <c r="L1696" t="s">
        <v>8915</v>
      </c>
      <c r="M1696">
        <v>2138665</v>
      </c>
      <c r="N1696" t="s">
        <v>8915</v>
      </c>
      <c r="O1696" t="s">
        <v>13546</v>
      </c>
      <c r="P1696" t="s">
        <v>8226</v>
      </c>
      <c r="Q1696">
        <v>9823</v>
      </c>
      <c r="R1696" t="s">
        <v>8915</v>
      </c>
      <c r="S1696">
        <v>33696</v>
      </c>
      <c r="T1696" t="s">
        <v>8915</v>
      </c>
      <c r="V1696" t="s">
        <v>12414</v>
      </c>
      <c r="W1696">
        <v>70883</v>
      </c>
      <c r="X1696">
        <v>9823</v>
      </c>
      <c r="Y1696" t="s">
        <v>8915</v>
      </c>
      <c r="Z1696" t="s">
        <v>8916</v>
      </c>
      <c r="AA1696" t="s">
        <v>664</v>
      </c>
      <c r="AB1696" t="s">
        <v>664</v>
      </c>
      <c r="AC1696" t="s">
        <v>8915</v>
      </c>
      <c r="AD1696" t="s">
        <v>8916</v>
      </c>
      <c r="AE1696">
        <v>13347</v>
      </c>
      <c r="AF1696" t="s">
        <v>8915</v>
      </c>
      <c r="AG1696">
        <v>60633</v>
      </c>
      <c r="AH1696" t="s">
        <v>8915</v>
      </c>
      <c r="AI1696">
        <v>18359</v>
      </c>
      <c r="AJ1696">
        <v>4723</v>
      </c>
      <c r="AL1696" t="s">
        <v>15209</v>
      </c>
      <c r="AM1696" t="s">
        <v>8916</v>
      </c>
      <c r="AN1696" t="s">
        <v>8916</v>
      </c>
      <c r="AO1696" t="s">
        <v>15887</v>
      </c>
    </row>
    <row r="1697" spans="1:41" x14ac:dyDescent="0.3">
      <c r="A1697" t="s">
        <v>2981</v>
      </c>
      <c r="B1697" t="s">
        <v>525</v>
      </c>
      <c r="C1697" s="62">
        <v>27602</v>
      </c>
      <c r="D1697" t="s">
        <v>6528</v>
      </c>
      <c r="E1697" t="s">
        <v>6919</v>
      </c>
      <c r="F1697" t="s">
        <v>3575</v>
      </c>
      <c r="G1697" t="s">
        <v>3575</v>
      </c>
      <c r="H1697" t="s">
        <v>2145</v>
      </c>
      <c r="I1697" t="s">
        <v>10858</v>
      </c>
      <c r="J1697" t="s">
        <v>525</v>
      </c>
      <c r="K1697">
        <v>121347</v>
      </c>
      <c r="L1697" t="s">
        <v>525</v>
      </c>
      <c r="M1697">
        <v>8023</v>
      </c>
      <c r="N1697" t="s">
        <v>525</v>
      </c>
      <c r="O1697" t="s">
        <v>2982</v>
      </c>
      <c r="P1697" t="s">
        <v>2981</v>
      </c>
      <c r="Q1697">
        <v>5275</v>
      </c>
      <c r="R1697" t="s">
        <v>525</v>
      </c>
      <c r="S1697">
        <v>3115</v>
      </c>
      <c r="T1697" t="s">
        <v>525</v>
      </c>
      <c r="V1697" t="s">
        <v>4708</v>
      </c>
      <c r="W1697">
        <v>1292</v>
      </c>
      <c r="X1697">
        <v>5275</v>
      </c>
      <c r="Y1697" t="s">
        <v>525</v>
      </c>
      <c r="Z1697" t="s">
        <v>6185</v>
      </c>
      <c r="AA1697" t="s">
        <v>656</v>
      </c>
      <c r="AB1697" t="s">
        <v>656</v>
      </c>
      <c r="AC1697" t="s">
        <v>525</v>
      </c>
      <c r="AD1697" t="s">
        <v>6185</v>
      </c>
      <c r="AE1697">
        <v>3514</v>
      </c>
      <c r="AF1697" t="s">
        <v>525</v>
      </c>
      <c r="AG1697">
        <v>5418</v>
      </c>
      <c r="AH1697" t="s">
        <v>525</v>
      </c>
      <c r="AI1697">
        <v>15171</v>
      </c>
      <c r="AJ1697">
        <v>619</v>
      </c>
      <c r="AN1697" t="s">
        <v>525</v>
      </c>
      <c r="AO1697" t="s">
        <v>2145</v>
      </c>
    </row>
    <row r="1698" spans="1:41" x14ac:dyDescent="0.3">
      <c r="A1698" t="s">
        <v>2983</v>
      </c>
      <c r="B1698" t="s">
        <v>919</v>
      </c>
      <c r="C1698" s="62">
        <v>32124</v>
      </c>
      <c r="D1698" t="s">
        <v>8048</v>
      </c>
      <c r="E1698" t="s">
        <v>6919</v>
      </c>
      <c r="F1698" t="s">
        <v>3575</v>
      </c>
      <c r="G1698" t="s">
        <v>3575</v>
      </c>
      <c r="H1698" t="s">
        <v>1371</v>
      </c>
      <c r="I1698" t="s">
        <v>10084</v>
      </c>
      <c r="J1698" t="s">
        <v>919</v>
      </c>
      <c r="K1698">
        <v>444553</v>
      </c>
      <c r="L1698" t="s">
        <v>919</v>
      </c>
      <c r="M1698">
        <v>1787647</v>
      </c>
      <c r="N1698" t="s">
        <v>919</v>
      </c>
      <c r="O1698" t="s">
        <v>2984</v>
      </c>
      <c r="P1698" t="s">
        <v>2983</v>
      </c>
      <c r="Q1698">
        <v>8877</v>
      </c>
      <c r="R1698" t="s">
        <v>919</v>
      </c>
      <c r="S1698">
        <v>30987</v>
      </c>
      <c r="T1698" t="s">
        <v>919</v>
      </c>
      <c r="V1698" t="s">
        <v>6186</v>
      </c>
      <c r="W1698">
        <v>48578</v>
      </c>
      <c r="Z1698" t="s">
        <v>8917</v>
      </c>
      <c r="AA1698" t="s">
        <v>656</v>
      </c>
      <c r="AB1698" t="s">
        <v>656</v>
      </c>
      <c r="AC1698" t="s">
        <v>919</v>
      </c>
      <c r="AD1698" t="s">
        <v>8917</v>
      </c>
      <c r="AI1698">
        <v>2377</v>
      </c>
      <c r="AO1698" t="s">
        <v>1371</v>
      </c>
    </row>
    <row r="1699" spans="1:41" x14ac:dyDescent="0.3">
      <c r="A1699" t="s">
        <v>15815</v>
      </c>
      <c r="B1699" t="s">
        <v>15681</v>
      </c>
      <c r="C1699" s="62">
        <v>33760</v>
      </c>
      <c r="D1699" t="s">
        <v>15816</v>
      </c>
      <c r="E1699" t="s">
        <v>6919</v>
      </c>
      <c r="F1699" t="s">
        <v>1381</v>
      </c>
      <c r="G1699" t="s">
        <v>9083</v>
      </c>
      <c r="H1699" t="s">
        <v>1371</v>
      </c>
      <c r="I1699" t="s">
        <v>15817</v>
      </c>
      <c r="J1699" t="s">
        <v>15681</v>
      </c>
      <c r="K1699">
        <v>605446</v>
      </c>
      <c r="L1699" t="s">
        <v>15681</v>
      </c>
      <c r="P1699" t="s">
        <v>15815</v>
      </c>
      <c r="Q1699">
        <v>11025</v>
      </c>
      <c r="R1699" t="s">
        <v>15681</v>
      </c>
      <c r="S1699">
        <v>40913</v>
      </c>
      <c r="T1699" t="s">
        <v>15681</v>
      </c>
      <c r="W1699">
        <v>70482</v>
      </c>
      <c r="Z1699" t="s">
        <v>16078</v>
      </c>
      <c r="AA1699" t="s">
        <v>656</v>
      </c>
      <c r="AB1699" t="s">
        <v>656</v>
      </c>
      <c r="AD1699" t="s">
        <v>16078</v>
      </c>
      <c r="AE1699">
        <v>15386</v>
      </c>
      <c r="AI1699">
        <v>28788</v>
      </c>
      <c r="AJ1699">
        <v>5889</v>
      </c>
      <c r="AN1699" t="s">
        <v>15681</v>
      </c>
      <c r="AO1699" t="s">
        <v>15887</v>
      </c>
    </row>
    <row r="1700" spans="1:41" x14ac:dyDescent="0.3">
      <c r="A1700" t="s">
        <v>8919</v>
      </c>
      <c r="B1700" t="s">
        <v>8918</v>
      </c>
      <c r="C1700" s="62">
        <v>34066</v>
      </c>
      <c r="D1700" t="s">
        <v>7022</v>
      </c>
      <c r="E1700" t="s">
        <v>6919</v>
      </c>
      <c r="F1700" t="s">
        <v>1387</v>
      </c>
      <c r="G1700" t="s">
        <v>6107</v>
      </c>
      <c r="H1700" t="s">
        <v>1371</v>
      </c>
      <c r="I1700" t="s">
        <v>10944</v>
      </c>
      <c r="J1700" t="s">
        <v>8918</v>
      </c>
      <c r="K1700">
        <v>593958</v>
      </c>
      <c r="L1700" t="s">
        <v>8918</v>
      </c>
      <c r="M1700">
        <v>2042426</v>
      </c>
      <c r="N1700" t="s">
        <v>8918</v>
      </c>
      <c r="O1700" t="s">
        <v>12411</v>
      </c>
      <c r="P1700" t="s">
        <v>8919</v>
      </c>
      <c r="Q1700">
        <v>9546</v>
      </c>
      <c r="R1700" t="s">
        <v>8918</v>
      </c>
      <c r="S1700">
        <v>32675</v>
      </c>
      <c r="T1700" t="s">
        <v>8918</v>
      </c>
      <c r="V1700" t="s">
        <v>12789</v>
      </c>
      <c r="W1700">
        <v>67588</v>
      </c>
      <c r="X1700">
        <v>9546</v>
      </c>
      <c r="Y1700" t="s">
        <v>15210</v>
      </c>
      <c r="Z1700" t="s">
        <v>8920</v>
      </c>
      <c r="AA1700" t="s">
        <v>664</v>
      </c>
      <c r="AB1700" t="s">
        <v>664</v>
      </c>
      <c r="AC1700" t="s">
        <v>8918</v>
      </c>
      <c r="AD1700" t="s">
        <v>8920</v>
      </c>
      <c r="AE1700">
        <v>12783</v>
      </c>
      <c r="AF1700" t="s">
        <v>8918</v>
      </c>
      <c r="AG1700">
        <v>52142</v>
      </c>
      <c r="AH1700" t="s">
        <v>8918</v>
      </c>
      <c r="AI1700">
        <v>13335</v>
      </c>
      <c r="AJ1700">
        <v>4572</v>
      </c>
      <c r="AL1700" t="s">
        <v>15211</v>
      </c>
      <c r="AM1700" t="s">
        <v>8920</v>
      </c>
      <c r="AN1700" t="s">
        <v>8920</v>
      </c>
      <c r="AO1700" t="s">
        <v>15887</v>
      </c>
    </row>
    <row r="1701" spans="1:41" x14ac:dyDescent="0.3">
      <c r="A1701" t="s">
        <v>2985</v>
      </c>
      <c r="B1701" t="s">
        <v>1159</v>
      </c>
      <c r="C1701" s="62">
        <v>30851</v>
      </c>
      <c r="D1701" t="s">
        <v>7278</v>
      </c>
      <c r="E1701" t="s">
        <v>6919</v>
      </c>
      <c r="F1701" t="s">
        <v>3575</v>
      </c>
      <c r="G1701" t="s">
        <v>3575</v>
      </c>
      <c r="H1701" t="s">
        <v>1371</v>
      </c>
      <c r="I1701" t="s">
        <v>10248</v>
      </c>
      <c r="J1701" t="s">
        <v>1159</v>
      </c>
      <c r="K1701">
        <v>451775</v>
      </c>
      <c r="L1701" t="s">
        <v>1159</v>
      </c>
      <c r="M1701">
        <v>1479781</v>
      </c>
      <c r="N1701" t="s">
        <v>1159</v>
      </c>
      <c r="O1701" t="s">
        <v>13129</v>
      </c>
      <c r="P1701" t="s">
        <v>2985</v>
      </c>
      <c r="Q1701">
        <v>8460</v>
      </c>
      <c r="R1701" t="s">
        <v>14020</v>
      </c>
      <c r="S1701">
        <v>29326</v>
      </c>
      <c r="T1701" t="s">
        <v>1159</v>
      </c>
      <c r="V1701" t="s">
        <v>11869</v>
      </c>
      <c r="W1701">
        <v>48657</v>
      </c>
      <c r="X1701">
        <v>8460</v>
      </c>
      <c r="Y1701" t="s">
        <v>1159</v>
      </c>
      <c r="Z1701" t="s">
        <v>6187</v>
      </c>
      <c r="AA1701" t="s">
        <v>656</v>
      </c>
      <c r="AB1701" t="s">
        <v>656</v>
      </c>
      <c r="AC1701" t="s">
        <v>1159</v>
      </c>
      <c r="AD1701" t="s">
        <v>6187</v>
      </c>
      <c r="AE1701">
        <v>10911</v>
      </c>
      <c r="AF1701" t="s">
        <v>1159</v>
      </c>
      <c r="AG1701">
        <v>6138</v>
      </c>
      <c r="AH1701" t="s">
        <v>1159</v>
      </c>
      <c r="AI1701">
        <v>4004</v>
      </c>
      <c r="AN1701" t="s">
        <v>1159</v>
      </c>
      <c r="AO1701" t="s">
        <v>1371</v>
      </c>
    </row>
    <row r="1702" spans="1:41" x14ac:dyDescent="0.3">
      <c r="A1702" t="s">
        <v>2986</v>
      </c>
      <c r="B1702" t="s">
        <v>1246</v>
      </c>
      <c r="C1702" s="62">
        <v>29958</v>
      </c>
      <c r="D1702" t="s">
        <v>6935</v>
      </c>
      <c r="E1702" t="s">
        <v>6919</v>
      </c>
      <c r="F1702" t="s">
        <v>3575</v>
      </c>
      <c r="G1702" t="s">
        <v>3575</v>
      </c>
      <c r="H1702" t="s">
        <v>1371</v>
      </c>
      <c r="I1702" t="s">
        <v>9454</v>
      </c>
      <c r="J1702" t="s">
        <v>1246</v>
      </c>
      <c r="K1702">
        <v>408061</v>
      </c>
      <c r="L1702" t="s">
        <v>1246</v>
      </c>
      <c r="M1702">
        <v>288981</v>
      </c>
      <c r="N1702" t="s">
        <v>1246</v>
      </c>
      <c r="O1702" t="s">
        <v>2987</v>
      </c>
      <c r="P1702" t="s">
        <v>2986</v>
      </c>
      <c r="Q1702">
        <v>7029</v>
      </c>
      <c r="R1702" t="s">
        <v>1246</v>
      </c>
      <c r="S1702">
        <v>5357</v>
      </c>
      <c r="T1702" t="s">
        <v>1246</v>
      </c>
      <c r="V1702" t="s">
        <v>4709</v>
      </c>
      <c r="W1702">
        <v>31311</v>
      </c>
      <c r="X1702">
        <v>7029</v>
      </c>
      <c r="Y1702" t="s">
        <v>1246</v>
      </c>
      <c r="Z1702" t="s">
        <v>6188</v>
      </c>
      <c r="AA1702" t="s">
        <v>656</v>
      </c>
      <c r="AB1702" t="s">
        <v>656</v>
      </c>
      <c r="AC1702" t="s">
        <v>1246</v>
      </c>
      <c r="AD1702" t="s">
        <v>6188</v>
      </c>
      <c r="AE1702">
        <v>7218</v>
      </c>
      <c r="AF1702" t="s">
        <v>1246</v>
      </c>
      <c r="AG1702">
        <v>5091</v>
      </c>
      <c r="AH1702" t="s">
        <v>1246</v>
      </c>
      <c r="AI1702">
        <v>9024</v>
      </c>
      <c r="AJ1702">
        <v>758</v>
      </c>
      <c r="AN1702" t="s">
        <v>1246</v>
      </c>
      <c r="AO1702" t="s">
        <v>1371</v>
      </c>
    </row>
    <row r="1703" spans="1:41" x14ac:dyDescent="0.3">
      <c r="A1703" t="s">
        <v>2988</v>
      </c>
      <c r="B1703" t="s">
        <v>353</v>
      </c>
      <c r="C1703" s="62">
        <v>31833</v>
      </c>
      <c r="D1703" t="s">
        <v>7189</v>
      </c>
      <c r="E1703" t="s">
        <v>6919</v>
      </c>
      <c r="F1703" t="s">
        <v>3575</v>
      </c>
      <c r="G1703" t="s">
        <v>3575</v>
      </c>
      <c r="H1703" t="s">
        <v>1371</v>
      </c>
      <c r="I1703" t="s">
        <v>9246</v>
      </c>
      <c r="J1703" t="s">
        <v>353</v>
      </c>
      <c r="K1703">
        <v>469159</v>
      </c>
      <c r="L1703" t="s">
        <v>353</v>
      </c>
      <c r="M1703">
        <v>1392907</v>
      </c>
      <c r="N1703" t="s">
        <v>353</v>
      </c>
      <c r="O1703" t="s">
        <v>12482</v>
      </c>
      <c r="P1703" t="s">
        <v>2988</v>
      </c>
      <c r="Q1703">
        <v>8603</v>
      </c>
      <c r="R1703" t="s">
        <v>353</v>
      </c>
      <c r="S1703">
        <v>31331</v>
      </c>
      <c r="T1703" t="s">
        <v>353</v>
      </c>
      <c r="V1703" t="s">
        <v>12483</v>
      </c>
      <c r="W1703">
        <v>17572</v>
      </c>
      <c r="X1703">
        <v>8603</v>
      </c>
      <c r="Y1703" t="s">
        <v>353</v>
      </c>
      <c r="Z1703" t="s">
        <v>6189</v>
      </c>
      <c r="AA1703" t="s">
        <v>656</v>
      </c>
      <c r="AB1703" t="s">
        <v>656</v>
      </c>
      <c r="AC1703" t="s">
        <v>353</v>
      </c>
      <c r="AD1703" t="s">
        <v>6189</v>
      </c>
      <c r="AI1703">
        <v>6207</v>
      </c>
      <c r="AO1703" t="s">
        <v>1371</v>
      </c>
    </row>
    <row r="1704" spans="1:41" x14ac:dyDescent="0.3">
      <c r="A1704" t="s">
        <v>2989</v>
      </c>
      <c r="B1704" t="s">
        <v>353</v>
      </c>
      <c r="C1704" s="62">
        <v>32913</v>
      </c>
      <c r="D1704" t="s">
        <v>7189</v>
      </c>
      <c r="E1704" t="s">
        <v>6919</v>
      </c>
      <c r="F1704" t="s">
        <v>3575</v>
      </c>
      <c r="G1704" t="s">
        <v>3575</v>
      </c>
      <c r="H1704" t="s">
        <v>659</v>
      </c>
      <c r="I1704" t="s">
        <v>10264</v>
      </c>
      <c r="J1704" t="s">
        <v>353</v>
      </c>
      <c r="K1704">
        <v>514719</v>
      </c>
      <c r="L1704" t="s">
        <v>353</v>
      </c>
      <c r="M1704">
        <v>1808508</v>
      </c>
      <c r="N1704" t="s">
        <v>353</v>
      </c>
      <c r="O1704" t="s">
        <v>12482</v>
      </c>
      <c r="P1704" t="s">
        <v>2989</v>
      </c>
      <c r="Q1704">
        <v>9284</v>
      </c>
      <c r="R1704" t="s">
        <v>353</v>
      </c>
      <c r="S1704">
        <v>31331</v>
      </c>
      <c r="T1704" t="s">
        <v>353</v>
      </c>
      <c r="V1704" t="s">
        <v>12483</v>
      </c>
      <c r="W1704">
        <v>17572</v>
      </c>
      <c r="X1704">
        <v>9284</v>
      </c>
      <c r="Y1704" t="s">
        <v>353</v>
      </c>
      <c r="Z1704" t="s">
        <v>6189</v>
      </c>
      <c r="AA1704" t="s">
        <v>5053</v>
      </c>
      <c r="AB1704" t="s">
        <v>656</v>
      </c>
      <c r="AC1704" t="s">
        <v>353</v>
      </c>
      <c r="AD1704" t="s">
        <v>6189</v>
      </c>
      <c r="AE1704">
        <v>11782</v>
      </c>
      <c r="AI1704">
        <v>16968</v>
      </c>
      <c r="AN1704" t="s">
        <v>353</v>
      </c>
      <c r="AO1704" t="s">
        <v>659</v>
      </c>
    </row>
    <row r="1705" spans="1:41" x14ac:dyDescent="0.3">
      <c r="A1705" t="s">
        <v>4710</v>
      </c>
      <c r="B1705" t="s">
        <v>4711</v>
      </c>
      <c r="C1705" s="62">
        <v>26267</v>
      </c>
      <c r="D1705" t="s">
        <v>7395</v>
      </c>
      <c r="E1705" t="s">
        <v>6919</v>
      </c>
      <c r="F1705" t="s">
        <v>3575</v>
      </c>
      <c r="G1705" t="s">
        <v>3575</v>
      </c>
      <c r="H1705" t="s">
        <v>1422</v>
      </c>
      <c r="I1705" t="s">
        <v>9548</v>
      </c>
      <c r="J1705" t="s">
        <v>4711</v>
      </c>
      <c r="K1705">
        <v>121358</v>
      </c>
      <c r="L1705" t="s">
        <v>4711</v>
      </c>
      <c r="M1705">
        <v>8027</v>
      </c>
      <c r="N1705" t="s">
        <v>4711</v>
      </c>
      <c r="O1705" t="s">
        <v>6190</v>
      </c>
      <c r="P1705" t="s">
        <v>4710</v>
      </c>
      <c r="R1705" t="s">
        <v>4711</v>
      </c>
      <c r="S1705">
        <v>2523</v>
      </c>
      <c r="T1705" t="s">
        <v>4711</v>
      </c>
      <c r="V1705" t="s">
        <v>6191</v>
      </c>
      <c r="W1705">
        <v>1291</v>
      </c>
      <c r="Z1705" t="s">
        <v>8921</v>
      </c>
      <c r="AA1705" t="s">
        <v>656</v>
      </c>
      <c r="AB1705" t="s">
        <v>656</v>
      </c>
      <c r="AC1705" t="s">
        <v>4711</v>
      </c>
      <c r="AD1705" t="s">
        <v>8921</v>
      </c>
      <c r="AI1705">
        <v>9147</v>
      </c>
      <c r="AO1705" t="s">
        <v>1422</v>
      </c>
    </row>
    <row r="1706" spans="1:41" x14ac:dyDescent="0.3">
      <c r="A1706" t="s">
        <v>15818</v>
      </c>
      <c r="B1706" t="s">
        <v>15819</v>
      </c>
      <c r="C1706" s="62">
        <v>33711</v>
      </c>
      <c r="D1706" t="s">
        <v>7206</v>
      </c>
      <c r="E1706" t="s">
        <v>15820</v>
      </c>
      <c r="F1706" t="s">
        <v>1403</v>
      </c>
      <c r="G1706" t="s">
        <v>6107</v>
      </c>
      <c r="H1706" t="s">
        <v>1429</v>
      </c>
      <c r="I1706" t="s">
        <v>15821</v>
      </c>
      <c r="J1706" t="s">
        <v>15666</v>
      </c>
      <c r="K1706">
        <v>500135</v>
      </c>
      <c r="L1706" t="s">
        <v>15666</v>
      </c>
      <c r="P1706" t="s">
        <v>15818</v>
      </c>
      <c r="Q1706">
        <v>11030</v>
      </c>
      <c r="R1706" t="s">
        <v>15666</v>
      </c>
      <c r="S1706">
        <v>32131</v>
      </c>
      <c r="T1706" t="s">
        <v>15666</v>
      </c>
      <c r="W1706">
        <v>68994</v>
      </c>
      <c r="Z1706" t="s">
        <v>16079</v>
      </c>
      <c r="AA1706" t="s">
        <v>656</v>
      </c>
      <c r="AB1706" t="s">
        <v>656</v>
      </c>
      <c r="AD1706" t="s">
        <v>16079</v>
      </c>
      <c r="AE1706">
        <v>12666</v>
      </c>
      <c r="AI1706">
        <v>23854</v>
      </c>
      <c r="AN1706" t="s">
        <v>15666</v>
      </c>
      <c r="AO1706" t="s">
        <v>1429</v>
      </c>
    </row>
    <row r="1707" spans="1:41" x14ac:dyDescent="0.3">
      <c r="A1707" t="s">
        <v>2990</v>
      </c>
      <c r="B1707" t="s">
        <v>287</v>
      </c>
      <c r="C1707" s="62">
        <v>31163</v>
      </c>
      <c r="D1707" t="s">
        <v>7064</v>
      </c>
      <c r="E1707" t="s">
        <v>6919</v>
      </c>
      <c r="F1707" t="s">
        <v>3575</v>
      </c>
      <c r="G1707" t="s">
        <v>3575</v>
      </c>
      <c r="H1707" t="s">
        <v>659</v>
      </c>
      <c r="I1707" t="s">
        <v>9486</v>
      </c>
      <c r="J1707" t="s">
        <v>287</v>
      </c>
      <c r="K1707">
        <v>446481</v>
      </c>
      <c r="L1707" t="s">
        <v>287</v>
      </c>
      <c r="M1707">
        <v>490329</v>
      </c>
      <c r="N1707" t="s">
        <v>287</v>
      </c>
      <c r="O1707" t="s">
        <v>2991</v>
      </c>
      <c r="P1707" t="s">
        <v>2990</v>
      </c>
      <c r="Q1707">
        <v>8224</v>
      </c>
      <c r="R1707" t="s">
        <v>287</v>
      </c>
      <c r="S1707">
        <v>29105</v>
      </c>
      <c r="T1707" t="s">
        <v>287</v>
      </c>
      <c r="U1707" t="s">
        <v>287</v>
      </c>
      <c r="V1707" t="s">
        <v>4712</v>
      </c>
      <c r="W1707">
        <v>45471</v>
      </c>
      <c r="X1707">
        <v>8224</v>
      </c>
      <c r="Y1707" t="s">
        <v>287</v>
      </c>
      <c r="Z1707" t="s">
        <v>6192</v>
      </c>
      <c r="AA1707" t="s">
        <v>656</v>
      </c>
      <c r="AB1707" t="s">
        <v>656</v>
      </c>
      <c r="AC1707" t="s">
        <v>287</v>
      </c>
      <c r="AD1707" t="s">
        <v>6192</v>
      </c>
      <c r="AE1707">
        <v>7921</v>
      </c>
      <c r="AF1707" t="s">
        <v>287</v>
      </c>
      <c r="AG1707">
        <v>6140</v>
      </c>
      <c r="AH1707" t="s">
        <v>287</v>
      </c>
      <c r="AI1707">
        <v>1180</v>
      </c>
      <c r="AJ1707">
        <v>2895</v>
      </c>
      <c r="AL1707" t="s">
        <v>15212</v>
      </c>
      <c r="AM1707" t="s">
        <v>6192</v>
      </c>
      <c r="AN1707" t="s">
        <v>6192</v>
      </c>
      <c r="AO1707" t="s">
        <v>659</v>
      </c>
    </row>
    <row r="1708" spans="1:41" x14ac:dyDescent="0.3">
      <c r="A1708" t="s">
        <v>2992</v>
      </c>
      <c r="B1708" t="s">
        <v>1258</v>
      </c>
      <c r="C1708" s="62">
        <v>33344</v>
      </c>
      <c r="D1708" t="s">
        <v>8049</v>
      </c>
      <c r="E1708" t="s">
        <v>6919</v>
      </c>
      <c r="F1708" t="s">
        <v>3575</v>
      </c>
      <c r="G1708" t="s">
        <v>3575</v>
      </c>
      <c r="H1708" t="s">
        <v>1371</v>
      </c>
      <c r="I1708" t="s">
        <v>9963</v>
      </c>
      <c r="J1708" t="s">
        <v>1258</v>
      </c>
      <c r="K1708">
        <v>572089</v>
      </c>
      <c r="L1708" t="s">
        <v>1258</v>
      </c>
      <c r="M1708">
        <v>2011399</v>
      </c>
      <c r="N1708" t="s">
        <v>1276</v>
      </c>
      <c r="O1708" t="s">
        <v>4713</v>
      </c>
      <c r="P1708" t="s">
        <v>2992</v>
      </c>
      <c r="Q1708">
        <v>9306</v>
      </c>
      <c r="R1708" t="s">
        <v>1258</v>
      </c>
      <c r="S1708">
        <v>32579</v>
      </c>
      <c r="T1708" t="s">
        <v>1258</v>
      </c>
      <c r="V1708" t="s">
        <v>4714</v>
      </c>
      <c r="W1708">
        <v>100107</v>
      </c>
      <c r="X1708">
        <v>9306</v>
      </c>
      <c r="Y1708" t="s">
        <v>1258</v>
      </c>
      <c r="Z1708" t="s">
        <v>6193</v>
      </c>
      <c r="AA1708" t="s">
        <v>664</v>
      </c>
      <c r="AB1708" t="s">
        <v>664</v>
      </c>
      <c r="AC1708" t="s">
        <v>1258</v>
      </c>
      <c r="AD1708" t="s">
        <v>6193</v>
      </c>
      <c r="AE1708">
        <v>12533</v>
      </c>
      <c r="AF1708" t="s">
        <v>1258</v>
      </c>
      <c r="AG1708">
        <v>24005</v>
      </c>
      <c r="AH1708" t="s">
        <v>1258</v>
      </c>
      <c r="AI1708">
        <v>18222</v>
      </c>
      <c r="AJ1708">
        <v>4204</v>
      </c>
      <c r="AN1708" t="s">
        <v>1258</v>
      </c>
      <c r="AO1708" t="s">
        <v>1371</v>
      </c>
    </row>
    <row r="1709" spans="1:41" x14ac:dyDescent="0.3">
      <c r="A1709" t="s">
        <v>2993</v>
      </c>
      <c r="B1709" t="s">
        <v>793</v>
      </c>
      <c r="C1709" s="62">
        <v>28873</v>
      </c>
      <c r="D1709" t="s">
        <v>8050</v>
      </c>
      <c r="E1709" t="s">
        <v>6919</v>
      </c>
      <c r="F1709" t="s">
        <v>3575</v>
      </c>
      <c r="G1709" t="s">
        <v>3575</v>
      </c>
      <c r="H1709" t="s">
        <v>1371</v>
      </c>
      <c r="I1709" t="s">
        <v>10506</v>
      </c>
      <c r="J1709" t="s">
        <v>793</v>
      </c>
      <c r="K1709">
        <v>434643</v>
      </c>
      <c r="L1709" t="s">
        <v>793</v>
      </c>
      <c r="M1709">
        <v>533047</v>
      </c>
      <c r="N1709" t="s">
        <v>793</v>
      </c>
      <c r="O1709" t="s">
        <v>2994</v>
      </c>
      <c r="P1709" t="s">
        <v>2993</v>
      </c>
      <c r="Q1709">
        <v>7552</v>
      </c>
      <c r="R1709" t="s">
        <v>793</v>
      </c>
      <c r="S1709">
        <v>6286</v>
      </c>
      <c r="T1709" t="s">
        <v>793</v>
      </c>
      <c r="V1709" t="s">
        <v>4715</v>
      </c>
      <c r="W1709">
        <v>45618</v>
      </c>
      <c r="X1709">
        <v>7552</v>
      </c>
      <c r="Y1709" t="s">
        <v>793</v>
      </c>
      <c r="Z1709" t="s">
        <v>6194</v>
      </c>
      <c r="AA1709" t="s">
        <v>656</v>
      </c>
      <c r="AB1709" t="s">
        <v>664</v>
      </c>
      <c r="AC1709" t="s">
        <v>793</v>
      </c>
      <c r="AD1709" t="s">
        <v>6194</v>
      </c>
      <c r="AE1709">
        <v>8505</v>
      </c>
      <c r="AF1709" t="s">
        <v>793</v>
      </c>
      <c r="AG1709">
        <v>5149</v>
      </c>
      <c r="AH1709" t="s">
        <v>793</v>
      </c>
      <c r="AI1709">
        <v>7967</v>
      </c>
      <c r="AN1709" t="s">
        <v>793</v>
      </c>
      <c r="AO1709" t="s">
        <v>1371</v>
      </c>
    </row>
    <row r="1710" spans="1:41" x14ac:dyDescent="0.3">
      <c r="A1710" t="s">
        <v>15631</v>
      </c>
      <c r="B1710" t="s">
        <v>14276</v>
      </c>
      <c r="C1710" s="62">
        <v>31694</v>
      </c>
      <c r="D1710" t="s">
        <v>15632</v>
      </c>
      <c r="E1710" t="s">
        <v>15633</v>
      </c>
      <c r="F1710" t="s">
        <v>1437</v>
      </c>
      <c r="G1710" t="s">
        <v>6107</v>
      </c>
      <c r="H1710" t="s">
        <v>1371</v>
      </c>
      <c r="I1710" t="s">
        <v>15498</v>
      </c>
      <c r="J1710" t="s">
        <v>14276</v>
      </c>
      <c r="K1710">
        <v>475054</v>
      </c>
      <c r="L1710" t="s">
        <v>14276</v>
      </c>
      <c r="P1710" t="s">
        <v>15631</v>
      </c>
      <c r="Q1710">
        <v>9449</v>
      </c>
      <c r="R1710" t="s">
        <v>14276</v>
      </c>
      <c r="S1710">
        <v>30412</v>
      </c>
      <c r="T1710" t="s">
        <v>14276</v>
      </c>
      <c r="W1710">
        <v>48658</v>
      </c>
      <c r="X1710">
        <v>9449</v>
      </c>
      <c r="Y1710" t="s">
        <v>14276</v>
      </c>
      <c r="Z1710" t="s">
        <v>16080</v>
      </c>
      <c r="AA1710" t="s">
        <v>656</v>
      </c>
      <c r="AB1710" t="s">
        <v>656</v>
      </c>
      <c r="AD1710" t="s">
        <v>16080</v>
      </c>
      <c r="AE1710">
        <v>9468</v>
      </c>
      <c r="AI1710">
        <v>2295</v>
      </c>
      <c r="AJ1710">
        <v>3428</v>
      </c>
      <c r="AN1710" t="s">
        <v>14276</v>
      </c>
      <c r="AO1710" t="s">
        <v>15883</v>
      </c>
    </row>
    <row r="1711" spans="1:41" x14ac:dyDescent="0.3">
      <c r="A1711" t="s">
        <v>2995</v>
      </c>
      <c r="B1711" t="s">
        <v>1196</v>
      </c>
      <c r="C1711" s="62">
        <v>31273</v>
      </c>
      <c r="D1711" t="s">
        <v>8052</v>
      </c>
      <c r="E1711" t="s">
        <v>8051</v>
      </c>
      <c r="F1711" t="s">
        <v>3575</v>
      </c>
      <c r="G1711" t="s">
        <v>3575</v>
      </c>
      <c r="H1711" t="s">
        <v>1371</v>
      </c>
      <c r="I1711" t="s">
        <v>9628</v>
      </c>
      <c r="J1711" t="s">
        <v>1196</v>
      </c>
      <c r="K1711">
        <v>469134</v>
      </c>
      <c r="L1711" t="s">
        <v>1196</v>
      </c>
      <c r="M1711">
        <v>1392908</v>
      </c>
      <c r="N1711" t="s">
        <v>1196</v>
      </c>
      <c r="O1711" t="s">
        <v>2996</v>
      </c>
      <c r="P1711" t="s">
        <v>2995</v>
      </c>
      <c r="Q1711">
        <v>8595</v>
      </c>
      <c r="R1711" t="s">
        <v>1196</v>
      </c>
      <c r="S1711">
        <v>30008</v>
      </c>
      <c r="T1711" t="s">
        <v>1196</v>
      </c>
      <c r="V1711" t="s">
        <v>4716</v>
      </c>
      <c r="W1711">
        <v>49957</v>
      </c>
      <c r="X1711">
        <v>8595</v>
      </c>
      <c r="Y1711" t="s">
        <v>1196</v>
      </c>
      <c r="Z1711" t="s">
        <v>6195</v>
      </c>
      <c r="AA1711" t="s">
        <v>656</v>
      </c>
      <c r="AB1711" t="s">
        <v>656</v>
      </c>
      <c r="AC1711" t="s">
        <v>1196</v>
      </c>
      <c r="AD1711" t="s">
        <v>6195</v>
      </c>
      <c r="AE1711">
        <v>10282</v>
      </c>
      <c r="AF1711" t="s">
        <v>1196</v>
      </c>
      <c r="AG1711">
        <v>6331</v>
      </c>
      <c r="AI1711">
        <v>4285</v>
      </c>
      <c r="AJ1711">
        <v>3355</v>
      </c>
      <c r="AN1711" t="s">
        <v>1196</v>
      </c>
      <c r="AO1711" t="s">
        <v>1371</v>
      </c>
    </row>
    <row r="1712" spans="1:41" x14ac:dyDescent="0.3">
      <c r="A1712" t="s">
        <v>11040</v>
      </c>
      <c r="B1712" t="s">
        <v>11041</v>
      </c>
      <c r="C1712" s="62">
        <v>32215</v>
      </c>
      <c r="D1712" t="s">
        <v>6614</v>
      </c>
      <c r="E1712" t="s">
        <v>8051</v>
      </c>
      <c r="F1712" t="s">
        <v>3575</v>
      </c>
      <c r="G1712" t="s">
        <v>3575</v>
      </c>
      <c r="H1712" t="s">
        <v>1394</v>
      </c>
      <c r="I1712" t="s">
        <v>11042</v>
      </c>
      <c r="J1712" t="s">
        <v>11041</v>
      </c>
      <c r="K1712">
        <v>595386</v>
      </c>
      <c r="L1712" t="s">
        <v>11041</v>
      </c>
      <c r="M1712">
        <v>2044120</v>
      </c>
      <c r="N1712" t="s">
        <v>11041</v>
      </c>
      <c r="O1712" t="s">
        <v>13501</v>
      </c>
      <c r="P1712" t="s">
        <v>11040</v>
      </c>
      <c r="Q1712">
        <v>9831</v>
      </c>
      <c r="R1712" t="s">
        <v>11041</v>
      </c>
      <c r="S1712">
        <v>32735</v>
      </c>
      <c r="T1712" t="s">
        <v>11041</v>
      </c>
      <c r="V1712" t="s">
        <v>12808</v>
      </c>
      <c r="W1712">
        <v>68013</v>
      </c>
      <c r="X1712">
        <v>9831</v>
      </c>
      <c r="Y1712" t="s">
        <v>11041</v>
      </c>
      <c r="Z1712" t="s">
        <v>11043</v>
      </c>
      <c r="AA1712" t="s">
        <v>656</v>
      </c>
      <c r="AB1712" t="s">
        <v>656</v>
      </c>
      <c r="AC1712" t="s">
        <v>11041</v>
      </c>
      <c r="AD1712" t="s">
        <v>11043</v>
      </c>
      <c r="AE1712">
        <v>12888</v>
      </c>
      <c r="AF1712" t="s">
        <v>11041</v>
      </c>
      <c r="AG1712">
        <v>38167</v>
      </c>
      <c r="AI1712">
        <v>13834</v>
      </c>
      <c r="AJ1712">
        <v>4755</v>
      </c>
      <c r="AN1712" t="s">
        <v>11041</v>
      </c>
      <c r="AO1712" t="s">
        <v>1394</v>
      </c>
    </row>
    <row r="1713" spans="1:41" x14ac:dyDescent="0.3">
      <c r="A1713" t="s">
        <v>2997</v>
      </c>
      <c r="B1713" t="s">
        <v>805</v>
      </c>
      <c r="C1713" s="62">
        <v>31442</v>
      </c>
      <c r="D1713" t="s">
        <v>6707</v>
      </c>
      <c r="E1713" t="s">
        <v>8051</v>
      </c>
      <c r="F1713" t="s">
        <v>3575</v>
      </c>
      <c r="G1713" t="s">
        <v>3575</v>
      </c>
      <c r="H1713" t="s">
        <v>1371</v>
      </c>
      <c r="I1713" t="s">
        <v>10080</v>
      </c>
      <c r="J1713" t="s">
        <v>805</v>
      </c>
      <c r="K1713">
        <v>449161</v>
      </c>
      <c r="L1713" t="s">
        <v>805</v>
      </c>
      <c r="M1713">
        <v>2170091</v>
      </c>
      <c r="N1713" t="s">
        <v>805</v>
      </c>
      <c r="O1713" t="s">
        <v>2998</v>
      </c>
      <c r="P1713" t="s">
        <v>2997</v>
      </c>
      <c r="Q1713">
        <v>8826</v>
      </c>
      <c r="R1713" t="s">
        <v>805</v>
      </c>
      <c r="S1713">
        <v>30064</v>
      </c>
      <c r="T1713" t="s">
        <v>805</v>
      </c>
      <c r="V1713" t="s">
        <v>6196</v>
      </c>
      <c r="W1713">
        <v>45605</v>
      </c>
      <c r="X1713">
        <v>8826</v>
      </c>
      <c r="Y1713" t="s">
        <v>805</v>
      </c>
      <c r="Z1713" t="s">
        <v>8922</v>
      </c>
      <c r="AA1713" t="s">
        <v>656</v>
      </c>
      <c r="AB1713" t="s">
        <v>656</v>
      </c>
      <c r="AC1713" t="s">
        <v>805</v>
      </c>
      <c r="AD1713" t="s">
        <v>8922</v>
      </c>
      <c r="AE1713">
        <v>8314</v>
      </c>
      <c r="AI1713">
        <v>3581</v>
      </c>
      <c r="AN1713" t="s">
        <v>805</v>
      </c>
      <c r="AO1713" t="s">
        <v>1371</v>
      </c>
    </row>
    <row r="1714" spans="1:41" x14ac:dyDescent="0.3">
      <c r="A1714" t="s">
        <v>12143</v>
      </c>
      <c r="B1714" t="s">
        <v>11258</v>
      </c>
      <c r="C1714" s="62">
        <v>33224</v>
      </c>
      <c r="D1714" t="s">
        <v>6957</v>
      </c>
      <c r="E1714" t="s">
        <v>8051</v>
      </c>
      <c r="F1714" t="s">
        <v>1563</v>
      </c>
      <c r="G1714" t="s">
        <v>6107</v>
      </c>
      <c r="H1714" t="s">
        <v>1371</v>
      </c>
      <c r="I1714" t="s">
        <v>11834</v>
      </c>
      <c r="J1714" t="s">
        <v>11258</v>
      </c>
      <c r="K1714">
        <v>573124</v>
      </c>
      <c r="L1714" t="s">
        <v>11258</v>
      </c>
      <c r="M1714">
        <v>2164751</v>
      </c>
      <c r="N1714" t="s">
        <v>11258</v>
      </c>
      <c r="O1714" t="s">
        <v>13249</v>
      </c>
      <c r="P1714" t="s">
        <v>12143</v>
      </c>
      <c r="Q1714">
        <v>10133</v>
      </c>
      <c r="R1714" t="s">
        <v>11258</v>
      </c>
      <c r="S1714">
        <v>33671</v>
      </c>
      <c r="T1714" t="s">
        <v>11258</v>
      </c>
      <c r="V1714" t="s">
        <v>12797</v>
      </c>
      <c r="W1714">
        <v>99954</v>
      </c>
      <c r="X1714">
        <v>10133</v>
      </c>
      <c r="Y1714" t="s">
        <v>11258</v>
      </c>
      <c r="Z1714" t="s">
        <v>12144</v>
      </c>
      <c r="AA1714" t="s">
        <v>664</v>
      </c>
      <c r="AB1714" t="s">
        <v>664</v>
      </c>
      <c r="AC1714" t="s">
        <v>11258</v>
      </c>
      <c r="AD1714" t="s">
        <v>12144</v>
      </c>
      <c r="AE1714">
        <v>13742</v>
      </c>
      <c r="AF1714" t="s">
        <v>11258</v>
      </c>
      <c r="AG1714">
        <v>68476</v>
      </c>
      <c r="AH1714" t="s">
        <v>11258</v>
      </c>
      <c r="AI1714">
        <v>23675</v>
      </c>
      <c r="AJ1714">
        <v>5255</v>
      </c>
      <c r="AL1714" t="s">
        <v>15213</v>
      </c>
      <c r="AM1714" t="s">
        <v>12144</v>
      </c>
      <c r="AN1714" t="s">
        <v>12144</v>
      </c>
      <c r="AO1714" t="s">
        <v>15883</v>
      </c>
    </row>
    <row r="1715" spans="1:41" x14ac:dyDescent="0.3">
      <c r="A1715" t="s">
        <v>12291</v>
      </c>
      <c r="B1715" t="s">
        <v>11700</v>
      </c>
      <c r="C1715" s="62">
        <v>32563</v>
      </c>
      <c r="D1715" t="s">
        <v>6541</v>
      </c>
      <c r="E1715" t="s">
        <v>12292</v>
      </c>
      <c r="F1715" t="s">
        <v>1411</v>
      </c>
      <c r="G1715" t="s">
        <v>9083</v>
      </c>
      <c r="H1715" t="s">
        <v>1429</v>
      </c>
      <c r="I1715" t="s">
        <v>11701</v>
      </c>
      <c r="J1715" t="s">
        <v>11700</v>
      </c>
      <c r="K1715">
        <v>500743</v>
      </c>
      <c r="L1715" t="s">
        <v>11700</v>
      </c>
      <c r="M1715">
        <v>1670123</v>
      </c>
      <c r="N1715" t="s">
        <v>11700</v>
      </c>
      <c r="O1715" t="s">
        <v>12293</v>
      </c>
      <c r="P1715" t="s">
        <v>12291</v>
      </c>
      <c r="Q1715">
        <v>9726</v>
      </c>
      <c r="R1715" t="s">
        <v>11700</v>
      </c>
      <c r="S1715">
        <v>30791</v>
      </c>
      <c r="T1715" t="s">
        <v>11700</v>
      </c>
      <c r="V1715" t="s">
        <v>12294</v>
      </c>
      <c r="W1715">
        <v>51611</v>
      </c>
      <c r="X1715">
        <v>9726</v>
      </c>
      <c r="Y1715" t="s">
        <v>11700</v>
      </c>
      <c r="Z1715" t="s">
        <v>12295</v>
      </c>
      <c r="AA1715" t="s">
        <v>656</v>
      </c>
      <c r="AB1715" t="s">
        <v>656</v>
      </c>
      <c r="AC1715" t="s">
        <v>11700</v>
      </c>
      <c r="AD1715" t="s">
        <v>12295</v>
      </c>
      <c r="AE1715">
        <v>13253</v>
      </c>
      <c r="AF1715" t="s">
        <v>11700</v>
      </c>
      <c r="AG1715">
        <v>13390</v>
      </c>
      <c r="AH1715" t="s">
        <v>11700</v>
      </c>
      <c r="AI1715">
        <v>4475</v>
      </c>
      <c r="AJ1715">
        <v>4569</v>
      </c>
      <c r="AL1715" t="s">
        <v>15214</v>
      </c>
      <c r="AM1715" t="s">
        <v>12295</v>
      </c>
      <c r="AN1715" t="s">
        <v>12295</v>
      </c>
      <c r="AO1715" t="s">
        <v>15940</v>
      </c>
    </row>
    <row r="1716" spans="1:41" x14ac:dyDescent="0.3">
      <c r="A1716" t="s">
        <v>4717</v>
      </c>
      <c r="B1716" t="s">
        <v>359</v>
      </c>
      <c r="C1716" s="62">
        <v>27488</v>
      </c>
      <c r="D1716" t="s">
        <v>6977</v>
      </c>
      <c r="E1716" t="s">
        <v>7469</v>
      </c>
      <c r="F1716" t="s">
        <v>3575</v>
      </c>
      <c r="G1716" t="s">
        <v>3575</v>
      </c>
      <c r="H1716" t="s">
        <v>658</v>
      </c>
      <c r="I1716" t="s">
        <v>9266</v>
      </c>
      <c r="J1716" t="s">
        <v>359</v>
      </c>
      <c r="K1716">
        <v>121409</v>
      </c>
      <c r="L1716" t="s">
        <v>359</v>
      </c>
      <c r="M1716">
        <v>8031</v>
      </c>
      <c r="N1716" t="s">
        <v>359</v>
      </c>
      <c r="O1716" t="s">
        <v>6197</v>
      </c>
      <c r="P1716" t="s">
        <v>4717</v>
      </c>
      <c r="Q1716">
        <v>5668</v>
      </c>
      <c r="R1716" t="s">
        <v>359</v>
      </c>
      <c r="V1716" t="s">
        <v>6198</v>
      </c>
      <c r="W1716">
        <v>207</v>
      </c>
      <c r="Z1716" t="s">
        <v>8923</v>
      </c>
      <c r="AA1716" t="s">
        <v>656</v>
      </c>
      <c r="AB1716" t="s">
        <v>656</v>
      </c>
      <c r="AC1716" t="s">
        <v>359</v>
      </c>
      <c r="AD1716" t="s">
        <v>8923</v>
      </c>
      <c r="AI1716">
        <v>7795</v>
      </c>
      <c r="AO1716" t="s">
        <v>658</v>
      </c>
    </row>
    <row r="1717" spans="1:41" x14ac:dyDescent="0.3">
      <c r="A1717" t="s">
        <v>2999</v>
      </c>
      <c r="B1717" t="s">
        <v>504</v>
      </c>
      <c r="C1717" s="62">
        <v>28821</v>
      </c>
      <c r="D1717" t="s">
        <v>6598</v>
      </c>
      <c r="E1717" t="s">
        <v>6597</v>
      </c>
      <c r="F1717" t="s">
        <v>1381</v>
      </c>
      <c r="G1717" t="s">
        <v>9083</v>
      </c>
      <c r="H1717" t="s">
        <v>1429</v>
      </c>
      <c r="I1717" t="s">
        <v>9346</v>
      </c>
      <c r="J1717" t="s">
        <v>504</v>
      </c>
      <c r="K1717">
        <v>276519</v>
      </c>
      <c r="L1717" t="s">
        <v>504</v>
      </c>
      <c r="M1717">
        <v>132668</v>
      </c>
      <c r="N1717" t="s">
        <v>504</v>
      </c>
      <c r="O1717" t="s">
        <v>3000</v>
      </c>
      <c r="P1717" t="s">
        <v>2999</v>
      </c>
      <c r="Q1717">
        <v>6419</v>
      </c>
      <c r="R1717" t="s">
        <v>504</v>
      </c>
      <c r="S1717">
        <v>4258</v>
      </c>
      <c r="T1717" t="s">
        <v>504</v>
      </c>
      <c r="U1717" t="s">
        <v>504</v>
      </c>
      <c r="V1717" t="s">
        <v>4718</v>
      </c>
      <c r="W1717">
        <v>688</v>
      </c>
      <c r="X1717">
        <v>6419</v>
      </c>
      <c r="Y1717" t="s">
        <v>504</v>
      </c>
      <c r="Z1717" t="s">
        <v>6199</v>
      </c>
      <c r="AA1717" t="s">
        <v>5053</v>
      </c>
      <c r="AB1717" t="s">
        <v>656</v>
      </c>
      <c r="AC1717" t="s">
        <v>504</v>
      </c>
      <c r="AD1717" t="s">
        <v>6199</v>
      </c>
      <c r="AE1717">
        <v>5776</v>
      </c>
      <c r="AF1717" t="s">
        <v>504</v>
      </c>
      <c r="AG1717">
        <v>5401</v>
      </c>
      <c r="AH1717" t="s">
        <v>504</v>
      </c>
      <c r="AI1717">
        <v>7890</v>
      </c>
      <c r="AJ1717">
        <v>467</v>
      </c>
      <c r="AN1717" t="s">
        <v>504</v>
      </c>
      <c r="AO1717" t="s">
        <v>1429</v>
      </c>
    </row>
    <row r="1718" spans="1:41" x14ac:dyDescent="0.3">
      <c r="A1718" t="s">
        <v>13884</v>
      </c>
      <c r="B1718" t="s">
        <v>11314</v>
      </c>
      <c r="C1718" s="62">
        <v>34254</v>
      </c>
      <c r="D1718" t="s">
        <v>13885</v>
      </c>
      <c r="E1718" t="s">
        <v>13886</v>
      </c>
      <c r="F1718" t="s">
        <v>1444</v>
      </c>
      <c r="G1718" t="s">
        <v>9083</v>
      </c>
      <c r="H1718" t="s">
        <v>1371</v>
      </c>
      <c r="I1718" t="s">
        <v>13887</v>
      </c>
      <c r="J1718" t="s">
        <v>11314</v>
      </c>
      <c r="K1718">
        <v>607219</v>
      </c>
      <c r="L1718" t="s">
        <v>11314</v>
      </c>
      <c r="M1718">
        <v>2210217</v>
      </c>
      <c r="N1718" t="s">
        <v>11314</v>
      </c>
      <c r="O1718" t="s">
        <v>15215</v>
      </c>
      <c r="P1718" t="s">
        <v>13884</v>
      </c>
      <c r="Q1718">
        <v>10654</v>
      </c>
      <c r="R1718" t="s">
        <v>11314</v>
      </c>
      <c r="S1718">
        <v>34860</v>
      </c>
      <c r="T1718" t="s">
        <v>11314</v>
      </c>
      <c r="W1718">
        <v>70957</v>
      </c>
      <c r="X1718">
        <v>10654</v>
      </c>
      <c r="Y1718" t="s">
        <v>11314</v>
      </c>
      <c r="Z1718" t="s">
        <v>13888</v>
      </c>
      <c r="AA1718" t="s">
        <v>664</v>
      </c>
      <c r="AB1718" t="s">
        <v>656</v>
      </c>
      <c r="AD1718" t="s">
        <v>13888</v>
      </c>
      <c r="AE1718">
        <v>13196</v>
      </c>
      <c r="AI1718">
        <v>23748</v>
      </c>
      <c r="AJ1718">
        <v>5411</v>
      </c>
      <c r="AL1718" t="s">
        <v>15216</v>
      </c>
      <c r="AM1718" t="s">
        <v>13888</v>
      </c>
      <c r="AN1718" t="s">
        <v>13888</v>
      </c>
      <c r="AO1718" t="s">
        <v>15887</v>
      </c>
    </row>
    <row r="1719" spans="1:41" x14ac:dyDescent="0.3">
      <c r="A1719" t="s">
        <v>15634</v>
      </c>
      <c r="B1719" t="s">
        <v>14275</v>
      </c>
      <c r="C1719" s="62">
        <v>33262</v>
      </c>
      <c r="D1719" t="s">
        <v>15635</v>
      </c>
      <c r="E1719" t="s">
        <v>7324</v>
      </c>
      <c r="F1719" t="s">
        <v>3575</v>
      </c>
      <c r="G1719" t="s">
        <v>3575</v>
      </c>
      <c r="H1719" t="s">
        <v>1371</v>
      </c>
      <c r="I1719" t="s">
        <v>15500</v>
      </c>
      <c r="J1719" t="s">
        <v>14275</v>
      </c>
      <c r="K1719">
        <v>544836</v>
      </c>
      <c r="L1719" t="s">
        <v>14275</v>
      </c>
      <c r="P1719" t="s">
        <v>15634</v>
      </c>
      <c r="Q1719">
        <v>9537</v>
      </c>
      <c r="R1719" t="s">
        <v>14275</v>
      </c>
      <c r="S1719">
        <v>31942</v>
      </c>
      <c r="T1719" t="s">
        <v>14275</v>
      </c>
      <c r="W1719">
        <v>60841</v>
      </c>
      <c r="X1719">
        <v>9537</v>
      </c>
      <c r="Y1719" t="s">
        <v>14275</v>
      </c>
      <c r="Z1719" t="s">
        <v>16081</v>
      </c>
      <c r="AA1719" t="s">
        <v>656</v>
      </c>
      <c r="AB1719" t="s">
        <v>664</v>
      </c>
      <c r="AD1719" t="s">
        <v>16081</v>
      </c>
      <c r="AE1719">
        <v>11805</v>
      </c>
      <c r="AI1719">
        <v>10098</v>
      </c>
      <c r="AJ1719">
        <v>4318</v>
      </c>
      <c r="AN1719" t="s">
        <v>14275</v>
      </c>
      <c r="AO1719" t="s">
        <v>1371</v>
      </c>
    </row>
    <row r="1720" spans="1:41" x14ac:dyDescent="0.3">
      <c r="A1720" t="s">
        <v>15636</v>
      </c>
      <c r="B1720" t="s">
        <v>14249</v>
      </c>
      <c r="C1720" s="62">
        <v>34692</v>
      </c>
      <c r="D1720" t="s">
        <v>7278</v>
      </c>
      <c r="E1720" t="s">
        <v>7324</v>
      </c>
      <c r="F1720" t="s">
        <v>1563</v>
      </c>
      <c r="G1720" t="s">
        <v>6107</v>
      </c>
      <c r="H1720" t="s">
        <v>1371</v>
      </c>
      <c r="I1720" t="s">
        <v>15637</v>
      </c>
      <c r="J1720" t="s">
        <v>14249</v>
      </c>
      <c r="K1720">
        <v>622864</v>
      </c>
      <c r="L1720" t="s">
        <v>14249</v>
      </c>
      <c r="P1720" t="s">
        <v>15636</v>
      </c>
      <c r="Q1720">
        <v>10529</v>
      </c>
      <c r="R1720" t="s">
        <v>14249</v>
      </c>
      <c r="S1720">
        <v>36060</v>
      </c>
      <c r="T1720" t="s">
        <v>14249</v>
      </c>
      <c r="W1720">
        <v>101222</v>
      </c>
      <c r="X1720">
        <v>10529</v>
      </c>
      <c r="Y1720" t="s">
        <v>14249</v>
      </c>
      <c r="Z1720" t="s">
        <v>16082</v>
      </c>
      <c r="AA1720" t="s">
        <v>656</v>
      </c>
      <c r="AB1720" t="s">
        <v>656</v>
      </c>
      <c r="AD1720" t="s">
        <v>16082</v>
      </c>
      <c r="AE1720">
        <v>13282</v>
      </c>
      <c r="AI1720">
        <v>23700</v>
      </c>
      <c r="AJ1720">
        <v>5610</v>
      </c>
      <c r="AN1720" t="s">
        <v>14249</v>
      </c>
      <c r="AO1720" t="s">
        <v>15887</v>
      </c>
    </row>
    <row r="1721" spans="1:41" x14ac:dyDescent="0.3">
      <c r="A1721" t="s">
        <v>3001</v>
      </c>
      <c r="B1721" t="s">
        <v>867</v>
      </c>
      <c r="C1721" s="62">
        <v>30992</v>
      </c>
      <c r="D1721" t="s">
        <v>7604</v>
      </c>
      <c r="E1721" t="s">
        <v>7324</v>
      </c>
      <c r="F1721" t="s">
        <v>1381</v>
      </c>
      <c r="G1721" t="s">
        <v>9083</v>
      </c>
      <c r="H1721" t="s">
        <v>1371</v>
      </c>
      <c r="I1721" t="s">
        <v>10147</v>
      </c>
      <c r="J1721" t="s">
        <v>867</v>
      </c>
      <c r="K1721">
        <v>460069</v>
      </c>
      <c r="L1721" t="s">
        <v>867</v>
      </c>
      <c r="M1721">
        <v>585626</v>
      </c>
      <c r="N1721" t="s">
        <v>867</v>
      </c>
      <c r="O1721" t="s">
        <v>3002</v>
      </c>
      <c r="P1721" t="s">
        <v>3001</v>
      </c>
      <c r="Q1721">
        <v>8424</v>
      </c>
      <c r="R1721" t="s">
        <v>867</v>
      </c>
      <c r="S1721">
        <v>30025</v>
      </c>
      <c r="T1721" t="s">
        <v>867</v>
      </c>
      <c r="V1721" t="s">
        <v>4719</v>
      </c>
      <c r="W1721">
        <v>48728</v>
      </c>
      <c r="X1721">
        <v>8424</v>
      </c>
      <c r="Y1721" t="s">
        <v>867</v>
      </c>
      <c r="Z1721" t="s">
        <v>8924</v>
      </c>
      <c r="AA1721" t="s">
        <v>656</v>
      </c>
      <c r="AB1721" t="s">
        <v>664</v>
      </c>
      <c r="AC1721" t="s">
        <v>867</v>
      </c>
      <c r="AD1721" t="s">
        <v>8924</v>
      </c>
      <c r="AE1721">
        <v>8623</v>
      </c>
      <c r="AI1721">
        <v>3269</v>
      </c>
      <c r="AN1721" t="s">
        <v>867</v>
      </c>
      <c r="AO1721" t="s">
        <v>1371</v>
      </c>
    </row>
    <row r="1722" spans="1:41" x14ac:dyDescent="0.3">
      <c r="A1722" t="s">
        <v>3497</v>
      </c>
      <c r="B1722" t="s">
        <v>167</v>
      </c>
      <c r="C1722" s="62">
        <v>32433</v>
      </c>
      <c r="D1722" t="s">
        <v>7325</v>
      </c>
      <c r="E1722" t="s">
        <v>7324</v>
      </c>
      <c r="F1722" t="s">
        <v>3575</v>
      </c>
      <c r="G1722" t="s">
        <v>3575</v>
      </c>
      <c r="H1722" t="s">
        <v>1378</v>
      </c>
      <c r="I1722" t="s">
        <v>9273</v>
      </c>
      <c r="J1722" t="s">
        <v>167</v>
      </c>
      <c r="K1722">
        <v>552662</v>
      </c>
      <c r="L1722" t="s">
        <v>167</v>
      </c>
      <c r="M1722">
        <v>1953541</v>
      </c>
      <c r="N1722" t="s">
        <v>167</v>
      </c>
      <c r="O1722" t="s">
        <v>8925</v>
      </c>
      <c r="P1722" t="s">
        <v>3497</v>
      </c>
      <c r="Q1722">
        <v>9644</v>
      </c>
      <c r="R1722" t="s">
        <v>167</v>
      </c>
      <c r="S1722">
        <v>32204</v>
      </c>
      <c r="T1722" t="s">
        <v>167</v>
      </c>
      <c r="V1722" t="s">
        <v>4720</v>
      </c>
      <c r="W1722">
        <v>59550</v>
      </c>
      <c r="X1722">
        <v>9644</v>
      </c>
      <c r="Y1722" t="s">
        <v>167</v>
      </c>
      <c r="Z1722" t="s">
        <v>6200</v>
      </c>
      <c r="AA1722" t="s">
        <v>656</v>
      </c>
      <c r="AB1722" t="s">
        <v>656</v>
      </c>
      <c r="AC1722" t="s">
        <v>167</v>
      </c>
      <c r="AD1722" t="s">
        <v>6200</v>
      </c>
      <c r="AE1722">
        <v>12667</v>
      </c>
      <c r="AI1722">
        <v>18204</v>
      </c>
      <c r="AN1722" t="s">
        <v>167</v>
      </c>
      <c r="AO1722" t="s">
        <v>1378</v>
      </c>
    </row>
    <row r="1723" spans="1:41" x14ac:dyDescent="0.3">
      <c r="A1723" t="s">
        <v>3003</v>
      </c>
      <c r="B1723" t="s">
        <v>13</v>
      </c>
      <c r="C1723" s="62">
        <v>31405</v>
      </c>
      <c r="D1723" t="s">
        <v>6549</v>
      </c>
      <c r="E1723" t="s">
        <v>7020</v>
      </c>
      <c r="F1723" t="s">
        <v>3575</v>
      </c>
      <c r="G1723" t="s">
        <v>3575</v>
      </c>
      <c r="H1723" t="s">
        <v>659</v>
      </c>
      <c r="I1723" t="s">
        <v>10210</v>
      </c>
      <c r="J1723" t="s">
        <v>13</v>
      </c>
      <c r="K1723">
        <v>461865</v>
      </c>
      <c r="L1723" t="s">
        <v>13</v>
      </c>
      <c r="M1723">
        <v>1599178</v>
      </c>
      <c r="N1723" t="s">
        <v>13</v>
      </c>
      <c r="O1723" t="s">
        <v>3004</v>
      </c>
      <c r="P1723" t="s">
        <v>3003</v>
      </c>
      <c r="Q1723">
        <v>8842</v>
      </c>
      <c r="R1723" t="s">
        <v>13</v>
      </c>
      <c r="S1723">
        <v>29330</v>
      </c>
      <c r="T1723" t="s">
        <v>13</v>
      </c>
      <c r="V1723" t="s">
        <v>4721</v>
      </c>
      <c r="W1723">
        <v>54877</v>
      </c>
      <c r="X1723">
        <v>8842</v>
      </c>
      <c r="Y1723" t="s">
        <v>13</v>
      </c>
      <c r="Z1723" t="s">
        <v>6201</v>
      </c>
      <c r="AA1723" t="s">
        <v>5053</v>
      </c>
      <c r="AB1723" t="s">
        <v>656</v>
      </c>
      <c r="AC1723" t="s">
        <v>13</v>
      </c>
      <c r="AD1723" t="s">
        <v>6201</v>
      </c>
      <c r="AE1723">
        <v>8288</v>
      </c>
      <c r="AF1723" t="s">
        <v>13</v>
      </c>
      <c r="AG1723">
        <v>12767</v>
      </c>
      <c r="AH1723" t="s">
        <v>13</v>
      </c>
      <c r="AI1723">
        <v>7689</v>
      </c>
      <c r="AJ1723">
        <v>3630</v>
      </c>
      <c r="AK1723" t="s">
        <v>13</v>
      </c>
      <c r="AL1723" t="s">
        <v>15217</v>
      </c>
      <c r="AM1723" t="s">
        <v>6201</v>
      </c>
      <c r="AN1723" t="s">
        <v>13</v>
      </c>
      <c r="AO1723" t="s">
        <v>659</v>
      </c>
    </row>
    <row r="1724" spans="1:41" x14ac:dyDescent="0.3">
      <c r="A1724" t="s">
        <v>12777</v>
      </c>
      <c r="B1724" t="s">
        <v>11519</v>
      </c>
      <c r="C1724" s="62">
        <v>32469</v>
      </c>
      <c r="D1724" t="s">
        <v>6562</v>
      </c>
      <c r="E1724" t="s">
        <v>7020</v>
      </c>
      <c r="F1724" t="s">
        <v>1370</v>
      </c>
      <c r="G1724" t="s">
        <v>6107</v>
      </c>
      <c r="H1724" t="s">
        <v>1422</v>
      </c>
      <c r="I1724" t="s">
        <v>11520</v>
      </c>
      <c r="J1724" t="s">
        <v>11519</v>
      </c>
      <c r="K1724">
        <v>519222</v>
      </c>
      <c r="L1724" t="s">
        <v>11519</v>
      </c>
      <c r="M1724">
        <v>1495873</v>
      </c>
      <c r="N1724" t="s">
        <v>11519</v>
      </c>
      <c r="O1724" t="s">
        <v>13198</v>
      </c>
      <c r="P1724" t="s">
        <v>12777</v>
      </c>
      <c r="Q1724">
        <v>9082</v>
      </c>
      <c r="R1724" t="s">
        <v>11519</v>
      </c>
      <c r="S1724">
        <v>29470</v>
      </c>
      <c r="T1724" t="s">
        <v>11519</v>
      </c>
      <c r="W1724">
        <v>57520</v>
      </c>
      <c r="X1724">
        <v>9082</v>
      </c>
      <c r="Y1724" t="s">
        <v>11519</v>
      </c>
      <c r="Z1724" t="s">
        <v>12778</v>
      </c>
      <c r="AA1724" t="s">
        <v>656</v>
      </c>
      <c r="AB1724" t="s">
        <v>656</v>
      </c>
      <c r="AC1724" t="s">
        <v>11519</v>
      </c>
      <c r="AD1724" t="s">
        <v>12778</v>
      </c>
      <c r="AE1724">
        <v>9913</v>
      </c>
      <c r="AF1724" t="s">
        <v>11519</v>
      </c>
      <c r="AG1724">
        <v>13009</v>
      </c>
      <c r="AH1724" t="s">
        <v>11519</v>
      </c>
      <c r="AI1724">
        <v>5324</v>
      </c>
      <c r="AJ1724">
        <v>3751</v>
      </c>
      <c r="AK1724" t="s">
        <v>11519</v>
      </c>
      <c r="AL1724" t="s">
        <v>15218</v>
      </c>
      <c r="AM1724" t="s">
        <v>12778</v>
      </c>
      <c r="AN1724" t="s">
        <v>12778</v>
      </c>
      <c r="AO1724" t="s">
        <v>1422</v>
      </c>
    </row>
    <row r="1725" spans="1:41" x14ac:dyDescent="0.3">
      <c r="A1725" t="s">
        <v>3005</v>
      </c>
      <c r="B1725" t="s">
        <v>671</v>
      </c>
      <c r="C1725" s="62">
        <v>30379</v>
      </c>
      <c r="D1725" t="s">
        <v>7715</v>
      </c>
      <c r="E1725" t="s">
        <v>7714</v>
      </c>
      <c r="F1725" t="s">
        <v>3575</v>
      </c>
      <c r="G1725" t="s">
        <v>3575</v>
      </c>
      <c r="H1725" t="s">
        <v>1371</v>
      </c>
      <c r="I1725" t="s">
        <v>9331</v>
      </c>
      <c r="J1725" t="s">
        <v>671</v>
      </c>
      <c r="K1725">
        <v>489265</v>
      </c>
      <c r="L1725" t="s">
        <v>671</v>
      </c>
      <c r="M1725">
        <v>1587078</v>
      </c>
      <c r="N1725" t="s">
        <v>671</v>
      </c>
      <c r="O1725" t="s">
        <v>3006</v>
      </c>
      <c r="P1725" t="s">
        <v>3005</v>
      </c>
      <c r="Q1725">
        <v>8282</v>
      </c>
      <c r="R1725" t="s">
        <v>671</v>
      </c>
      <c r="S1725">
        <v>29168</v>
      </c>
      <c r="T1725" t="s">
        <v>671</v>
      </c>
      <c r="V1725" t="s">
        <v>4722</v>
      </c>
      <c r="W1725">
        <v>49543</v>
      </c>
      <c r="X1725">
        <v>8282</v>
      </c>
      <c r="Y1725" t="s">
        <v>671</v>
      </c>
      <c r="Z1725" t="s">
        <v>6202</v>
      </c>
      <c r="AA1725" t="s">
        <v>656</v>
      </c>
      <c r="AB1725" t="s">
        <v>656</v>
      </c>
      <c r="AC1725" t="s">
        <v>671</v>
      </c>
      <c r="AD1725" t="s">
        <v>6202</v>
      </c>
      <c r="AE1725">
        <v>10110</v>
      </c>
      <c r="AF1725" t="s">
        <v>671</v>
      </c>
      <c r="AG1725">
        <v>5107</v>
      </c>
      <c r="AH1725" t="s">
        <v>671</v>
      </c>
      <c r="AI1725">
        <v>4103</v>
      </c>
      <c r="AJ1725">
        <v>2968</v>
      </c>
      <c r="AL1725" t="s">
        <v>15219</v>
      </c>
      <c r="AM1725" t="s">
        <v>6202</v>
      </c>
      <c r="AN1725" t="s">
        <v>671</v>
      </c>
      <c r="AO1725" t="s">
        <v>15883</v>
      </c>
    </row>
    <row r="1726" spans="1:41" x14ac:dyDescent="0.3">
      <c r="A1726" t="s">
        <v>3007</v>
      </c>
      <c r="B1726" t="s">
        <v>925</v>
      </c>
      <c r="C1726" s="62">
        <v>33216</v>
      </c>
      <c r="D1726" t="s">
        <v>6788</v>
      </c>
      <c r="E1726" t="s">
        <v>7705</v>
      </c>
      <c r="F1726" t="s">
        <v>3575</v>
      </c>
      <c r="G1726" t="s">
        <v>3575</v>
      </c>
      <c r="H1726" t="s">
        <v>1371</v>
      </c>
      <c r="I1726" t="s">
        <v>10940</v>
      </c>
      <c r="J1726" t="s">
        <v>925</v>
      </c>
      <c r="K1726">
        <v>541652</v>
      </c>
      <c r="L1726" t="s">
        <v>925</v>
      </c>
      <c r="M1726">
        <v>1956424</v>
      </c>
      <c r="N1726" t="s">
        <v>925</v>
      </c>
      <c r="O1726" t="s">
        <v>4723</v>
      </c>
      <c r="P1726" t="s">
        <v>3007</v>
      </c>
      <c r="Q1726">
        <v>9315</v>
      </c>
      <c r="R1726" t="s">
        <v>925</v>
      </c>
      <c r="S1726">
        <v>31943</v>
      </c>
      <c r="T1726" t="s">
        <v>925</v>
      </c>
      <c r="V1726" t="s">
        <v>4724</v>
      </c>
      <c r="W1726">
        <v>60936</v>
      </c>
      <c r="X1726">
        <v>9315</v>
      </c>
      <c r="Y1726" t="s">
        <v>925</v>
      </c>
      <c r="Z1726" t="s">
        <v>8926</v>
      </c>
      <c r="AA1726" t="s">
        <v>656</v>
      </c>
      <c r="AB1726" t="s">
        <v>656</v>
      </c>
      <c r="AC1726" t="s">
        <v>925</v>
      </c>
      <c r="AD1726" t="s">
        <v>8926</v>
      </c>
      <c r="AE1726">
        <v>11802</v>
      </c>
      <c r="AF1726" t="s">
        <v>925</v>
      </c>
      <c r="AG1726">
        <v>21126</v>
      </c>
      <c r="AH1726" t="s">
        <v>925</v>
      </c>
      <c r="AI1726">
        <v>12085</v>
      </c>
      <c r="AJ1726">
        <v>4169</v>
      </c>
      <c r="AL1726" t="s">
        <v>15220</v>
      </c>
      <c r="AM1726" t="s">
        <v>8926</v>
      </c>
      <c r="AN1726" t="s">
        <v>925</v>
      </c>
      <c r="AO1726" t="s">
        <v>15883</v>
      </c>
    </row>
    <row r="1727" spans="1:41" x14ac:dyDescent="0.3">
      <c r="A1727" t="s">
        <v>3008</v>
      </c>
      <c r="B1727" t="s">
        <v>1021</v>
      </c>
      <c r="C1727" s="62">
        <v>32199</v>
      </c>
      <c r="D1727" t="s">
        <v>7158</v>
      </c>
      <c r="E1727" t="s">
        <v>7705</v>
      </c>
      <c r="F1727" t="s">
        <v>1374</v>
      </c>
      <c r="G1727" t="s">
        <v>6107</v>
      </c>
      <c r="H1727" t="s">
        <v>1371</v>
      </c>
      <c r="I1727" t="s">
        <v>9491</v>
      </c>
      <c r="J1727" t="s">
        <v>1021</v>
      </c>
      <c r="K1727">
        <v>444468</v>
      </c>
      <c r="L1727" t="s">
        <v>1021</v>
      </c>
      <c r="M1727">
        <v>1630091</v>
      </c>
      <c r="N1727" t="s">
        <v>1021</v>
      </c>
      <c r="O1727" t="s">
        <v>4725</v>
      </c>
      <c r="P1727" t="s">
        <v>3008</v>
      </c>
      <c r="Q1727">
        <v>8631</v>
      </c>
      <c r="R1727" t="s">
        <v>1021</v>
      </c>
      <c r="S1727">
        <v>30089</v>
      </c>
      <c r="T1727" t="s">
        <v>1021</v>
      </c>
      <c r="V1727" t="s">
        <v>4726</v>
      </c>
      <c r="W1727">
        <v>52251</v>
      </c>
      <c r="X1727">
        <v>8631</v>
      </c>
      <c r="Y1727" t="s">
        <v>1021</v>
      </c>
      <c r="Z1727" t="s">
        <v>6203</v>
      </c>
      <c r="AA1727" t="s">
        <v>656</v>
      </c>
      <c r="AB1727" t="s">
        <v>656</v>
      </c>
      <c r="AC1727" t="s">
        <v>1021</v>
      </c>
      <c r="AD1727" t="s">
        <v>6203</v>
      </c>
      <c r="AE1727">
        <v>10052</v>
      </c>
      <c r="AF1727" t="s">
        <v>1021</v>
      </c>
      <c r="AG1727">
        <v>12848</v>
      </c>
      <c r="AH1727" t="s">
        <v>1021</v>
      </c>
      <c r="AI1727">
        <v>2766</v>
      </c>
      <c r="AJ1727">
        <v>3408</v>
      </c>
      <c r="AL1727" t="s">
        <v>15221</v>
      </c>
      <c r="AM1727" t="s">
        <v>6203</v>
      </c>
      <c r="AN1727" t="s">
        <v>6203</v>
      </c>
      <c r="AO1727" t="s">
        <v>15883</v>
      </c>
    </row>
    <row r="1728" spans="1:41" x14ac:dyDescent="0.3">
      <c r="A1728" t="s">
        <v>3009</v>
      </c>
      <c r="B1728" t="s">
        <v>1024</v>
      </c>
      <c r="C1728" s="62">
        <v>29681</v>
      </c>
      <c r="D1728" t="s">
        <v>6760</v>
      </c>
      <c r="E1728" t="s">
        <v>7570</v>
      </c>
      <c r="F1728" t="s">
        <v>3575</v>
      </c>
      <c r="G1728" t="s">
        <v>3575</v>
      </c>
      <c r="H1728" t="s">
        <v>1371</v>
      </c>
      <c r="I1728" t="s">
        <v>10164</v>
      </c>
      <c r="J1728" t="s">
        <v>1024</v>
      </c>
      <c r="K1728">
        <v>407822</v>
      </c>
      <c r="L1728" t="s">
        <v>3010</v>
      </c>
      <c r="M1728">
        <v>284591</v>
      </c>
      <c r="N1728" t="s">
        <v>3010</v>
      </c>
      <c r="O1728" t="s">
        <v>3011</v>
      </c>
      <c r="P1728" t="s">
        <v>3009</v>
      </c>
      <c r="Q1728">
        <v>7281</v>
      </c>
      <c r="R1728" t="s">
        <v>3010</v>
      </c>
      <c r="S1728">
        <v>5906</v>
      </c>
      <c r="T1728" t="s">
        <v>3010</v>
      </c>
      <c r="V1728" t="s">
        <v>4727</v>
      </c>
      <c r="W1728">
        <v>31714</v>
      </c>
      <c r="X1728">
        <v>7281</v>
      </c>
      <c r="Y1728" t="s">
        <v>3010</v>
      </c>
      <c r="Z1728" t="s">
        <v>6204</v>
      </c>
      <c r="AA1728" t="s">
        <v>664</v>
      </c>
      <c r="AB1728" t="s">
        <v>664</v>
      </c>
      <c r="AC1728" t="s">
        <v>3010</v>
      </c>
      <c r="AD1728" t="s">
        <v>8927</v>
      </c>
      <c r="AE1728">
        <v>7404</v>
      </c>
      <c r="AF1728" t="s">
        <v>3010</v>
      </c>
      <c r="AG1728">
        <v>5647</v>
      </c>
      <c r="AH1728" t="s">
        <v>3010</v>
      </c>
      <c r="AI1728">
        <v>7248</v>
      </c>
      <c r="AJ1728">
        <v>948</v>
      </c>
      <c r="AL1728" t="s">
        <v>15222</v>
      </c>
      <c r="AM1728" t="s">
        <v>6204</v>
      </c>
      <c r="AN1728" t="s">
        <v>3010</v>
      </c>
      <c r="AO1728" t="s">
        <v>15883</v>
      </c>
    </row>
    <row r="1729" spans="1:41" x14ac:dyDescent="0.3">
      <c r="A1729" t="s">
        <v>3012</v>
      </c>
      <c r="B1729" t="s">
        <v>125</v>
      </c>
      <c r="C1729" s="62">
        <v>30456</v>
      </c>
      <c r="D1729" t="s">
        <v>6553</v>
      </c>
      <c r="E1729" t="s">
        <v>7090</v>
      </c>
      <c r="F1729" t="s">
        <v>3575</v>
      </c>
      <c r="G1729" t="s">
        <v>3575</v>
      </c>
      <c r="H1729" t="s">
        <v>1394</v>
      </c>
      <c r="I1729" t="s">
        <v>10032</v>
      </c>
      <c r="J1729" t="s">
        <v>125</v>
      </c>
      <c r="K1729">
        <v>489267</v>
      </c>
      <c r="L1729" t="s">
        <v>125</v>
      </c>
      <c r="M1729">
        <v>1102977</v>
      </c>
      <c r="N1729" t="s">
        <v>125</v>
      </c>
      <c r="O1729" t="s">
        <v>3013</v>
      </c>
      <c r="P1729" t="s">
        <v>3012</v>
      </c>
      <c r="Q1729">
        <v>8320</v>
      </c>
      <c r="R1729" t="s">
        <v>125</v>
      </c>
      <c r="S1729">
        <v>29206</v>
      </c>
      <c r="T1729" t="s">
        <v>125</v>
      </c>
      <c r="U1729" t="s">
        <v>125</v>
      </c>
      <c r="V1729" t="s">
        <v>4728</v>
      </c>
      <c r="W1729">
        <v>49545</v>
      </c>
      <c r="X1729">
        <v>8320</v>
      </c>
      <c r="Y1729" t="s">
        <v>125</v>
      </c>
      <c r="Z1729" t="s">
        <v>6205</v>
      </c>
      <c r="AA1729" t="s">
        <v>656</v>
      </c>
      <c r="AB1729" t="s">
        <v>656</v>
      </c>
      <c r="AC1729" t="s">
        <v>125</v>
      </c>
      <c r="AD1729" t="s">
        <v>6205</v>
      </c>
      <c r="AE1729">
        <v>10116</v>
      </c>
      <c r="AF1729" t="s">
        <v>125</v>
      </c>
      <c r="AG1729">
        <v>5492</v>
      </c>
      <c r="AH1729" t="s">
        <v>125</v>
      </c>
      <c r="AI1729">
        <v>1833</v>
      </c>
      <c r="AJ1729">
        <v>3023</v>
      </c>
      <c r="AK1729" t="s">
        <v>125</v>
      </c>
      <c r="AL1729" t="s">
        <v>15223</v>
      </c>
      <c r="AM1729" t="s">
        <v>6205</v>
      </c>
      <c r="AN1729" t="s">
        <v>125</v>
      </c>
      <c r="AO1729" t="s">
        <v>1394</v>
      </c>
    </row>
    <row r="1730" spans="1:41" x14ac:dyDescent="0.3">
      <c r="A1730" t="s">
        <v>13570</v>
      </c>
      <c r="B1730" t="s">
        <v>11733</v>
      </c>
      <c r="C1730" s="62">
        <v>35023</v>
      </c>
      <c r="D1730" t="s">
        <v>13571</v>
      </c>
      <c r="E1730" t="s">
        <v>6968</v>
      </c>
      <c r="F1730" t="s">
        <v>1507</v>
      </c>
      <c r="G1730" t="s">
        <v>9083</v>
      </c>
      <c r="H1730" t="s">
        <v>1429</v>
      </c>
      <c r="I1730" t="s">
        <v>13889</v>
      </c>
      <c r="J1730" t="s">
        <v>11733</v>
      </c>
      <c r="K1730">
        <v>642708</v>
      </c>
      <c r="L1730" t="s">
        <v>11733</v>
      </c>
      <c r="M1730">
        <v>2117042</v>
      </c>
      <c r="N1730" t="s">
        <v>11733</v>
      </c>
      <c r="O1730" t="s">
        <v>15224</v>
      </c>
      <c r="P1730" t="s">
        <v>13570</v>
      </c>
      <c r="Q1730">
        <v>10233</v>
      </c>
      <c r="R1730" t="s">
        <v>11733</v>
      </c>
      <c r="S1730">
        <v>33215</v>
      </c>
      <c r="T1730" t="s">
        <v>11733</v>
      </c>
      <c r="W1730">
        <v>103203</v>
      </c>
      <c r="X1730">
        <v>10233</v>
      </c>
      <c r="Y1730" t="s">
        <v>11733</v>
      </c>
      <c r="Z1730" t="s">
        <v>13572</v>
      </c>
      <c r="AA1730" t="s">
        <v>656</v>
      </c>
      <c r="AB1730" t="s">
        <v>656</v>
      </c>
      <c r="AD1730" t="s">
        <v>13572</v>
      </c>
      <c r="AE1730">
        <v>12598</v>
      </c>
      <c r="AI1730">
        <v>18303</v>
      </c>
      <c r="AJ1730">
        <v>5389</v>
      </c>
      <c r="AL1730" t="s">
        <v>15225</v>
      </c>
      <c r="AM1730" t="s">
        <v>13572</v>
      </c>
      <c r="AN1730" t="s">
        <v>13572</v>
      </c>
      <c r="AO1730" t="s">
        <v>1429</v>
      </c>
    </row>
    <row r="1731" spans="1:41" x14ac:dyDescent="0.3">
      <c r="A1731" t="s">
        <v>8207</v>
      </c>
      <c r="B1731" t="s">
        <v>8928</v>
      </c>
      <c r="C1731" s="62">
        <v>33509</v>
      </c>
      <c r="D1731" t="s">
        <v>7608</v>
      </c>
      <c r="E1731" t="s">
        <v>6968</v>
      </c>
      <c r="F1731" t="s">
        <v>1563</v>
      </c>
      <c r="G1731" t="s">
        <v>6107</v>
      </c>
      <c r="H1731" t="s">
        <v>1378</v>
      </c>
      <c r="I1731" t="s">
        <v>9251</v>
      </c>
      <c r="J1731" t="s">
        <v>8928</v>
      </c>
      <c r="K1731">
        <v>592696</v>
      </c>
      <c r="L1731" t="s">
        <v>8928</v>
      </c>
      <c r="M1731">
        <v>1910546</v>
      </c>
      <c r="N1731" t="s">
        <v>8928</v>
      </c>
      <c r="O1731" t="s">
        <v>13340</v>
      </c>
      <c r="P1731" t="s">
        <v>8207</v>
      </c>
      <c r="Q1731">
        <v>9591</v>
      </c>
      <c r="R1731" t="s">
        <v>8928</v>
      </c>
      <c r="S1731">
        <v>31944</v>
      </c>
      <c r="T1731" t="s">
        <v>8928</v>
      </c>
      <c r="V1731" t="s">
        <v>11954</v>
      </c>
      <c r="W1731">
        <v>67098</v>
      </c>
      <c r="X1731">
        <v>9591</v>
      </c>
      <c r="Y1731" t="s">
        <v>8928</v>
      </c>
      <c r="Z1731" t="s">
        <v>8929</v>
      </c>
      <c r="AA1731" t="s">
        <v>664</v>
      </c>
      <c r="AB1731" t="s">
        <v>656</v>
      </c>
      <c r="AC1731" t="s">
        <v>8928</v>
      </c>
      <c r="AD1731" t="s">
        <v>8929</v>
      </c>
      <c r="AE1731">
        <v>11550</v>
      </c>
      <c r="AF1731" t="s">
        <v>8928</v>
      </c>
      <c r="AG1731">
        <v>38040</v>
      </c>
      <c r="AH1731" t="s">
        <v>8928</v>
      </c>
      <c r="AI1731">
        <v>14135</v>
      </c>
      <c r="AJ1731">
        <v>4835</v>
      </c>
      <c r="AK1731" t="s">
        <v>8928</v>
      </c>
      <c r="AL1731" t="s">
        <v>15226</v>
      </c>
      <c r="AM1731" t="s">
        <v>8929</v>
      </c>
      <c r="AN1731" t="s">
        <v>8929</v>
      </c>
      <c r="AO1731" t="s">
        <v>1378</v>
      </c>
    </row>
    <row r="1732" spans="1:41" x14ac:dyDescent="0.3">
      <c r="A1732" t="s">
        <v>3014</v>
      </c>
      <c r="B1732" t="s">
        <v>543</v>
      </c>
      <c r="C1732" s="62">
        <v>32562</v>
      </c>
      <c r="D1732" t="s">
        <v>6969</v>
      </c>
      <c r="E1732" t="s">
        <v>6968</v>
      </c>
      <c r="F1732" t="s">
        <v>3575</v>
      </c>
      <c r="G1732" t="s">
        <v>3575</v>
      </c>
      <c r="H1732" t="s">
        <v>1394</v>
      </c>
      <c r="I1732" t="s">
        <v>9188</v>
      </c>
      <c r="J1732" t="s">
        <v>543</v>
      </c>
      <c r="K1732">
        <v>501647</v>
      </c>
      <c r="L1732" t="s">
        <v>543</v>
      </c>
      <c r="M1732">
        <v>1663024</v>
      </c>
      <c r="N1732" t="s">
        <v>543</v>
      </c>
      <c r="O1732" t="s">
        <v>3015</v>
      </c>
      <c r="P1732" t="s">
        <v>3014</v>
      </c>
      <c r="Q1732">
        <v>8854</v>
      </c>
      <c r="R1732" t="s">
        <v>543</v>
      </c>
      <c r="S1732">
        <v>30197</v>
      </c>
      <c r="T1732" t="s">
        <v>543</v>
      </c>
      <c r="U1732" t="s">
        <v>543</v>
      </c>
      <c r="V1732" t="s">
        <v>4729</v>
      </c>
      <c r="W1732">
        <v>50900</v>
      </c>
      <c r="X1732">
        <v>8854</v>
      </c>
      <c r="Y1732" t="s">
        <v>543</v>
      </c>
      <c r="Z1732" t="s">
        <v>6206</v>
      </c>
      <c r="AA1732" t="s">
        <v>656</v>
      </c>
      <c r="AB1732" t="s">
        <v>656</v>
      </c>
      <c r="AC1732" t="s">
        <v>543</v>
      </c>
      <c r="AD1732" t="s">
        <v>6206</v>
      </c>
      <c r="AE1732">
        <v>10798</v>
      </c>
      <c r="AF1732" t="s">
        <v>543</v>
      </c>
      <c r="AG1732">
        <v>12926</v>
      </c>
      <c r="AH1732" t="s">
        <v>543</v>
      </c>
      <c r="AI1732">
        <v>8673</v>
      </c>
      <c r="AL1732" t="s">
        <v>15227</v>
      </c>
      <c r="AM1732" t="s">
        <v>6206</v>
      </c>
      <c r="AN1732" t="s">
        <v>543</v>
      </c>
      <c r="AO1732" t="s">
        <v>1394</v>
      </c>
    </row>
    <row r="1733" spans="1:41" x14ac:dyDescent="0.3">
      <c r="A1733" t="s">
        <v>3016</v>
      </c>
      <c r="B1733" t="s">
        <v>1040</v>
      </c>
      <c r="C1733" s="62">
        <v>32060</v>
      </c>
      <c r="D1733" t="s">
        <v>6633</v>
      </c>
      <c r="E1733" t="s">
        <v>8053</v>
      </c>
      <c r="F1733" t="s">
        <v>3575</v>
      </c>
      <c r="G1733" t="s">
        <v>3575</v>
      </c>
      <c r="H1733" t="s">
        <v>1371</v>
      </c>
      <c r="I1733" t="s">
        <v>1039</v>
      </c>
      <c r="J1733" t="s">
        <v>3438</v>
      </c>
      <c r="K1733">
        <v>572095</v>
      </c>
      <c r="L1733" t="s">
        <v>1040</v>
      </c>
      <c r="M1733">
        <v>1982198</v>
      </c>
      <c r="N1733" t="s">
        <v>3438</v>
      </c>
      <c r="P1733" t="s">
        <v>3016</v>
      </c>
      <c r="R1733" t="s">
        <v>1040</v>
      </c>
      <c r="S1733">
        <v>31711</v>
      </c>
      <c r="T1733" t="s">
        <v>3438</v>
      </c>
      <c r="V1733" t="s">
        <v>12459</v>
      </c>
      <c r="W1733">
        <v>60663</v>
      </c>
      <c r="Z1733" t="s">
        <v>8930</v>
      </c>
      <c r="AA1733" t="s">
        <v>656</v>
      </c>
      <c r="AB1733" t="s">
        <v>664</v>
      </c>
      <c r="AC1733" t="s">
        <v>1040</v>
      </c>
      <c r="AD1733" t="s">
        <v>8930</v>
      </c>
      <c r="AE1733">
        <v>12422</v>
      </c>
      <c r="AI1733">
        <v>5837</v>
      </c>
      <c r="AN1733" t="s">
        <v>1040</v>
      </c>
      <c r="AO1733" t="s">
        <v>1371</v>
      </c>
    </row>
    <row r="1734" spans="1:41" x14ac:dyDescent="0.3">
      <c r="A1734" t="s">
        <v>3017</v>
      </c>
      <c r="B1734" t="s">
        <v>709</v>
      </c>
      <c r="C1734" s="62">
        <v>33022</v>
      </c>
      <c r="D1734" t="s">
        <v>6812</v>
      </c>
      <c r="E1734" t="s">
        <v>7671</v>
      </c>
      <c r="F1734" t="s">
        <v>1432</v>
      </c>
      <c r="G1734" t="s">
        <v>9083</v>
      </c>
      <c r="H1734" t="s">
        <v>1371</v>
      </c>
      <c r="I1734" t="s">
        <v>10231</v>
      </c>
      <c r="J1734" t="s">
        <v>709</v>
      </c>
      <c r="K1734">
        <v>572096</v>
      </c>
      <c r="L1734" t="s">
        <v>709</v>
      </c>
      <c r="M1734">
        <v>1937341</v>
      </c>
      <c r="N1734" t="s">
        <v>709</v>
      </c>
      <c r="O1734" t="s">
        <v>4730</v>
      </c>
      <c r="P1734" t="s">
        <v>3017</v>
      </c>
      <c r="Q1734">
        <v>9240</v>
      </c>
      <c r="R1734" t="s">
        <v>709</v>
      </c>
      <c r="S1734">
        <v>31945</v>
      </c>
      <c r="T1734" t="s">
        <v>709</v>
      </c>
      <c r="V1734" t="s">
        <v>4731</v>
      </c>
      <c r="W1734">
        <v>60664</v>
      </c>
      <c r="X1734">
        <v>9240</v>
      </c>
      <c r="Y1734" t="s">
        <v>709</v>
      </c>
      <c r="Z1734" t="s">
        <v>6207</v>
      </c>
      <c r="AA1734" t="s">
        <v>656</v>
      </c>
      <c r="AB1734" t="s">
        <v>656</v>
      </c>
      <c r="AC1734" t="s">
        <v>709</v>
      </c>
      <c r="AD1734" t="s">
        <v>6207</v>
      </c>
      <c r="AE1734">
        <v>12407</v>
      </c>
      <c r="AF1734" t="s">
        <v>709</v>
      </c>
      <c r="AG1734">
        <v>17037</v>
      </c>
      <c r="AH1734" t="s">
        <v>709</v>
      </c>
      <c r="AI1734">
        <v>12358</v>
      </c>
      <c r="AJ1734">
        <v>4145</v>
      </c>
      <c r="AL1734" t="s">
        <v>15228</v>
      </c>
      <c r="AM1734" t="s">
        <v>6207</v>
      </c>
      <c r="AN1734" t="s">
        <v>709</v>
      </c>
      <c r="AO1734" t="s">
        <v>1371</v>
      </c>
    </row>
    <row r="1735" spans="1:41" x14ac:dyDescent="0.3">
      <c r="A1735" t="s">
        <v>3018</v>
      </c>
      <c r="B1735" t="s">
        <v>545</v>
      </c>
      <c r="C1735" s="62">
        <v>29578</v>
      </c>
      <c r="D1735" t="s">
        <v>6851</v>
      </c>
      <c r="E1735" t="s">
        <v>6982</v>
      </c>
      <c r="F1735" t="s">
        <v>3575</v>
      </c>
      <c r="G1735" t="s">
        <v>3575</v>
      </c>
      <c r="H1735" t="s">
        <v>1378</v>
      </c>
      <c r="I1735" t="s">
        <v>10786</v>
      </c>
      <c r="J1735" t="s">
        <v>545</v>
      </c>
      <c r="K1735">
        <v>425496</v>
      </c>
      <c r="L1735" t="s">
        <v>545</v>
      </c>
      <c r="M1735">
        <v>181896</v>
      </c>
      <c r="N1735" t="s">
        <v>545</v>
      </c>
      <c r="O1735" t="s">
        <v>3019</v>
      </c>
      <c r="P1735" t="s">
        <v>3018</v>
      </c>
      <c r="Q1735">
        <v>7053</v>
      </c>
      <c r="R1735" t="s">
        <v>545</v>
      </c>
      <c r="S1735">
        <v>5404</v>
      </c>
      <c r="T1735" t="s">
        <v>545</v>
      </c>
      <c r="U1735" t="s">
        <v>545</v>
      </c>
      <c r="V1735" t="s">
        <v>4732</v>
      </c>
      <c r="W1735">
        <v>31746</v>
      </c>
      <c r="X1735">
        <v>7053</v>
      </c>
      <c r="Y1735" t="s">
        <v>545</v>
      </c>
      <c r="Z1735" t="s">
        <v>6208</v>
      </c>
      <c r="AA1735" t="s">
        <v>656</v>
      </c>
      <c r="AB1735" t="s">
        <v>664</v>
      </c>
      <c r="AC1735" t="s">
        <v>545</v>
      </c>
      <c r="AD1735" t="s">
        <v>6208</v>
      </c>
      <c r="AE1735">
        <v>7154</v>
      </c>
      <c r="AF1735" t="s">
        <v>545</v>
      </c>
      <c r="AG1735">
        <v>5157</v>
      </c>
      <c r="AI1735">
        <v>7070</v>
      </c>
      <c r="AN1735" t="s">
        <v>545</v>
      </c>
      <c r="AO1735" t="s">
        <v>1378</v>
      </c>
    </row>
    <row r="1736" spans="1:41" x14ac:dyDescent="0.3">
      <c r="A1736" t="s">
        <v>3020</v>
      </c>
      <c r="B1736" t="s">
        <v>482</v>
      </c>
      <c r="C1736" s="62">
        <v>28203</v>
      </c>
      <c r="D1736" t="s">
        <v>6670</v>
      </c>
      <c r="E1736" t="s">
        <v>6982</v>
      </c>
      <c r="F1736" t="s">
        <v>3575</v>
      </c>
      <c r="G1736" t="s">
        <v>3575</v>
      </c>
      <c r="H1736" t="s">
        <v>1422</v>
      </c>
      <c r="I1736" t="s">
        <v>9650</v>
      </c>
      <c r="J1736" t="s">
        <v>482</v>
      </c>
      <c r="K1736">
        <v>424325</v>
      </c>
      <c r="L1736" t="s">
        <v>482</v>
      </c>
      <c r="M1736">
        <v>288982</v>
      </c>
      <c r="N1736" t="s">
        <v>482</v>
      </c>
      <c r="O1736" t="s">
        <v>3021</v>
      </c>
      <c r="P1736" t="s">
        <v>3020</v>
      </c>
      <c r="Q1736">
        <v>6956</v>
      </c>
      <c r="R1736" t="s">
        <v>482</v>
      </c>
      <c r="S1736">
        <v>5206</v>
      </c>
      <c r="T1736" t="s">
        <v>482</v>
      </c>
      <c r="U1736" t="s">
        <v>482</v>
      </c>
      <c r="V1736" t="s">
        <v>4733</v>
      </c>
      <c r="W1736">
        <v>379</v>
      </c>
      <c r="X1736">
        <v>6956</v>
      </c>
      <c r="Y1736" t="s">
        <v>482</v>
      </c>
      <c r="Z1736" t="s">
        <v>6209</v>
      </c>
      <c r="AA1736" t="s">
        <v>656</v>
      </c>
      <c r="AB1736" t="s">
        <v>656</v>
      </c>
      <c r="AC1736" t="s">
        <v>482</v>
      </c>
      <c r="AD1736" t="s">
        <v>6209</v>
      </c>
      <c r="AE1736">
        <v>7180</v>
      </c>
      <c r="AF1736" t="s">
        <v>482</v>
      </c>
      <c r="AG1736">
        <v>5244</v>
      </c>
      <c r="AH1736" t="s">
        <v>482</v>
      </c>
      <c r="AI1736">
        <v>7266</v>
      </c>
      <c r="AN1736" t="s">
        <v>482</v>
      </c>
      <c r="AO1736" t="s">
        <v>1422</v>
      </c>
    </row>
    <row r="1737" spans="1:41" x14ac:dyDescent="0.3">
      <c r="A1737" t="s">
        <v>11177</v>
      </c>
      <c r="B1737" t="s">
        <v>11178</v>
      </c>
      <c r="C1737" s="62">
        <v>34110</v>
      </c>
      <c r="D1737" t="s">
        <v>6616</v>
      </c>
      <c r="E1737" t="s">
        <v>6982</v>
      </c>
      <c r="F1737" t="s">
        <v>1432</v>
      </c>
      <c r="G1737" t="s">
        <v>9083</v>
      </c>
      <c r="H1737" t="s">
        <v>1371</v>
      </c>
      <c r="I1737" t="s">
        <v>11179</v>
      </c>
      <c r="J1737" t="s">
        <v>11178</v>
      </c>
      <c r="K1737">
        <v>605452</v>
      </c>
      <c r="L1737" t="s">
        <v>11178</v>
      </c>
      <c r="M1737">
        <v>1894640</v>
      </c>
      <c r="N1737" t="s">
        <v>11178</v>
      </c>
      <c r="O1737" t="s">
        <v>13595</v>
      </c>
      <c r="P1737" t="s">
        <v>11177</v>
      </c>
      <c r="Q1737">
        <v>9987</v>
      </c>
      <c r="R1737" t="s">
        <v>11178</v>
      </c>
      <c r="S1737">
        <v>32684</v>
      </c>
      <c r="T1737" t="s">
        <v>11178</v>
      </c>
      <c r="V1737" t="s">
        <v>11955</v>
      </c>
      <c r="W1737">
        <v>70485</v>
      </c>
      <c r="X1737">
        <v>9987</v>
      </c>
      <c r="Y1737" t="s">
        <v>11178</v>
      </c>
      <c r="Z1737" t="s">
        <v>11180</v>
      </c>
      <c r="AA1737" t="s">
        <v>656</v>
      </c>
      <c r="AB1737" t="s">
        <v>656</v>
      </c>
      <c r="AC1737" t="s">
        <v>11178</v>
      </c>
      <c r="AD1737" t="s">
        <v>11180</v>
      </c>
      <c r="AE1737">
        <v>12163</v>
      </c>
      <c r="AF1737" t="s">
        <v>11178</v>
      </c>
      <c r="AG1737">
        <v>52873</v>
      </c>
      <c r="AH1737" t="s">
        <v>11178</v>
      </c>
      <c r="AI1737">
        <v>18133</v>
      </c>
      <c r="AJ1737">
        <v>4845</v>
      </c>
      <c r="AK1737" t="s">
        <v>11178</v>
      </c>
      <c r="AN1737" t="s">
        <v>11178</v>
      </c>
      <c r="AO1737" t="s">
        <v>1371</v>
      </c>
    </row>
    <row r="1738" spans="1:41" x14ac:dyDescent="0.3">
      <c r="A1738" t="s">
        <v>3022</v>
      </c>
      <c r="B1738" t="s">
        <v>1199</v>
      </c>
      <c r="C1738" s="62">
        <v>32683</v>
      </c>
      <c r="D1738" t="s">
        <v>7089</v>
      </c>
      <c r="E1738" t="s">
        <v>6982</v>
      </c>
      <c r="F1738" t="s">
        <v>3575</v>
      </c>
      <c r="G1738" t="s">
        <v>3575</v>
      </c>
      <c r="H1738" t="s">
        <v>1371</v>
      </c>
      <c r="I1738" t="s">
        <v>10139</v>
      </c>
      <c r="J1738" t="s">
        <v>1199</v>
      </c>
      <c r="K1738">
        <v>543726</v>
      </c>
      <c r="L1738" t="s">
        <v>1199</v>
      </c>
      <c r="M1738">
        <v>1935245</v>
      </c>
      <c r="N1738" t="s">
        <v>1199</v>
      </c>
      <c r="O1738" t="s">
        <v>4734</v>
      </c>
      <c r="P1738" t="s">
        <v>3022</v>
      </c>
      <c r="Q1738">
        <v>9139</v>
      </c>
      <c r="R1738" t="s">
        <v>1199</v>
      </c>
      <c r="S1738">
        <v>32051</v>
      </c>
      <c r="T1738" t="s">
        <v>1199</v>
      </c>
      <c r="V1738" t="s">
        <v>4735</v>
      </c>
      <c r="W1738">
        <v>60728</v>
      </c>
      <c r="X1738">
        <v>9139</v>
      </c>
      <c r="Y1738" t="s">
        <v>1199</v>
      </c>
      <c r="Z1738" t="s">
        <v>6210</v>
      </c>
      <c r="AA1738" t="s">
        <v>664</v>
      </c>
      <c r="AB1738" t="s">
        <v>664</v>
      </c>
      <c r="AC1738" t="s">
        <v>1199</v>
      </c>
      <c r="AD1738" t="s">
        <v>6210</v>
      </c>
      <c r="AE1738">
        <v>10513</v>
      </c>
      <c r="AF1738" t="s">
        <v>1199</v>
      </c>
      <c r="AG1738">
        <v>17018</v>
      </c>
      <c r="AI1738">
        <v>6053</v>
      </c>
      <c r="AJ1738">
        <v>4054</v>
      </c>
      <c r="AN1738" t="s">
        <v>1199</v>
      </c>
      <c r="AO1738" t="s">
        <v>1371</v>
      </c>
    </row>
    <row r="1739" spans="1:41" x14ac:dyDescent="0.3">
      <c r="A1739" t="s">
        <v>3023</v>
      </c>
      <c r="B1739" t="s">
        <v>1093</v>
      </c>
      <c r="C1739" s="62">
        <v>31889</v>
      </c>
      <c r="D1739" t="s">
        <v>7555</v>
      </c>
      <c r="E1739" t="s">
        <v>6982</v>
      </c>
      <c r="F1739" t="s">
        <v>1403</v>
      </c>
      <c r="G1739" t="s">
        <v>6107</v>
      </c>
      <c r="H1739" t="s">
        <v>1371</v>
      </c>
      <c r="I1739" t="s">
        <v>10415</v>
      </c>
      <c r="J1739" t="s">
        <v>1093</v>
      </c>
      <c r="K1739">
        <v>475115</v>
      </c>
      <c r="L1739" t="s">
        <v>1093</v>
      </c>
      <c r="M1739">
        <v>1655631</v>
      </c>
      <c r="N1739" t="s">
        <v>1093</v>
      </c>
      <c r="O1739" t="s">
        <v>3024</v>
      </c>
      <c r="P1739" t="s">
        <v>3023</v>
      </c>
      <c r="Q1739">
        <v>8699</v>
      </c>
      <c r="R1739" t="s">
        <v>1093</v>
      </c>
      <c r="S1739">
        <v>30099</v>
      </c>
      <c r="T1739" t="s">
        <v>1093</v>
      </c>
      <c r="V1739" t="s">
        <v>4736</v>
      </c>
      <c r="W1739">
        <v>58617</v>
      </c>
      <c r="X1739">
        <v>8699</v>
      </c>
      <c r="Y1739" t="s">
        <v>1093</v>
      </c>
      <c r="Z1739" t="s">
        <v>6211</v>
      </c>
      <c r="AA1739" t="s">
        <v>656</v>
      </c>
      <c r="AB1739" t="s">
        <v>656</v>
      </c>
      <c r="AC1739" t="s">
        <v>1093</v>
      </c>
      <c r="AD1739" t="s">
        <v>6211</v>
      </c>
      <c r="AE1739">
        <v>10497</v>
      </c>
      <c r="AF1739" t="s">
        <v>1093</v>
      </c>
      <c r="AG1739">
        <v>11317</v>
      </c>
      <c r="AH1739" t="s">
        <v>1093</v>
      </c>
      <c r="AI1739">
        <v>8379</v>
      </c>
      <c r="AJ1739">
        <v>3495</v>
      </c>
      <c r="AL1739" t="s">
        <v>15229</v>
      </c>
      <c r="AM1739" t="s">
        <v>6211</v>
      </c>
      <c r="AN1739" t="s">
        <v>1093</v>
      </c>
      <c r="AO1739" t="s">
        <v>15887</v>
      </c>
    </row>
    <row r="1740" spans="1:41" x14ac:dyDescent="0.3">
      <c r="A1740" t="s">
        <v>4737</v>
      </c>
      <c r="B1740" t="s">
        <v>4738</v>
      </c>
      <c r="C1740" s="62">
        <v>28366</v>
      </c>
      <c r="D1740" t="s">
        <v>6581</v>
      </c>
      <c r="E1740" t="s">
        <v>7470</v>
      </c>
      <c r="F1740" t="s">
        <v>3575</v>
      </c>
      <c r="G1740" t="s">
        <v>3575</v>
      </c>
      <c r="H1740" t="s">
        <v>1378</v>
      </c>
      <c r="I1740" t="s">
        <v>9422</v>
      </c>
      <c r="J1740" t="s">
        <v>4738</v>
      </c>
      <c r="K1740">
        <v>400023</v>
      </c>
      <c r="L1740" t="s">
        <v>4738</v>
      </c>
      <c r="M1740">
        <v>128160</v>
      </c>
      <c r="N1740" t="s">
        <v>4738</v>
      </c>
      <c r="O1740" t="s">
        <v>6212</v>
      </c>
      <c r="P1740" t="s">
        <v>4737</v>
      </c>
      <c r="R1740" t="s">
        <v>4738</v>
      </c>
      <c r="S1740">
        <v>33675</v>
      </c>
      <c r="V1740" t="s">
        <v>6213</v>
      </c>
      <c r="W1740">
        <v>1559</v>
      </c>
      <c r="Z1740" t="s">
        <v>8931</v>
      </c>
      <c r="AA1740" t="s">
        <v>656</v>
      </c>
      <c r="AB1740" t="s">
        <v>656</v>
      </c>
      <c r="AC1740" t="s">
        <v>4738</v>
      </c>
      <c r="AD1740" t="s">
        <v>8931</v>
      </c>
      <c r="AI1740">
        <v>15227</v>
      </c>
      <c r="AO1740" t="s">
        <v>1378</v>
      </c>
    </row>
    <row r="1741" spans="1:41" x14ac:dyDescent="0.3">
      <c r="A1741" t="s">
        <v>4739</v>
      </c>
      <c r="B1741" t="s">
        <v>907</v>
      </c>
      <c r="C1741" s="62">
        <v>30342</v>
      </c>
      <c r="D1741" t="s">
        <v>6637</v>
      </c>
      <c r="E1741" t="s">
        <v>8054</v>
      </c>
      <c r="F1741" t="s">
        <v>3575</v>
      </c>
      <c r="G1741" t="s">
        <v>3575</v>
      </c>
      <c r="H1741" t="s">
        <v>1371</v>
      </c>
      <c r="I1741" t="s">
        <v>10089</v>
      </c>
      <c r="J1741" t="s">
        <v>907</v>
      </c>
      <c r="K1741">
        <v>434884</v>
      </c>
      <c r="L1741" t="s">
        <v>907</v>
      </c>
      <c r="M1741">
        <v>535076</v>
      </c>
      <c r="N1741" t="s">
        <v>907</v>
      </c>
      <c r="O1741" t="s">
        <v>6214</v>
      </c>
      <c r="P1741" t="s">
        <v>4739</v>
      </c>
      <c r="Q1741">
        <v>7476</v>
      </c>
      <c r="R1741" t="s">
        <v>907</v>
      </c>
      <c r="S1741">
        <v>6183</v>
      </c>
      <c r="T1741" t="s">
        <v>907</v>
      </c>
      <c r="V1741" t="s">
        <v>6215</v>
      </c>
      <c r="W1741">
        <v>42097</v>
      </c>
      <c r="X1741">
        <v>7476</v>
      </c>
      <c r="Y1741" t="s">
        <v>907</v>
      </c>
      <c r="Z1741" t="s">
        <v>6216</v>
      </c>
      <c r="AA1741" t="s">
        <v>664</v>
      </c>
      <c r="AB1741" t="s">
        <v>664</v>
      </c>
      <c r="AC1741" t="s">
        <v>907</v>
      </c>
      <c r="AD1741" t="s">
        <v>6216</v>
      </c>
      <c r="AE1741">
        <v>8523</v>
      </c>
      <c r="AI1741">
        <v>1026</v>
      </c>
      <c r="AN1741" t="s">
        <v>907</v>
      </c>
      <c r="AO1741" t="s">
        <v>1371</v>
      </c>
    </row>
    <row r="1742" spans="1:41" x14ac:dyDescent="0.3">
      <c r="A1742" t="s">
        <v>8208</v>
      </c>
      <c r="B1742" t="s">
        <v>8932</v>
      </c>
      <c r="C1742" s="62">
        <v>32943</v>
      </c>
      <c r="D1742" t="s">
        <v>6637</v>
      </c>
      <c r="E1742" t="s">
        <v>8209</v>
      </c>
      <c r="F1742" t="s">
        <v>3575</v>
      </c>
      <c r="G1742" t="s">
        <v>3575</v>
      </c>
      <c r="H1742" t="s">
        <v>1378</v>
      </c>
      <c r="I1742" t="s">
        <v>9598</v>
      </c>
      <c r="J1742" t="s">
        <v>8932</v>
      </c>
      <c r="K1742">
        <v>607387</v>
      </c>
      <c r="L1742" t="s">
        <v>8932</v>
      </c>
      <c r="M1742">
        <v>2114640</v>
      </c>
      <c r="N1742" t="s">
        <v>8932</v>
      </c>
      <c r="O1742" t="s">
        <v>8933</v>
      </c>
      <c r="P1742" t="s">
        <v>8208</v>
      </c>
      <c r="Q1742">
        <v>9801</v>
      </c>
      <c r="R1742" t="s">
        <v>8932</v>
      </c>
      <c r="S1742">
        <v>33631</v>
      </c>
      <c r="T1742" t="s">
        <v>8932</v>
      </c>
      <c r="V1742" t="s">
        <v>12707</v>
      </c>
      <c r="W1742">
        <v>69970</v>
      </c>
      <c r="X1742">
        <v>9801</v>
      </c>
      <c r="Y1742" t="s">
        <v>8932</v>
      </c>
      <c r="Z1742" t="s">
        <v>8934</v>
      </c>
      <c r="AA1742" t="s">
        <v>656</v>
      </c>
      <c r="AB1742" t="s">
        <v>656</v>
      </c>
      <c r="AC1742" t="s">
        <v>8932</v>
      </c>
      <c r="AD1742" t="s">
        <v>8934</v>
      </c>
      <c r="AE1742">
        <v>13119</v>
      </c>
      <c r="AF1742" t="s">
        <v>8932</v>
      </c>
      <c r="AG1742">
        <v>58411</v>
      </c>
      <c r="AH1742" t="s">
        <v>8932</v>
      </c>
      <c r="AI1742">
        <v>18251</v>
      </c>
      <c r="AJ1742">
        <v>4725</v>
      </c>
      <c r="AK1742" t="s">
        <v>8932</v>
      </c>
      <c r="AL1742" t="s">
        <v>15230</v>
      </c>
      <c r="AM1742" t="s">
        <v>8934</v>
      </c>
      <c r="AN1742" t="s">
        <v>8932</v>
      </c>
      <c r="AO1742" t="s">
        <v>1378</v>
      </c>
    </row>
    <row r="1743" spans="1:41" x14ac:dyDescent="0.3">
      <c r="A1743" t="s">
        <v>3025</v>
      </c>
      <c r="B1743" t="s">
        <v>498</v>
      </c>
      <c r="C1743" s="62">
        <v>31621</v>
      </c>
      <c r="D1743" t="s">
        <v>6913</v>
      </c>
      <c r="E1743" t="s">
        <v>6912</v>
      </c>
      <c r="F1743" t="s">
        <v>3575</v>
      </c>
      <c r="G1743" t="s">
        <v>3575</v>
      </c>
      <c r="H1743" t="s">
        <v>1394</v>
      </c>
      <c r="I1743" t="s">
        <v>10792</v>
      </c>
      <c r="J1743" t="s">
        <v>498</v>
      </c>
      <c r="K1743">
        <v>573131</v>
      </c>
      <c r="L1743" t="s">
        <v>498</v>
      </c>
      <c r="M1743">
        <v>1812895</v>
      </c>
      <c r="N1743" t="s">
        <v>498</v>
      </c>
      <c r="O1743" t="s">
        <v>4740</v>
      </c>
      <c r="P1743" t="s">
        <v>3025</v>
      </c>
      <c r="Q1743">
        <v>9279</v>
      </c>
      <c r="R1743" t="s">
        <v>498</v>
      </c>
      <c r="S1743">
        <v>31470</v>
      </c>
      <c r="T1743" t="s">
        <v>498</v>
      </c>
      <c r="U1743" t="s">
        <v>498</v>
      </c>
      <c r="V1743" t="s">
        <v>4741</v>
      </c>
      <c r="W1743">
        <v>60918</v>
      </c>
      <c r="X1743">
        <v>9279</v>
      </c>
      <c r="Y1743" t="s">
        <v>498</v>
      </c>
      <c r="Z1743" t="s">
        <v>6217</v>
      </c>
      <c r="AA1743" t="s">
        <v>656</v>
      </c>
      <c r="AB1743" t="s">
        <v>656</v>
      </c>
      <c r="AC1743" t="s">
        <v>498</v>
      </c>
      <c r="AD1743" t="s">
        <v>6217</v>
      </c>
      <c r="AE1743">
        <v>12643</v>
      </c>
      <c r="AF1743" t="s">
        <v>498</v>
      </c>
      <c r="AG1743">
        <v>14000</v>
      </c>
      <c r="AH1743" t="s">
        <v>498</v>
      </c>
      <c r="AI1743">
        <v>5845</v>
      </c>
      <c r="AJ1743">
        <v>4207</v>
      </c>
      <c r="AN1743" t="s">
        <v>498</v>
      </c>
      <c r="AO1743" t="s">
        <v>1394</v>
      </c>
    </row>
    <row r="1744" spans="1:41" x14ac:dyDescent="0.3">
      <c r="A1744" t="s">
        <v>3026</v>
      </c>
      <c r="B1744" t="s">
        <v>497</v>
      </c>
      <c r="C1744" s="62">
        <v>30053</v>
      </c>
      <c r="D1744" t="s">
        <v>6635</v>
      </c>
      <c r="E1744" t="s">
        <v>6946</v>
      </c>
      <c r="F1744" t="s">
        <v>3575</v>
      </c>
      <c r="G1744" t="s">
        <v>3575</v>
      </c>
      <c r="H1744" t="s">
        <v>1378</v>
      </c>
      <c r="I1744" t="s">
        <v>10759</v>
      </c>
      <c r="J1744" t="s">
        <v>497</v>
      </c>
      <c r="K1744">
        <v>448605</v>
      </c>
      <c r="L1744" t="s">
        <v>497</v>
      </c>
      <c r="M1744">
        <v>1103292</v>
      </c>
      <c r="N1744" t="s">
        <v>497</v>
      </c>
      <c r="O1744" t="s">
        <v>3027</v>
      </c>
      <c r="P1744" t="s">
        <v>3026</v>
      </c>
      <c r="Q1744">
        <v>8145</v>
      </c>
      <c r="R1744" t="s">
        <v>497</v>
      </c>
      <c r="S1744">
        <v>28922</v>
      </c>
      <c r="T1744" t="s">
        <v>497</v>
      </c>
      <c r="U1744" t="s">
        <v>497</v>
      </c>
      <c r="V1744" t="s">
        <v>4742</v>
      </c>
      <c r="W1744">
        <v>46669</v>
      </c>
      <c r="X1744">
        <v>8145</v>
      </c>
      <c r="Y1744" t="s">
        <v>497</v>
      </c>
      <c r="Z1744" t="s">
        <v>6218</v>
      </c>
      <c r="AA1744" t="s">
        <v>656</v>
      </c>
      <c r="AB1744" t="s">
        <v>656</v>
      </c>
      <c r="AC1744" t="s">
        <v>497</v>
      </c>
      <c r="AD1744" t="s">
        <v>6218</v>
      </c>
      <c r="AE1744">
        <v>9245</v>
      </c>
      <c r="AF1744" t="s">
        <v>497</v>
      </c>
      <c r="AG1744">
        <v>10007</v>
      </c>
      <c r="AH1744" t="s">
        <v>497</v>
      </c>
      <c r="AI1744">
        <v>999</v>
      </c>
      <c r="AN1744" t="s">
        <v>497</v>
      </c>
      <c r="AO1744" t="s">
        <v>1378</v>
      </c>
    </row>
    <row r="1745" spans="1:41" x14ac:dyDescent="0.3">
      <c r="A1745" t="s">
        <v>3028</v>
      </c>
      <c r="B1745" t="s">
        <v>602</v>
      </c>
      <c r="C1745" s="62">
        <v>28877</v>
      </c>
      <c r="D1745" t="s">
        <v>6626</v>
      </c>
      <c r="E1745" t="s">
        <v>6874</v>
      </c>
      <c r="F1745" t="s">
        <v>3575</v>
      </c>
      <c r="G1745" t="s">
        <v>3575</v>
      </c>
      <c r="H1745" t="s">
        <v>1422</v>
      </c>
      <c r="I1745" t="s">
        <v>10354</v>
      </c>
      <c r="J1745" t="s">
        <v>602</v>
      </c>
      <c r="K1745">
        <v>434563</v>
      </c>
      <c r="L1745" t="s">
        <v>602</v>
      </c>
      <c r="M1745">
        <v>532870</v>
      </c>
      <c r="N1745" t="s">
        <v>602</v>
      </c>
      <c r="O1745" t="s">
        <v>3029</v>
      </c>
      <c r="P1745" t="s">
        <v>3028</v>
      </c>
      <c r="Q1745">
        <v>7757</v>
      </c>
      <c r="R1745" t="s">
        <v>602</v>
      </c>
      <c r="S1745">
        <v>28447</v>
      </c>
      <c r="T1745" t="s">
        <v>602</v>
      </c>
      <c r="U1745" t="s">
        <v>602</v>
      </c>
      <c r="V1745" t="s">
        <v>4743</v>
      </c>
      <c r="W1745">
        <v>42127</v>
      </c>
      <c r="X1745">
        <v>7757</v>
      </c>
      <c r="Y1745" t="s">
        <v>602</v>
      </c>
      <c r="Z1745" t="s">
        <v>6219</v>
      </c>
      <c r="AA1745" t="s">
        <v>656</v>
      </c>
      <c r="AB1745" t="s">
        <v>656</v>
      </c>
      <c r="AC1745" t="s">
        <v>602</v>
      </c>
      <c r="AD1745" t="s">
        <v>6219</v>
      </c>
      <c r="AE1745">
        <v>8488</v>
      </c>
      <c r="AF1745" t="s">
        <v>602</v>
      </c>
      <c r="AG1745">
        <v>5408</v>
      </c>
      <c r="AH1745" t="s">
        <v>602</v>
      </c>
      <c r="AI1745">
        <v>9439</v>
      </c>
      <c r="AJ1745">
        <v>2266</v>
      </c>
      <c r="AK1745" t="s">
        <v>602</v>
      </c>
      <c r="AL1745" t="s">
        <v>15231</v>
      </c>
      <c r="AM1745" t="s">
        <v>6219</v>
      </c>
      <c r="AN1745" t="s">
        <v>602</v>
      </c>
      <c r="AO1745" t="s">
        <v>1422</v>
      </c>
    </row>
    <row r="1746" spans="1:41" x14ac:dyDescent="0.3">
      <c r="A1746" t="s">
        <v>12933</v>
      </c>
      <c r="B1746" t="s">
        <v>11685</v>
      </c>
      <c r="C1746" s="62">
        <v>34476</v>
      </c>
      <c r="D1746" t="s">
        <v>12934</v>
      </c>
      <c r="E1746" t="s">
        <v>6874</v>
      </c>
      <c r="F1746" t="s">
        <v>1447</v>
      </c>
      <c r="G1746" t="s">
        <v>6107</v>
      </c>
      <c r="H1746" t="s">
        <v>658</v>
      </c>
      <c r="I1746" t="s">
        <v>11686</v>
      </c>
      <c r="J1746" t="s">
        <v>11685</v>
      </c>
      <c r="K1746">
        <v>547004</v>
      </c>
      <c r="L1746" t="s">
        <v>11685</v>
      </c>
      <c r="M1746">
        <v>2053480</v>
      </c>
      <c r="N1746" t="s">
        <v>11685</v>
      </c>
      <c r="O1746" t="s">
        <v>13602</v>
      </c>
      <c r="P1746" t="s">
        <v>12933</v>
      </c>
      <c r="Q1746">
        <v>9578</v>
      </c>
      <c r="R1746" t="s">
        <v>11685</v>
      </c>
      <c r="S1746">
        <v>33261</v>
      </c>
      <c r="T1746" t="s">
        <v>11685</v>
      </c>
      <c r="W1746">
        <v>70343</v>
      </c>
      <c r="X1746">
        <v>9578</v>
      </c>
      <c r="Y1746" t="s">
        <v>11685</v>
      </c>
      <c r="Z1746" t="s">
        <v>12935</v>
      </c>
      <c r="AA1746" t="s">
        <v>664</v>
      </c>
      <c r="AB1746" t="s">
        <v>656</v>
      </c>
      <c r="AC1746" t="s">
        <v>11685</v>
      </c>
      <c r="AD1746" t="s">
        <v>12935</v>
      </c>
      <c r="AE1746">
        <v>12586</v>
      </c>
      <c r="AH1746" t="s">
        <v>11685</v>
      </c>
      <c r="AI1746">
        <v>18331</v>
      </c>
      <c r="AJ1746">
        <v>5387</v>
      </c>
      <c r="AK1746" t="s">
        <v>11685</v>
      </c>
      <c r="AL1746" t="s">
        <v>15232</v>
      </c>
      <c r="AM1746" t="s">
        <v>12935</v>
      </c>
      <c r="AN1746" t="s">
        <v>11685</v>
      </c>
      <c r="AO1746" t="s">
        <v>658</v>
      </c>
    </row>
    <row r="1747" spans="1:41" x14ac:dyDescent="0.3">
      <c r="A1747" t="s">
        <v>3030</v>
      </c>
      <c r="B1747" t="s">
        <v>1206</v>
      </c>
      <c r="C1747" s="62">
        <v>31136</v>
      </c>
      <c r="D1747" t="s">
        <v>7257</v>
      </c>
      <c r="E1747" t="s">
        <v>8055</v>
      </c>
      <c r="F1747" t="s">
        <v>1437</v>
      </c>
      <c r="G1747" t="s">
        <v>6107</v>
      </c>
      <c r="H1747" t="s">
        <v>1371</v>
      </c>
      <c r="I1747" t="s">
        <v>10500</v>
      </c>
      <c r="J1747" t="s">
        <v>1206</v>
      </c>
      <c r="K1747">
        <v>502130</v>
      </c>
      <c r="L1747" t="s">
        <v>1206</v>
      </c>
      <c r="M1747">
        <v>1707201</v>
      </c>
      <c r="N1747" t="s">
        <v>1206</v>
      </c>
      <c r="O1747" t="s">
        <v>3031</v>
      </c>
      <c r="P1747" t="s">
        <v>3030</v>
      </c>
      <c r="Q1747">
        <v>8579</v>
      </c>
      <c r="R1747" t="s">
        <v>1206</v>
      </c>
      <c r="S1747">
        <v>30375</v>
      </c>
      <c r="T1747" t="s">
        <v>1206</v>
      </c>
      <c r="V1747" t="s">
        <v>4744</v>
      </c>
      <c r="W1747">
        <v>56717</v>
      </c>
      <c r="X1747">
        <v>8579</v>
      </c>
      <c r="Y1747" t="s">
        <v>1206</v>
      </c>
      <c r="Z1747" t="s">
        <v>8935</v>
      </c>
      <c r="AA1747" t="s">
        <v>664</v>
      </c>
      <c r="AB1747" t="s">
        <v>664</v>
      </c>
      <c r="AC1747" t="s">
        <v>1206</v>
      </c>
      <c r="AD1747" t="s">
        <v>8935</v>
      </c>
      <c r="AE1747">
        <v>11219</v>
      </c>
      <c r="AI1747">
        <v>16906</v>
      </c>
      <c r="AL1747" t="s">
        <v>15233</v>
      </c>
      <c r="AM1747" t="s">
        <v>8935</v>
      </c>
      <c r="AN1747" t="s">
        <v>1206</v>
      </c>
      <c r="AO1747" t="s">
        <v>1371</v>
      </c>
    </row>
    <row r="1748" spans="1:41" x14ac:dyDescent="0.3">
      <c r="A1748" t="s">
        <v>9513</v>
      </c>
      <c r="B1748" t="s">
        <v>9514</v>
      </c>
      <c r="C1748" s="62">
        <v>32414</v>
      </c>
      <c r="D1748" t="s">
        <v>7151</v>
      </c>
      <c r="E1748" t="s">
        <v>9515</v>
      </c>
      <c r="F1748" t="s">
        <v>3575</v>
      </c>
      <c r="G1748" t="s">
        <v>3575</v>
      </c>
      <c r="H1748" t="s">
        <v>1422</v>
      </c>
      <c r="I1748" t="s">
        <v>9516</v>
      </c>
      <c r="J1748" t="s">
        <v>9514</v>
      </c>
      <c r="K1748">
        <v>519237</v>
      </c>
      <c r="L1748" t="s">
        <v>9514</v>
      </c>
      <c r="M1748">
        <v>2092654</v>
      </c>
      <c r="N1748" t="s">
        <v>9514</v>
      </c>
      <c r="O1748" t="s">
        <v>12068</v>
      </c>
      <c r="P1748" t="s">
        <v>9513</v>
      </c>
      <c r="Q1748">
        <v>9520</v>
      </c>
      <c r="R1748" t="s">
        <v>9514</v>
      </c>
      <c r="S1748">
        <v>31811</v>
      </c>
      <c r="T1748" t="s">
        <v>9514</v>
      </c>
      <c r="V1748" t="s">
        <v>12069</v>
      </c>
      <c r="W1748">
        <v>65906</v>
      </c>
      <c r="X1748">
        <v>9520</v>
      </c>
      <c r="Y1748" t="s">
        <v>9514</v>
      </c>
      <c r="Z1748" t="s">
        <v>9517</v>
      </c>
      <c r="AA1748" t="s">
        <v>656</v>
      </c>
      <c r="AB1748" t="s">
        <v>656</v>
      </c>
      <c r="AC1748" t="s">
        <v>9514</v>
      </c>
      <c r="AD1748" t="s">
        <v>9517</v>
      </c>
      <c r="AE1748">
        <v>11536</v>
      </c>
      <c r="AF1748" t="s">
        <v>9514</v>
      </c>
      <c r="AG1748">
        <v>42645</v>
      </c>
      <c r="AH1748" t="s">
        <v>9514</v>
      </c>
      <c r="AI1748">
        <v>14430</v>
      </c>
      <c r="AJ1748">
        <v>4467</v>
      </c>
      <c r="AK1748" t="s">
        <v>9514</v>
      </c>
      <c r="AL1748" t="s">
        <v>15234</v>
      </c>
      <c r="AM1748" t="s">
        <v>9517</v>
      </c>
      <c r="AN1748" t="s">
        <v>9517</v>
      </c>
      <c r="AO1748" t="s">
        <v>1422</v>
      </c>
    </row>
    <row r="1749" spans="1:41" x14ac:dyDescent="0.3">
      <c r="A1749" t="s">
        <v>3498</v>
      </c>
      <c r="B1749" t="s">
        <v>988</v>
      </c>
      <c r="C1749" s="62">
        <v>31707</v>
      </c>
      <c r="D1749" t="s">
        <v>6642</v>
      </c>
      <c r="E1749" t="s">
        <v>8056</v>
      </c>
      <c r="F1749" t="s">
        <v>1524</v>
      </c>
      <c r="G1749" t="s">
        <v>9083</v>
      </c>
      <c r="H1749" t="s">
        <v>1371</v>
      </c>
      <c r="I1749" t="s">
        <v>9642</v>
      </c>
      <c r="J1749" t="s">
        <v>988</v>
      </c>
      <c r="K1749">
        <v>543734</v>
      </c>
      <c r="L1749" t="s">
        <v>988</v>
      </c>
      <c r="M1749">
        <v>1940758</v>
      </c>
      <c r="N1749" t="s">
        <v>988</v>
      </c>
      <c r="O1749" t="s">
        <v>4745</v>
      </c>
      <c r="P1749" t="s">
        <v>3498</v>
      </c>
      <c r="Q1749">
        <v>9271</v>
      </c>
      <c r="R1749" t="s">
        <v>988</v>
      </c>
      <c r="S1749">
        <v>31987</v>
      </c>
      <c r="T1749" t="s">
        <v>988</v>
      </c>
      <c r="V1749" t="s">
        <v>4746</v>
      </c>
      <c r="W1749">
        <v>60031</v>
      </c>
      <c r="X1749">
        <v>9271</v>
      </c>
      <c r="Y1749" t="s">
        <v>988</v>
      </c>
      <c r="Z1749" t="s">
        <v>6220</v>
      </c>
      <c r="AA1749" t="s">
        <v>664</v>
      </c>
      <c r="AB1749" t="s">
        <v>664</v>
      </c>
      <c r="AC1749" t="s">
        <v>988</v>
      </c>
      <c r="AD1749" t="s">
        <v>6220</v>
      </c>
      <c r="AE1749">
        <v>11088</v>
      </c>
      <c r="AF1749" t="s">
        <v>988</v>
      </c>
      <c r="AG1749">
        <v>17123</v>
      </c>
      <c r="AH1749" t="s">
        <v>988</v>
      </c>
      <c r="AI1749">
        <v>4965</v>
      </c>
      <c r="AJ1749">
        <v>4186</v>
      </c>
      <c r="AL1749" t="s">
        <v>15235</v>
      </c>
      <c r="AM1749" t="s">
        <v>6220</v>
      </c>
      <c r="AN1749" t="s">
        <v>988</v>
      </c>
      <c r="AO1749" t="s">
        <v>15883</v>
      </c>
    </row>
    <row r="1750" spans="1:41" x14ac:dyDescent="0.3">
      <c r="A1750" t="s">
        <v>8937</v>
      </c>
      <c r="B1750" t="s">
        <v>8936</v>
      </c>
      <c r="C1750" s="62">
        <v>34357</v>
      </c>
      <c r="D1750" t="s">
        <v>7704</v>
      </c>
      <c r="E1750" t="s">
        <v>6822</v>
      </c>
      <c r="F1750" t="s">
        <v>1479</v>
      </c>
      <c r="G1750" t="s">
        <v>9083</v>
      </c>
      <c r="H1750" t="s">
        <v>1429</v>
      </c>
      <c r="I1750" t="s">
        <v>9839</v>
      </c>
      <c r="J1750" t="s">
        <v>8936</v>
      </c>
      <c r="K1750">
        <v>608365</v>
      </c>
      <c r="L1750" t="s">
        <v>8936</v>
      </c>
      <c r="M1750">
        <v>2000032</v>
      </c>
      <c r="N1750" t="s">
        <v>8936</v>
      </c>
      <c r="O1750" t="s">
        <v>13234</v>
      </c>
      <c r="P1750" t="s">
        <v>8937</v>
      </c>
      <c r="Q1750">
        <v>9604</v>
      </c>
      <c r="R1750" t="s">
        <v>8936</v>
      </c>
      <c r="S1750">
        <v>32656</v>
      </c>
      <c r="T1750" t="s">
        <v>8936</v>
      </c>
      <c r="V1750" t="s">
        <v>11877</v>
      </c>
      <c r="W1750">
        <v>70633</v>
      </c>
      <c r="X1750">
        <v>9604</v>
      </c>
      <c r="Y1750" t="s">
        <v>8936</v>
      </c>
      <c r="Z1750" t="s">
        <v>8938</v>
      </c>
      <c r="AA1750" t="s">
        <v>656</v>
      </c>
      <c r="AB1750" t="s">
        <v>656</v>
      </c>
      <c r="AC1750" t="s">
        <v>8936</v>
      </c>
      <c r="AD1750" t="s">
        <v>8938</v>
      </c>
      <c r="AE1750">
        <v>12470</v>
      </c>
      <c r="AF1750" t="s">
        <v>8936</v>
      </c>
      <c r="AG1750">
        <v>38136</v>
      </c>
      <c r="AH1750" t="s">
        <v>8936</v>
      </c>
      <c r="AI1750">
        <v>18166</v>
      </c>
      <c r="AJ1750">
        <v>4573</v>
      </c>
      <c r="AK1750" t="s">
        <v>8936</v>
      </c>
      <c r="AL1750" t="s">
        <v>15236</v>
      </c>
      <c r="AM1750" t="s">
        <v>8938</v>
      </c>
      <c r="AN1750" t="s">
        <v>8938</v>
      </c>
      <c r="AO1750" t="s">
        <v>1429</v>
      </c>
    </row>
    <row r="1751" spans="1:41" x14ac:dyDescent="0.3">
      <c r="A1751" t="s">
        <v>3032</v>
      </c>
      <c r="B1751" t="s">
        <v>788</v>
      </c>
      <c r="C1751" s="62">
        <v>31420</v>
      </c>
      <c r="D1751" t="s">
        <v>6668</v>
      </c>
      <c r="E1751" t="s">
        <v>6822</v>
      </c>
      <c r="F1751" t="s">
        <v>3575</v>
      </c>
      <c r="G1751" t="s">
        <v>3575</v>
      </c>
      <c r="H1751" t="s">
        <v>1371</v>
      </c>
      <c r="I1751" t="s">
        <v>9505</v>
      </c>
      <c r="J1751" t="s">
        <v>788</v>
      </c>
      <c r="K1751">
        <v>460701</v>
      </c>
      <c r="L1751" t="s">
        <v>788</v>
      </c>
      <c r="M1751">
        <v>1732411</v>
      </c>
      <c r="N1751" t="s">
        <v>788</v>
      </c>
      <c r="O1751" t="s">
        <v>13385</v>
      </c>
      <c r="P1751" t="s">
        <v>3032</v>
      </c>
      <c r="Q1751">
        <v>8695</v>
      </c>
      <c r="R1751" t="s">
        <v>788</v>
      </c>
      <c r="S1751">
        <v>30592</v>
      </c>
      <c r="T1751" t="s">
        <v>788</v>
      </c>
      <c r="V1751" t="s">
        <v>12481</v>
      </c>
      <c r="W1751">
        <v>54912</v>
      </c>
      <c r="X1751">
        <v>8695</v>
      </c>
      <c r="Y1751" t="s">
        <v>788</v>
      </c>
      <c r="Z1751" t="s">
        <v>6221</v>
      </c>
      <c r="AA1751" t="s">
        <v>664</v>
      </c>
      <c r="AB1751" t="s">
        <v>664</v>
      </c>
      <c r="AC1751" t="s">
        <v>788</v>
      </c>
      <c r="AD1751" t="s">
        <v>6221</v>
      </c>
      <c r="AE1751">
        <v>11369</v>
      </c>
      <c r="AF1751" t="s">
        <v>788</v>
      </c>
      <c r="AG1751">
        <v>11337</v>
      </c>
      <c r="AH1751" t="s">
        <v>788</v>
      </c>
      <c r="AI1751">
        <v>7274</v>
      </c>
      <c r="AN1751" t="s">
        <v>788</v>
      </c>
      <c r="AO1751" t="s">
        <v>1371</v>
      </c>
    </row>
    <row r="1752" spans="1:41" x14ac:dyDescent="0.3">
      <c r="A1752" t="s">
        <v>13452</v>
      </c>
      <c r="B1752" t="s">
        <v>12942</v>
      </c>
      <c r="C1752" s="62">
        <v>35552</v>
      </c>
      <c r="D1752" t="s">
        <v>7219</v>
      </c>
      <c r="E1752" t="s">
        <v>13453</v>
      </c>
      <c r="F1752" t="s">
        <v>1462</v>
      </c>
      <c r="G1752" t="s">
        <v>6107</v>
      </c>
      <c r="H1752" t="s">
        <v>1378</v>
      </c>
      <c r="I1752" t="s">
        <v>13038</v>
      </c>
      <c r="J1752" t="s">
        <v>12942</v>
      </c>
      <c r="K1752">
        <v>666164</v>
      </c>
      <c r="L1752" t="s">
        <v>12942</v>
      </c>
      <c r="P1752" t="s">
        <v>13452</v>
      </c>
      <c r="S1752">
        <v>29140</v>
      </c>
      <c r="W1752">
        <v>109054</v>
      </c>
      <c r="Z1752" t="s">
        <v>13454</v>
      </c>
      <c r="AA1752" t="s">
        <v>664</v>
      </c>
      <c r="AB1752" t="s">
        <v>656</v>
      </c>
      <c r="AD1752" t="s">
        <v>13454</v>
      </c>
      <c r="AE1752">
        <v>14237</v>
      </c>
      <c r="AJ1752">
        <v>5580</v>
      </c>
      <c r="AN1752" t="s">
        <v>12942</v>
      </c>
      <c r="AO1752" t="s">
        <v>1378</v>
      </c>
    </row>
    <row r="1753" spans="1:41" x14ac:dyDescent="0.3">
      <c r="A1753" t="s">
        <v>3033</v>
      </c>
      <c r="B1753" t="s">
        <v>532</v>
      </c>
      <c r="C1753" s="62">
        <v>32619</v>
      </c>
      <c r="D1753" t="s">
        <v>6607</v>
      </c>
      <c r="E1753" t="s">
        <v>6770</v>
      </c>
      <c r="F1753" t="s">
        <v>3575</v>
      </c>
      <c r="G1753" t="s">
        <v>3575</v>
      </c>
      <c r="H1753" t="s">
        <v>658</v>
      </c>
      <c r="I1753" t="s">
        <v>10499</v>
      </c>
      <c r="J1753" t="s">
        <v>532</v>
      </c>
      <c r="K1753">
        <v>592710</v>
      </c>
      <c r="L1753" t="s">
        <v>532</v>
      </c>
      <c r="M1753">
        <v>1947835</v>
      </c>
      <c r="N1753" t="s">
        <v>532</v>
      </c>
      <c r="O1753" t="s">
        <v>4747</v>
      </c>
      <c r="P1753" t="s">
        <v>3033</v>
      </c>
      <c r="Q1753">
        <v>9237</v>
      </c>
      <c r="R1753" t="s">
        <v>532</v>
      </c>
      <c r="S1753">
        <v>32144</v>
      </c>
      <c r="T1753" t="s">
        <v>532</v>
      </c>
      <c r="U1753" t="s">
        <v>532</v>
      </c>
      <c r="V1753" t="s">
        <v>4748</v>
      </c>
      <c r="W1753">
        <v>67105</v>
      </c>
      <c r="X1753">
        <v>9237</v>
      </c>
      <c r="Y1753" t="s">
        <v>532</v>
      </c>
      <c r="Z1753" t="s">
        <v>6222</v>
      </c>
      <c r="AA1753" t="s">
        <v>656</v>
      </c>
      <c r="AB1753" t="s">
        <v>656</v>
      </c>
      <c r="AC1753" t="s">
        <v>532</v>
      </c>
      <c r="AD1753" t="s">
        <v>6222</v>
      </c>
      <c r="AE1753">
        <v>11540</v>
      </c>
      <c r="AF1753" t="s">
        <v>532</v>
      </c>
      <c r="AG1753">
        <v>21578</v>
      </c>
      <c r="AH1753" t="s">
        <v>532</v>
      </c>
      <c r="AI1753">
        <v>14524</v>
      </c>
      <c r="AJ1753">
        <v>4141</v>
      </c>
      <c r="AK1753" t="s">
        <v>532</v>
      </c>
      <c r="AL1753" t="s">
        <v>15237</v>
      </c>
      <c r="AM1753" t="s">
        <v>6222</v>
      </c>
      <c r="AN1753" t="s">
        <v>532</v>
      </c>
      <c r="AO1753" t="s">
        <v>658</v>
      </c>
    </row>
    <row r="1754" spans="1:41" x14ac:dyDescent="0.3">
      <c r="A1754" t="s">
        <v>3034</v>
      </c>
      <c r="B1754" t="s">
        <v>37</v>
      </c>
      <c r="C1754" s="62">
        <v>30036</v>
      </c>
      <c r="D1754" t="s">
        <v>6953</v>
      </c>
      <c r="E1754" t="s">
        <v>6637</v>
      </c>
      <c r="F1754" t="s">
        <v>3575</v>
      </c>
      <c r="G1754" t="s">
        <v>3575</v>
      </c>
      <c r="H1754" t="s">
        <v>1429</v>
      </c>
      <c r="I1754" t="s">
        <v>10404</v>
      </c>
      <c r="J1754" t="s">
        <v>37</v>
      </c>
      <c r="K1754">
        <v>453895</v>
      </c>
      <c r="L1754" t="s">
        <v>37</v>
      </c>
      <c r="M1754">
        <v>580791</v>
      </c>
      <c r="N1754" t="s">
        <v>37</v>
      </c>
      <c r="O1754" t="s">
        <v>3035</v>
      </c>
      <c r="P1754" t="s">
        <v>3034</v>
      </c>
      <c r="Q1754">
        <v>8042</v>
      </c>
      <c r="R1754" t="s">
        <v>37</v>
      </c>
      <c r="S1754">
        <v>28789</v>
      </c>
      <c r="T1754" t="s">
        <v>37</v>
      </c>
      <c r="U1754" t="s">
        <v>37</v>
      </c>
      <c r="V1754" t="s">
        <v>4749</v>
      </c>
      <c r="W1754">
        <v>45472</v>
      </c>
      <c r="X1754">
        <v>8042</v>
      </c>
      <c r="Y1754" t="s">
        <v>37</v>
      </c>
      <c r="Z1754" t="s">
        <v>6223</v>
      </c>
      <c r="AA1754" t="s">
        <v>656</v>
      </c>
      <c r="AB1754" t="s">
        <v>656</v>
      </c>
      <c r="AC1754" t="s">
        <v>37</v>
      </c>
      <c r="AD1754" t="s">
        <v>6223</v>
      </c>
      <c r="AE1754">
        <v>8134</v>
      </c>
      <c r="AF1754" t="s">
        <v>37</v>
      </c>
      <c r="AG1754">
        <v>5182</v>
      </c>
      <c r="AH1754" t="s">
        <v>37</v>
      </c>
      <c r="AI1754">
        <v>836</v>
      </c>
      <c r="AJ1754">
        <v>2657</v>
      </c>
      <c r="AN1754" t="s">
        <v>37</v>
      </c>
      <c r="AO1754" t="s">
        <v>1429</v>
      </c>
    </row>
    <row r="1755" spans="1:41" x14ac:dyDescent="0.3">
      <c r="A1755" t="s">
        <v>3403</v>
      </c>
      <c r="B1755" t="s">
        <v>1086</v>
      </c>
      <c r="C1755" s="62">
        <v>31861</v>
      </c>
      <c r="D1755" t="s">
        <v>7557</v>
      </c>
      <c r="E1755" t="s">
        <v>7556</v>
      </c>
      <c r="F1755" t="s">
        <v>1377</v>
      </c>
      <c r="G1755" t="s">
        <v>9083</v>
      </c>
      <c r="H1755" t="s">
        <v>1371</v>
      </c>
      <c r="I1755" t="s">
        <v>10401</v>
      </c>
      <c r="J1755" t="s">
        <v>1086</v>
      </c>
      <c r="K1755">
        <v>547943</v>
      </c>
      <c r="L1755" t="s">
        <v>3499</v>
      </c>
      <c r="M1755">
        <v>2029433</v>
      </c>
      <c r="N1755" t="s">
        <v>1086</v>
      </c>
      <c r="O1755" t="s">
        <v>4750</v>
      </c>
      <c r="P1755" t="s">
        <v>3403</v>
      </c>
      <c r="Q1755">
        <v>9317</v>
      </c>
      <c r="R1755" t="s">
        <v>4751</v>
      </c>
      <c r="S1755">
        <v>32582</v>
      </c>
      <c r="T1755" t="s">
        <v>1086</v>
      </c>
      <c r="V1755" t="s">
        <v>4752</v>
      </c>
      <c r="W1755">
        <v>60787</v>
      </c>
      <c r="X1755">
        <v>9317</v>
      </c>
      <c r="Y1755" t="s">
        <v>4751</v>
      </c>
      <c r="Z1755" t="s">
        <v>6224</v>
      </c>
      <c r="AA1755" t="s">
        <v>656</v>
      </c>
      <c r="AB1755" t="s">
        <v>664</v>
      </c>
      <c r="AC1755" t="s">
        <v>1086</v>
      </c>
      <c r="AD1755" t="s">
        <v>6224</v>
      </c>
      <c r="AE1755">
        <v>10895</v>
      </c>
      <c r="AF1755" t="s">
        <v>1086</v>
      </c>
      <c r="AG1755">
        <v>37014</v>
      </c>
      <c r="AH1755" t="s">
        <v>1086</v>
      </c>
      <c r="AI1755">
        <v>18210</v>
      </c>
      <c r="AJ1755">
        <v>4283</v>
      </c>
      <c r="AK1755" t="s">
        <v>1086</v>
      </c>
      <c r="AL1755" t="s">
        <v>15238</v>
      </c>
      <c r="AM1755" t="s">
        <v>6224</v>
      </c>
      <c r="AN1755" t="s">
        <v>6224</v>
      </c>
      <c r="AO1755" t="s">
        <v>15887</v>
      </c>
    </row>
    <row r="1756" spans="1:41" x14ac:dyDescent="0.3">
      <c r="A1756" t="s">
        <v>3036</v>
      </c>
      <c r="B1756" t="s">
        <v>1143</v>
      </c>
      <c r="C1756" s="62">
        <v>31288</v>
      </c>
      <c r="D1756" t="s">
        <v>8058</v>
      </c>
      <c r="E1756" t="s">
        <v>8057</v>
      </c>
      <c r="F1756" t="s">
        <v>3575</v>
      </c>
      <c r="G1756" t="s">
        <v>3575</v>
      </c>
      <c r="H1756" t="s">
        <v>1371</v>
      </c>
      <c r="I1756" t="s">
        <v>10398</v>
      </c>
      <c r="J1756" t="s">
        <v>1143</v>
      </c>
      <c r="K1756">
        <v>519240</v>
      </c>
      <c r="L1756" t="s">
        <v>1143</v>
      </c>
      <c r="M1756">
        <v>1674412</v>
      </c>
      <c r="N1756" t="s">
        <v>1143</v>
      </c>
      <c r="O1756" t="s">
        <v>3037</v>
      </c>
      <c r="P1756" t="s">
        <v>3036</v>
      </c>
      <c r="Q1756">
        <v>8523</v>
      </c>
      <c r="R1756" t="s">
        <v>1143</v>
      </c>
      <c r="S1756">
        <v>30366</v>
      </c>
      <c r="T1756" t="s">
        <v>1143</v>
      </c>
      <c r="V1756" t="s">
        <v>4753</v>
      </c>
      <c r="W1756">
        <v>57529</v>
      </c>
      <c r="X1756">
        <v>8523</v>
      </c>
      <c r="Y1756" t="s">
        <v>1143</v>
      </c>
      <c r="Z1756" t="s">
        <v>6225</v>
      </c>
      <c r="AA1756" t="s">
        <v>664</v>
      </c>
      <c r="AB1756" t="s">
        <v>664</v>
      </c>
      <c r="AC1756" t="s">
        <v>1143</v>
      </c>
      <c r="AD1756" t="s">
        <v>6225</v>
      </c>
      <c r="AE1756">
        <v>9991</v>
      </c>
      <c r="AF1756" t="s">
        <v>1143</v>
      </c>
      <c r="AG1756">
        <v>5714</v>
      </c>
      <c r="AH1756" t="s">
        <v>1143</v>
      </c>
      <c r="AI1756">
        <v>6960</v>
      </c>
      <c r="AJ1756">
        <v>3293</v>
      </c>
      <c r="AL1756" t="s">
        <v>15239</v>
      </c>
      <c r="AM1756" t="s">
        <v>6225</v>
      </c>
      <c r="AN1756" t="s">
        <v>1143</v>
      </c>
      <c r="AO1756" t="s">
        <v>15883</v>
      </c>
    </row>
    <row r="1757" spans="1:41" x14ac:dyDescent="0.3">
      <c r="A1757" t="s">
        <v>3038</v>
      </c>
      <c r="B1757" t="s">
        <v>719</v>
      </c>
      <c r="C1757" s="62">
        <v>29423</v>
      </c>
      <c r="D1757" t="s">
        <v>7615</v>
      </c>
      <c r="E1757" t="s">
        <v>7614</v>
      </c>
      <c r="F1757" t="s">
        <v>1370</v>
      </c>
      <c r="G1757" t="s">
        <v>6107</v>
      </c>
      <c r="H1757" t="s">
        <v>1371</v>
      </c>
      <c r="I1757" t="s">
        <v>9754</v>
      </c>
      <c r="J1757" t="s">
        <v>719</v>
      </c>
      <c r="K1757">
        <v>282332</v>
      </c>
      <c r="L1757" t="s">
        <v>719</v>
      </c>
      <c r="M1757">
        <v>174974</v>
      </c>
      <c r="N1757" t="s">
        <v>719</v>
      </c>
      <c r="O1757" t="s">
        <v>3039</v>
      </c>
      <c r="P1757" t="s">
        <v>3038</v>
      </c>
      <c r="Q1757">
        <v>6603</v>
      </c>
      <c r="R1757" t="s">
        <v>719</v>
      </c>
      <c r="S1757">
        <v>4553</v>
      </c>
      <c r="T1757" t="s">
        <v>719</v>
      </c>
      <c r="V1757" t="s">
        <v>4754</v>
      </c>
      <c r="W1757">
        <v>1117</v>
      </c>
      <c r="X1757">
        <v>6603</v>
      </c>
      <c r="Y1757" t="s">
        <v>719</v>
      </c>
      <c r="Z1757" t="s">
        <v>6226</v>
      </c>
      <c r="AA1757" t="s">
        <v>664</v>
      </c>
      <c r="AB1757" t="s">
        <v>664</v>
      </c>
      <c r="AC1757" t="s">
        <v>719</v>
      </c>
      <c r="AD1757" t="s">
        <v>6226</v>
      </c>
      <c r="AE1757">
        <v>6400</v>
      </c>
      <c r="AF1757" t="s">
        <v>719</v>
      </c>
      <c r="AG1757">
        <v>5547</v>
      </c>
      <c r="AH1757" t="s">
        <v>719</v>
      </c>
      <c r="AI1757">
        <v>15519</v>
      </c>
      <c r="AJ1757">
        <v>199</v>
      </c>
      <c r="AK1757" t="s">
        <v>719</v>
      </c>
      <c r="AL1757" t="s">
        <v>15240</v>
      </c>
      <c r="AM1757" t="s">
        <v>6226</v>
      </c>
      <c r="AN1757" t="s">
        <v>6226</v>
      </c>
      <c r="AO1757" t="s">
        <v>15887</v>
      </c>
    </row>
    <row r="1758" spans="1:41" x14ac:dyDescent="0.3">
      <c r="A1758" t="s">
        <v>4755</v>
      </c>
      <c r="B1758" t="s">
        <v>1075</v>
      </c>
      <c r="C1758" s="62">
        <v>25613</v>
      </c>
      <c r="D1758" t="s">
        <v>8060</v>
      </c>
      <c r="E1758" t="s">
        <v>8059</v>
      </c>
      <c r="F1758" t="s">
        <v>3575</v>
      </c>
      <c r="G1758" t="s">
        <v>3575</v>
      </c>
      <c r="H1758" t="s">
        <v>1371</v>
      </c>
      <c r="I1758" t="s">
        <v>10370</v>
      </c>
      <c r="J1758" t="s">
        <v>1075</v>
      </c>
      <c r="K1758">
        <v>493416</v>
      </c>
      <c r="L1758" t="s">
        <v>1075</v>
      </c>
      <c r="M1758">
        <v>594597</v>
      </c>
      <c r="N1758" t="s">
        <v>1075</v>
      </c>
      <c r="O1758" t="s">
        <v>6227</v>
      </c>
      <c r="P1758" t="s">
        <v>4755</v>
      </c>
      <c r="R1758" t="s">
        <v>1075</v>
      </c>
      <c r="S1758">
        <v>6498</v>
      </c>
      <c r="T1758" t="s">
        <v>1075</v>
      </c>
      <c r="V1758" t="s">
        <v>6228</v>
      </c>
      <c r="W1758">
        <v>42212</v>
      </c>
      <c r="Z1758" t="s">
        <v>8939</v>
      </c>
      <c r="AA1758" t="s">
        <v>664</v>
      </c>
      <c r="AB1758" t="s">
        <v>656</v>
      </c>
      <c r="AC1758" t="s">
        <v>1075</v>
      </c>
      <c r="AD1758" t="s">
        <v>8939</v>
      </c>
      <c r="AI1758">
        <v>13742</v>
      </c>
      <c r="AO1758" t="s">
        <v>1371</v>
      </c>
    </row>
    <row r="1759" spans="1:41" x14ac:dyDescent="0.3">
      <c r="A1759" t="s">
        <v>10265</v>
      </c>
      <c r="B1759" t="s">
        <v>10266</v>
      </c>
      <c r="C1759" s="62">
        <v>32709</v>
      </c>
      <c r="D1759" t="s">
        <v>6974</v>
      </c>
      <c r="E1759" t="s">
        <v>10267</v>
      </c>
      <c r="F1759" t="s">
        <v>1435</v>
      </c>
      <c r="G1759" t="s">
        <v>9083</v>
      </c>
      <c r="H1759" t="s">
        <v>659</v>
      </c>
      <c r="I1759" t="s">
        <v>10268</v>
      </c>
      <c r="J1759" t="s">
        <v>10266</v>
      </c>
      <c r="K1759">
        <v>573135</v>
      </c>
      <c r="L1759" t="s">
        <v>10266</v>
      </c>
      <c r="M1759">
        <v>1804103</v>
      </c>
      <c r="N1759" t="s">
        <v>10266</v>
      </c>
      <c r="O1759" t="s">
        <v>13132</v>
      </c>
      <c r="P1759" t="s">
        <v>10265</v>
      </c>
      <c r="Q1759">
        <v>10026</v>
      </c>
      <c r="R1759" t="s">
        <v>10266</v>
      </c>
      <c r="S1759">
        <v>31190</v>
      </c>
      <c r="T1759" t="s">
        <v>10266</v>
      </c>
      <c r="V1759" t="s">
        <v>12621</v>
      </c>
      <c r="W1759">
        <v>66662</v>
      </c>
      <c r="X1759">
        <v>10026</v>
      </c>
      <c r="Y1759" t="s">
        <v>10266</v>
      </c>
      <c r="Z1759" t="s">
        <v>10269</v>
      </c>
      <c r="AA1759" t="s">
        <v>656</v>
      </c>
      <c r="AB1759" t="s">
        <v>656</v>
      </c>
      <c r="AC1759" t="s">
        <v>10266</v>
      </c>
      <c r="AD1759" t="s">
        <v>10269</v>
      </c>
      <c r="AE1759">
        <v>11711</v>
      </c>
      <c r="AF1759" t="s">
        <v>10266</v>
      </c>
      <c r="AG1759">
        <v>13394</v>
      </c>
      <c r="AH1759" t="s">
        <v>10266</v>
      </c>
      <c r="AI1759">
        <v>14240</v>
      </c>
      <c r="AJ1759">
        <v>4869</v>
      </c>
      <c r="AL1759" t="s">
        <v>15241</v>
      </c>
      <c r="AM1759" t="s">
        <v>10269</v>
      </c>
      <c r="AN1759" t="s">
        <v>10269</v>
      </c>
      <c r="AO1759" t="s">
        <v>1429</v>
      </c>
    </row>
    <row r="1760" spans="1:41" x14ac:dyDescent="0.3">
      <c r="A1760" t="s">
        <v>3040</v>
      </c>
      <c r="B1760" t="s">
        <v>1260</v>
      </c>
      <c r="C1760" s="62">
        <v>31197</v>
      </c>
      <c r="D1760" t="s">
        <v>7278</v>
      </c>
      <c r="E1760" t="s">
        <v>8061</v>
      </c>
      <c r="F1760" t="s">
        <v>3575</v>
      </c>
      <c r="G1760" t="s">
        <v>3575</v>
      </c>
      <c r="H1760" t="s">
        <v>1371</v>
      </c>
      <c r="I1760" t="s">
        <v>9865</v>
      </c>
      <c r="J1760" t="s">
        <v>1260</v>
      </c>
      <c r="K1760">
        <v>477569</v>
      </c>
      <c r="L1760" t="s">
        <v>1260</v>
      </c>
      <c r="M1760">
        <v>1661513</v>
      </c>
      <c r="N1760" t="s">
        <v>1260</v>
      </c>
      <c r="O1760" t="s">
        <v>3041</v>
      </c>
      <c r="P1760" t="s">
        <v>3040</v>
      </c>
      <c r="Q1760">
        <v>8739</v>
      </c>
      <c r="R1760" t="s">
        <v>1260</v>
      </c>
      <c r="S1760">
        <v>30650</v>
      </c>
      <c r="T1760" t="s">
        <v>1260</v>
      </c>
      <c r="V1760" t="s">
        <v>4756</v>
      </c>
      <c r="W1760">
        <v>48858</v>
      </c>
      <c r="X1760">
        <v>8739</v>
      </c>
      <c r="Y1760" t="s">
        <v>1260</v>
      </c>
      <c r="Z1760" t="s">
        <v>6229</v>
      </c>
      <c r="AA1760" t="s">
        <v>656</v>
      </c>
      <c r="AB1760" t="s">
        <v>656</v>
      </c>
      <c r="AC1760" t="s">
        <v>1260</v>
      </c>
      <c r="AD1760" t="s">
        <v>6229</v>
      </c>
      <c r="AE1760">
        <v>10611</v>
      </c>
      <c r="AF1760" t="s">
        <v>1260</v>
      </c>
      <c r="AG1760">
        <v>12256</v>
      </c>
      <c r="AH1760" t="s">
        <v>1260</v>
      </c>
      <c r="AI1760">
        <v>4015</v>
      </c>
      <c r="AJ1760">
        <v>3482</v>
      </c>
      <c r="AL1760" t="s">
        <v>15242</v>
      </c>
      <c r="AM1760" t="s">
        <v>6229</v>
      </c>
      <c r="AN1760" t="s">
        <v>1260</v>
      </c>
      <c r="AO1760" t="s">
        <v>15883</v>
      </c>
    </row>
    <row r="1761" spans="1:41" x14ac:dyDescent="0.3">
      <c r="A1761" t="s">
        <v>3500</v>
      </c>
      <c r="B1761" t="s">
        <v>1065</v>
      </c>
      <c r="C1761" s="62">
        <v>32884</v>
      </c>
      <c r="D1761" t="s">
        <v>6846</v>
      </c>
      <c r="E1761" t="s">
        <v>7593</v>
      </c>
      <c r="F1761" t="s">
        <v>1400</v>
      </c>
      <c r="G1761" t="s">
        <v>6107</v>
      </c>
      <c r="H1761" t="s">
        <v>1371</v>
      </c>
      <c r="I1761" t="s">
        <v>9891</v>
      </c>
      <c r="J1761" t="s">
        <v>1065</v>
      </c>
      <c r="K1761">
        <v>517593</v>
      </c>
      <c r="L1761" t="s">
        <v>1065</v>
      </c>
      <c r="M1761">
        <v>1915129</v>
      </c>
      <c r="N1761" t="s">
        <v>1065</v>
      </c>
      <c r="O1761" t="s">
        <v>4757</v>
      </c>
      <c r="P1761" t="s">
        <v>3500</v>
      </c>
      <c r="Q1761">
        <v>9456</v>
      </c>
      <c r="R1761" t="s">
        <v>1065</v>
      </c>
      <c r="S1761">
        <v>32095</v>
      </c>
      <c r="T1761" t="s">
        <v>1065</v>
      </c>
      <c r="V1761" t="s">
        <v>4758</v>
      </c>
      <c r="W1761">
        <v>56723</v>
      </c>
      <c r="X1761">
        <v>9456</v>
      </c>
      <c r="Y1761" t="s">
        <v>1065</v>
      </c>
      <c r="Z1761" t="s">
        <v>6230</v>
      </c>
      <c r="AA1761" t="s">
        <v>664</v>
      </c>
      <c r="AB1761" t="s">
        <v>656</v>
      </c>
      <c r="AC1761" t="s">
        <v>1065</v>
      </c>
      <c r="AD1761" t="s">
        <v>6230</v>
      </c>
      <c r="AE1761">
        <v>12347</v>
      </c>
      <c r="AF1761" t="s">
        <v>1065</v>
      </c>
      <c r="AG1761">
        <v>21118</v>
      </c>
      <c r="AH1761" t="s">
        <v>1065</v>
      </c>
      <c r="AI1761">
        <v>5948</v>
      </c>
      <c r="AJ1761">
        <v>4413</v>
      </c>
      <c r="AL1761" t="s">
        <v>15243</v>
      </c>
      <c r="AM1761" t="s">
        <v>6230</v>
      </c>
      <c r="AN1761" t="s">
        <v>6230</v>
      </c>
      <c r="AO1761" t="s">
        <v>1371</v>
      </c>
    </row>
    <row r="1762" spans="1:41" x14ac:dyDescent="0.3">
      <c r="A1762" t="s">
        <v>3042</v>
      </c>
      <c r="B1762" t="s">
        <v>723</v>
      </c>
      <c r="C1762" s="62">
        <v>32597</v>
      </c>
      <c r="D1762" t="s">
        <v>6642</v>
      </c>
      <c r="E1762" t="s">
        <v>7548</v>
      </c>
      <c r="F1762" t="s">
        <v>1387</v>
      </c>
      <c r="G1762" t="s">
        <v>6107</v>
      </c>
      <c r="H1762" t="s">
        <v>1371</v>
      </c>
      <c r="I1762" t="s">
        <v>9185</v>
      </c>
      <c r="J1762" t="s">
        <v>723</v>
      </c>
      <c r="K1762">
        <v>519242</v>
      </c>
      <c r="L1762" t="s">
        <v>723</v>
      </c>
      <c r="M1762">
        <v>1762602</v>
      </c>
      <c r="N1762" t="s">
        <v>723</v>
      </c>
      <c r="O1762" t="s">
        <v>3043</v>
      </c>
      <c r="P1762" t="s">
        <v>3042</v>
      </c>
      <c r="Q1762">
        <v>8780</v>
      </c>
      <c r="R1762" t="s">
        <v>723</v>
      </c>
      <c r="S1762">
        <v>30948</v>
      </c>
      <c r="T1762" t="s">
        <v>723</v>
      </c>
      <c r="V1762" t="s">
        <v>4759</v>
      </c>
      <c r="W1762">
        <v>65751</v>
      </c>
      <c r="X1762">
        <v>8780</v>
      </c>
      <c r="Y1762" t="s">
        <v>723</v>
      </c>
      <c r="Z1762" t="s">
        <v>6231</v>
      </c>
      <c r="AA1762" t="s">
        <v>664</v>
      </c>
      <c r="AB1762" t="s">
        <v>664</v>
      </c>
      <c r="AC1762" t="s">
        <v>723</v>
      </c>
      <c r="AD1762" t="s">
        <v>6231</v>
      </c>
      <c r="AE1762">
        <v>11438</v>
      </c>
      <c r="AF1762" t="s">
        <v>723</v>
      </c>
      <c r="AG1762">
        <v>12477</v>
      </c>
      <c r="AH1762" t="s">
        <v>723</v>
      </c>
      <c r="AI1762">
        <v>14393</v>
      </c>
      <c r="AJ1762">
        <v>3548</v>
      </c>
      <c r="AK1762" t="s">
        <v>723</v>
      </c>
      <c r="AL1762" t="s">
        <v>15244</v>
      </c>
      <c r="AM1762" t="s">
        <v>6231</v>
      </c>
      <c r="AN1762" t="s">
        <v>6231</v>
      </c>
      <c r="AO1762" t="s">
        <v>15887</v>
      </c>
    </row>
    <row r="1763" spans="1:41" x14ac:dyDescent="0.3">
      <c r="A1763" t="s">
        <v>3044</v>
      </c>
      <c r="B1763" t="s">
        <v>408</v>
      </c>
      <c r="C1763" s="62">
        <v>31169</v>
      </c>
      <c r="D1763" t="s">
        <v>6882</v>
      </c>
      <c r="E1763" t="s">
        <v>3045</v>
      </c>
      <c r="F1763" t="s">
        <v>3575</v>
      </c>
      <c r="G1763" t="s">
        <v>3575</v>
      </c>
      <c r="H1763" t="s">
        <v>1422</v>
      </c>
      <c r="I1763" t="s">
        <v>10935</v>
      </c>
      <c r="J1763" t="s">
        <v>408</v>
      </c>
      <c r="K1763">
        <v>457454</v>
      </c>
      <c r="L1763" t="s">
        <v>408</v>
      </c>
      <c r="M1763">
        <v>584807</v>
      </c>
      <c r="N1763" t="s">
        <v>408</v>
      </c>
      <c r="O1763" t="s">
        <v>3046</v>
      </c>
      <c r="P1763" t="s">
        <v>3044</v>
      </c>
      <c r="Q1763">
        <v>7939</v>
      </c>
      <c r="R1763" t="s">
        <v>408</v>
      </c>
      <c r="S1763">
        <v>28663</v>
      </c>
      <c r="T1763" t="s">
        <v>408</v>
      </c>
      <c r="U1763" t="s">
        <v>408</v>
      </c>
      <c r="V1763" t="s">
        <v>4760</v>
      </c>
      <c r="W1763">
        <v>46714</v>
      </c>
      <c r="X1763">
        <v>7939</v>
      </c>
      <c r="Y1763" t="s">
        <v>408</v>
      </c>
      <c r="Z1763" t="s">
        <v>6232</v>
      </c>
      <c r="AA1763" t="s">
        <v>5053</v>
      </c>
      <c r="AB1763" t="s">
        <v>656</v>
      </c>
      <c r="AC1763" t="s">
        <v>408</v>
      </c>
      <c r="AD1763" t="s">
        <v>6232</v>
      </c>
      <c r="AE1763">
        <v>7941</v>
      </c>
      <c r="AF1763" t="s">
        <v>408</v>
      </c>
      <c r="AG1763">
        <v>5357</v>
      </c>
      <c r="AH1763" t="s">
        <v>408</v>
      </c>
      <c r="AI1763">
        <v>1418</v>
      </c>
      <c r="AJ1763">
        <v>2490</v>
      </c>
      <c r="AN1763" t="s">
        <v>408</v>
      </c>
      <c r="AO1763" t="s">
        <v>1422</v>
      </c>
    </row>
    <row r="1764" spans="1:41" x14ac:dyDescent="0.3">
      <c r="A1764" t="s">
        <v>3047</v>
      </c>
      <c r="B1764" t="s">
        <v>787</v>
      </c>
      <c r="C1764" s="62">
        <v>31070</v>
      </c>
      <c r="D1764" t="s">
        <v>7060</v>
      </c>
      <c r="E1764" t="s">
        <v>7495</v>
      </c>
      <c r="F1764" t="s">
        <v>1381</v>
      </c>
      <c r="G1764" t="s">
        <v>9083</v>
      </c>
      <c r="H1764" t="s">
        <v>1371</v>
      </c>
      <c r="I1764" t="s">
        <v>9662</v>
      </c>
      <c r="J1764" t="s">
        <v>787</v>
      </c>
      <c r="K1764">
        <v>502188</v>
      </c>
      <c r="L1764" t="s">
        <v>787</v>
      </c>
      <c r="M1764">
        <v>1114753</v>
      </c>
      <c r="N1764" t="s">
        <v>787</v>
      </c>
      <c r="O1764" t="s">
        <v>3048</v>
      </c>
      <c r="P1764" t="s">
        <v>3047</v>
      </c>
      <c r="Q1764">
        <v>8281</v>
      </c>
      <c r="R1764" t="s">
        <v>787</v>
      </c>
      <c r="S1764">
        <v>29166</v>
      </c>
      <c r="T1764" t="s">
        <v>787</v>
      </c>
      <c r="V1764" t="s">
        <v>4761</v>
      </c>
      <c r="W1764">
        <v>50175</v>
      </c>
      <c r="X1764">
        <v>8281</v>
      </c>
      <c r="Y1764" t="s">
        <v>787</v>
      </c>
      <c r="Z1764" t="s">
        <v>6233</v>
      </c>
      <c r="AA1764" t="s">
        <v>656</v>
      </c>
      <c r="AB1764" t="s">
        <v>656</v>
      </c>
      <c r="AC1764" t="s">
        <v>787</v>
      </c>
      <c r="AD1764" t="s">
        <v>6233</v>
      </c>
      <c r="AE1764">
        <v>9374</v>
      </c>
      <c r="AF1764" t="s">
        <v>787</v>
      </c>
      <c r="AG1764">
        <v>6149</v>
      </c>
      <c r="AH1764" t="s">
        <v>787</v>
      </c>
      <c r="AI1764">
        <v>1653</v>
      </c>
      <c r="AJ1764">
        <v>3005</v>
      </c>
      <c r="AK1764" t="s">
        <v>787</v>
      </c>
      <c r="AL1764" t="s">
        <v>15245</v>
      </c>
      <c r="AM1764" t="s">
        <v>6233</v>
      </c>
      <c r="AN1764" t="s">
        <v>6233</v>
      </c>
      <c r="AO1764" t="s">
        <v>15887</v>
      </c>
    </row>
    <row r="1765" spans="1:41" x14ac:dyDescent="0.3">
      <c r="A1765" t="s">
        <v>15822</v>
      </c>
      <c r="B1765" t="s">
        <v>15686</v>
      </c>
      <c r="C1765" s="62">
        <v>33518</v>
      </c>
      <c r="D1765" t="s">
        <v>6560</v>
      </c>
      <c r="E1765" t="s">
        <v>15823</v>
      </c>
      <c r="F1765" t="s">
        <v>1428</v>
      </c>
      <c r="G1765" t="s">
        <v>6107</v>
      </c>
      <c r="H1765" t="s">
        <v>1371</v>
      </c>
      <c r="I1765" t="s">
        <v>15824</v>
      </c>
      <c r="J1765" t="s">
        <v>15686</v>
      </c>
      <c r="K1765">
        <v>592716</v>
      </c>
      <c r="L1765" t="s">
        <v>15686</v>
      </c>
      <c r="P1765" t="s">
        <v>15822</v>
      </c>
      <c r="Q1765">
        <v>10317</v>
      </c>
      <c r="R1765" t="s">
        <v>15686</v>
      </c>
      <c r="S1765">
        <v>33677</v>
      </c>
      <c r="T1765" t="s">
        <v>15686</v>
      </c>
      <c r="W1765">
        <v>70885</v>
      </c>
      <c r="X1765">
        <v>10317</v>
      </c>
      <c r="Y1765" t="s">
        <v>15686</v>
      </c>
      <c r="Z1765" t="s">
        <v>16083</v>
      </c>
      <c r="AA1765" t="s">
        <v>656</v>
      </c>
      <c r="AB1765" t="s">
        <v>656</v>
      </c>
      <c r="AD1765" t="s">
        <v>16083</v>
      </c>
      <c r="AE1765">
        <v>13571</v>
      </c>
      <c r="AI1765">
        <v>18475</v>
      </c>
      <c r="AJ1765">
        <v>5193</v>
      </c>
      <c r="AN1765" t="s">
        <v>15686</v>
      </c>
      <c r="AO1765" t="s">
        <v>1371</v>
      </c>
    </row>
    <row r="1766" spans="1:41" x14ac:dyDescent="0.3">
      <c r="A1766" t="s">
        <v>3049</v>
      </c>
      <c r="B1766" t="s">
        <v>944</v>
      </c>
      <c r="C1766" s="62">
        <v>32394</v>
      </c>
      <c r="D1766" t="s">
        <v>6528</v>
      </c>
      <c r="E1766" t="s">
        <v>8062</v>
      </c>
      <c r="F1766" t="s">
        <v>3575</v>
      </c>
      <c r="G1766" t="s">
        <v>3575</v>
      </c>
      <c r="H1766" t="s">
        <v>1371</v>
      </c>
      <c r="I1766" t="s">
        <v>10957</v>
      </c>
      <c r="J1766" t="s">
        <v>944</v>
      </c>
      <c r="K1766">
        <v>502253</v>
      </c>
      <c r="L1766" t="s">
        <v>944</v>
      </c>
      <c r="M1766">
        <v>1755082</v>
      </c>
      <c r="N1766" t="s">
        <v>944</v>
      </c>
      <c r="O1766" t="s">
        <v>4762</v>
      </c>
      <c r="P1766" t="s">
        <v>3049</v>
      </c>
      <c r="Q1766">
        <v>8750</v>
      </c>
      <c r="R1766" t="s">
        <v>944</v>
      </c>
      <c r="S1766">
        <v>30941</v>
      </c>
      <c r="T1766" t="s">
        <v>944</v>
      </c>
      <c r="V1766" t="s">
        <v>4763</v>
      </c>
      <c r="W1766">
        <v>50207</v>
      </c>
      <c r="X1766">
        <v>8750</v>
      </c>
      <c r="Y1766" t="s">
        <v>944</v>
      </c>
      <c r="Z1766" t="s">
        <v>8940</v>
      </c>
      <c r="AA1766" t="s">
        <v>656</v>
      </c>
      <c r="AB1766" t="s">
        <v>656</v>
      </c>
      <c r="AC1766" t="s">
        <v>944</v>
      </c>
      <c r="AD1766" t="s">
        <v>8940</v>
      </c>
      <c r="AE1766">
        <v>11419</v>
      </c>
      <c r="AI1766">
        <v>16879</v>
      </c>
      <c r="AN1766" t="s">
        <v>944</v>
      </c>
      <c r="AO1766" t="s">
        <v>1371</v>
      </c>
    </row>
    <row r="1767" spans="1:41" x14ac:dyDescent="0.3">
      <c r="A1767" t="s">
        <v>4764</v>
      </c>
      <c r="B1767" t="s">
        <v>1314</v>
      </c>
      <c r="C1767" s="62">
        <v>33786</v>
      </c>
      <c r="D1767" t="s">
        <v>6581</v>
      </c>
      <c r="E1767" t="s">
        <v>7021</v>
      </c>
      <c r="F1767" t="s">
        <v>1424</v>
      </c>
      <c r="G1767" t="s">
        <v>6107</v>
      </c>
      <c r="H1767" t="s">
        <v>1371</v>
      </c>
      <c r="I1767" t="s">
        <v>9131</v>
      </c>
      <c r="J1767" t="s">
        <v>1314</v>
      </c>
      <c r="K1767">
        <v>592717</v>
      </c>
      <c r="L1767" t="s">
        <v>1314</v>
      </c>
      <c r="M1767">
        <v>1757987</v>
      </c>
      <c r="N1767" t="s">
        <v>1314</v>
      </c>
      <c r="O1767" t="s">
        <v>8941</v>
      </c>
      <c r="P1767" t="s">
        <v>4764</v>
      </c>
      <c r="Q1767">
        <v>9635</v>
      </c>
      <c r="R1767" t="s">
        <v>1314</v>
      </c>
      <c r="S1767">
        <v>31254</v>
      </c>
      <c r="T1767" t="s">
        <v>1314</v>
      </c>
      <c r="V1767" t="s">
        <v>6234</v>
      </c>
      <c r="W1767">
        <v>67107</v>
      </c>
      <c r="X1767">
        <v>9635</v>
      </c>
      <c r="Y1767" t="s">
        <v>1314</v>
      </c>
      <c r="Z1767" t="s">
        <v>6235</v>
      </c>
      <c r="AA1767" t="s">
        <v>656</v>
      </c>
      <c r="AB1767" t="s">
        <v>656</v>
      </c>
      <c r="AC1767" t="s">
        <v>1314</v>
      </c>
      <c r="AD1767" t="s">
        <v>6235</v>
      </c>
      <c r="AE1767">
        <v>11452</v>
      </c>
      <c r="AF1767" t="s">
        <v>1314</v>
      </c>
      <c r="AG1767">
        <v>52194</v>
      </c>
      <c r="AH1767" t="s">
        <v>1314</v>
      </c>
      <c r="AI1767">
        <v>14401</v>
      </c>
      <c r="AJ1767">
        <v>4696</v>
      </c>
      <c r="AL1767" t="s">
        <v>15246</v>
      </c>
      <c r="AM1767" t="s">
        <v>6235</v>
      </c>
      <c r="AN1767" t="s">
        <v>6235</v>
      </c>
      <c r="AO1767" t="s">
        <v>15887</v>
      </c>
    </row>
    <row r="1768" spans="1:41" x14ac:dyDescent="0.3">
      <c r="A1768" t="s">
        <v>3050</v>
      </c>
      <c r="B1768" t="s">
        <v>747</v>
      </c>
      <c r="C1768" s="62">
        <v>30739</v>
      </c>
      <c r="D1768" t="s">
        <v>7585</v>
      </c>
      <c r="E1768" t="s">
        <v>7021</v>
      </c>
      <c r="F1768" t="s">
        <v>1432</v>
      </c>
      <c r="G1768" t="s">
        <v>9083</v>
      </c>
      <c r="H1768" t="s">
        <v>1371</v>
      </c>
      <c r="I1768" t="s">
        <v>9990</v>
      </c>
      <c r="J1768" t="s">
        <v>747</v>
      </c>
      <c r="K1768">
        <v>434671</v>
      </c>
      <c r="L1768" t="s">
        <v>747</v>
      </c>
      <c r="M1768">
        <v>533212</v>
      </c>
      <c r="N1768" t="s">
        <v>747</v>
      </c>
      <c r="O1768" t="s">
        <v>3051</v>
      </c>
      <c r="P1768" t="s">
        <v>3050</v>
      </c>
      <c r="Q1768">
        <v>7701</v>
      </c>
      <c r="R1768" t="s">
        <v>747</v>
      </c>
      <c r="S1768">
        <v>6472</v>
      </c>
      <c r="T1768" t="s">
        <v>747</v>
      </c>
      <c r="V1768" t="s">
        <v>4765</v>
      </c>
      <c r="W1768">
        <v>45578</v>
      </c>
      <c r="X1768">
        <v>7701</v>
      </c>
      <c r="Y1768" t="s">
        <v>747</v>
      </c>
      <c r="Z1768" t="s">
        <v>6236</v>
      </c>
      <c r="AA1768" t="s">
        <v>656</v>
      </c>
      <c r="AB1768" t="s">
        <v>656</v>
      </c>
      <c r="AC1768" t="s">
        <v>747</v>
      </c>
      <c r="AD1768" t="s">
        <v>6236</v>
      </c>
      <c r="AE1768">
        <v>8483</v>
      </c>
      <c r="AF1768" t="s">
        <v>747</v>
      </c>
      <c r="AG1768">
        <v>6151</v>
      </c>
      <c r="AH1768" t="s">
        <v>747</v>
      </c>
      <c r="AI1768">
        <v>3988</v>
      </c>
      <c r="AJ1768">
        <v>2348</v>
      </c>
      <c r="AL1768" t="s">
        <v>15247</v>
      </c>
      <c r="AM1768" t="s">
        <v>6236</v>
      </c>
      <c r="AN1768" t="s">
        <v>6236</v>
      </c>
      <c r="AO1768" t="s">
        <v>15887</v>
      </c>
    </row>
    <row r="1769" spans="1:41" x14ac:dyDescent="0.3">
      <c r="A1769" t="s">
        <v>6237</v>
      </c>
      <c r="B1769" t="s">
        <v>13010</v>
      </c>
      <c r="C1769" s="62">
        <v>33784</v>
      </c>
      <c r="D1769" t="s">
        <v>13147</v>
      </c>
      <c r="E1769" t="s">
        <v>7021</v>
      </c>
      <c r="F1769" t="s">
        <v>1462</v>
      </c>
      <c r="G1769" t="s">
        <v>6107</v>
      </c>
      <c r="H1769" t="s">
        <v>659</v>
      </c>
      <c r="I1769" t="s">
        <v>9949</v>
      </c>
      <c r="J1769" t="s">
        <v>13010</v>
      </c>
      <c r="K1769">
        <v>570560</v>
      </c>
      <c r="L1769" t="s">
        <v>13010</v>
      </c>
      <c r="M1769">
        <v>1956971</v>
      </c>
      <c r="N1769" t="s">
        <v>13010</v>
      </c>
      <c r="O1769" t="s">
        <v>13890</v>
      </c>
      <c r="P1769" t="s">
        <v>6237</v>
      </c>
      <c r="Q1769">
        <v>9765</v>
      </c>
      <c r="R1769" t="s">
        <v>13010</v>
      </c>
      <c r="S1769">
        <v>32264</v>
      </c>
      <c r="T1769" t="s">
        <v>13010</v>
      </c>
      <c r="V1769" t="s">
        <v>12866</v>
      </c>
      <c r="W1769">
        <v>66288</v>
      </c>
      <c r="X1769">
        <v>9765</v>
      </c>
      <c r="Y1769" t="s">
        <v>13148</v>
      </c>
      <c r="Z1769" t="s">
        <v>13149</v>
      </c>
      <c r="AA1769" t="s">
        <v>5053</v>
      </c>
      <c r="AB1769" t="s">
        <v>656</v>
      </c>
      <c r="AC1769" t="s">
        <v>13010</v>
      </c>
      <c r="AD1769" t="s">
        <v>13149</v>
      </c>
      <c r="AE1769">
        <v>12645</v>
      </c>
      <c r="AF1769" t="s">
        <v>13010</v>
      </c>
      <c r="AG1769">
        <v>21161</v>
      </c>
      <c r="AH1769" t="s">
        <v>13010</v>
      </c>
      <c r="AI1769">
        <v>16873</v>
      </c>
      <c r="AJ1769">
        <v>4292</v>
      </c>
      <c r="AK1769" t="s">
        <v>13010</v>
      </c>
      <c r="AL1769" t="s">
        <v>15248</v>
      </c>
      <c r="AM1769" t="s">
        <v>13149</v>
      </c>
      <c r="AN1769" t="s">
        <v>13149</v>
      </c>
      <c r="AO1769" t="s">
        <v>658</v>
      </c>
    </row>
    <row r="1770" spans="1:41" x14ac:dyDescent="0.3">
      <c r="A1770" t="s">
        <v>3052</v>
      </c>
      <c r="B1770" t="s">
        <v>969</v>
      </c>
      <c r="C1770" s="62">
        <v>32555</v>
      </c>
      <c r="D1770" t="s">
        <v>7022</v>
      </c>
      <c r="E1770" t="s">
        <v>7021</v>
      </c>
      <c r="F1770" t="s">
        <v>3575</v>
      </c>
      <c r="G1770" t="s">
        <v>3575</v>
      </c>
      <c r="H1770" t="s">
        <v>1371</v>
      </c>
      <c r="I1770" t="s">
        <v>9451</v>
      </c>
      <c r="J1770" t="s">
        <v>969</v>
      </c>
      <c r="K1770">
        <v>500674</v>
      </c>
      <c r="L1770" t="s">
        <v>969</v>
      </c>
      <c r="M1770">
        <v>1733866</v>
      </c>
      <c r="N1770" t="s">
        <v>969</v>
      </c>
      <c r="O1770" t="s">
        <v>3053</v>
      </c>
      <c r="P1770" t="s">
        <v>3052</v>
      </c>
      <c r="Q1770">
        <v>8890</v>
      </c>
      <c r="R1770" t="s">
        <v>969</v>
      </c>
      <c r="S1770">
        <v>30575</v>
      </c>
      <c r="T1770" t="s">
        <v>969</v>
      </c>
      <c r="V1770" t="s">
        <v>4766</v>
      </c>
      <c r="W1770">
        <v>51584</v>
      </c>
      <c r="X1770">
        <v>8890</v>
      </c>
      <c r="Y1770" t="s">
        <v>969</v>
      </c>
      <c r="Z1770" t="s">
        <v>8942</v>
      </c>
      <c r="AA1770" t="s">
        <v>656</v>
      </c>
      <c r="AB1770" t="s">
        <v>656</v>
      </c>
      <c r="AC1770" t="s">
        <v>969</v>
      </c>
      <c r="AD1770" t="s">
        <v>8942</v>
      </c>
      <c r="AE1770">
        <v>11334</v>
      </c>
      <c r="AI1770">
        <v>7813</v>
      </c>
      <c r="AN1770" t="s">
        <v>969</v>
      </c>
      <c r="AO1770" t="s">
        <v>1371</v>
      </c>
    </row>
    <row r="1771" spans="1:41" x14ac:dyDescent="0.3">
      <c r="A1771" t="s">
        <v>4767</v>
      </c>
      <c r="B1771" t="s">
        <v>4768</v>
      </c>
      <c r="C1771" s="62">
        <v>28480</v>
      </c>
      <c r="D1771" t="s">
        <v>6881</v>
      </c>
      <c r="E1771" t="s">
        <v>7021</v>
      </c>
      <c r="F1771" t="s">
        <v>3575</v>
      </c>
      <c r="G1771" t="s">
        <v>3575</v>
      </c>
      <c r="H1771" t="s">
        <v>1429</v>
      </c>
      <c r="I1771" t="s">
        <v>10360</v>
      </c>
      <c r="J1771" t="s">
        <v>4768</v>
      </c>
      <c r="K1771">
        <v>408108</v>
      </c>
      <c r="L1771" t="s">
        <v>4768</v>
      </c>
      <c r="M1771">
        <v>288985</v>
      </c>
      <c r="N1771" t="s">
        <v>4768</v>
      </c>
      <c r="O1771" t="s">
        <v>6238</v>
      </c>
      <c r="P1771" t="s">
        <v>4767</v>
      </c>
      <c r="R1771" t="s">
        <v>4768</v>
      </c>
      <c r="V1771" t="s">
        <v>6239</v>
      </c>
      <c r="W1771">
        <v>1346</v>
      </c>
      <c r="Z1771" t="s">
        <v>8943</v>
      </c>
      <c r="AA1771" t="s">
        <v>656</v>
      </c>
      <c r="AB1771" t="s">
        <v>656</v>
      </c>
      <c r="AC1771" t="s">
        <v>4768</v>
      </c>
      <c r="AD1771" t="s">
        <v>8943</v>
      </c>
      <c r="AI1771">
        <v>477</v>
      </c>
      <c r="AO1771" t="s">
        <v>1429</v>
      </c>
    </row>
    <row r="1772" spans="1:41" x14ac:dyDescent="0.3">
      <c r="A1772" t="s">
        <v>3054</v>
      </c>
      <c r="B1772" t="s">
        <v>475</v>
      </c>
      <c r="C1772" s="62">
        <v>30561</v>
      </c>
      <c r="D1772" t="s">
        <v>7326</v>
      </c>
      <c r="E1772" t="s">
        <v>7021</v>
      </c>
      <c r="F1772" t="s">
        <v>3575</v>
      </c>
      <c r="G1772" t="s">
        <v>3575</v>
      </c>
      <c r="H1772" t="s">
        <v>1394</v>
      </c>
      <c r="I1772" t="s">
        <v>10115</v>
      </c>
      <c r="J1772" t="s">
        <v>475</v>
      </c>
      <c r="K1772">
        <v>459991</v>
      </c>
      <c r="L1772" t="s">
        <v>475</v>
      </c>
      <c r="M1772">
        <v>1102812</v>
      </c>
      <c r="N1772" t="s">
        <v>475</v>
      </c>
      <c r="O1772" t="s">
        <v>3055</v>
      </c>
      <c r="P1772" t="s">
        <v>3054</v>
      </c>
      <c r="Q1772">
        <v>8385</v>
      </c>
      <c r="R1772" t="s">
        <v>475</v>
      </c>
      <c r="S1772">
        <v>29270</v>
      </c>
      <c r="T1772" t="s">
        <v>475</v>
      </c>
      <c r="U1772" t="s">
        <v>475</v>
      </c>
      <c r="V1772" t="s">
        <v>4769</v>
      </c>
      <c r="W1772">
        <v>48876</v>
      </c>
      <c r="X1772">
        <v>8385</v>
      </c>
      <c r="Y1772" t="s">
        <v>475</v>
      </c>
      <c r="Z1772" t="s">
        <v>6240</v>
      </c>
      <c r="AA1772" t="s">
        <v>656</v>
      </c>
      <c r="AB1772" t="s">
        <v>656</v>
      </c>
      <c r="AC1772" t="s">
        <v>475</v>
      </c>
      <c r="AD1772" t="s">
        <v>6240</v>
      </c>
      <c r="AE1772">
        <v>8738</v>
      </c>
      <c r="AI1772">
        <v>2047</v>
      </c>
      <c r="AN1772" t="s">
        <v>475</v>
      </c>
      <c r="AO1772" t="s">
        <v>1394</v>
      </c>
    </row>
    <row r="1773" spans="1:41" x14ac:dyDescent="0.3">
      <c r="A1773" t="s">
        <v>10107</v>
      </c>
      <c r="B1773" t="s">
        <v>10108</v>
      </c>
      <c r="C1773" s="62">
        <v>33940</v>
      </c>
      <c r="D1773" t="s">
        <v>7379</v>
      </c>
      <c r="E1773" t="s">
        <v>7021</v>
      </c>
      <c r="F1773" t="s">
        <v>1370</v>
      </c>
      <c r="G1773" t="s">
        <v>6107</v>
      </c>
      <c r="H1773" t="s">
        <v>1422</v>
      </c>
      <c r="I1773" t="s">
        <v>10109</v>
      </c>
      <c r="J1773" t="s">
        <v>10108</v>
      </c>
      <c r="K1773">
        <v>596142</v>
      </c>
      <c r="L1773" t="s">
        <v>10108</v>
      </c>
      <c r="M1773">
        <v>1799263</v>
      </c>
      <c r="N1773" t="s">
        <v>10108</v>
      </c>
      <c r="O1773" t="s">
        <v>13309</v>
      </c>
      <c r="P1773" t="s">
        <v>10107</v>
      </c>
      <c r="Q1773">
        <v>9097</v>
      </c>
      <c r="R1773" t="s">
        <v>10108</v>
      </c>
      <c r="S1773">
        <v>31095</v>
      </c>
      <c r="T1773" t="s">
        <v>10108</v>
      </c>
      <c r="V1773" t="s">
        <v>12088</v>
      </c>
      <c r="W1773">
        <v>68087</v>
      </c>
      <c r="X1773">
        <v>9097</v>
      </c>
      <c r="Y1773" t="s">
        <v>15249</v>
      </c>
      <c r="Z1773" t="s">
        <v>10110</v>
      </c>
      <c r="AA1773" t="s">
        <v>656</v>
      </c>
      <c r="AB1773" t="s">
        <v>656</v>
      </c>
      <c r="AC1773" t="s">
        <v>10108</v>
      </c>
      <c r="AD1773" t="s">
        <v>10110</v>
      </c>
      <c r="AE1773">
        <v>11159</v>
      </c>
      <c r="AF1773" t="s">
        <v>10108</v>
      </c>
      <c r="AG1773">
        <v>16945</v>
      </c>
      <c r="AH1773" t="s">
        <v>10108</v>
      </c>
      <c r="AI1773">
        <v>14078</v>
      </c>
      <c r="AJ1773">
        <v>4541</v>
      </c>
      <c r="AK1773" t="s">
        <v>10108</v>
      </c>
      <c r="AL1773" t="s">
        <v>15250</v>
      </c>
      <c r="AM1773" t="s">
        <v>10110</v>
      </c>
      <c r="AN1773" t="s">
        <v>10110</v>
      </c>
      <c r="AO1773" t="s">
        <v>1422</v>
      </c>
    </row>
    <row r="1774" spans="1:41" x14ac:dyDescent="0.3">
      <c r="A1774" t="s">
        <v>3056</v>
      </c>
      <c r="B1774" t="s">
        <v>146</v>
      </c>
      <c r="C1774" s="62">
        <v>32829</v>
      </c>
      <c r="D1774" t="s">
        <v>7158</v>
      </c>
      <c r="E1774" t="s">
        <v>7021</v>
      </c>
      <c r="F1774" t="s">
        <v>3575</v>
      </c>
      <c r="G1774" t="s">
        <v>3575</v>
      </c>
      <c r="H1774" t="s">
        <v>1422</v>
      </c>
      <c r="I1774" t="s">
        <v>9094</v>
      </c>
      <c r="J1774" t="s">
        <v>146</v>
      </c>
      <c r="K1774">
        <v>516949</v>
      </c>
      <c r="L1774" t="s">
        <v>146</v>
      </c>
      <c r="M1774">
        <v>1733551</v>
      </c>
      <c r="N1774" t="s">
        <v>146</v>
      </c>
      <c r="O1774" t="s">
        <v>3057</v>
      </c>
      <c r="P1774" t="s">
        <v>3056</v>
      </c>
      <c r="Q1774">
        <v>8972</v>
      </c>
      <c r="R1774" t="s">
        <v>146</v>
      </c>
      <c r="S1774">
        <v>30567</v>
      </c>
      <c r="T1774" t="s">
        <v>146</v>
      </c>
      <c r="U1774" t="s">
        <v>146</v>
      </c>
      <c r="V1774" t="s">
        <v>4770</v>
      </c>
      <c r="W1774">
        <v>56734</v>
      </c>
      <c r="X1774">
        <v>8972</v>
      </c>
      <c r="Y1774" t="s">
        <v>146</v>
      </c>
      <c r="Z1774" t="s">
        <v>6241</v>
      </c>
      <c r="AA1774" t="s">
        <v>5053</v>
      </c>
      <c r="AB1774" t="s">
        <v>656</v>
      </c>
      <c r="AC1774" t="s">
        <v>146</v>
      </c>
      <c r="AD1774" t="s">
        <v>6241</v>
      </c>
      <c r="AE1774">
        <v>11237</v>
      </c>
      <c r="AF1774" t="s">
        <v>146</v>
      </c>
      <c r="AG1774">
        <v>13174</v>
      </c>
      <c r="AH1774" t="s">
        <v>146</v>
      </c>
      <c r="AI1774">
        <v>8593</v>
      </c>
      <c r="AJ1774">
        <v>3843</v>
      </c>
      <c r="AL1774" t="s">
        <v>15251</v>
      </c>
      <c r="AM1774" t="s">
        <v>6241</v>
      </c>
      <c r="AN1774" t="s">
        <v>146</v>
      </c>
      <c r="AO1774" t="s">
        <v>1422</v>
      </c>
    </row>
    <row r="1775" spans="1:41" x14ac:dyDescent="0.3">
      <c r="A1775" t="s">
        <v>4771</v>
      </c>
      <c r="B1775" t="s">
        <v>994</v>
      </c>
      <c r="C1775" s="62">
        <v>30274</v>
      </c>
      <c r="D1775" t="s">
        <v>6795</v>
      </c>
      <c r="E1775" t="s">
        <v>7021</v>
      </c>
      <c r="F1775" t="s">
        <v>3575</v>
      </c>
      <c r="G1775" t="s">
        <v>3575</v>
      </c>
      <c r="H1775" t="s">
        <v>1371</v>
      </c>
      <c r="I1775" t="s">
        <v>9668</v>
      </c>
      <c r="J1775" t="s">
        <v>994</v>
      </c>
      <c r="K1775">
        <v>456043</v>
      </c>
      <c r="L1775" t="s">
        <v>994</v>
      </c>
      <c r="M1775">
        <v>585911</v>
      </c>
      <c r="N1775" t="s">
        <v>994</v>
      </c>
      <c r="O1775" t="s">
        <v>6242</v>
      </c>
      <c r="P1775" t="s">
        <v>4771</v>
      </c>
      <c r="Q1775">
        <v>7777</v>
      </c>
      <c r="R1775" t="s">
        <v>994</v>
      </c>
      <c r="S1775">
        <v>28472</v>
      </c>
      <c r="T1775" t="s">
        <v>994</v>
      </c>
      <c r="V1775" t="s">
        <v>6243</v>
      </c>
      <c r="W1775">
        <v>48879</v>
      </c>
      <c r="X1775">
        <v>7777</v>
      </c>
      <c r="Y1775" t="s">
        <v>994</v>
      </c>
      <c r="Z1775" t="s">
        <v>8944</v>
      </c>
      <c r="AA1775" t="s">
        <v>664</v>
      </c>
      <c r="AB1775" t="s">
        <v>664</v>
      </c>
      <c r="AC1775" t="s">
        <v>994</v>
      </c>
      <c r="AD1775" t="s">
        <v>8944</v>
      </c>
      <c r="AE1775">
        <v>8982</v>
      </c>
      <c r="AI1775">
        <v>4232</v>
      </c>
      <c r="AN1775" t="s">
        <v>994</v>
      </c>
      <c r="AO1775" t="s">
        <v>1371</v>
      </c>
    </row>
    <row r="1776" spans="1:41" x14ac:dyDescent="0.3">
      <c r="A1776" t="s">
        <v>3501</v>
      </c>
      <c r="B1776" t="s">
        <v>143</v>
      </c>
      <c r="C1776" s="62">
        <v>32283</v>
      </c>
      <c r="D1776" t="s">
        <v>7028</v>
      </c>
      <c r="E1776" t="s">
        <v>7021</v>
      </c>
      <c r="F1776" t="s">
        <v>3575</v>
      </c>
      <c r="G1776" t="s">
        <v>3575</v>
      </c>
      <c r="H1776" t="s">
        <v>1371</v>
      </c>
      <c r="I1776" t="s">
        <v>9307</v>
      </c>
      <c r="J1776" t="s">
        <v>143</v>
      </c>
      <c r="K1776">
        <v>506997</v>
      </c>
      <c r="L1776" t="s">
        <v>143</v>
      </c>
      <c r="M1776">
        <v>1735793</v>
      </c>
      <c r="N1776" t="s">
        <v>143</v>
      </c>
      <c r="O1776" t="s">
        <v>4772</v>
      </c>
      <c r="P1776" t="s">
        <v>3501</v>
      </c>
      <c r="Q1776">
        <v>9394</v>
      </c>
      <c r="R1776" t="s">
        <v>143</v>
      </c>
      <c r="S1776">
        <v>30584</v>
      </c>
      <c r="T1776" t="s">
        <v>143</v>
      </c>
      <c r="V1776" t="s">
        <v>4773</v>
      </c>
      <c r="W1776">
        <v>59319</v>
      </c>
      <c r="X1776">
        <v>9394</v>
      </c>
      <c r="Y1776" t="s">
        <v>143</v>
      </c>
      <c r="Z1776" t="s">
        <v>6244</v>
      </c>
      <c r="AA1776" t="s">
        <v>656</v>
      </c>
      <c r="AB1776" t="s">
        <v>656</v>
      </c>
      <c r="AC1776" t="s">
        <v>143</v>
      </c>
      <c r="AD1776" t="s">
        <v>6244</v>
      </c>
      <c r="AE1776">
        <v>10969</v>
      </c>
      <c r="AF1776" t="s">
        <v>143</v>
      </c>
      <c r="AG1776">
        <v>13518</v>
      </c>
      <c r="AI1776">
        <v>5019</v>
      </c>
      <c r="AL1776" t="s">
        <v>15252</v>
      </c>
      <c r="AM1776" t="s">
        <v>6244</v>
      </c>
      <c r="AN1776" t="s">
        <v>143</v>
      </c>
      <c r="AO1776" t="s">
        <v>1371</v>
      </c>
    </row>
    <row r="1777" spans="1:41" x14ac:dyDescent="0.3">
      <c r="A1777" t="s">
        <v>3058</v>
      </c>
      <c r="B1777" t="s">
        <v>586</v>
      </c>
      <c r="C1777" s="62">
        <v>31635</v>
      </c>
      <c r="D1777" t="s">
        <v>6672</v>
      </c>
      <c r="E1777" t="s">
        <v>6671</v>
      </c>
      <c r="F1777" t="s">
        <v>1381</v>
      </c>
      <c r="G1777" t="s">
        <v>9083</v>
      </c>
      <c r="H1777" t="s">
        <v>658</v>
      </c>
      <c r="I1777" t="s">
        <v>10894</v>
      </c>
      <c r="J1777" t="s">
        <v>586</v>
      </c>
      <c r="K1777">
        <v>467055</v>
      </c>
      <c r="L1777" t="s">
        <v>586</v>
      </c>
      <c r="M1777">
        <v>585912</v>
      </c>
      <c r="N1777" t="s">
        <v>586</v>
      </c>
      <c r="O1777" t="s">
        <v>3059</v>
      </c>
      <c r="P1777" t="s">
        <v>3058</v>
      </c>
      <c r="Q1777">
        <v>8326</v>
      </c>
      <c r="R1777" t="s">
        <v>586</v>
      </c>
      <c r="S1777">
        <v>29212</v>
      </c>
      <c r="T1777" t="s">
        <v>586</v>
      </c>
      <c r="U1777" t="s">
        <v>586</v>
      </c>
      <c r="V1777" t="s">
        <v>4774</v>
      </c>
      <c r="W1777">
        <v>48901</v>
      </c>
      <c r="X1777">
        <v>8326</v>
      </c>
      <c r="Y1777" t="s">
        <v>586</v>
      </c>
      <c r="Z1777" t="s">
        <v>6245</v>
      </c>
      <c r="AA1777" t="s">
        <v>5053</v>
      </c>
      <c r="AB1777" t="s">
        <v>656</v>
      </c>
      <c r="AC1777" t="s">
        <v>586</v>
      </c>
      <c r="AD1777" t="s">
        <v>6245</v>
      </c>
      <c r="AE1777">
        <v>8885</v>
      </c>
      <c r="AF1777" t="s">
        <v>586</v>
      </c>
      <c r="AG1777">
        <v>5104</v>
      </c>
      <c r="AH1777" t="s">
        <v>586</v>
      </c>
      <c r="AI1777">
        <v>2125</v>
      </c>
      <c r="AJ1777">
        <v>3031</v>
      </c>
      <c r="AK1777" t="s">
        <v>586</v>
      </c>
      <c r="AL1777" t="s">
        <v>15253</v>
      </c>
      <c r="AM1777" t="s">
        <v>6245</v>
      </c>
      <c r="AN1777" t="s">
        <v>6245</v>
      </c>
      <c r="AO1777" t="s">
        <v>15895</v>
      </c>
    </row>
    <row r="1778" spans="1:41" x14ac:dyDescent="0.3">
      <c r="A1778" t="s">
        <v>3060</v>
      </c>
      <c r="B1778" t="s">
        <v>326</v>
      </c>
      <c r="C1778" s="62">
        <v>32048</v>
      </c>
      <c r="D1778" t="s">
        <v>7239</v>
      </c>
      <c r="E1778" t="s">
        <v>7327</v>
      </c>
      <c r="F1778" t="s">
        <v>3575</v>
      </c>
      <c r="G1778" t="s">
        <v>3575</v>
      </c>
      <c r="H1778" t="s">
        <v>2145</v>
      </c>
      <c r="I1778" t="s">
        <v>9410</v>
      </c>
      <c r="J1778" t="s">
        <v>326</v>
      </c>
      <c r="K1778">
        <v>543742</v>
      </c>
      <c r="L1778" t="s">
        <v>326</v>
      </c>
      <c r="M1778">
        <v>1741387</v>
      </c>
      <c r="N1778" t="s">
        <v>326</v>
      </c>
      <c r="O1778" t="s">
        <v>3061</v>
      </c>
      <c r="P1778" t="s">
        <v>3060</v>
      </c>
      <c r="Q1778">
        <v>8907</v>
      </c>
      <c r="R1778" t="s">
        <v>326</v>
      </c>
      <c r="S1778">
        <v>30867</v>
      </c>
      <c r="T1778" t="s">
        <v>326</v>
      </c>
      <c r="V1778" t="s">
        <v>4775</v>
      </c>
      <c r="W1778">
        <v>58630</v>
      </c>
      <c r="X1778">
        <v>8907</v>
      </c>
      <c r="Y1778" t="s">
        <v>326</v>
      </c>
      <c r="Z1778" t="s">
        <v>6246</v>
      </c>
      <c r="AA1778" t="s">
        <v>656</v>
      </c>
      <c r="AB1778" t="s">
        <v>656</v>
      </c>
      <c r="AC1778" t="s">
        <v>326</v>
      </c>
      <c r="AD1778" t="s">
        <v>6246</v>
      </c>
      <c r="AE1778">
        <v>11425</v>
      </c>
      <c r="AF1778" t="s">
        <v>326</v>
      </c>
      <c r="AG1778">
        <v>13026</v>
      </c>
      <c r="AH1778" t="s">
        <v>326</v>
      </c>
      <c r="AI1778">
        <v>5980</v>
      </c>
      <c r="AJ1778">
        <v>3774</v>
      </c>
      <c r="AN1778" t="s">
        <v>326</v>
      </c>
      <c r="AO1778" t="s">
        <v>2145</v>
      </c>
    </row>
    <row r="1779" spans="1:41" x14ac:dyDescent="0.3">
      <c r="A1779" t="s">
        <v>3502</v>
      </c>
      <c r="B1779" t="s">
        <v>1288</v>
      </c>
      <c r="C1779" s="62">
        <v>34100</v>
      </c>
      <c r="D1779" t="s">
        <v>6541</v>
      </c>
      <c r="E1779" t="s">
        <v>7087</v>
      </c>
      <c r="F1779" t="s">
        <v>1563</v>
      </c>
      <c r="G1779" t="s">
        <v>6107</v>
      </c>
      <c r="H1779" t="s">
        <v>658</v>
      </c>
      <c r="I1779" t="s">
        <v>10561</v>
      </c>
      <c r="J1779" t="s">
        <v>1288</v>
      </c>
      <c r="K1779">
        <v>593934</v>
      </c>
      <c r="L1779" t="s">
        <v>1288</v>
      </c>
      <c r="M1779">
        <v>1739669</v>
      </c>
      <c r="N1779" t="s">
        <v>1288</v>
      </c>
      <c r="O1779" t="s">
        <v>13504</v>
      </c>
      <c r="P1779" t="s">
        <v>3502</v>
      </c>
      <c r="Q1779">
        <v>9110</v>
      </c>
      <c r="R1779" t="s">
        <v>1288</v>
      </c>
      <c r="S1779">
        <v>31260</v>
      </c>
      <c r="T1779" t="s">
        <v>1288</v>
      </c>
      <c r="V1779" t="s">
        <v>12877</v>
      </c>
      <c r="W1779">
        <v>67574</v>
      </c>
      <c r="X1779">
        <v>9110</v>
      </c>
      <c r="Y1779" t="s">
        <v>1288</v>
      </c>
      <c r="Z1779" t="s">
        <v>8945</v>
      </c>
      <c r="AA1779" t="s">
        <v>656</v>
      </c>
      <c r="AB1779" t="s">
        <v>656</v>
      </c>
      <c r="AC1779" t="s">
        <v>1288</v>
      </c>
      <c r="AD1779" t="s">
        <v>8945</v>
      </c>
      <c r="AE1779">
        <v>11227</v>
      </c>
      <c r="AF1779" t="s">
        <v>1288</v>
      </c>
      <c r="AG1779">
        <v>16950</v>
      </c>
      <c r="AH1779" t="s">
        <v>1288</v>
      </c>
      <c r="AI1779">
        <v>13310</v>
      </c>
      <c r="AJ1779">
        <v>4517</v>
      </c>
      <c r="AK1779" t="s">
        <v>1288</v>
      </c>
      <c r="AL1779" t="s">
        <v>15254</v>
      </c>
      <c r="AM1779" t="s">
        <v>8945</v>
      </c>
      <c r="AN1779" t="s">
        <v>8945</v>
      </c>
      <c r="AO1779" t="s">
        <v>658</v>
      </c>
    </row>
    <row r="1780" spans="1:41" x14ac:dyDescent="0.3">
      <c r="A1780" t="s">
        <v>15638</v>
      </c>
      <c r="B1780" t="s">
        <v>14300</v>
      </c>
      <c r="C1780" s="62">
        <v>34626</v>
      </c>
      <c r="D1780" t="s">
        <v>6545</v>
      </c>
      <c r="E1780" t="s">
        <v>15639</v>
      </c>
      <c r="F1780" t="s">
        <v>1447</v>
      </c>
      <c r="G1780" t="s">
        <v>6107</v>
      </c>
      <c r="H1780" t="s">
        <v>1378</v>
      </c>
      <c r="I1780" t="s">
        <v>15482</v>
      </c>
      <c r="J1780" t="s">
        <v>14300</v>
      </c>
      <c r="K1780">
        <v>623993</v>
      </c>
      <c r="L1780" t="s">
        <v>14300</v>
      </c>
      <c r="P1780" t="s">
        <v>15640</v>
      </c>
      <c r="Q1780">
        <v>10666</v>
      </c>
      <c r="R1780" t="s">
        <v>14300</v>
      </c>
      <c r="S1780">
        <v>36084</v>
      </c>
      <c r="T1780" t="s">
        <v>14300</v>
      </c>
      <c r="W1780">
        <v>101568</v>
      </c>
      <c r="Z1780" t="s">
        <v>16084</v>
      </c>
      <c r="AA1780" t="s">
        <v>5053</v>
      </c>
      <c r="AB1780" t="s">
        <v>656</v>
      </c>
      <c r="AD1780" t="s">
        <v>16084</v>
      </c>
      <c r="AE1780">
        <v>12907</v>
      </c>
      <c r="AI1780">
        <v>23856</v>
      </c>
      <c r="AJ1780">
        <v>5528</v>
      </c>
      <c r="AN1780" t="s">
        <v>14300</v>
      </c>
      <c r="AO1780" t="s">
        <v>1378</v>
      </c>
    </row>
    <row r="1781" spans="1:41" x14ac:dyDescent="0.3">
      <c r="A1781" t="s">
        <v>3062</v>
      </c>
      <c r="B1781" t="s">
        <v>605</v>
      </c>
      <c r="C1781" s="62">
        <v>31510</v>
      </c>
      <c r="D1781" t="s">
        <v>6626</v>
      </c>
      <c r="E1781" t="s">
        <v>6625</v>
      </c>
      <c r="F1781" t="s">
        <v>1400</v>
      </c>
      <c r="G1781" t="s">
        <v>6107</v>
      </c>
      <c r="H1781" t="s">
        <v>1394</v>
      </c>
      <c r="I1781" t="s">
        <v>9912</v>
      </c>
      <c r="J1781" t="s">
        <v>605</v>
      </c>
      <c r="K1781">
        <v>467793</v>
      </c>
      <c r="L1781" t="s">
        <v>605</v>
      </c>
      <c r="M1781">
        <v>1208743</v>
      </c>
      <c r="N1781" t="s">
        <v>605</v>
      </c>
      <c r="O1781" t="s">
        <v>3063</v>
      </c>
      <c r="P1781" t="s">
        <v>3062</v>
      </c>
      <c r="Q1781">
        <v>8619</v>
      </c>
      <c r="R1781" t="s">
        <v>605</v>
      </c>
      <c r="S1781">
        <v>30280</v>
      </c>
      <c r="T1781" t="s">
        <v>605</v>
      </c>
      <c r="U1781" t="s">
        <v>605</v>
      </c>
      <c r="V1781" t="s">
        <v>4776</v>
      </c>
      <c r="W1781">
        <v>48929</v>
      </c>
      <c r="X1781">
        <v>8619</v>
      </c>
      <c r="Y1781" t="s">
        <v>605</v>
      </c>
      <c r="Z1781" t="s">
        <v>6247</v>
      </c>
      <c r="AA1781" t="s">
        <v>5053</v>
      </c>
      <c r="AB1781" t="s">
        <v>656</v>
      </c>
      <c r="AC1781" t="s">
        <v>605</v>
      </c>
      <c r="AD1781" t="s">
        <v>6247</v>
      </c>
      <c r="AE1781">
        <v>10322</v>
      </c>
      <c r="AF1781" t="s">
        <v>605</v>
      </c>
      <c r="AG1781">
        <v>12310</v>
      </c>
      <c r="AH1781" t="s">
        <v>605</v>
      </c>
      <c r="AI1781">
        <v>2933</v>
      </c>
      <c r="AJ1781">
        <v>3406</v>
      </c>
      <c r="AK1781" t="s">
        <v>605</v>
      </c>
      <c r="AL1781" t="s">
        <v>15255</v>
      </c>
      <c r="AM1781" t="s">
        <v>6247</v>
      </c>
      <c r="AN1781" t="s">
        <v>6247</v>
      </c>
      <c r="AO1781" t="s">
        <v>1394</v>
      </c>
    </row>
    <row r="1782" spans="1:41" x14ac:dyDescent="0.3">
      <c r="A1782" t="s">
        <v>6248</v>
      </c>
      <c r="B1782" t="s">
        <v>54</v>
      </c>
      <c r="C1782" s="62">
        <v>33184</v>
      </c>
      <c r="D1782" t="s">
        <v>6846</v>
      </c>
      <c r="E1782" t="s">
        <v>6625</v>
      </c>
      <c r="F1782" t="s">
        <v>3575</v>
      </c>
      <c r="G1782" t="s">
        <v>3575</v>
      </c>
      <c r="H1782" t="s">
        <v>1378</v>
      </c>
      <c r="I1782" t="s">
        <v>10485</v>
      </c>
      <c r="J1782" t="s">
        <v>54</v>
      </c>
      <c r="K1782">
        <v>542454</v>
      </c>
      <c r="L1782" t="s">
        <v>54</v>
      </c>
      <c r="M1782">
        <v>1810926</v>
      </c>
      <c r="N1782" t="s">
        <v>54</v>
      </c>
      <c r="O1782" t="s">
        <v>8946</v>
      </c>
      <c r="P1782" t="s">
        <v>6248</v>
      </c>
      <c r="Q1782">
        <v>9693</v>
      </c>
      <c r="R1782" t="s">
        <v>54</v>
      </c>
      <c r="S1782">
        <v>31387</v>
      </c>
      <c r="T1782" t="s">
        <v>54</v>
      </c>
      <c r="V1782" t="s">
        <v>6249</v>
      </c>
      <c r="W1782">
        <v>59768</v>
      </c>
      <c r="X1782">
        <v>9693</v>
      </c>
      <c r="Y1782" t="s">
        <v>54</v>
      </c>
      <c r="Z1782" t="s">
        <v>6250</v>
      </c>
      <c r="AA1782" t="s">
        <v>5053</v>
      </c>
      <c r="AB1782" t="s">
        <v>656</v>
      </c>
      <c r="AC1782" t="s">
        <v>54</v>
      </c>
      <c r="AD1782" t="s">
        <v>6250</v>
      </c>
      <c r="AE1782">
        <v>12708</v>
      </c>
      <c r="AF1782" t="s">
        <v>54</v>
      </c>
      <c r="AG1782">
        <v>13851</v>
      </c>
      <c r="AH1782" t="s">
        <v>54</v>
      </c>
      <c r="AI1782">
        <v>10028</v>
      </c>
      <c r="AJ1782">
        <v>4618</v>
      </c>
      <c r="AK1782" t="s">
        <v>54</v>
      </c>
      <c r="AL1782" t="s">
        <v>15256</v>
      </c>
      <c r="AM1782" t="s">
        <v>6250</v>
      </c>
      <c r="AN1782" t="s">
        <v>54</v>
      </c>
      <c r="AO1782" t="s">
        <v>1378</v>
      </c>
    </row>
    <row r="1783" spans="1:41" x14ac:dyDescent="0.3">
      <c r="A1783" t="s">
        <v>10679</v>
      </c>
      <c r="B1783" t="s">
        <v>10680</v>
      </c>
      <c r="C1783" s="62">
        <v>33821</v>
      </c>
      <c r="D1783" t="s">
        <v>10681</v>
      </c>
      <c r="E1783" t="s">
        <v>6625</v>
      </c>
      <c r="F1783" t="s">
        <v>1390</v>
      </c>
      <c r="G1783" t="s">
        <v>6107</v>
      </c>
      <c r="H1783" t="s">
        <v>1378</v>
      </c>
      <c r="I1783" t="s">
        <v>10682</v>
      </c>
      <c r="J1783" t="s">
        <v>10680</v>
      </c>
      <c r="K1783">
        <v>570267</v>
      </c>
      <c r="L1783" t="s">
        <v>10680</v>
      </c>
      <c r="M1783">
        <v>1958810</v>
      </c>
      <c r="N1783" t="s">
        <v>10680</v>
      </c>
      <c r="O1783" t="s">
        <v>10683</v>
      </c>
      <c r="P1783" t="s">
        <v>10679</v>
      </c>
      <c r="Q1783">
        <v>9753</v>
      </c>
      <c r="R1783" t="s">
        <v>10680</v>
      </c>
      <c r="S1783">
        <v>31931</v>
      </c>
      <c r="T1783" t="s">
        <v>10680</v>
      </c>
      <c r="V1783" t="s">
        <v>10684</v>
      </c>
      <c r="W1783">
        <v>60423</v>
      </c>
      <c r="X1783">
        <v>9753</v>
      </c>
      <c r="Y1783" t="s">
        <v>10680</v>
      </c>
      <c r="Z1783" t="s">
        <v>10685</v>
      </c>
      <c r="AA1783" t="s">
        <v>656</v>
      </c>
      <c r="AB1783" t="s">
        <v>656</v>
      </c>
      <c r="AC1783" t="s">
        <v>10680</v>
      </c>
      <c r="AD1783" t="s">
        <v>10685</v>
      </c>
      <c r="AE1783">
        <v>11223</v>
      </c>
      <c r="AF1783" t="s">
        <v>10680</v>
      </c>
      <c r="AG1783">
        <v>38615</v>
      </c>
      <c r="AH1783" t="s">
        <v>10680</v>
      </c>
      <c r="AI1783">
        <v>5866</v>
      </c>
      <c r="AJ1783">
        <v>4625</v>
      </c>
      <c r="AK1783" t="s">
        <v>10680</v>
      </c>
      <c r="AL1783" t="s">
        <v>15257</v>
      </c>
      <c r="AM1783" t="s">
        <v>10685</v>
      </c>
      <c r="AN1783" t="s">
        <v>10685</v>
      </c>
      <c r="AO1783" t="s">
        <v>1378</v>
      </c>
    </row>
    <row r="1784" spans="1:41" x14ac:dyDescent="0.3">
      <c r="A1784" t="s">
        <v>3064</v>
      </c>
      <c r="B1784" t="s">
        <v>881</v>
      </c>
      <c r="C1784" s="62">
        <v>30326</v>
      </c>
      <c r="D1784" t="s">
        <v>7523</v>
      </c>
      <c r="E1784" t="s">
        <v>6625</v>
      </c>
      <c r="F1784" t="s">
        <v>3575</v>
      </c>
      <c r="G1784" t="s">
        <v>3575</v>
      </c>
      <c r="H1784" t="s">
        <v>1371</v>
      </c>
      <c r="I1784" t="s">
        <v>9177</v>
      </c>
      <c r="J1784" t="s">
        <v>881</v>
      </c>
      <c r="K1784">
        <v>429722</v>
      </c>
      <c r="L1784" t="s">
        <v>881</v>
      </c>
      <c r="M1784">
        <v>479168</v>
      </c>
      <c r="N1784" t="s">
        <v>881</v>
      </c>
      <c r="O1784" t="s">
        <v>3065</v>
      </c>
      <c r="P1784" t="s">
        <v>3064</v>
      </c>
      <c r="Q1784">
        <v>7547</v>
      </c>
      <c r="R1784" t="s">
        <v>881</v>
      </c>
      <c r="S1784">
        <v>6280</v>
      </c>
      <c r="T1784" t="s">
        <v>881</v>
      </c>
      <c r="V1784" t="s">
        <v>4777</v>
      </c>
      <c r="W1784">
        <v>31607</v>
      </c>
      <c r="X1784">
        <v>7547</v>
      </c>
      <c r="Y1784" t="s">
        <v>881</v>
      </c>
      <c r="Z1784" t="s">
        <v>6251</v>
      </c>
      <c r="AA1784" t="s">
        <v>656</v>
      </c>
      <c r="AB1784" t="s">
        <v>656</v>
      </c>
      <c r="AC1784" t="s">
        <v>881</v>
      </c>
      <c r="AD1784" t="s">
        <v>6251</v>
      </c>
      <c r="AE1784">
        <v>6542</v>
      </c>
      <c r="AF1784" t="s">
        <v>881</v>
      </c>
      <c r="AG1784">
        <v>5283</v>
      </c>
      <c r="AH1784" t="s">
        <v>881</v>
      </c>
      <c r="AI1784">
        <v>7035</v>
      </c>
      <c r="AJ1784">
        <v>1082</v>
      </c>
      <c r="AK1784" t="s">
        <v>881</v>
      </c>
      <c r="AL1784" t="s">
        <v>15258</v>
      </c>
      <c r="AM1784" t="s">
        <v>6251</v>
      </c>
      <c r="AN1784" t="s">
        <v>6251</v>
      </c>
      <c r="AO1784" t="s">
        <v>1371</v>
      </c>
    </row>
    <row r="1785" spans="1:41" x14ac:dyDescent="0.3">
      <c r="A1785" t="s">
        <v>3066</v>
      </c>
      <c r="B1785" t="s">
        <v>819</v>
      </c>
      <c r="C1785" s="62">
        <v>28927</v>
      </c>
      <c r="D1785" t="s">
        <v>8063</v>
      </c>
      <c r="E1785" t="s">
        <v>6625</v>
      </c>
      <c r="F1785" t="s">
        <v>3575</v>
      </c>
      <c r="G1785" t="s">
        <v>3575</v>
      </c>
      <c r="H1785" t="s">
        <v>1371</v>
      </c>
      <c r="I1785" t="s">
        <v>10823</v>
      </c>
      <c r="J1785" t="s">
        <v>819</v>
      </c>
      <c r="K1785">
        <v>276371</v>
      </c>
      <c r="L1785" t="s">
        <v>819</v>
      </c>
      <c r="M1785">
        <v>174948</v>
      </c>
      <c r="N1785" t="s">
        <v>819</v>
      </c>
      <c r="O1785" t="s">
        <v>3067</v>
      </c>
      <c r="P1785" t="s">
        <v>3066</v>
      </c>
      <c r="Q1785">
        <v>6441</v>
      </c>
      <c r="R1785" t="s">
        <v>819</v>
      </c>
      <c r="S1785">
        <v>4280</v>
      </c>
      <c r="T1785" t="s">
        <v>819</v>
      </c>
      <c r="V1785" t="s">
        <v>4778</v>
      </c>
      <c r="W1785">
        <v>1513</v>
      </c>
      <c r="X1785">
        <v>6441</v>
      </c>
      <c r="Y1785" t="s">
        <v>819</v>
      </c>
      <c r="Z1785" t="s">
        <v>8947</v>
      </c>
      <c r="AA1785" t="s">
        <v>664</v>
      </c>
      <c r="AB1785" t="s">
        <v>664</v>
      </c>
      <c r="AC1785" t="s">
        <v>819</v>
      </c>
      <c r="AD1785" t="s">
        <v>8947</v>
      </c>
      <c r="AH1785" t="s">
        <v>819</v>
      </c>
      <c r="AI1785">
        <v>15179</v>
      </c>
      <c r="AO1785" t="s">
        <v>1371</v>
      </c>
    </row>
    <row r="1786" spans="1:41" x14ac:dyDescent="0.3">
      <c r="A1786" t="s">
        <v>3068</v>
      </c>
      <c r="B1786" t="s">
        <v>972</v>
      </c>
      <c r="C1786" s="62">
        <v>32127</v>
      </c>
      <c r="D1786" t="s">
        <v>7158</v>
      </c>
      <c r="E1786" t="s">
        <v>7156</v>
      </c>
      <c r="F1786" t="s">
        <v>3575</v>
      </c>
      <c r="G1786" t="s">
        <v>3575</v>
      </c>
      <c r="H1786" t="s">
        <v>1371</v>
      </c>
      <c r="I1786" t="s">
        <v>9510</v>
      </c>
      <c r="J1786" t="s">
        <v>972</v>
      </c>
      <c r="K1786">
        <v>502327</v>
      </c>
      <c r="L1786" t="s">
        <v>972</v>
      </c>
      <c r="M1786">
        <v>1740998</v>
      </c>
      <c r="N1786" t="s">
        <v>972</v>
      </c>
      <c r="O1786" t="s">
        <v>3069</v>
      </c>
      <c r="P1786" t="s">
        <v>3068</v>
      </c>
      <c r="Q1786">
        <v>8976</v>
      </c>
      <c r="R1786" t="s">
        <v>972</v>
      </c>
      <c r="S1786">
        <v>30744</v>
      </c>
      <c r="T1786" t="s">
        <v>972</v>
      </c>
      <c r="V1786" t="s">
        <v>4779</v>
      </c>
      <c r="W1786">
        <v>56742</v>
      </c>
      <c r="X1786">
        <v>8976</v>
      </c>
      <c r="Y1786" t="s">
        <v>972</v>
      </c>
      <c r="Z1786" t="s">
        <v>6252</v>
      </c>
      <c r="AA1786" t="s">
        <v>656</v>
      </c>
      <c r="AB1786" t="s">
        <v>664</v>
      </c>
      <c r="AC1786" t="s">
        <v>972</v>
      </c>
      <c r="AD1786" t="s">
        <v>6252</v>
      </c>
      <c r="AE1786">
        <v>12265</v>
      </c>
      <c r="AF1786" t="s">
        <v>972</v>
      </c>
      <c r="AG1786">
        <v>13783</v>
      </c>
      <c r="AH1786" t="s">
        <v>972</v>
      </c>
      <c r="AI1786">
        <v>4588</v>
      </c>
      <c r="AJ1786">
        <v>3844</v>
      </c>
      <c r="AL1786" t="s">
        <v>15259</v>
      </c>
      <c r="AM1786" t="s">
        <v>6252</v>
      </c>
      <c r="AN1786" t="s">
        <v>6252</v>
      </c>
      <c r="AO1786" t="s">
        <v>15883</v>
      </c>
    </row>
    <row r="1787" spans="1:41" x14ac:dyDescent="0.3">
      <c r="A1787" t="s">
        <v>3070</v>
      </c>
      <c r="B1787" t="s">
        <v>179</v>
      </c>
      <c r="C1787" s="62">
        <v>29098</v>
      </c>
      <c r="D1787" t="s">
        <v>7157</v>
      </c>
      <c r="E1787" t="s">
        <v>7156</v>
      </c>
      <c r="F1787" t="s">
        <v>3575</v>
      </c>
      <c r="G1787" t="s">
        <v>3575</v>
      </c>
      <c r="H1787" t="s">
        <v>1429</v>
      </c>
      <c r="I1787" t="s">
        <v>9536</v>
      </c>
      <c r="J1787" t="s">
        <v>179</v>
      </c>
      <c r="K1787">
        <v>421124</v>
      </c>
      <c r="L1787" t="s">
        <v>179</v>
      </c>
      <c r="M1787">
        <v>292697</v>
      </c>
      <c r="N1787" t="s">
        <v>179</v>
      </c>
      <c r="O1787" t="s">
        <v>3071</v>
      </c>
      <c r="P1787" t="s">
        <v>3070</v>
      </c>
      <c r="Q1787">
        <v>6933</v>
      </c>
      <c r="R1787" t="s">
        <v>179</v>
      </c>
      <c r="S1787">
        <v>5178</v>
      </c>
      <c r="T1787" t="s">
        <v>179</v>
      </c>
      <c r="V1787" t="s">
        <v>4780</v>
      </c>
      <c r="W1787">
        <v>1452</v>
      </c>
      <c r="X1787">
        <v>6933</v>
      </c>
      <c r="Y1787" t="s">
        <v>179</v>
      </c>
      <c r="Z1787" t="s">
        <v>6253</v>
      </c>
      <c r="AA1787" t="s">
        <v>5053</v>
      </c>
      <c r="AB1787" t="s">
        <v>656</v>
      </c>
      <c r="AC1787" t="s">
        <v>179</v>
      </c>
      <c r="AD1787" t="s">
        <v>6253</v>
      </c>
      <c r="AE1787">
        <v>6944</v>
      </c>
      <c r="AI1787">
        <v>1077</v>
      </c>
      <c r="AN1787" t="s">
        <v>179</v>
      </c>
      <c r="AO1787" t="s">
        <v>1429</v>
      </c>
    </row>
    <row r="1788" spans="1:41" x14ac:dyDescent="0.3">
      <c r="A1788" t="s">
        <v>3072</v>
      </c>
      <c r="B1788" t="s">
        <v>795</v>
      </c>
      <c r="C1788" s="62">
        <v>30501</v>
      </c>
      <c r="D1788" t="s">
        <v>7715</v>
      </c>
      <c r="E1788" t="s">
        <v>8064</v>
      </c>
      <c r="F1788" t="s">
        <v>3575</v>
      </c>
      <c r="G1788" t="s">
        <v>3575</v>
      </c>
      <c r="H1788" t="s">
        <v>1371</v>
      </c>
      <c r="I1788" t="s">
        <v>10018</v>
      </c>
      <c r="J1788" t="s">
        <v>795</v>
      </c>
      <c r="K1788">
        <v>435045</v>
      </c>
      <c r="L1788" t="s">
        <v>795</v>
      </c>
      <c r="M1788">
        <v>392208</v>
      </c>
      <c r="N1788" t="s">
        <v>795</v>
      </c>
      <c r="O1788" t="s">
        <v>3073</v>
      </c>
      <c r="P1788" t="s">
        <v>3072</v>
      </c>
      <c r="Q1788">
        <v>8694</v>
      </c>
      <c r="R1788" t="s">
        <v>795</v>
      </c>
      <c r="S1788">
        <v>29542</v>
      </c>
      <c r="T1788" t="s">
        <v>795</v>
      </c>
      <c r="V1788" t="s">
        <v>4781</v>
      </c>
      <c r="W1788">
        <v>42394</v>
      </c>
      <c r="X1788">
        <v>8694</v>
      </c>
      <c r="Y1788" t="s">
        <v>795</v>
      </c>
      <c r="Z1788" t="s">
        <v>6254</v>
      </c>
      <c r="AA1788" t="s">
        <v>656</v>
      </c>
      <c r="AB1788" t="s">
        <v>656</v>
      </c>
      <c r="AC1788" t="s">
        <v>795</v>
      </c>
      <c r="AD1788" t="s">
        <v>6254</v>
      </c>
      <c r="AE1788">
        <v>7176</v>
      </c>
      <c r="AF1788" t="s">
        <v>795</v>
      </c>
      <c r="AG1788">
        <v>11318</v>
      </c>
      <c r="AH1788" t="s">
        <v>795</v>
      </c>
      <c r="AI1788">
        <v>3270</v>
      </c>
      <c r="AN1788" t="s">
        <v>795</v>
      </c>
      <c r="AO1788" t="s">
        <v>1371</v>
      </c>
    </row>
    <row r="1789" spans="1:41" x14ac:dyDescent="0.3">
      <c r="A1789" t="s">
        <v>3074</v>
      </c>
      <c r="B1789" t="s">
        <v>333</v>
      </c>
      <c r="C1789" s="62">
        <v>31779</v>
      </c>
      <c r="D1789" t="s">
        <v>7329</v>
      </c>
      <c r="E1789" t="s">
        <v>7328</v>
      </c>
      <c r="F1789" t="s">
        <v>3575</v>
      </c>
      <c r="G1789" t="s">
        <v>3575</v>
      </c>
      <c r="H1789" t="s">
        <v>1378</v>
      </c>
      <c r="I1789" t="s">
        <v>9501</v>
      </c>
      <c r="J1789" t="s">
        <v>333</v>
      </c>
      <c r="K1789">
        <v>543743</v>
      </c>
      <c r="L1789" t="s">
        <v>333</v>
      </c>
      <c r="M1789">
        <v>1740999</v>
      </c>
      <c r="N1789" t="s">
        <v>333</v>
      </c>
      <c r="O1789" t="s">
        <v>3075</v>
      </c>
      <c r="P1789" t="s">
        <v>3074</v>
      </c>
      <c r="Q1789">
        <v>9013</v>
      </c>
      <c r="R1789" t="s">
        <v>333</v>
      </c>
      <c r="S1789">
        <v>30797</v>
      </c>
      <c r="T1789" t="s">
        <v>333</v>
      </c>
      <c r="V1789" t="s">
        <v>4782</v>
      </c>
      <c r="W1789">
        <v>58631</v>
      </c>
      <c r="X1789">
        <v>9013</v>
      </c>
      <c r="Y1789" t="s">
        <v>333</v>
      </c>
      <c r="Z1789" t="s">
        <v>8948</v>
      </c>
      <c r="AA1789" t="s">
        <v>656</v>
      </c>
      <c r="AB1789" t="s">
        <v>656</v>
      </c>
      <c r="AC1789" t="s">
        <v>333</v>
      </c>
      <c r="AD1789" t="s">
        <v>8948</v>
      </c>
      <c r="AE1789">
        <v>10803</v>
      </c>
      <c r="AI1789">
        <v>16814</v>
      </c>
      <c r="AN1789" t="s">
        <v>333</v>
      </c>
      <c r="AO1789" t="s">
        <v>1378</v>
      </c>
    </row>
    <row r="1790" spans="1:41" x14ac:dyDescent="0.3">
      <c r="A1790" t="s">
        <v>8210</v>
      </c>
      <c r="B1790" t="s">
        <v>8949</v>
      </c>
      <c r="C1790" s="62">
        <v>34105</v>
      </c>
      <c r="D1790" t="s">
        <v>6926</v>
      </c>
      <c r="E1790" t="s">
        <v>8211</v>
      </c>
      <c r="F1790" t="s">
        <v>3575</v>
      </c>
      <c r="G1790" t="s">
        <v>3575</v>
      </c>
      <c r="H1790" t="s">
        <v>659</v>
      </c>
      <c r="I1790" t="s">
        <v>9489</v>
      </c>
      <c r="J1790" t="s">
        <v>8949</v>
      </c>
      <c r="K1790">
        <v>596143</v>
      </c>
      <c r="L1790" t="s">
        <v>8949</v>
      </c>
      <c r="M1790">
        <v>2043941</v>
      </c>
      <c r="N1790" t="s">
        <v>8949</v>
      </c>
      <c r="O1790" t="s">
        <v>8950</v>
      </c>
      <c r="P1790" t="s">
        <v>8210</v>
      </c>
      <c r="Q1790">
        <v>9679</v>
      </c>
      <c r="R1790" t="s">
        <v>8949</v>
      </c>
      <c r="S1790">
        <v>31927</v>
      </c>
      <c r="T1790" t="s">
        <v>8949</v>
      </c>
      <c r="V1790" t="s">
        <v>8951</v>
      </c>
      <c r="W1790">
        <v>68088</v>
      </c>
      <c r="X1790">
        <v>9679</v>
      </c>
      <c r="Y1790" t="s">
        <v>9490</v>
      </c>
      <c r="Z1790" t="s">
        <v>8952</v>
      </c>
      <c r="AA1790" t="s">
        <v>5053</v>
      </c>
      <c r="AB1790" t="s">
        <v>656</v>
      </c>
      <c r="AC1790" t="s">
        <v>8949</v>
      </c>
      <c r="AD1790" t="s">
        <v>8952</v>
      </c>
      <c r="AE1790">
        <v>11402</v>
      </c>
      <c r="AF1790" t="s">
        <v>8949</v>
      </c>
      <c r="AG1790">
        <v>38123</v>
      </c>
      <c r="AH1790" t="s">
        <v>8949</v>
      </c>
      <c r="AI1790">
        <v>14387</v>
      </c>
      <c r="AJ1790">
        <v>4606</v>
      </c>
      <c r="AN1790" t="s">
        <v>8949</v>
      </c>
      <c r="AO1790" t="s">
        <v>659</v>
      </c>
    </row>
    <row r="1791" spans="1:41" x14ac:dyDescent="0.3">
      <c r="A1791" t="s">
        <v>3503</v>
      </c>
      <c r="B1791" t="s">
        <v>3439</v>
      </c>
      <c r="C1791" s="62">
        <v>31039</v>
      </c>
      <c r="D1791" t="s">
        <v>6607</v>
      </c>
      <c r="E1791" t="s">
        <v>7143</v>
      </c>
      <c r="F1791" t="s">
        <v>3575</v>
      </c>
      <c r="G1791" t="s">
        <v>3575</v>
      </c>
      <c r="H1791" t="s">
        <v>1394</v>
      </c>
      <c r="I1791" t="s">
        <v>9133</v>
      </c>
      <c r="J1791" t="s">
        <v>3439</v>
      </c>
      <c r="K1791">
        <v>543744</v>
      </c>
      <c r="L1791" t="s">
        <v>3439</v>
      </c>
      <c r="M1791">
        <v>1807486</v>
      </c>
      <c r="N1791" t="s">
        <v>3439</v>
      </c>
      <c r="O1791" t="s">
        <v>4783</v>
      </c>
      <c r="P1791" t="s">
        <v>3503</v>
      </c>
      <c r="Q1791">
        <v>9044</v>
      </c>
      <c r="R1791" t="s">
        <v>3439</v>
      </c>
      <c r="S1791">
        <v>31297</v>
      </c>
      <c r="T1791" t="s">
        <v>3439</v>
      </c>
      <c r="V1791" t="s">
        <v>4784</v>
      </c>
      <c r="W1791">
        <v>58632</v>
      </c>
      <c r="X1791">
        <v>9044</v>
      </c>
      <c r="Y1791" t="s">
        <v>3439</v>
      </c>
      <c r="Z1791" t="s">
        <v>6255</v>
      </c>
      <c r="AA1791" t="s">
        <v>656</v>
      </c>
      <c r="AB1791" t="s">
        <v>656</v>
      </c>
      <c r="AC1791" t="s">
        <v>3439</v>
      </c>
      <c r="AD1791" t="s">
        <v>6255</v>
      </c>
      <c r="AH1791" t="s">
        <v>3439</v>
      </c>
      <c r="AI1791">
        <v>4629</v>
      </c>
      <c r="AO1791" t="s">
        <v>1394</v>
      </c>
    </row>
    <row r="1792" spans="1:41" x14ac:dyDescent="0.3">
      <c r="A1792" t="s">
        <v>3076</v>
      </c>
      <c r="B1792" t="s">
        <v>874</v>
      </c>
      <c r="C1792" s="62">
        <v>29753</v>
      </c>
      <c r="D1792" t="s">
        <v>6616</v>
      </c>
      <c r="E1792" t="s">
        <v>6834</v>
      </c>
      <c r="F1792" t="s">
        <v>3575</v>
      </c>
      <c r="G1792" t="s">
        <v>3575</v>
      </c>
      <c r="H1792" t="s">
        <v>1371</v>
      </c>
      <c r="I1792" t="s">
        <v>9586</v>
      </c>
      <c r="J1792" t="s">
        <v>874</v>
      </c>
      <c r="K1792">
        <v>434578</v>
      </c>
      <c r="L1792" t="s">
        <v>874</v>
      </c>
      <c r="M1792">
        <v>533017</v>
      </c>
      <c r="N1792" t="s">
        <v>874</v>
      </c>
      <c r="O1792" t="s">
        <v>3077</v>
      </c>
      <c r="P1792" t="s">
        <v>3076</v>
      </c>
      <c r="Q1792">
        <v>7621</v>
      </c>
      <c r="R1792" t="s">
        <v>874</v>
      </c>
      <c r="S1792">
        <v>6383</v>
      </c>
      <c r="T1792" t="s">
        <v>874</v>
      </c>
      <c r="V1792" t="s">
        <v>4785</v>
      </c>
      <c r="W1792">
        <v>42438</v>
      </c>
      <c r="X1792">
        <v>7621</v>
      </c>
      <c r="Y1792" t="s">
        <v>874</v>
      </c>
      <c r="Z1792" t="s">
        <v>6256</v>
      </c>
      <c r="AA1792" t="s">
        <v>664</v>
      </c>
      <c r="AB1792" t="s">
        <v>664</v>
      </c>
      <c r="AC1792" t="s">
        <v>874</v>
      </c>
      <c r="AD1792" t="s">
        <v>6256</v>
      </c>
      <c r="AE1792">
        <v>7147</v>
      </c>
      <c r="AI1792">
        <v>3831</v>
      </c>
      <c r="AN1792" t="s">
        <v>874</v>
      </c>
      <c r="AO1792" t="s">
        <v>1371</v>
      </c>
    </row>
    <row r="1793" spans="1:41" x14ac:dyDescent="0.3">
      <c r="A1793" t="s">
        <v>3078</v>
      </c>
      <c r="B1793" t="s">
        <v>294</v>
      </c>
      <c r="C1793" s="62">
        <v>31735</v>
      </c>
      <c r="D1793" t="s">
        <v>6583</v>
      </c>
      <c r="E1793" t="s">
        <v>6834</v>
      </c>
      <c r="F1793" t="s">
        <v>3575</v>
      </c>
      <c r="G1793" t="s">
        <v>3575</v>
      </c>
      <c r="H1793" t="s">
        <v>1378</v>
      </c>
      <c r="I1793" t="s">
        <v>9977</v>
      </c>
      <c r="J1793" t="s">
        <v>294</v>
      </c>
      <c r="K1793">
        <v>459431</v>
      </c>
      <c r="L1793" t="s">
        <v>294</v>
      </c>
      <c r="M1793">
        <v>1208675</v>
      </c>
      <c r="N1793" t="s">
        <v>294</v>
      </c>
      <c r="O1793" t="s">
        <v>3079</v>
      </c>
      <c r="P1793" t="s">
        <v>3078</v>
      </c>
      <c r="Q1793">
        <v>8538</v>
      </c>
      <c r="R1793" t="s">
        <v>294</v>
      </c>
      <c r="S1793">
        <v>29505</v>
      </c>
      <c r="T1793" t="s">
        <v>294</v>
      </c>
      <c r="U1793" t="s">
        <v>294</v>
      </c>
      <c r="V1793" t="s">
        <v>4786</v>
      </c>
      <c r="W1793">
        <v>48766</v>
      </c>
      <c r="X1793">
        <v>8538</v>
      </c>
      <c r="Y1793" t="s">
        <v>294</v>
      </c>
      <c r="Z1793" t="s">
        <v>6257</v>
      </c>
      <c r="AA1793" t="s">
        <v>664</v>
      </c>
      <c r="AB1793" t="s">
        <v>656</v>
      </c>
      <c r="AC1793" t="s">
        <v>294</v>
      </c>
      <c r="AD1793" t="s">
        <v>6257</v>
      </c>
      <c r="AE1793">
        <v>8985</v>
      </c>
      <c r="AF1793" t="s">
        <v>294</v>
      </c>
      <c r="AG1793">
        <v>5381</v>
      </c>
      <c r="AH1793" t="s">
        <v>294</v>
      </c>
      <c r="AI1793">
        <v>1897</v>
      </c>
      <c r="AJ1793">
        <v>3264</v>
      </c>
      <c r="AK1793" t="s">
        <v>294</v>
      </c>
      <c r="AL1793" t="s">
        <v>15260</v>
      </c>
      <c r="AM1793" t="s">
        <v>6257</v>
      </c>
      <c r="AN1793" t="s">
        <v>294</v>
      </c>
      <c r="AO1793" t="s">
        <v>1378</v>
      </c>
    </row>
    <row r="1794" spans="1:41" x14ac:dyDescent="0.3">
      <c r="A1794" t="s">
        <v>12494</v>
      </c>
      <c r="B1794" t="s">
        <v>11390</v>
      </c>
      <c r="C1794" s="62">
        <v>32889</v>
      </c>
      <c r="D1794" t="s">
        <v>12495</v>
      </c>
      <c r="E1794" t="s">
        <v>12496</v>
      </c>
      <c r="F1794" t="s">
        <v>3575</v>
      </c>
      <c r="G1794" t="s">
        <v>3575</v>
      </c>
      <c r="H1794" t="s">
        <v>1371</v>
      </c>
      <c r="I1794" t="s">
        <v>11768</v>
      </c>
      <c r="J1794" t="s">
        <v>11390</v>
      </c>
      <c r="K1794">
        <v>599683</v>
      </c>
      <c r="L1794" t="s">
        <v>11390</v>
      </c>
      <c r="M1794">
        <v>2221895</v>
      </c>
      <c r="N1794" t="s">
        <v>11390</v>
      </c>
      <c r="O1794" t="s">
        <v>13405</v>
      </c>
      <c r="P1794" t="s">
        <v>12494</v>
      </c>
      <c r="Q1794">
        <v>10290</v>
      </c>
      <c r="R1794" t="s">
        <v>11390</v>
      </c>
      <c r="S1794">
        <v>35048</v>
      </c>
      <c r="T1794" t="s">
        <v>11390</v>
      </c>
      <c r="V1794" t="s">
        <v>12497</v>
      </c>
      <c r="W1794">
        <v>100211</v>
      </c>
      <c r="X1794">
        <v>10290</v>
      </c>
      <c r="Y1794" t="s">
        <v>11390</v>
      </c>
      <c r="Z1794" t="s">
        <v>12498</v>
      </c>
      <c r="AA1794" t="s">
        <v>656</v>
      </c>
      <c r="AB1794" t="s">
        <v>656</v>
      </c>
      <c r="AC1794" t="s">
        <v>11390</v>
      </c>
      <c r="AD1794" t="s">
        <v>12498</v>
      </c>
      <c r="AE1794">
        <v>12395</v>
      </c>
      <c r="AF1794" t="s">
        <v>11390</v>
      </c>
      <c r="AG1794">
        <v>70514</v>
      </c>
      <c r="AH1794" t="s">
        <v>11390</v>
      </c>
      <c r="AI1794">
        <v>15079</v>
      </c>
      <c r="AJ1794">
        <v>5087</v>
      </c>
      <c r="AL1794" t="s">
        <v>15261</v>
      </c>
      <c r="AM1794" t="s">
        <v>12498</v>
      </c>
      <c r="AN1794" t="s">
        <v>11390</v>
      </c>
      <c r="AO1794" t="s">
        <v>15883</v>
      </c>
    </row>
    <row r="1795" spans="1:41" x14ac:dyDescent="0.3">
      <c r="A1795" t="s">
        <v>3080</v>
      </c>
      <c r="B1795" t="s">
        <v>12</v>
      </c>
      <c r="C1795" s="62">
        <v>31659</v>
      </c>
      <c r="D1795" t="s">
        <v>6988</v>
      </c>
      <c r="E1795" t="s">
        <v>6987</v>
      </c>
      <c r="F1795" t="s">
        <v>3575</v>
      </c>
      <c r="G1795" t="s">
        <v>3575</v>
      </c>
      <c r="H1795" t="s">
        <v>1371</v>
      </c>
      <c r="I1795" t="s">
        <v>9867</v>
      </c>
      <c r="J1795" t="s">
        <v>12</v>
      </c>
      <c r="K1795">
        <v>457788</v>
      </c>
      <c r="L1795" t="s">
        <v>12</v>
      </c>
      <c r="M1795">
        <v>1208745</v>
      </c>
      <c r="N1795" t="s">
        <v>12</v>
      </c>
      <c r="O1795" t="s">
        <v>3081</v>
      </c>
      <c r="P1795" t="s">
        <v>3080</v>
      </c>
      <c r="Q1795">
        <v>8188</v>
      </c>
      <c r="R1795" t="s">
        <v>12</v>
      </c>
      <c r="S1795">
        <v>28971</v>
      </c>
      <c r="T1795" t="s">
        <v>12</v>
      </c>
      <c r="U1795" t="s">
        <v>12</v>
      </c>
      <c r="V1795" t="s">
        <v>4787</v>
      </c>
      <c r="W1795">
        <v>48789</v>
      </c>
      <c r="X1795">
        <v>8188</v>
      </c>
      <c r="Y1795" t="s">
        <v>12</v>
      </c>
      <c r="Z1795" t="s">
        <v>6258</v>
      </c>
      <c r="AA1795" t="s">
        <v>664</v>
      </c>
      <c r="AB1795" t="s">
        <v>664</v>
      </c>
      <c r="AC1795" t="s">
        <v>12</v>
      </c>
      <c r="AD1795" t="s">
        <v>6258</v>
      </c>
      <c r="AE1795">
        <v>9671</v>
      </c>
      <c r="AF1795" t="s">
        <v>12</v>
      </c>
      <c r="AG1795">
        <v>6157</v>
      </c>
      <c r="AH1795" t="s">
        <v>12</v>
      </c>
      <c r="AI1795">
        <v>2450</v>
      </c>
      <c r="AJ1795">
        <v>2825</v>
      </c>
      <c r="AN1795" t="s">
        <v>12</v>
      </c>
      <c r="AO1795" t="s">
        <v>1371</v>
      </c>
    </row>
    <row r="1796" spans="1:41" x14ac:dyDescent="0.3">
      <c r="A1796" t="s">
        <v>3082</v>
      </c>
      <c r="B1796" t="s">
        <v>347</v>
      </c>
      <c r="C1796" s="62">
        <v>31663</v>
      </c>
      <c r="D1796" t="s">
        <v>6732</v>
      </c>
      <c r="E1796" t="s">
        <v>6987</v>
      </c>
      <c r="F1796" t="s">
        <v>3575</v>
      </c>
      <c r="G1796" t="s">
        <v>3575</v>
      </c>
      <c r="H1796" t="s">
        <v>1378</v>
      </c>
      <c r="I1796" t="s">
        <v>10515</v>
      </c>
      <c r="J1796" t="s">
        <v>347</v>
      </c>
      <c r="K1796">
        <v>502582</v>
      </c>
      <c r="L1796" t="s">
        <v>347</v>
      </c>
      <c r="M1796">
        <v>1665391</v>
      </c>
      <c r="N1796" t="s">
        <v>347</v>
      </c>
      <c r="O1796" t="s">
        <v>3083</v>
      </c>
      <c r="P1796" t="s">
        <v>3082</v>
      </c>
      <c r="Q1796">
        <v>9046</v>
      </c>
      <c r="R1796" t="s">
        <v>347</v>
      </c>
      <c r="S1796">
        <v>30247</v>
      </c>
      <c r="T1796" t="s">
        <v>347</v>
      </c>
      <c r="U1796" t="s">
        <v>347</v>
      </c>
      <c r="V1796" t="s">
        <v>4788</v>
      </c>
      <c r="W1796">
        <v>58639</v>
      </c>
      <c r="X1796">
        <v>9046</v>
      </c>
      <c r="Y1796" t="s">
        <v>347</v>
      </c>
      <c r="Z1796" t="s">
        <v>6259</v>
      </c>
      <c r="AA1796" t="s">
        <v>664</v>
      </c>
      <c r="AB1796" t="s">
        <v>664</v>
      </c>
      <c r="AC1796" t="s">
        <v>347</v>
      </c>
      <c r="AD1796" t="s">
        <v>6259</v>
      </c>
      <c r="AE1796">
        <v>10580</v>
      </c>
      <c r="AF1796" t="s">
        <v>347</v>
      </c>
      <c r="AG1796">
        <v>13254</v>
      </c>
      <c r="AI1796">
        <v>8474</v>
      </c>
      <c r="AJ1796">
        <v>3913</v>
      </c>
      <c r="AN1796" t="s">
        <v>347</v>
      </c>
      <c r="AO1796" t="s">
        <v>1378</v>
      </c>
    </row>
    <row r="1797" spans="1:41" x14ac:dyDescent="0.3">
      <c r="A1797" t="s">
        <v>11396</v>
      </c>
      <c r="B1797" t="s">
        <v>11196</v>
      </c>
      <c r="C1797" s="62">
        <v>33152</v>
      </c>
      <c r="D1797" t="s">
        <v>6977</v>
      </c>
      <c r="E1797" t="s">
        <v>11397</v>
      </c>
      <c r="F1797" t="s">
        <v>1444</v>
      </c>
      <c r="G1797" t="s">
        <v>9083</v>
      </c>
      <c r="H1797" t="s">
        <v>1378</v>
      </c>
      <c r="I1797" t="s">
        <v>11197</v>
      </c>
      <c r="J1797" t="s">
        <v>11196</v>
      </c>
      <c r="K1797">
        <v>594988</v>
      </c>
      <c r="L1797" t="s">
        <v>11196</v>
      </c>
      <c r="M1797">
        <v>2119521</v>
      </c>
      <c r="N1797" t="s">
        <v>11196</v>
      </c>
      <c r="O1797" t="s">
        <v>13355</v>
      </c>
      <c r="P1797" t="s">
        <v>11396</v>
      </c>
      <c r="Q1797">
        <v>9988</v>
      </c>
      <c r="R1797" t="s">
        <v>11196</v>
      </c>
      <c r="S1797">
        <v>33353</v>
      </c>
      <c r="T1797" t="s">
        <v>11196</v>
      </c>
      <c r="V1797" t="s">
        <v>12568</v>
      </c>
      <c r="W1797">
        <v>67866</v>
      </c>
      <c r="X1797">
        <v>9988</v>
      </c>
      <c r="Y1797" t="s">
        <v>11196</v>
      </c>
      <c r="Z1797" t="s">
        <v>12569</v>
      </c>
      <c r="AA1797" t="s">
        <v>664</v>
      </c>
      <c r="AB1797" t="s">
        <v>656</v>
      </c>
      <c r="AC1797" t="s">
        <v>11196</v>
      </c>
      <c r="AD1797" t="s">
        <v>12569</v>
      </c>
      <c r="AE1797">
        <v>13118</v>
      </c>
      <c r="AF1797" t="s">
        <v>11196</v>
      </c>
      <c r="AG1797">
        <v>53476</v>
      </c>
      <c r="AH1797" t="s">
        <v>11196</v>
      </c>
      <c r="AI1797">
        <v>14896</v>
      </c>
      <c r="AJ1797">
        <v>4944</v>
      </c>
      <c r="AK1797" t="s">
        <v>11196</v>
      </c>
      <c r="AL1797" t="s">
        <v>15262</v>
      </c>
      <c r="AM1797" t="s">
        <v>12569</v>
      </c>
      <c r="AN1797" t="s">
        <v>12569</v>
      </c>
      <c r="AO1797" t="s">
        <v>1378</v>
      </c>
    </row>
    <row r="1798" spans="1:41" x14ac:dyDescent="0.3">
      <c r="A1798" t="s">
        <v>3084</v>
      </c>
      <c r="B1798" t="s">
        <v>1110</v>
      </c>
      <c r="C1798" s="62">
        <v>31794</v>
      </c>
      <c r="D1798" t="s">
        <v>7650</v>
      </c>
      <c r="E1798" t="s">
        <v>7689</v>
      </c>
      <c r="F1798" t="s">
        <v>3575</v>
      </c>
      <c r="G1798" t="s">
        <v>3575</v>
      </c>
      <c r="H1798" t="s">
        <v>1371</v>
      </c>
      <c r="I1798" t="s">
        <v>10839</v>
      </c>
      <c r="J1798" t="s">
        <v>1110</v>
      </c>
      <c r="K1798">
        <v>489294</v>
      </c>
      <c r="L1798" t="s">
        <v>1110</v>
      </c>
      <c r="M1798">
        <v>1731943</v>
      </c>
      <c r="N1798" t="s">
        <v>1110</v>
      </c>
      <c r="O1798" t="s">
        <v>4789</v>
      </c>
      <c r="P1798" t="s">
        <v>3084</v>
      </c>
      <c r="Q1798">
        <v>8654</v>
      </c>
      <c r="R1798" t="s">
        <v>1110</v>
      </c>
      <c r="S1798">
        <v>30454</v>
      </c>
      <c r="T1798" t="s">
        <v>1110</v>
      </c>
      <c r="V1798" t="s">
        <v>4790</v>
      </c>
      <c r="W1798">
        <v>61061</v>
      </c>
      <c r="X1798">
        <v>8654</v>
      </c>
      <c r="Y1798" t="s">
        <v>1110</v>
      </c>
      <c r="Z1798" t="s">
        <v>6260</v>
      </c>
      <c r="AA1798" t="s">
        <v>656</v>
      </c>
      <c r="AB1798" t="s">
        <v>656</v>
      </c>
      <c r="AC1798" t="s">
        <v>1110</v>
      </c>
      <c r="AD1798" t="s">
        <v>6260</v>
      </c>
      <c r="AE1798">
        <v>10463</v>
      </c>
      <c r="AF1798" t="s">
        <v>1110</v>
      </c>
      <c r="AG1798">
        <v>11329</v>
      </c>
      <c r="AH1798" t="s">
        <v>1110</v>
      </c>
      <c r="AI1798">
        <v>8696</v>
      </c>
      <c r="AJ1798">
        <v>3469</v>
      </c>
      <c r="AN1798" t="s">
        <v>1110</v>
      </c>
      <c r="AO1798" t="s">
        <v>1371</v>
      </c>
    </row>
    <row r="1799" spans="1:41" x14ac:dyDescent="0.3">
      <c r="A1799" t="s">
        <v>3085</v>
      </c>
      <c r="B1799" t="s">
        <v>738</v>
      </c>
      <c r="C1799" s="62">
        <v>30890</v>
      </c>
      <c r="D1799" t="s">
        <v>7497</v>
      </c>
      <c r="E1799" t="s">
        <v>7496</v>
      </c>
      <c r="F1799" t="s">
        <v>1432</v>
      </c>
      <c r="G1799" t="s">
        <v>9083</v>
      </c>
      <c r="H1799" t="s">
        <v>1371</v>
      </c>
      <c r="I1799" t="s">
        <v>9813</v>
      </c>
      <c r="J1799" t="s">
        <v>738</v>
      </c>
      <c r="K1799">
        <v>453286</v>
      </c>
      <c r="L1799" t="s">
        <v>738</v>
      </c>
      <c r="M1799">
        <v>1225651</v>
      </c>
      <c r="N1799" t="s">
        <v>738</v>
      </c>
      <c r="O1799" t="s">
        <v>3086</v>
      </c>
      <c r="P1799" t="s">
        <v>3085</v>
      </c>
      <c r="Q1799">
        <v>8193</v>
      </c>
      <c r="R1799" t="s">
        <v>738</v>
      </c>
      <c r="S1799">
        <v>28976</v>
      </c>
      <c r="T1799" t="s">
        <v>738</v>
      </c>
      <c r="V1799" t="s">
        <v>4791</v>
      </c>
      <c r="W1799">
        <v>56753</v>
      </c>
      <c r="X1799">
        <v>8193</v>
      </c>
      <c r="Y1799" t="s">
        <v>738</v>
      </c>
      <c r="Z1799" t="s">
        <v>6261</v>
      </c>
      <c r="AA1799" t="s">
        <v>656</v>
      </c>
      <c r="AB1799" t="s">
        <v>656</v>
      </c>
      <c r="AC1799" t="s">
        <v>738</v>
      </c>
      <c r="AD1799" t="s">
        <v>6261</v>
      </c>
      <c r="AE1799">
        <v>9278</v>
      </c>
      <c r="AF1799" t="s">
        <v>738</v>
      </c>
      <c r="AG1799">
        <v>5481</v>
      </c>
      <c r="AH1799" t="s">
        <v>738</v>
      </c>
      <c r="AI1799">
        <v>4514</v>
      </c>
      <c r="AJ1799">
        <v>2841</v>
      </c>
      <c r="AK1799" t="s">
        <v>738</v>
      </c>
      <c r="AL1799" t="s">
        <v>15263</v>
      </c>
      <c r="AM1799" t="s">
        <v>6261</v>
      </c>
      <c r="AN1799" t="s">
        <v>6261</v>
      </c>
      <c r="AO1799" t="s">
        <v>15887</v>
      </c>
    </row>
    <row r="1800" spans="1:41" x14ac:dyDescent="0.3">
      <c r="A1800" t="s">
        <v>3087</v>
      </c>
      <c r="B1800" t="s">
        <v>447</v>
      </c>
      <c r="C1800" s="62">
        <v>30727</v>
      </c>
      <c r="D1800" t="s">
        <v>7024</v>
      </c>
      <c r="E1800" t="s">
        <v>7023</v>
      </c>
      <c r="F1800" t="s">
        <v>3575</v>
      </c>
      <c r="G1800" t="s">
        <v>3575</v>
      </c>
      <c r="H1800" t="s">
        <v>1378</v>
      </c>
      <c r="I1800" t="s">
        <v>10053</v>
      </c>
      <c r="J1800" t="s">
        <v>447</v>
      </c>
      <c r="K1800">
        <v>435625</v>
      </c>
      <c r="L1800" t="s">
        <v>447</v>
      </c>
      <c r="M1800">
        <v>490437</v>
      </c>
      <c r="N1800" t="s">
        <v>447</v>
      </c>
      <c r="O1800" t="s">
        <v>3088</v>
      </c>
      <c r="P1800" t="s">
        <v>3087</v>
      </c>
      <c r="Q1800">
        <v>8054</v>
      </c>
      <c r="R1800" t="s">
        <v>447</v>
      </c>
      <c r="S1800">
        <v>28815</v>
      </c>
      <c r="T1800" t="s">
        <v>447</v>
      </c>
      <c r="U1800" t="s">
        <v>447</v>
      </c>
      <c r="V1800" t="s">
        <v>4792</v>
      </c>
      <c r="W1800">
        <v>45473</v>
      </c>
      <c r="X1800">
        <v>8054</v>
      </c>
      <c r="Y1800" t="s">
        <v>447</v>
      </c>
      <c r="Z1800" t="s">
        <v>6262</v>
      </c>
      <c r="AA1800" t="s">
        <v>664</v>
      </c>
      <c r="AB1800" t="s">
        <v>656</v>
      </c>
      <c r="AC1800" t="s">
        <v>447</v>
      </c>
      <c r="AD1800" t="s">
        <v>6262</v>
      </c>
      <c r="AE1800">
        <v>8177</v>
      </c>
      <c r="AI1800">
        <v>946</v>
      </c>
      <c r="AJ1800">
        <v>2669</v>
      </c>
      <c r="AN1800" t="s">
        <v>447</v>
      </c>
      <c r="AO1800" t="s">
        <v>1378</v>
      </c>
    </row>
    <row r="1801" spans="1:41" x14ac:dyDescent="0.3">
      <c r="A1801" t="s">
        <v>11970</v>
      </c>
      <c r="B1801" t="s">
        <v>11678</v>
      </c>
      <c r="C1801" s="62">
        <v>32213</v>
      </c>
      <c r="D1801" t="s">
        <v>6637</v>
      </c>
      <c r="E1801" t="s">
        <v>11971</v>
      </c>
      <c r="F1801" t="s">
        <v>3575</v>
      </c>
      <c r="G1801" t="s">
        <v>3575</v>
      </c>
      <c r="H1801" t="s">
        <v>658</v>
      </c>
      <c r="I1801" t="s">
        <v>11679</v>
      </c>
      <c r="J1801" t="s">
        <v>11678</v>
      </c>
      <c r="K1801">
        <v>572114</v>
      </c>
      <c r="L1801" t="s">
        <v>11678</v>
      </c>
      <c r="M1801">
        <v>1741217</v>
      </c>
      <c r="N1801" t="s">
        <v>11678</v>
      </c>
      <c r="O1801" t="s">
        <v>13157</v>
      </c>
      <c r="P1801" t="s">
        <v>11970</v>
      </c>
      <c r="Q1801">
        <v>10316</v>
      </c>
      <c r="R1801" t="s">
        <v>11678</v>
      </c>
      <c r="S1801">
        <v>30909</v>
      </c>
      <c r="T1801" t="s">
        <v>11678</v>
      </c>
      <c r="V1801" t="s">
        <v>11972</v>
      </c>
      <c r="W1801">
        <v>60669</v>
      </c>
      <c r="X1801">
        <v>10316</v>
      </c>
      <c r="Y1801" t="s">
        <v>11678</v>
      </c>
      <c r="Z1801" t="s">
        <v>11973</v>
      </c>
      <c r="AA1801" t="s">
        <v>664</v>
      </c>
      <c r="AB1801" t="s">
        <v>656</v>
      </c>
      <c r="AC1801" t="s">
        <v>11678</v>
      </c>
      <c r="AD1801" t="s">
        <v>11973</v>
      </c>
      <c r="AE1801">
        <v>11108</v>
      </c>
      <c r="AF1801" t="s">
        <v>11678</v>
      </c>
      <c r="AG1801">
        <v>70636</v>
      </c>
      <c r="AH1801" t="s">
        <v>11678</v>
      </c>
      <c r="AI1801">
        <v>6004</v>
      </c>
      <c r="AJ1801">
        <v>5293</v>
      </c>
      <c r="AK1801" t="s">
        <v>11678</v>
      </c>
      <c r="AL1801" t="s">
        <v>15264</v>
      </c>
      <c r="AM1801" t="s">
        <v>11973</v>
      </c>
      <c r="AN1801" t="s">
        <v>11678</v>
      </c>
      <c r="AO1801" t="s">
        <v>1378</v>
      </c>
    </row>
    <row r="1802" spans="1:41" x14ac:dyDescent="0.3">
      <c r="A1802" t="s">
        <v>3504</v>
      </c>
      <c r="B1802" t="s">
        <v>274</v>
      </c>
      <c r="C1802" s="62">
        <v>33527</v>
      </c>
      <c r="D1802" t="s">
        <v>6795</v>
      </c>
      <c r="E1802" t="s">
        <v>6794</v>
      </c>
      <c r="F1802" t="s">
        <v>1563</v>
      </c>
      <c r="G1802" t="s">
        <v>6107</v>
      </c>
      <c r="H1802" t="s">
        <v>659</v>
      </c>
      <c r="I1802" t="s">
        <v>10122</v>
      </c>
      <c r="J1802" t="s">
        <v>274</v>
      </c>
      <c r="K1802">
        <v>570731</v>
      </c>
      <c r="L1802" t="s">
        <v>274</v>
      </c>
      <c r="M1802">
        <v>1840090</v>
      </c>
      <c r="N1802" t="s">
        <v>274</v>
      </c>
      <c r="O1802" t="s">
        <v>4793</v>
      </c>
      <c r="P1802" t="s">
        <v>3504</v>
      </c>
      <c r="Q1802">
        <v>9104</v>
      </c>
      <c r="R1802" t="s">
        <v>274</v>
      </c>
      <c r="S1802">
        <v>31988</v>
      </c>
      <c r="T1802" t="s">
        <v>274</v>
      </c>
      <c r="V1802" t="s">
        <v>4794</v>
      </c>
      <c r="W1802">
        <v>66391</v>
      </c>
      <c r="X1802">
        <v>9104</v>
      </c>
      <c r="Y1802" t="s">
        <v>274</v>
      </c>
      <c r="Z1802" t="s">
        <v>6263</v>
      </c>
      <c r="AA1802" t="s">
        <v>656</v>
      </c>
      <c r="AB1802" t="s">
        <v>656</v>
      </c>
      <c r="AC1802" t="s">
        <v>274</v>
      </c>
      <c r="AD1802" t="s">
        <v>6263</v>
      </c>
      <c r="AE1802">
        <v>12058</v>
      </c>
      <c r="AF1802" t="s">
        <v>274</v>
      </c>
      <c r="AG1802">
        <v>16947</v>
      </c>
      <c r="AH1802" t="s">
        <v>274</v>
      </c>
      <c r="AI1802">
        <v>10763</v>
      </c>
      <c r="AJ1802">
        <v>4264</v>
      </c>
      <c r="AK1802" t="s">
        <v>274</v>
      </c>
      <c r="AL1802" t="s">
        <v>15265</v>
      </c>
      <c r="AM1802" t="s">
        <v>6263</v>
      </c>
      <c r="AN1802" t="s">
        <v>6263</v>
      </c>
      <c r="AO1802" t="s">
        <v>659</v>
      </c>
    </row>
    <row r="1803" spans="1:41" x14ac:dyDescent="0.3">
      <c r="A1803" t="s">
        <v>3089</v>
      </c>
      <c r="B1803" t="s">
        <v>157</v>
      </c>
      <c r="C1803" s="62">
        <v>29254</v>
      </c>
      <c r="D1803" t="s">
        <v>7009</v>
      </c>
      <c r="E1803" t="s">
        <v>7008</v>
      </c>
      <c r="F1803" t="s">
        <v>3575</v>
      </c>
      <c r="G1803" t="s">
        <v>3575</v>
      </c>
      <c r="H1803" t="s">
        <v>1378</v>
      </c>
      <c r="I1803" t="s">
        <v>10416</v>
      </c>
      <c r="J1803" t="s">
        <v>157</v>
      </c>
      <c r="K1803">
        <v>435401</v>
      </c>
      <c r="L1803" t="s">
        <v>157</v>
      </c>
      <c r="M1803">
        <v>392876</v>
      </c>
      <c r="N1803" t="s">
        <v>157</v>
      </c>
      <c r="O1803" t="s">
        <v>3090</v>
      </c>
      <c r="P1803" t="s">
        <v>3089</v>
      </c>
      <c r="Q1803">
        <v>7567</v>
      </c>
      <c r="R1803" t="s">
        <v>157</v>
      </c>
      <c r="S1803">
        <v>6307</v>
      </c>
      <c r="T1803" t="s">
        <v>157</v>
      </c>
      <c r="U1803" t="s">
        <v>157</v>
      </c>
      <c r="V1803" t="s">
        <v>4795</v>
      </c>
      <c r="W1803">
        <v>42557</v>
      </c>
      <c r="X1803">
        <v>7567</v>
      </c>
      <c r="Y1803" t="s">
        <v>157</v>
      </c>
      <c r="Z1803" t="s">
        <v>6264</v>
      </c>
      <c r="AA1803" t="s">
        <v>664</v>
      </c>
      <c r="AB1803" t="s">
        <v>656</v>
      </c>
      <c r="AC1803" t="s">
        <v>157</v>
      </c>
      <c r="AD1803" t="s">
        <v>6264</v>
      </c>
      <c r="AE1803">
        <v>8140</v>
      </c>
      <c r="AF1803" t="s">
        <v>157</v>
      </c>
      <c r="AG1803">
        <v>5174</v>
      </c>
      <c r="AH1803" t="s">
        <v>157</v>
      </c>
      <c r="AI1803">
        <v>4118</v>
      </c>
      <c r="AN1803" t="s">
        <v>157</v>
      </c>
      <c r="AO1803" t="s">
        <v>1378</v>
      </c>
    </row>
    <row r="1804" spans="1:41" x14ac:dyDescent="0.3">
      <c r="A1804" t="s">
        <v>9878</v>
      </c>
      <c r="B1804" t="s">
        <v>9879</v>
      </c>
      <c r="C1804" s="62">
        <v>34033</v>
      </c>
      <c r="D1804" t="s">
        <v>6572</v>
      </c>
      <c r="E1804" t="s">
        <v>9880</v>
      </c>
      <c r="F1804" t="s">
        <v>1479</v>
      </c>
      <c r="G1804" t="s">
        <v>9083</v>
      </c>
      <c r="H1804" t="s">
        <v>1378</v>
      </c>
      <c r="I1804" t="s">
        <v>9881</v>
      </c>
      <c r="J1804" t="s">
        <v>9879</v>
      </c>
      <c r="K1804">
        <v>656941</v>
      </c>
      <c r="L1804" t="s">
        <v>9879</v>
      </c>
      <c r="M1804">
        <v>2135243</v>
      </c>
      <c r="N1804" t="s">
        <v>9879</v>
      </c>
      <c r="O1804" t="s">
        <v>13421</v>
      </c>
      <c r="P1804" t="s">
        <v>9878</v>
      </c>
      <c r="Q1804">
        <v>9861</v>
      </c>
      <c r="R1804" t="s">
        <v>9879</v>
      </c>
      <c r="S1804">
        <v>33712</v>
      </c>
      <c r="T1804" t="s">
        <v>9879</v>
      </c>
      <c r="V1804" t="s">
        <v>12177</v>
      </c>
      <c r="W1804">
        <v>103751</v>
      </c>
      <c r="X1804">
        <v>9861</v>
      </c>
      <c r="Y1804" t="s">
        <v>9879</v>
      </c>
      <c r="Z1804" t="s">
        <v>9882</v>
      </c>
      <c r="AA1804" t="s">
        <v>664</v>
      </c>
      <c r="AB1804" t="s">
        <v>656</v>
      </c>
      <c r="AC1804" t="s">
        <v>9879</v>
      </c>
      <c r="AD1804" t="s">
        <v>9882</v>
      </c>
      <c r="AE1804">
        <v>13375</v>
      </c>
      <c r="AF1804" t="s">
        <v>9879</v>
      </c>
      <c r="AG1804">
        <v>60631</v>
      </c>
      <c r="AH1804" t="s">
        <v>9879</v>
      </c>
      <c r="AI1804">
        <v>18347</v>
      </c>
      <c r="AJ1804">
        <v>4800</v>
      </c>
      <c r="AK1804" t="s">
        <v>9879</v>
      </c>
      <c r="AL1804" t="s">
        <v>15266</v>
      </c>
      <c r="AM1804" t="s">
        <v>9882</v>
      </c>
      <c r="AN1804" t="s">
        <v>9882</v>
      </c>
      <c r="AO1804" t="s">
        <v>1378</v>
      </c>
    </row>
    <row r="1805" spans="1:41" x14ac:dyDescent="0.3">
      <c r="A1805" t="s">
        <v>3091</v>
      </c>
      <c r="B1805" t="s">
        <v>1025</v>
      </c>
      <c r="C1805" s="62">
        <v>31677</v>
      </c>
      <c r="D1805" t="s">
        <v>6642</v>
      </c>
      <c r="E1805" t="s">
        <v>8065</v>
      </c>
      <c r="F1805" t="s">
        <v>3575</v>
      </c>
      <c r="G1805" t="s">
        <v>3575</v>
      </c>
      <c r="H1805" t="s">
        <v>1371</v>
      </c>
      <c r="I1805" t="s">
        <v>10536</v>
      </c>
      <c r="J1805" t="s">
        <v>1025</v>
      </c>
      <c r="K1805">
        <v>452737</v>
      </c>
      <c r="L1805" t="s">
        <v>1025</v>
      </c>
      <c r="M1805">
        <v>1846230</v>
      </c>
      <c r="N1805" t="s">
        <v>1025</v>
      </c>
      <c r="O1805" t="s">
        <v>3092</v>
      </c>
      <c r="P1805" t="s">
        <v>3091</v>
      </c>
      <c r="Q1805">
        <v>8946</v>
      </c>
      <c r="R1805" t="s">
        <v>1025</v>
      </c>
      <c r="S1805">
        <v>32025</v>
      </c>
      <c r="T1805" t="s">
        <v>1025</v>
      </c>
      <c r="V1805" t="s">
        <v>4796</v>
      </c>
      <c r="W1805">
        <v>55014</v>
      </c>
      <c r="X1805">
        <v>8946</v>
      </c>
      <c r="Y1805" t="s">
        <v>1025</v>
      </c>
      <c r="Z1805" t="s">
        <v>8953</v>
      </c>
      <c r="AA1805" t="s">
        <v>656</v>
      </c>
      <c r="AB1805" t="s">
        <v>656</v>
      </c>
      <c r="AC1805" t="s">
        <v>1025</v>
      </c>
      <c r="AD1805" t="s">
        <v>8953</v>
      </c>
      <c r="AI1805">
        <v>16788</v>
      </c>
      <c r="AO1805" t="s">
        <v>1371</v>
      </c>
    </row>
    <row r="1806" spans="1:41" x14ac:dyDescent="0.3">
      <c r="A1806" t="s">
        <v>3093</v>
      </c>
      <c r="B1806" t="s">
        <v>496</v>
      </c>
      <c r="C1806" s="62">
        <v>28666</v>
      </c>
      <c r="D1806" t="s">
        <v>7330</v>
      </c>
      <c r="E1806" t="s">
        <v>6977</v>
      </c>
      <c r="F1806" t="s">
        <v>3575</v>
      </c>
      <c r="G1806" t="s">
        <v>3575</v>
      </c>
      <c r="H1806" t="s">
        <v>2145</v>
      </c>
      <c r="I1806" t="s">
        <v>10255</v>
      </c>
      <c r="J1806" t="s">
        <v>496</v>
      </c>
      <c r="K1806">
        <v>432928</v>
      </c>
      <c r="L1806" t="s">
        <v>496</v>
      </c>
      <c r="M1806">
        <v>393622</v>
      </c>
      <c r="N1806" t="s">
        <v>496</v>
      </c>
      <c r="O1806" t="s">
        <v>3094</v>
      </c>
      <c r="P1806" t="s">
        <v>3093</v>
      </c>
      <c r="Q1806">
        <v>7521</v>
      </c>
      <c r="R1806" t="s">
        <v>496</v>
      </c>
      <c r="S1806">
        <v>6229</v>
      </c>
      <c r="T1806" t="s">
        <v>496</v>
      </c>
      <c r="V1806" t="s">
        <v>4797</v>
      </c>
      <c r="W1806">
        <v>42577</v>
      </c>
      <c r="X1806">
        <v>7521</v>
      </c>
      <c r="Y1806" t="s">
        <v>496</v>
      </c>
      <c r="Z1806" t="s">
        <v>8954</v>
      </c>
      <c r="AA1806" t="s">
        <v>664</v>
      </c>
      <c r="AB1806" t="s">
        <v>656</v>
      </c>
      <c r="AC1806" t="s">
        <v>496</v>
      </c>
      <c r="AD1806" t="s">
        <v>8954</v>
      </c>
      <c r="AE1806">
        <v>8506</v>
      </c>
      <c r="AI1806">
        <v>9742</v>
      </c>
      <c r="AN1806" t="s">
        <v>496</v>
      </c>
      <c r="AO1806" t="s">
        <v>2145</v>
      </c>
    </row>
    <row r="1807" spans="1:41" x14ac:dyDescent="0.3">
      <c r="A1807" t="s">
        <v>3095</v>
      </c>
      <c r="B1807" t="s">
        <v>1139</v>
      </c>
      <c r="C1807" s="62">
        <v>31247</v>
      </c>
      <c r="D1807" t="s">
        <v>6564</v>
      </c>
      <c r="E1807" t="s">
        <v>8066</v>
      </c>
      <c r="F1807" t="s">
        <v>1437</v>
      </c>
      <c r="G1807" t="s">
        <v>6107</v>
      </c>
      <c r="H1807" t="s">
        <v>1371</v>
      </c>
      <c r="I1807" t="s">
        <v>10574</v>
      </c>
      <c r="J1807" t="s">
        <v>1139</v>
      </c>
      <c r="K1807">
        <v>519267</v>
      </c>
      <c r="L1807" t="s">
        <v>1139</v>
      </c>
      <c r="M1807">
        <v>1784688</v>
      </c>
      <c r="N1807" t="s">
        <v>1139</v>
      </c>
      <c r="O1807" t="s">
        <v>3096</v>
      </c>
      <c r="P1807" t="s">
        <v>3095</v>
      </c>
      <c r="Q1807">
        <v>8913</v>
      </c>
      <c r="R1807" t="s">
        <v>1139</v>
      </c>
      <c r="S1807">
        <v>30970</v>
      </c>
      <c r="T1807" t="s">
        <v>1139</v>
      </c>
      <c r="V1807" t="s">
        <v>4798</v>
      </c>
      <c r="W1807">
        <v>56759</v>
      </c>
      <c r="X1807">
        <v>8913</v>
      </c>
      <c r="Y1807" t="s">
        <v>1139</v>
      </c>
      <c r="Z1807" t="s">
        <v>6265</v>
      </c>
      <c r="AA1807" t="s">
        <v>656</v>
      </c>
      <c r="AB1807" t="s">
        <v>656</v>
      </c>
      <c r="AC1807" t="s">
        <v>1139</v>
      </c>
      <c r="AD1807" t="s">
        <v>6265</v>
      </c>
      <c r="AE1807">
        <v>11855</v>
      </c>
      <c r="AF1807" t="s">
        <v>1139</v>
      </c>
      <c r="AG1807">
        <v>13077</v>
      </c>
      <c r="AH1807" t="s">
        <v>1139</v>
      </c>
      <c r="AI1807">
        <v>7257</v>
      </c>
      <c r="AJ1807">
        <v>3786</v>
      </c>
      <c r="AN1807" t="s">
        <v>1139</v>
      </c>
      <c r="AO1807" t="s">
        <v>1371</v>
      </c>
    </row>
    <row r="1808" spans="1:41" x14ac:dyDescent="0.3">
      <c r="A1808" t="s">
        <v>3097</v>
      </c>
      <c r="B1808" t="s">
        <v>283</v>
      </c>
      <c r="C1808" s="62">
        <v>27697</v>
      </c>
      <c r="D1808" t="s">
        <v>7332</v>
      </c>
      <c r="E1808" t="s">
        <v>7331</v>
      </c>
      <c r="F1808" t="s">
        <v>3575</v>
      </c>
      <c r="G1808" t="s">
        <v>3575</v>
      </c>
      <c r="H1808" t="s">
        <v>659</v>
      </c>
      <c r="I1808" t="s">
        <v>9450</v>
      </c>
      <c r="J1808" t="s">
        <v>283</v>
      </c>
      <c r="K1808">
        <v>340192</v>
      </c>
      <c r="L1808" t="s">
        <v>283</v>
      </c>
      <c r="M1808">
        <v>132691</v>
      </c>
      <c r="N1808" t="s">
        <v>283</v>
      </c>
      <c r="O1808" t="s">
        <v>3098</v>
      </c>
      <c r="P1808" t="s">
        <v>3097</v>
      </c>
      <c r="Q1808">
        <v>6966</v>
      </c>
      <c r="R1808" t="s">
        <v>283</v>
      </c>
      <c r="S1808">
        <v>5217</v>
      </c>
      <c r="T1808" t="s">
        <v>283</v>
      </c>
      <c r="U1808" t="s">
        <v>283</v>
      </c>
      <c r="V1808" t="s">
        <v>4799</v>
      </c>
      <c r="W1808">
        <v>579</v>
      </c>
      <c r="X1808">
        <v>6966</v>
      </c>
      <c r="Y1808" t="s">
        <v>283</v>
      </c>
      <c r="Z1808" t="s">
        <v>6266</v>
      </c>
      <c r="AA1808" t="s">
        <v>656</v>
      </c>
      <c r="AB1808" t="s">
        <v>656</v>
      </c>
      <c r="AC1808" t="s">
        <v>283</v>
      </c>
      <c r="AD1808" t="s">
        <v>6266</v>
      </c>
      <c r="AF1808" t="s">
        <v>283</v>
      </c>
      <c r="AG1808">
        <v>5556</v>
      </c>
      <c r="AH1808" t="s">
        <v>283</v>
      </c>
      <c r="AI1808">
        <v>8987</v>
      </c>
      <c r="AO1808" t="s">
        <v>659</v>
      </c>
    </row>
    <row r="1809" spans="1:41" x14ac:dyDescent="0.3">
      <c r="A1809" t="s">
        <v>8212</v>
      </c>
      <c r="B1809" t="s">
        <v>8955</v>
      </c>
      <c r="C1809" s="62">
        <v>34451</v>
      </c>
      <c r="D1809" t="s">
        <v>6802</v>
      </c>
      <c r="E1809" t="s">
        <v>6571</v>
      </c>
      <c r="F1809" t="s">
        <v>1377</v>
      </c>
      <c r="G1809" t="s">
        <v>9083</v>
      </c>
      <c r="H1809" t="s">
        <v>1429</v>
      </c>
      <c r="I1809" t="s">
        <v>10502</v>
      </c>
      <c r="J1809" t="s">
        <v>8955</v>
      </c>
      <c r="K1809">
        <v>608369</v>
      </c>
      <c r="L1809" t="s">
        <v>8955</v>
      </c>
      <c r="M1809">
        <v>2041873</v>
      </c>
      <c r="N1809" t="s">
        <v>8955</v>
      </c>
      <c r="O1809" t="s">
        <v>13324</v>
      </c>
      <c r="P1809" t="s">
        <v>8212</v>
      </c>
      <c r="Q1809">
        <v>9584</v>
      </c>
      <c r="R1809" t="s">
        <v>8955</v>
      </c>
      <c r="S1809">
        <v>32691</v>
      </c>
      <c r="T1809" t="s">
        <v>8955</v>
      </c>
      <c r="V1809" t="s">
        <v>11969</v>
      </c>
      <c r="W1809">
        <v>70635</v>
      </c>
      <c r="X1809">
        <v>9584</v>
      </c>
      <c r="Y1809" t="s">
        <v>8955</v>
      </c>
      <c r="Z1809" t="s">
        <v>8956</v>
      </c>
      <c r="AA1809" t="s">
        <v>664</v>
      </c>
      <c r="AB1809" t="s">
        <v>656</v>
      </c>
      <c r="AC1809" t="s">
        <v>8955</v>
      </c>
      <c r="AD1809" t="s">
        <v>8956</v>
      </c>
      <c r="AE1809">
        <v>12468</v>
      </c>
      <c r="AF1809" t="s">
        <v>8955</v>
      </c>
      <c r="AG1809">
        <v>38412</v>
      </c>
      <c r="AH1809" t="s">
        <v>8955</v>
      </c>
      <c r="AI1809">
        <v>18216</v>
      </c>
      <c r="AJ1809">
        <v>4794</v>
      </c>
      <c r="AK1809" t="s">
        <v>8955</v>
      </c>
      <c r="AL1809" t="s">
        <v>15267</v>
      </c>
      <c r="AM1809" t="s">
        <v>8956</v>
      </c>
      <c r="AN1809" t="s">
        <v>8956</v>
      </c>
      <c r="AO1809" t="s">
        <v>1429</v>
      </c>
    </row>
    <row r="1810" spans="1:41" x14ac:dyDescent="0.3">
      <c r="A1810" t="s">
        <v>3099</v>
      </c>
      <c r="B1810" t="s">
        <v>435</v>
      </c>
      <c r="C1810" s="62">
        <v>32084</v>
      </c>
      <c r="D1810" t="s">
        <v>6572</v>
      </c>
      <c r="E1810" t="s">
        <v>6571</v>
      </c>
      <c r="F1810" t="s">
        <v>1390</v>
      </c>
      <c r="G1810" t="s">
        <v>6107</v>
      </c>
      <c r="H1810" t="s">
        <v>658</v>
      </c>
      <c r="I1810" t="s">
        <v>9545</v>
      </c>
      <c r="J1810" t="s">
        <v>435</v>
      </c>
      <c r="K1810">
        <v>572122</v>
      </c>
      <c r="L1810" t="s">
        <v>435</v>
      </c>
      <c r="M1810">
        <v>1741002</v>
      </c>
      <c r="N1810" t="s">
        <v>435</v>
      </c>
      <c r="O1810" t="s">
        <v>3100</v>
      </c>
      <c r="P1810" t="s">
        <v>3099</v>
      </c>
      <c r="Q1810">
        <v>8984</v>
      </c>
      <c r="R1810" t="s">
        <v>435</v>
      </c>
      <c r="S1810">
        <v>30819</v>
      </c>
      <c r="T1810" t="s">
        <v>435</v>
      </c>
      <c r="U1810" t="s">
        <v>435</v>
      </c>
      <c r="V1810" t="s">
        <v>4800</v>
      </c>
      <c r="W1810">
        <v>60672</v>
      </c>
      <c r="X1810">
        <v>8984</v>
      </c>
      <c r="Y1810" t="s">
        <v>435</v>
      </c>
      <c r="Z1810" t="s">
        <v>6267</v>
      </c>
      <c r="AA1810" t="s">
        <v>664</v>
      </c>
      <c r="AB1810" t="s">
        <v>656</v>
      </c>
      <c r="AC1810" t="s">
        <v>435</v>
      </c>
      <c r="AD1810" t="s">
        <v>6267</v>
      </c>
      <c r="AE1810">
        <v>11040</v>
      </c>
      <c r="AF1810" t="s">
        <v>435</v>
      </c>
      <c r="AG1810">
        <v>13966</v>
      </c>
      <c r="AH1810" t="s">
        <v>435</v>
      </c>
      <c r="AI1810">
        <v>4885</v>
      </c>
      <c r="AJ1810">
        <v>3854</v>
      </c>
      <c r="AK1810" t="s">
        <v>435</v>
      </c>
      <c r="AL1810" t="s">
        <v>15268</v>
      </c>
      <c r="AM1810" t="s">
        <v>6267</v>
      </c>
      <c r="AN1810" t="s">
        <v>6267</v>
      </c>
      <c r="AO1810" t="s">
        <v>658</v>
      </c>
    </row>
    <row r="1811" spans="1:41" x14ac:dyDescent="0.3">
      <c r="A1811" t="s">
        <v>3101</v>
      </c>
      <c r="B1811" t="s">
        <v>458</v>
      </c>
      <c r="C1811" s="62">
        <v>32949</v>
      </c>
      <c r="D1811" t="s">
        <v>6765</v>
      </c>
      <c r="E1811" t="s">
        <v>6764</v>
      </c>
      <c r="F1811" t="s">
        <v>1396</v>
      </c>
      <c r="G1811" t="s">
        <v>9083</v>
      </c>
      <c r="H1811" t="s">
        <v>1429</v>
      </c>
      <c r="I1811" t="s">
        <v>10764</v>
      </c>
      <c r="J1811" t="s">
        <v>458</v>
      </c>
      <c r="K1811">
        <v>516416</v>
      </c>
      <c r="L1811" t="s">
        <v>458</v>
      </c>
      <c r="M1811">
        <v>1798566</v>
      </c>
      <c r="N1811" t="s">
        <v>458</v>
      </c>
      <c r="O1811" t="s">
        <v>4801</v>
      </c>
      <c r="P1811" t="s">
        <v>3101</v>
      </c>
      <c r="Q1811">
        <v>9247</v>
      </c>
      <c r="R1811" t="s">
        <v>458</v>
      </c>
      <c r="S1811">
        <v>31037</v>
      </c>
      <c r="T1811" t="s">
        <v>458</v>
      </c>
      <c r="U1811" t="s">
        <v>458</v>
      </c>
      <c r="V1811" t="s">
        <v>4802</v>
      </c>
      <c r="W1811">
        <v>56761</v>
      </c>
      <c r="X1811">
        <v>9247</v>
      </c>
      <c r="Y1811" t="s">
        <v>458</v>
      </c>
      <c r="Z1811" t="s">
        <v>6268</v>
      </c>
      <c r="AA1811" t="s">
        <v>656</v>
      </c>
      <c r="AB1811" t="s">
        <v>656</v>
      </c>
      <c r="AC1811" t="s">
        <v>458</v>
      </c>
      <c r="AD1811" t="s">
        <v>6268</v>
      </c>
      <c r="AE1811">
        <v>11255</v>
      </c>
      <c r="AF1811" t="s">
        <v>458</v>
      </c>
      <c r="AG1811">
        <v>13188</v>
      </c>
      <c r="AH1811" t="s">
        <v>458</v>
      </c>
      <c r="AI1811">
        <v>6307</v>
      </c>
      <c r="AJ1811">
        <v>4157</v>
      </c>
      <c r="AL1811" t="s">
        <v>15269</v>
      </c>
      <c r="AM1811" t="s">
        <v>6268</v>
      </c>
      <c r="AN1811" t="s">
        <v>6268</v>
      </c>
      <c r="AO1811" t="s">
        <v>1429</v>
      </c>
    </row>
    <row r="1812" spans="1:41" x14ac:dyDescent="0.3">
      <c r="A1812" t="s">
        <v>3505</v>
      </c>
      <c r="B1812" t="s">
        <v>176</v>
      </c>
      <c r="C1812" s="62">
        <v>33133</v>
      </c>
      <c r="D1812" t="s">
        <v>6705</v>
      </c>
      <c r="E1812" t="s">
        <v>6704</v>
      </c>
      <c r="F1812" t="s">
        <v>1384</v>
      </c>
      <c r="G1812" t="s">
        <v>6107</v>
      </c>
      <c r="H1812" t="s">
        <v>1429</v>
      </c>
      <c r="I1812" t="s">
        <v>10357</v>
      </c>
      <c r="J1812" t="s">
        <v>176</v>
      </c>
      <c r="K1812">
        <v>543760</v>
      </c>
      <c r="L1812" t="s">
        <v>176</v>
      </c>
      <c r="M1812">
        <v>1947827</v>
      </c>
      <c r="N1812" t="s">
        <v>176</v>
      </c>
      <c r="O1812" t="s">
        <v>4803</v>
      </c>
      <c r="P1812" t="s">
        <v>3505</v>
      </c>
      <c r="Q1812">
        <v>9517</v>
      </c>
      <c r="R1812" t="s">
        <v>176</v>
      </c>
      <c r="S1812">
        <v>32146</v>
      </c>
      <c r="T1812" t="s">
        <v>176</v>
      </c>
      <c r="V1812" t="s">
        <v>4804</v>
      </c>
      <c r="W1812">
        <v>70327</v>
      </c>
      <c r="X1812">
        <v>9517</v>
      </c>
      <c r="Y1812" t="s">
        <v>176</v>
      </c>
      <c r="Z1812" t="s">
        <v>6269</v>
      </c>
      <c r="AA1812" t="s">
        <v>656</v>
      </c>
      <c r="AB1812" t="s">
        <v>656</v>
      </c>
      <c r="AC1812" t="s">
        <v>176</v>
      </c>
      <c r="AD1812" t="s">
        <v>6269</v>
      </c>
      <c r="AE1812">
        <v>12703</v>
      </c>
      <c r="AF1812" t="s">
        <v>176</v>
      </c>
      <c r="AG1812">
        <v>21705</v>
      </c>
      <c r="AH1812" t="s">
        <v>176</v>
      </c>
      <c r="AI1812">
        <v>18263</v>
      </c>
      <c r="AJ1812">
        <v>4431</v>
      </c>
      <c r="AL1812" t="s">
        <v>15270</v>
      </c>
      <c r="AM1812" t="s">
        <v>6269</v>
      </c>
      <c r="AN1812" t="s">
        <v>6269</v>
      </c>
      <c r="AO1812" t="s">
        <v>1429</v>
      </c>
    </row>
    <row r="1813" spans="1:41" x14ac:dyDescent="0.3">
      <c r="A1813" t="s">
        <v>13341</v>
      </c>
      <c r="B1813" t="s">
        <v>11219</v>
      </c>
      <c r="C1813" s="62">
        <v>34720</v>
      </c>
      <c r="D1813" t="s">
        <v>7752</v>
      </c>
      <c r="E1813" t="s">
        <v>13342</v>
      </c>
      <c r="F1813" t="s">
        <v>1524</v>
      </c>
      <c r="G1813" t="s">
        <v>9083</v>
      </c>
      <c r="H1813" t="s">
        <v>1371</v>
      </c>
      <c r="I1813" t="s">
        <v>13343</v>
      </c>
      <c r="J1813" t="s">
        <v>11219</v>
      </c>
      <c r="K1813">
        <v>622608</v>
      </c>
      <c r="L1813" t="s">
        <v>11219</v>
      </c>
      <c r="M1813">
        <v>2167335</v>
      </c>
      <c r="N1813" t="s">
        <v>11219</v>
      </c>
      <c r="O1813" t="s">
        <v>15271</v>
      </c>
      <c r="P1813" t="s">
        <v>13341</v>
      </c>
      <c r="Q1813">
        <v>10176</v>
      </c>
      <c r="R1813" t="s">
        <v>11219</v>
      </c>
      <c r="S1813">
        <v>33750</v>
      </c>
      <c r="T1813" t="s">
        <v>11219</v>
      </c>
      <c r="W1813">
        <v>101060</v>
      </c>
      <c r="X1813">
        <v>10176</v>
      </c>
      <c r="Y1813" t="s">
        <v>11219</v>
      </c>
      <c r="Z1813" t="s">
        <v>13344</v>
      </c>
      <c r="AA1813" t="s">
        <v>656</v>
      </c>
      <c r="AB1813" t="s">
        <v>656</v>
      </c>
      <c r="AD1813" t="s">
        <v>13344</v>
      </c>
      <c r="AE1813">
        <v>13629</v>
      </c>
      <c r="AF1813" t="s">
        <v>11219</v>
      </c>
      <c r="AG1813">
        <v>68517</v>
      </c>
      <c r="AH1813" t="s">
        <v>11219</v>
      </c>
      <c r="AI1813">
        <v>23757</v>
      </c>
      <c r="AJ1813">
        <v>5509</v>
      </c>
      <c r="AK1813" t="s">
        <v>11219</v>
      </c>
      <c r="AL1813" t="s">
        <v>15272</v>
      </c>
      <c r="AM1813" t="s">
        <v>13344</v>
      </c>
      <c r="AN1813" t="s">
        <v>13344</v>
      </c>
      <c r="AO1813" t="s">
        <v>15887</v>
      </c>
    </row>
    <row r="1814" spans="1:41" x14ac:dyDescent="0.3">
      <c r="A1814" t="s">
        <v>13063</v>
      </c>
      <c r="B1814" t="s">
        <v>11690</v>
      </c>
      <c r="C1814" s="62">
        <v>34879</v>
      </c>
      <c r="D1814" t="s">
        <v>6568</v>
      </c>
      <c r="E1814" t="s">
        <v>13064</v>
      </c>
      <c r="F1814" t="s">
        <v>1444</v>
      </c>
      <c r="G1814" t="s">
        <v>9083</v>
      </c>
      <c r="H1814" t="s">
        <v>658</v>
      </c>
      <c r="I1814" t="s">
        <v>13037</v>
      </c>
      <c r="J1814" t="s">
        <v>11690</v>
      </c>
      <c r="K1814">
        <v>669222</v>
      </c>
      <c r="L1814" t="s">
        <v>11690</v>
      </c>
      <c r="M1814">
        <v>2250589</v>
      </c>
      <c r="N1814" t="s">
        <v>11690</v>
      </c>
      <c r="P1814" t="s">
        <v>13063</v>
      </c>
      <c r="S1814">
        <v>33225</v>
      </c>
      <c r="W1814">
        <v>108571</v>
      </c>
      <c r="Z1814" t="s">
        <v>13065</v>
      </c>
      <c r="AA1814" t="s">
        <v>656</v>
      </c>
      <c r="AB1814" t="s">
        <v>656</v>
      </c>
      <c r="AD1814" t="s">
        <v>13065</v>
      </c>
      <c r="AE1814">
        <v>14239</v>
      </c>
      <c r="AJ1814">
        <v>5507</v>
      </c>
      <c r="AL1814" t="s">
        <v>15273</v>
      </c>
      <c r="AM1814" t="s">
        <v>13065</v>
      </c>
      <c r="AN1814" t="s">
        <v>11690</v>
      </c>
      <c r="AO1814" t="s">
        <v>658</v>
      </c>
    </row>
    <row r="1815" spans="1:41" x14ac:dyDescent="0.3">
      <c r="A1815" t="s">
        <v>9841</v>
      </c>
      <c r="B1815" t="s">
        <v>9842</v>
      </c>
      <c r="C1815" s="62">
        <v>34385</v>
      </c>
      <c r="D1815" t="s">
        <v>6926</v>
      </c>
      <c r="E1815" t="s">
        <v>8283</v>
      </c>
      <c r="F1815" t="s">
        <v>1370</v>
      </c>
      <c r="G1815" t="s">
        <v>6107</v>
      </c>
      <c r="H1815" t="s">
        <v>1371</v>
      </c>
      <c r="I1815" t="s">
        <v>9843</v>
      </c>
      <c r="J1815" t="s">
        <v>9842</v>
      </c>
      <c r="K1815">
        <v>622663</v>
      </c>
      <c r="L1815" t="s">
        <v>9842</v>
      </c>
      <c r="M1815">
        <v>2117131</v>
      </c>
      <c r="N1815" t="s">
        <v>9842</v>
      </c>
      <c r="O1815" t="s">
        <v>13443</v>
      </c>
      <c r="P1815" t="s">
        <v>9841</v>
      </c>
      <c r="Q1815">
        <v>9879</v>
      </c>
      <c r="R1815" t="s">
        <v>9842</v>
      </c>
      <c r="S1815">
        <v>33263</v>
      </c>
      <c r="T1815" t="s">
        <v>9842</v>
      </c>
      <c r="V1815" t="s">
        <v>12516</v>
      </c>
      <c r="W1815">
        <v>101074</v>
      </c>
      <c r="X1815">
        <v>9879</v>
      </c>
      <c r="Y1815" t="s">
        <v>9842</v>
      </c>
      <c r="Z1815" t="s">
        <v>9844</v>
      </c>
      <c r="AA1815" t="s">
        <v>656</v>
      </c>
      <c r="AB1815" t="s">
        <v>656</v>
      </c>
      <c r="AC1815" t="s">
        <v>9842</v>
      </c>
      <c r="AD1815" t="s">
        <v>9844</v>
      </c>
      <c r="AE1815">
        <v>13248</v>
      </c>
      <c r="AF1815" t="s">
        <v>9842</v>
      </c>
      <c r="AG1815">
        <v>60644</v>
      </c>
      <c r="AH1815" t="s">
        <v>9842</v>
      </c>
      <c r="AI1815">
        <v>18355</v>
      </c>
      <c r="AJ1815">
        <v>4865</v>
      </c>
      <c r="AK1815" t="s">
        <v>9842</v>
      </c>
      <c r="AL1815" t="s">
        <v>15274</v>
      </c>
      <c r="AM1815" t="s">
        <v>9844</v>
      </c>
      <c r="AN1815" t="s">
        <v>9844</v>
      </c>
      <c r="AO1815" t="s">
        <v>15887</v>
      </c>
    </row>
    <row r="1816" spans="1:41" x14ac:dyDescent="0.3">
      <c r="A1816" t="s">
        <v>12469</v>
      </c>
      <c r="B1816" t="s">
        <v>11653</v>
      </c>
      <c r="C1816" s="62">
        <v>34170</v>
      </c>
      <c r="D1816" t="s">
        <v>6779</v>
      </c>
      <c r="E1816" t="s">
        <v>8283</v>
      </c>
      <c r="F1816" t="s">
        <v>1432</v>
      </c>
      <c r="G1816" t="s">
        <v>9083</v>
      </c>
      <c r="H1816" t="s">
        <v>1422</v>
      </c>
      <c r="I1816" t="s">
        <v>11654</v>
      </c>
      <c r="J1816" t="s">
        <v>11653</v>
      </c>
      <c r="K1816">
        <v>600474</v>
      </c>
      <c r="L1816" t="s">
        <v>11653</v>
      </c>
      <c r="M1816">
        <v>2118146</v>
      </c>
      <c r="N1816" t="s">
        <v>11653</v>
      </c>
      <c r="O1816" t="s">
        <v>13349</v>
      </c>
      <c r="P1816" t="s">
        <v>12469</v>
      </c>
      <c r="Q1816">
        <v>10077</v>
      </c>
      <c r="R1816" t="s">
        <v>11653</v>
      </c>
      <c r="S1816">
        <v>33299</v>
      </c>
      <c r="T1816" t="s">
        <v>11653</v>
      </c>
      <c r="V1816" t="s">
        <v>12470</v>
      </c>
      <c r="W1816">
        <v>69314</v>
      </c>
      <c r="X1816">
        <v>10077</v>
      </c>
      <c r="Y1816" t="s">
        <v>11653</v>
      </c>
      <c r="Z1816" t="s">
        <v>12471</v>
      </c>
      <c r="AA1816" t="s">
        <v>656</v>
      </c>
      <c r="AB1816" t="s">
        <v>656</v>
      </c>
      <c r="AC1816" t="s">
        <v>11653</v>
      </c>
      <c r="AD1816" t="s">
        <v>12471</v>
      </c>
      <c r="AE1816">
        <v>14042</v>
      </c>
      <c r="AI1816">
        <v>23866</v>
      </c>
      <c r="AJ1816">
        <v>5021</v>
      </c>
      <c r="AL1816" t="s">
        <v>15275</v>
      </c>
      <c r="AM1816" t="s">
        <v>12471</v>
      </c>
      <c r="AN1816" t="s">
        <v>11653</v>
      </c>
      <c r="AO1816" t="s">
        <v>1422</v>
      </c>
    </row>
    <row r="1817" spans="1:41" x14ac:dyDescent="0.3">
      <c r="A1817" t="s">
        <v>13891</v>
      </c>
      <c r="B1817" t="s">
        <v>13892</v>
      </c>
      <c r="C1817" s="62">
        <v>33019</v>
      </c>
      <c r="D1817" t="s">
        <v>6551</v>
      </c>
      <c r="E1817" t="s">
        <v>13893</v>
      </c>
      <c r="F1817" t="s">
        <v>1507</v>
      </c>
      <c r="G1817" t="s">
        <v>9083</v>
      </c>
      <c r="H1817" t="s">
        <v>1371</v>
      </c>
      <c r="I1817" t="s">
        <v>13894</v>
      </c>
      <c r="J1817" t="s">
        <v>13892</v>
      </c>
      <c r="K1817">
        <v>623149</v>
      </c>
      <c r="L1817" t="s">
        <v>13892</v>
      </c>
      <c r="M1817">
        <v>2218312</v>
      </c>
      <c r="N1817" t="s">
        <v>13892</v>
      </c>
      <c r="O1817" t="s">
        <v>15276</v>
      </c>
      <c r="P1817" t="s">
        <v>13891</v>
      </c>
      <c r="Q1817">
        <v>10657</v>
      </c>
      <c r="R1817" t="s">
        <v>13892</v>
      </c>
      <c r="S1817">
        <v>35009</v>
      </c>
      <c r="T1817" t="s">
        <v>13892</v>
      </c>
      <c r="W1817">
        <v>101231</v>
      </c>
      <c r="X1817">
        <v>10657</v>
      </c>
      <c r="Y1817" t="s">
        <v>13892</v>
      </c>
      <c r="Z1817" t="s">
        <v>13895</v>
      </c>
      <c r="AA1817" t="s">
        <v>656</v>
      </c>
      <c r="AB1817" t="s">
        <v>656</v>
      </c>
      <c r="AD1817" t="s">
        <v>13895</v>
      </c>
      <c r="AE1817">
        <v>14190</v>
      </c>
      <c r="AI1817">
        <v>23838</v>
      </c>
      <c r="AJ1817">
        <v>5511</v>
      </c>
      <c r="AL1817" t="s">
        <v>15277</v>
      </c>
      <c r="AM1817" t="s">
        <v>13895</v>
      </c>
      <c r="AN1817" t="s">
        <v>13892</v>
      </c>
      <c r="AO1817" t="s">
        <v>15883</v>
      </c>
    </row>
    <row r="1818" spans="1:41" x14ac:dyDescent="0.3">
      <c r="A1818" t="s">
        <v>14169</v>
      </c>
      <c r="B1818" t="s">
        <v>13958</v>
      </c>
      <c r="C1818" s="62">
        <v>32605</v>
      </c>
      <c r="D1818" t="s">
        <v>6808</v>
      </c>
      <c r="E1818" t="s">
        <v>14170</v>
      </c>
      <c r="F1818" t="s">
        <v>3575</v>
      </c>
      <c r="G1818" t="s">
        <v>3575</v>
      </c>
      <c r="H1818" t="s">
        <v>1371</v>
      </c>
      <c r="I1818" t="s">
        <v>13989</v>
      </c>
      <c r="J1818" t="s">
        <v>13958</v>
      </c>
      <c r="K1818">
        <v>594992</v>
      </c>
      <c r="L1818" t="s">
        <v>13958</v>
      </c>
      <c r="M1818">
        <v>2107849</v>
      </c>
      <c r="N1818" t="s">
        <v>13958</v>
      </c>
      <c r="O1818" t="s">
        <v>15278</v>
      </c>
      <c r="P1818" t="s">
        <v>14169</v>
      </c>
      <c r="Q1818">
        <v>10746</v>
      </c>
      <c r="R1818" t="s">
        <v>13958</v>
      </c>
      <c r="S1818">
        <v>33112</v>
      </c>
      <c r="T1818" t="s">
        <v>13958</v>
      </c>
      <c r="W1818">
        <v>67869</v>
      </c>
      <c r="X1818">
        <v>10746</v>
      </c>
      <c r="Y1818" t="s">
        <v>13958</v>
      </c>
      <c r="Z1818" t="s">
        <v>14171</v>
      </c>
      <c r="AA1818" t="s">
        <v>656</v>
      </c>
      <c r="AB1818" t="s">
        <v>656</v>
      </c>
      <c r="AD1818" t="s">
        <v>14171</v>
      </c>
      <c r="AE1818">
        <v>13222</v>
      </c>
      <c r="AI1818">
        <v>14471</v>
      </c>
      <c r="AJ1818">
        <v>5635</v>
      </c>
      <c r="AL1818" t="s">
        <v>15279</v>
      </c>
      <c r="AM1818" t="s">
        <v>14171</v>
      </c>
      <c r="AN1818" t="s">
        <v>13958</v>
      </c>
      <c r="AO1818" t="s">
        <v>1371</v>
      </c>
    </row>
    <row r="1819" spans="1:41" x14ac:dyDescent="0.3">
      <c r="A1819" t="s">
        <v>10126</v>
      </c>
      <c r="B1819" t="s">
        <v>10127</v>
      </c>
      <c r="C1819" s="62">
        <v>33312</v>
      </c>
      <c r="D1819" t="s">
        <v>10128</v>
      </c>
      <c r="E1819" t="s">
        <v>10129</v>
      </c>
      <c r="F1819" t="s">
        <v>3575</v>
      </c>
      <c r="G1819" t="s">
        <v>3575</v>
      </c>
      <c r="H1819" t="s">
        <v>1394</v>
      </c>
      <c r="I1819" t="s">
        <v>10130</v>
      </c>
      <c r="J1819" t="s">
        <v>10127</v>
      </c>
      <c r="K1819">
        <v>572128</v>
      </c>
      <c r="L1819" t="s">
        <v>10127</v>
      </c>
      <c r="M1819">
        <v>2000029</v>
      </c>
      <c r="N1819" t="s">
        <v>10127</v>
      </c>
      <c r="O1819" t="s">
        <v>13583</v>
      </c>
      <c r="P1819" t="s">
        <v>10126</v>
      </c>
      <c r="Q1819">
        <v>10041</v>
      </c>
      <c r="R1819" t="s">
        <v>10127</v>
      </c>
      <c r="S1819">
        <v>32838</v>
      </c>
      <c r="T1819" t="s">
        <v>10127</v>
      </c>
      <c r="V1819" t="s">
        <v>12647</v>
      </c>
      <c r="W1819">
        <v>99880</v>
      </c>
      <c r="X1819">
        <v>10041</v>
      </c>
      <c r="Y1819" t="s">
        <v>10127</v>
      </c>
      <c r="Z1819" t="s">
        <v>10131</v>
      </c>
      <c r="AA1819" t="s">
        <v>656</v>
      </c>
      <c r="AB1819" t="s">
        <v>656</v>
      </c>
      <c r="AC1819" t="s">
        <v>10127</v>
      </c>
      <c r="AD1819" t="s">
        <v>10131</v>
      </c>
      <c r="AE1819">
        <v>12462</v>
      </c>
      <c r="AI1819">
        <v>18474</v>
      </c>
      <c r="AJ1819">
        <v>4993</v>
      </c>
      <c r="AN1819" t="s">
        <v>10127</v>
      </c>
      <c r="AO1819" t="s">
        <v>1394</v>
      </c>
    </row>
    <row r="1820" spans="1:41" x14ac:dyDescent="0.3">
      <c r="A1820" t="s">
        <v>3102</v>
      </c>
      <c r="B1820" t="s">
        <v>1127</v>
      </c>
      <c r="C1820" s="62">
        <v>32089</v>
      </c>
      <c r="D1820" t="s">
        <v>7051</v>
      </c>
      <c r="E1820" t="s">
        <v>8067</v>
      </c>
      <c r="F1820" t="s">
        <v>1524</v>
      </c>
      <c r="G1820" t="s">
        <v>9083</v>
      </c>
      <c r="H1820" t="s">
        <v>1371</v>
      </c>
      <c r="I1820" t="s">
        <v>10727</v>
      </c>
      <c r="J1820" t="s">
        <v>1127</v>
      </c>
      <c r="K1820">
        <v>543766</v>
      </c>
      <c r="L1820" t="s">
        <v>1127</v>
      </c>
      <c r="M1820">
        <v>1734606</v>
      </c>
      <c r="N1820" t="s">
        <v>1127</v>
      </c>
      <c r="O1820" t="s">
        <v>3103</v>
      </c>
      <c r="P1820" t="s">
        <v>3102</v>
      </c>
      <c r="Q1820">
        <v>8962</v>
      </c>
      <c r="R1820" t="s">
        <v>1127</v>
      </c>
      <c r="S1820">
        <v>30589</v>
      </c>
      <c r="T1820" t="s">
        <v>1127</v>
      </c>
      <c r="V1820" t="s">
        <v>4805</v>
      </c>
      <c r="W1820">
        <v>58661</v>
      </c>
      <c r="X1820">
        <v>8962</v>
      </c>
      <c r="Y1820" t="s">
        <v>1127</v>
      </c>
      <c r="Z1820" t="s">
        <v>6270</v>
      </c>
      <c r="AA1820" t="s">
        <v>5053</v>
      </c>
      <c r="AB1820" t="s">
        <v>656</v>
      </c>
      <c r="AC1820" t="s">
        <v>1127</v>
      </c>
      <c r="AD1820" t="s">
        <v>6270</v>
      </c>
      <c r="AE1820">
        <v>10553</v>
      </c>
      <c r="AF1820" t="s">
        <v>1127</v>
      </c>
      <c r="AG1820">
        <v>14049</v>
      </c>
      <c r="AH1820" t="s">
        <v>1127</v>
      </c>
      <c r="AI1820">
        <v>5289</v>
      </c>
      <c r="AJ1820">
        <v>3833</v>
      </c>
      <c r="AL1820" t="s">
        <v>15280</v>
      </c>
      <c r="AM1820" t="s">
        <v>6270</v>
      </c>
      <c r="AN1820" t="s">
        <v>6270</v>
      </c>
      <c r="AO1820" t="s">
        <v>15883</v>
      </c>
    </row>
    <row r="1821" spans="1:41" x14ac:dyDescent="0.3">
      <c r="A1821" t="s">
        <v>15825</v>
      </c>
      <c r="B1821" t="s">
        <v>15658</v>
      </c>
      <c r="C1821" s="62">
        <v>34262</v>
      </c>
      <c r="D1821" t="s">
        <v>6642</v>
      </c>
      <c r="E1821" t="s">
        <v>8067</v>
      </c>
      <c r="F1821" t="s">
        <v>1381</v>
      </c>
      <c r="G1821" t="s">
        <v>6107</v>
      </c>
      <c r="H1821" t="s">
        <v>1378</v>
      </c>
      <c r="I1821" t="s">
        <v>15826</v>
      </c>
      <c r="J1821" t="s">
        <v>15658</v>
      </c>
      <c r="K1821">
        <v>622046</v>
      </c>
      <c r="L1821" t="s">
        <v>15658</v>
      </c>
      <c r="P1821" t="s">
        <v>15825</v>
      </c>
      <c r="Q1821">
        <v>10579</v>
      </c>
      <c r="R1821" t="s">
        <v>15658</v>
      </c>
      <c r="S1821">
        <v>36017</v>
      </c>
      <c r="T1821" t="s">
        <v>15658</v>
      </c>
      <c r="W1821">
        <v>106898</v>
      </c>
      <c r="Z1821" t="s">
        <v>16085</v>
      </c>
      <c r="AA1821" t="s">
        <v>664</v>
      </c>
      <c r="AB1821" t="s">
        <v>656</v>
      </c>
      <c r="AD1821" t="s">
        <v>16085</v>
      </c>
      <c r="AE1821">
        <v>13848</v>
      </c>
      <c r="AI1821">
        <v>23599</v>
      </c>
      <c r="AJ1821">
        <v>5970</v>
      </c>
      <c r="AN1821" t="s">
        <v>15658</v>
      </c>
      <c r="AO1821" t="s">
        <v>1378</v>
      </c>
    </row>
    <row r="1822" spans="1:41" x14ac:dyDescent="0.3">
      <c r="A1822" t="s">
        <v>10580</v>
      </c>
      <c r="B1822" t="s">
        <v>10581</v>
      </c>
      <c r="C1822" s="62">
        <v>32979</v>
      </c>
      <c r="D1822" t="s">
        <v>6825</v>
      </c>
      <c r="E1822" t="s">
        <v>8067</v>
      </c>
      <c r="F1822" t="s">
        <v>1435</v>
      </c>
      <c r="G1822" t="s">
        <v>9083</v>
      </c>
      <c r="H1822" t="s">
        <v>658</v>
      </c>
      <c r="I1822" t="s">
        <v>10582</v>
      </c>
      <c r="J1822" t="s">
        <v>10581</v>
      </c>
      <c r="K1822">
        <v>543768</v>
      </c>
      <c r="L1822" t="s">
        <v>10581</v>
      </c>
      <c r="M1822">
        <v>2048656</v>
      </c>
      <c r="N1822" t="s">
        <v>10581</v>
      </c>
      <c r="O1822" t="s">
        <v>13428</v>
      </c>
      <c r="P1822" t="s">
        <v>10580</v>
      </c>
      <c r="Q1822">
        <v>9961</v>
      </c>
      <c r="R1822" t="s">
        <v>10581</v>
      </c>
      <c r="S1822">
        <v>32890</v>
      </c>
      <c r="T1822" t="s">
        <v>10581</v>
      </c>
      <c r="V1822" t="s">
        <v>11864</v>
      </c>
      <c r="W1822">
        <v>69188</v>
      </c>
      <c r="X1822">
        <v>9961</v>
      </c>
      <c r="Y1822" t="s">
        <v>10581</v>
      </c>
      <c r="Z1822" t="s">
        <v>10583</v>
      </c>
      <c r="AA1822" t="s">
        <v>664</v>
      </c>
      <c r="AB1822" t="s">
        <v>656</v>
      </c>
      <c r="AC1822" t="s">
        <v>10581</v>
      </c>
      <c r="AD1822" t="s">
        <v>10583</v>
      </c>
      <c r="AE1822">
        <v>12734</v>
      </c>
      <c r="AF1822" t="s">
        <v>10581</v>
      </c>
      <c r="AG1822">
        <v>38571</v>
      </c>
      <c r="AH1822" t="s">
        <v>10581</v>
      </c>
      <c r="AI1822">
        <v>18531</v>
      </c>
      <c r="AJ1822">
        <v>4918</v>
      </c>
      <c r="AK1822" t="s">
        <v>10581</v>
      </c>
      <c r="AL1822" t="s">
        <v>15281</v>
      </c>
      <c r="AM1822" t="s">
        <v>10583</v>
      </c>
      <c r="AN1822" t="s">
        <v>10583</v>
      </c>
      <c r="AO1822" t="s">
        <v>15903</v>
      </c>
    </row>
    <row r="1823" spans="1:41" x14ac:dyDescent="0.3">
      <c r="A1823" t="s">
        <v>4806</v>
      </c>
      <c r="B1823" t="s">
        <v>1106</v>
      </c>
      <c r="C1823" s="62">
        <v>28689</v>
      </c>
      <c r="D1823" t="s">
        <v>6547</v>
      </c>
      <c r="E1823" t="s">
        <v>8068</v>
      </c>
      <c r="F1823" t="s">
        <v>3575</v>
      </c>
      <c r="G1823" t="s">
        <v>3575</v>
      </c>
      <c r="H1823" t="s">
        <v>1371</v>
      </c>
      <c r="I1823" t="s">
        <v>10270</v>
      </c>
      <c r="J1823" t="s">
        <v>1106</v>
      </c>
      <c r="K1823">
        <v>282656</v>
      </c>
      <c r="L1823" t="s">
        <v>1106</v>
      </c>
      <c r="M1823">
        <v>174800</v>
      </c>
      <c r="N1823" t="s">
        <v>1106</v>
      </c>
      <c r="O1823" t="s">
        <v>6271</v>
      </c>
      <c r="P1823" t="s">
        <v>4806</v>
      </c>
      <c r="R1823" t="s">
        <v>1106</v>
      </c>
      <c r="V1823" t="s">
        <v>6272</v>
      </c>
      <c r="W1823">
        <v>158</v>
      </c>
      <c r="Z1823" t="s">
        <v>8957</v>
      </c>
      <c r="AA1823" t="s">
        <v>656</v>
      </c>
      <c r="AB1823" t="s">
        <v>656</v>
      </c>
      <c r="AC1823" t="s">
        <v>1106</v>
      </c>
      <c r="AD1823" t="s">
        <v>8957</v>
      </c>
      <c r="AI1823">
        <v>15247</v>
      </c>
      <c r="AO1823" t="s">
        <v>1371</v>
      </c>
    </row>
    <row r="1824" spans="1:41" x14ac:dyDescent="0.3">
      <c r="A1824" t="s">
        <v>13476</v>
      </c>
      <c r="B1824" t="s">
        <v>11229</v>
      </c>
      <c r="C1824" s="62">
        <v>35198</v>
      </c>
      <c r="D1824" t="s">
        <v>13477</v>
      </c>
      <c r="E1824" t="s">
        <v>13478</v>
      </c>
      <c r="F1824" t="s">
        <v>1390</v>
      </c>
      <c r="G1824" t="s">
        <v>6107</v>
      </c>
      <c r="H1824" t="s">
        <v>1371</v>
      </c>
      <c r="I1824" t="s">
        <v>15942</v>
      </c>
      <c r="J1824" t="s">
        <v>11229</v>
      </c>
      <c r="K1824">
        <v>656954</v>
      </c>
      <c r="L1824" t="s">
        <v>11229</v>
      </c>
      <c r="M1824">
        <v>2135263</v>
      </c>
      <c r="N1824" t="s">
        <v>11229</v>
      </c>
      <c r="P1824" t="s">
        <v>13476</v>
      </c>
      <c r="Q1824">
        <v>10542</v>
      </c>
      <c r="S1824">
        <v>33065</v>
      </c>
      <c r="W1824">
        <v>104902</v>
      </c>
      <c r="Z1824" t="s">
        <v>13479</v>
      </c>
      <c r="AA1824" t="s">
        <v>664</v>
      </c>
      <c r="AB1824" t="s">
        <v>664</v>
      </c>
      <c r="AD1824" t="s">
        <v>13479</v>
      </c>
      <c r="AE1824">
        <v>13399</v>
      </c>
      <c r="AI1824">
        <v>20919</v>
      </c>
      <c r="AJ1824">
        <v>5885</v>
      </c>
      <c r="AN1824" t="s">
        <v>11229</v>
      </c>
      <c r="AO1824" t="s">
        <v>1371</v>
      </c>
    </row>
    <row r="1825" spans="1:41" x14ac:dyDescent="0.3">
      <c r="A1825" t="s">
        <v>14172</v>
      </c>
      <c r="B1825" t="s">
        <v>13964</v>
      </c>
      <c r="C1825" s="62">
        <v>33599</v>
      </c>
      <c r="D1825" t="s">
        <v>14173</v>
      </c>
      <c r="E1825" t="s">
        <v>14174</v>
      </c>
      <c r="F1825" t="s">
        <v>1529</v>
      </c>
      <c r="G1825" t="s">
        <v>9083</v>
      </c>
      <c r="H1825" t="s">
        <v>1371</v>
      </c>
      <c r="I1825" t="s">
        <v>13998</v>
      </c>
      <c r="J1825" t="s">
        <v>13964</v>
      </c>
      <c r="K1825">
        <v>642073</v>
      </c>
      <c r="L1825" t="s">
        <v>13964</v>
      </c>
      <c r="M1825">
        <v>2090429</v>
      </c>
      <c r="N1825" t="s">
        <v>13964</v>
      </c>
      <c r="O1825" t="s">
        <v>15282</v>
      </c>
      <c r="P1825" t="s">
        <v>14172</v>
      </c>
      <c r="Q1825">
        <v>10114</v>
      </c>
      <c r="R1825" t="s">
        <v>13964</v>
      </c>
      <c r="S1825">
        <v>33410</v>
      </c>
      <c r="T1825" t="s">
        <v>13964</v>
      </c>
      <c r="W1825">
        <v>102739</v>
      </c>
      <c r="Z1825" t="s">
        <v>14175</v>
      </c>
      <c r="AA1825" t="s">
        <v>656</v>
      </c>
      <c r="AB1825" t="s">
        <v>656</v>
      </c>
      <c r="AD1825" t="s">
        <v>14175</v>
      </c>
      <c r="AE1825">
        <v>14606</v>
      </c>
      <c r="AI1825">
        <v>19406</v>
      </c>
      <c r="AJ1825">
        <v>5687</v>
      </c>
      <c r="AL1825" t="s">
        <v>15283</v>
      </c>
      <c r="AM1825" t="s">
        <v>14175</v>
      </c>
      <c r="AN1825" t="s">
        <v>14175</v>
      </c>
      <c r="AO1825" t="s">
        <v>1371</v>
      </c>
    </row>
    <row r="1826" spans="1:41" x14ac:dyDescent="0.3">
      <c r="A1826" t="s">
        <v>4807</v>
      </c>
      <c r="B1826" t="s">
        <v>1220</v>
      </c>
      <c r="C1826" s="62">
        <v>28234</v>
      </c>
      <c r="D1826" t="s">
        <v>6713</v>
      </c>
      <c r="E1826" t="s">
        <v>8069</v>
      </c>
      <c r="F1826" t="s">
        <v>3575</v>
      </c>
      <c r="G1826" t="s">
        <v>3575</v>
      </c>
      <c r="H1826" t="s">
        <v>1371</v>
      </c>
      <c r="I1826" t="s">
        <v>10934</v>
      </c>
      <c r="J1826" t="s">
        <v>1220</v>
      </c>
      <c r="K1826">
        <v>430941</v>
      </c>
      <c r="L1826" t="s">
        <v>1220</v>
      </c>
      <c r="M1826">
        <v>479390</v>
      </c>
      <c r="N1826" t="s">
        <v>1220</v>
      </c>
      <c r="O1826" t="s">
        <v>6273</v>
      </c>
      <c r="P1826" t="s">
        <v>4807</v>
      </c>
      <c r="Q1826">
        <v>7379</v>
      </c>
      <c r="R1826" t="s">
        <v>1220</v>
      </c>
      <c r="S1826">
        <v>6031</v>
      </c>
      <c r="T1826" t="s">
        <v>1220</v>
      </c>
      <c r="V1826" t="s">
        <v>6274</v>
      </c>
      <c r="W1826">
        <v>45372</v>
      </c>
      <c r="X1826">
        <v>7379</v>
      </c>
      <c r="Y1826" t="s">
        <v>1220</v>
      </c>
      <c r="Z1826" t="s">
        <v>8958</v>
      </c>
      <c r="AA1826" t="s">
        <v>664</v>
      </c>
      <c r="AB1826" t="s">
        <v>664</v>
      </c>
      <c r="AC1826" t="s">
        <v>1220</v>
      </c>
      <c r="AD1826" t="s">
        <v>8958</v>
      </c>
      <c r="AE1826">
        <v>7888</v>
      </c>
      <c r="AI1826">
        <v>13287</v>
      </c>
      <c r="AN1826" t="s">
        <v>1220</v>
      </c>
      <c r="AO1826" t="s">
        <v>1371</v>
      </c>
    </row>
    <row r="1827" spans="1:41" x14ac:dyDescent="0.3">
      <c r="A1827" t="s">
        <v>3104</v>
      </c>
      <c r="B1827" t="s">
        <v>740</v>
      </c>
      <c r="C1827" s="62">
        <v>29940</v>
      </c>
      <c r="D1827" t="s">
        <v>6668</v>
      </c>
      <c r="E1827" t="s">
        <v>7485</v>
      </c>
      <c r="F1827" t="s">
        <v>3575</v>
      </c>
      <c r="G1827" t="s">
        <v>3575</v>
      </c>
      <c r="H1827" t="s">
        <v>1371</v>
      </c>
      <c r="I1827" t="s">
        <v>10331</v>
      </c>
      <c r="J1827" t="s">
        <v>740</v>
      </c>
      <c r="K1827">
        <v>448306</v>
      </c>
      <c r="L1827" t="s">
        <v>740</v>
      </c>
      <c r="M1827">
        <v>580602</v>
      </c>
      <c r="N1827" t="s">
        <v>740</v>
      </c>
      <c r="O1827" t="s">
        <v>3105</v>
      </c>
      <c r="P1827" t="s">
        <v>3104</v>
      </c>
      <c r="Q1827">
        <v>7779</v>
      </c>
      <c r="R1827" t="s">
        <v>740</v>
      </c>
      <c r="S1827">
        <v>28474</v>
      </c>
      <c r="T1827" t="s">
        <v>740</v>
      </c>
      <c r="V1827" t="s">
        <v>4808</v>
      </c>
      <c r="W1827">
        <v>42750</v>
      </c>
      <c r="X1827">
        <v>7779</v>
      </c>
      <c r="Y1827" t="s">
        <v>740</v>
      </c>
      <c r="Z1827" t="s">
        <v>6275</v>
      </c>
      <c r="AA1827" t="s">
        <v>656</v>
      </c>
      <c r="AB1827" t="s">
        <v>656</v>
      </c>
      <c r="AC1827" t="s">
        <v>740</v>
      </c>
      <c r="AD1827" t="s">
        <v>6275</v>
      </c>
      <c r="AE1827">
        <v>8899</v>
      </c>
      <c r="AF1827" t="s">
        <v>740</v>
      </c>
      <c r="AG1827">
        <v>5615</v>
      </c>
      <c r="AH1827" t="s">
        <v>740</v>
      </c>
      <c r="AI1827">
        <v>15194</v>
      </c>
      <c r="AJ1827">
        <v>2295</v>
      </c>
      <c r="AL1827" t="s">
        <v>14205</v>
      </c>
      <c r="AM1827" t="s">
        <v>6275</v>
      </c>
      <c r="AN1827" t="s">
        <v>6275</v>
      </c>
      <c r="AO1827" t="s">
        <v>15887</v>
      </c>
    </row>
    <row r="1828" spans="1:41" x14ac:dyDescent="0.3">
      <c r="A1828" t="s">
        <v>10738</v>
      </c>
      <c r="B1828" t="s">
        <v>10739</v>
      </c>
      <c r="C1828" s="62">
        <v>33656</v>
      </c>
      <c r="D1828" t="s">
        <v>7777</v>
      </c>
      <c r="E1828" t="s">
        <v>10740</v>
      </c>
      <c r="F1828" t="s">
        <v>1529</v>
      </c>
      <c r="G1828" t="s">
        <v>9083</v>
      </c>
      <c r="H1828" t="s">
        <v>1371</v>
      </c>
      <c r="I1828" t="s">
        <v>11800</v>
      </c>
      <c r="J1828" t="s">
        <v>10739</v>
      </c>
      <c r="K1828">
        <v>640463</v>
      </c>
      <c r="L1828" t="s">
        <v>10739</v>
      </c>
      <c r="M1828">
        <v>2066299</v>
      </c>
      <c r="N1828" t="s">
        <v>10739</v>
      </c>
      <c r="O1828" t="s">
        <v>13399</v>
      </c>
      <c r="P1828" t="s">
        <v>10738</v>
      </c>
      <c r="Q1828">
        <v>9854</v>
      </c>
      <c r="R1828" t="s">
        <v>10739</v>
      </c>
      <c r="S1828">
        <v>33216</v>
      </c>
      <c r="T1828" t="s">
        <v>10739</v>
      </c>
      <c r="V1828" t="s">
        <v>12667</v>
      </c>
      <c r="W1828">
        <v>102437</v>
      </c>
      <c r="X1828">
        <v>9854</v>
      </c>
      <c r="Y1828" t="s">
        <v>10739</v>
      </c>
      <c r="Z1828" t="s">
        <v>10741</v>
      </c>
      <c r="AA1828" t="s">
        <v>656</v>
      </c>
      <c r="AB1828" t="s">
        <v>656</v>
      </c>
      <c r="AC1828" t="s">
        <v>10739</v>
      </c>
      <c r="AD1828" t="s">
        <v>10741</v>
      </c>
      <c r="AE1828">
        <v>12944</v>
      </c>
      <c r="AF1828" t="s">
        <v>10739</v>
      </c>
      <c r="AG1828">
        <v>60628</v>
      </c>
      <c r="AH1828" t="s">
        <v>10739</v>
      </c>
      <c r="AI1828">
        <v>18260</v>
      </c>
      <c r="AJ1828">
        <v>5038</v>
      </c>
      <c r="AL1828" t="s">
        <v>15284</v>
      </c>
      <c r="AM1828" t="s">
        <v>10741</v>
      </c>
      <c r="AN1828" t="s">
        <v>10739</v>
      </c>
      <c r="AO1828" t="s">
        <v>1371</v>
      </c>
    </row>
    <row r="1829" spans="1:41" x14ac:dyDescent="0.3">
      <c r="A1829" t="s">
        <v>4809</v>
      </c>
      <c r="B1829" t="s">
        <v>1336</v>
      </c>
      <c r="C1829" s="62">
        <v>31682</v>
      </c>
      <c r="D1829" t="s">
        <v>6610</v>
      </c>
      <c r="E1829" t="s">
        <v>7524</v>
      </c>
      <c r="F1829" t="s">
        <v>1424</v>
      </c>
      <c r="G1829" t="s">
        <v>6107</v>
      </c>
      <c r="H1829" t="s">
        <v>1371</v>
      </c>
      <c r="I1829" t="s">
        <v>9647</v>
      </c>
      <c r="J1829" t="s">
        <v>1336</v>
      </c>
      <c r="K1829">
        <v>533167</v>
      </c>
      <c r="L1829" t="s">
        <v>1336</v>
      </c>
      <c r="M1829">
        <v>1937337</v>
      </c>
      <c r="N1829" t="s">
        <v>1336</v>
      </c>
      <c r="O1829" t="s">
        <v>6276</v>
      </c>
      <c r="P1829" t="s">
        <v>4809</v>
      </c>
      <c r="Q1829">
        <v>9534</v>
      </c>
      <c r="R1829" t="s">
        <v>1336</v>
      </c>
      <c r="S1829">
        <v>32058</v>
      </c>
      <c r="T1829" t="s">
        <v>1336</v>
      </c>
      <c r="V1829" t="s">
        <v>6277</v>
      </c>
      <c r="W1829">
        <v>58667</v>
      </c>
      <c r="X1829">
        <v>9534</v>
      </c>
      <c r="Y1829" t="s">
        <v>1336</v>
      </c>
      <c r="Z1829" t="s">
        <v>6278</v>
      </c>
      <c r="AA1829" t="s">
        <v>656</v>
      </c>
      <c r="AB1829" t="s">
        <v>656</v>
      </c>
      <c r="AC1829" t="s">
        <v>1336</v>
      </c>
      <c r="AD1829" t="s">
        <v>6278</v>
      </c>
      <c r="AE1829">
        <v>12443</v>
      </c>
      <c r="AF1829" t="s">
        <v>1336</v>
      </c>
      <c r="AG1829">
        <v>17164</v>
      </c>
      <c r="AH1829" t="s">
        <v>1336</v>
      </c>
      <c r="AI1829">
        <v>4728</v>
      </c>
      <c r="AJ1829">
        <v>4048</v>
      </c>
      <c r="AK1829" t="s">
        <v>1336</v>
      </c>
      <c r="AL1829" t="s">
        <v>15285</v>
      </c>
      <c r="AM1829" t="s">
        <v>6278</v>
      </c>
      <c r="AN1829" t="s">
        <v>6278</v>
      </c>
      <c r="AO1829" t="s">
        <v>1371</v>
      </c>
    </row>
    <row r="1830" spans="1:41" x14ac:dyDescent="0.3">
      <c r="A1830" t="s">
        <v>3106</v>
      </c>
      <c r="B1830" t="s">
        <v>144</v>
      </c>
      <c r="C1830" s="62">
        <v>29340</v>
      </c>
      <c r="D1830" t="s">
        <v>7130</v>
      </c>
      <c r="E1830" t="s">
        <v>7333</v>
      </c>
      <c r="F1830" t="s">
        <v>3575</v>
      </c>
      <c r="G1830" t="s">
        <v>3575</v>
      </c>
      <c r="H1830" t="s">
        <v>1422</v>
      </c>
      <c r="I1830" t="s">
        <v>10972</v>
      </c>
      <c r="J1830" t="s">
        <v>144</v>
      </c>
      <c r="K1830">
        <v>431159</v>
      </c>
      <c r="L1830" t="s">
        <v>144</v>
      </c>
      <c r="M1830">
        <v>484146</v>
      </c>
      <c r="N1830" t="s">
        <v>144</v>
      </c>
      <c r="O1830" t="s">
        <v>3107</v>
      </c>
      <c r="P1830" t="s">
        <v>3106</v>
      </c>
      <c r="Q1830">
        <v>7493</v>
      </c>
      <c r="R1830" t="s">
        <v>144</v>
      </c>
      <c r="S1830">
        <v>6200</v>
      </c>
      <c r="T1830" t="s">
        <v>144</v>
      </c>
      <c r="V1830" t="s">
        <v>4810</v>
      </c>
      <c r="W1830">
        <v>31726</v>
      </c>
      <c r="X1830">
        <v>7493</v>
      </c>
      <c r="Y1830" t="s">
        <v>144</v>
      </c>
      <c r="Z1830" t="s">
        <v>8959</v>
      </c>
      <c r="AA1830" t="s">
        <v>656</v>
      </c>
      <c r="AB1830" t="s">
        <v>656</v>
      </c>
      <c r="AC1830" t="s">
        <v>144</v>
      </c>
      <c r="AD1830" t="s">
        <v>8959</v>
      </c>
      <c r="AI1830">
        <v>13278</v>
      </c>
      <c r="AO1830" t="s">
        <v>1422</v>
      </c>
    </row>
    <row r="1831" spans="1:41" x14ac:dyDescent="0.3">
      <c r="A1831" t="s">
        <v>9467</v>
      </c>
      <c r="B1831" t="s">
        <v>9468</v>
      </c>
      <c r="C1831" s="62">
        <v>33066</v>
      </c>
      <c r="D1831" t="s">
        <v>9469</v>
      </c>
      <c r="E1831" t="s">
        <v>9470</v>
      </c>
      <c r="F1831" t="s">
        <v>1393</v>
      </c>
      <c r="G1831" t="s">
        <v>9083</v>
      </c>
      <c r="H1831" t="s">
        <v>1371</v>
      </c>
      <c r="I1831" t="s">
        <v>9471</v>
      </c>
      <c r="J1831" t="s">
        <v>9468</v>
      </c>
      <c r="K1831">
        <v>592741</v>
      </c>
      <c r="L1831" t="s">
        <v>9468</v>
      </c>
      <c r="M1831">
        <v>2052548</v>
      </c>
      <c r="N1831" t="s">
        <v>9468</v>
      </c>
      <c r="O1831" t="s">
        <v>12102</v>
      </c>
      <c r="P1831" t="s">
        <v>9467</v>
      </c>
      <c r="Q1831">
        <v>9768</v>
      </c>
      <c r="R1831" t="s">
        <v>9468</v>
      </c>
      <c r="S1831">
        <v>33014</v>
      </c>
      <c r="T1831" t="s">
        <v>9468</v>
      </c>
      <c r="V1831" t="s">
        <v>12103</v>
      </c>
      <c r="W1831">
        <v>67118</v>
      </c>
      <c r="X1831">
        <v>9768</v>
      </c>
      <c r="Y1831" t="s">
        <v>9468</v>
      </c>
      <c r="Z1831" t="s">
        <v>9472</v>
      </c>
      <c r="AA1831" t="s">
        <v>664</v>
      </c>
      <c r="AB1831" t="s">
        <v>664</v>
      </c>
      <c r="AC1831" t="s">
        <v>9468</v>
      </c>
      <c r="AD1831" t="s">
        <v>9472</v>
      </c>
      <c r="AE1831">
        <v>13585</v>
      </c>
      <c r="AF1831" t="s">
        <v>9468</v>
      </c>
      <c r="AG1831">
        <v>39081</v>
      </c>
      <c r="AH1831" t="s">
        <v>9468</v>
      </c>
      <c r="AI1831">
        <v>14199</v>
      </c>
      <c r="AJ1831">
        <v>4691</v>
      </c>
      <c r="AL1831" t="s">
        <v>15286</v>
      </c>
      <c r="AM1831" t="s">
        <v>9472</v>
      </c>
      <c r="AN1831" t="s">
        <v>9468</v>
      </c>
      <c r="AO1831" t="s">
        <v>15883</v>
      </c>
    </row>
    <row r="1832" spans="1:41" x14ac:dyDescent="0.3">
      <c r="A1832" t="s">
        <v>3506</v>
      </c>
      <c r="B1832" t="s">
        <v>58</v>
      </c>
      <c r="C1832" s="62">
        <v>31946</v>
      </c>
      <c r="D1832" t="s">
        <v>7104</v>
      </c>
      <c r="E1832" t="s">
        <v>7103</v>
      </c>
      <c r="F1832" t="s">
        <v>3575</v>
      </c>
      <c r="G1832" t="s">
        <v>3575</v>
      </c>
      <c r="H1832" t="s">
        <v>1378</v>
      </c>
      <c r="I1832" t="s">
        <v>10560</v>
      </c>
      <c r="J1832" t="s">
        <v>58</v>
      </c>
      <c r="K1832">
        <v>543776</v>
      </c>
      <c r="L1832" t="s">
        <v>58</v>
      </c>
      <c r="M1832">
        <v>1741006</v>
      </c>
      <c r="N1832" t="s">
        <v>58</v>
      </c>
      <c r="O1832" t="s">
        <v>4811</v>
      </c>
      <c r="P1832" t="s">
        <v>3506</v>
      </c>
      <c r="Q1832">
        <v>9009</v>
      </c>
      <c r="R1832" t="s">
        <v>58</v>
      </c>
      <c r="S1832">
        <v>30741</v>
      </c>
      <c r="T1832" t="s">
        <v>58</v>
      </c>
      <c r="U1832" t="s">
        <v>58</v>
      </c>
      <c r="V1832" t="s">
        <v>4812</v>
      </c>
      <c r="W1832">
        <v>58670</v>
      </c>
      <c r="X1832">
        <v>9009</v>
      </c>
      <c r="Y1832" t="s">
        <v>58</v>
      </c>
      <c r="Z1832" t="s">
        <v>6279</v>
      </c>
      <c r="AA1832" t="s">
        <v>664</v>
      </c>
      <c r="AB1832" t="s">
        <v>664</v>
      </c>
      <c r="AC1832" t="s">
        <v>58</v>
      </c>
      <c r="AD1832" t="s">
        <v>6279</v>
      </c>
      <c r="AE1832">
        <v>10686</v>
      </c>
      <c r="AF1832" t="s">
        <v>58</v>
      </c>
      <c r="AG1832">
        <v>13144</v>
      </c>
      <c r="AH1832" t="s">
        <v>58</v>
      </c>
      <c r="AI1832">
        <v>16729</v>
      </c>
      <c r="AJ1832">
        <v>3882</v>
      </c>
      <c r="AL1832" t="s">
        <v>15287</v>
      </c>
      <c r="AM1832" t="s">
        <v>6279</v>
      </c>
      <c r="AN1832" t="s">
        <v>58</v>
      </c>
      <c r="AO1832" t="s">
        <v>1378</v>
      </c>
    </row>
    <row r="1833" spans="1:41" x14ac:dyDescent="0.3">
      <c r="A1833" t="s">
        <v>3507</v>
      </c>
      <c r="B1833" t="s">
        <v>917</v>
      </c>
      <c r="C1833" s="62">
        <v>32709</v>
      </c>
      <c r="D1833" t="s">
        <v>6808</v>
      </c>
      <c r="E1833" t="s">
        <v>8070</v>
      </c>
      <c r="F1833" t="s">
        <v>3575</v>
      </c>
      <c r="G1833" t="s">
        <v>3575</v>
      </c>
      <c r="H1833" t="s">
        <v>1371</v>
      </c>
      <c r="I1833" t="s">
        <v>10363</v>
      </c>
      <c r="J1833" t="s">
        <v>917</v>
      </c>
      <c r="K1833">
        <v>543779</v>
      </c>
      <c r="L1833" t="s">
        <v>917</v>
      </c>
      <c r="M1833">
        <v>1937342</v>
      </c>
      <c r="N1833" t="s">
        <v>917</v>
      </c>
      <c r="O1833" t="s">
        <v>4813</v>
      </c>
      <c r="P1833" t="s">
        <v>3507</v>
      </c>
      <c r="Q1833">
        <v>9426</v>
      </c>
      <c r="R1833" t="s">
        <v>917</v>
      </c>
      <c r="S1833">
        <v>32059</v>
      </c>
      <c r="T1833" t="s">
        <v>917</v>
      </c>
      <c r="V1833" t="s">
        <v>4814</v>
      </c>
      <c r="W1833">
        <v>58673</v>
      </c>
      <c r="X1833">
        <v>9426</v>
      </c>
      <c r="Y1833" t="s">
        <v>917</v>
      </c>
      <c r="Z1833" t="s">
        <v>6280</v>
      </c>
      <c r="AA1833" t="s">
        <v>664</v>
      </c>
      <c r="AB1833" t="s">
        <v>664</v>
      </c>
      <c r="AC1833" t="s">
        <v>917</v>
      </c>
      <c r="AD1833" t="s">
        <v>6280</v>
      </c>
      <c r="AE1833">
        <v>12114</v>
      </c>
      <c r="AF1833" t="s">
        <v>917</v>
      </c>
      <c r="AG1833">
        <v>17146</v>
      </c>
      <c r="AH1833" t="s">
        <v>917</v>
      </c>
      <c r="AI1833">
        <v>11056</v>
      </c>
      <c r="AJ1833">
        <v>4387</v>
      </c>
      <c r="AL1833" t="s">
        <v>15288</v>
      </c>
      <c r="AM1833" t="s">
        <v>6280</v>
      </c>
      <c r="AN1833" t="s">
        <v>917</v>
      </c>
      <c r="AO1833" t="s">
        <v>1371</v>
      </c>
    </row>
    <row r="1834" spans="1:41" x14ac:dyDescent="0.3">
      <c r="A1834" t="s">
        <v>14192</v>
      </c>
      <c r="B1834" t="s">
        <v>13028</v>
      </c>
      <c r="C1834" s="62">
        <v>35162</v>
      </c>
      <c r="D1834" t="s">
        <v>14202</v>
      </c>
      <c r="E1834" t="s">
        <v>7334</v>
      </c>
      <c r="F1834" t="s">
        <v>1411</v>
      </c>
      <c r="G1834" t="s">
        <v>9083</v>
      </c>
      <c r="H1834" t="s">
        <v>1378</v>
      </c>
      <c r="I1834" t="s">
        <v>13029</v>
      </c>
      <c r="J1834" t="s">
        <v>14225</v>
      </c>
      <c r="K1834">
        <v>642423</v>
      </c>
      <c r="L1834" t="s">
        <v>14225</v>
      </c>
      <c r="M1834">
        <v>2167488</v>
      </c>
      <c r="N1834" t="s">
        <v>13028</v>
      </c>
      <c r="O1834" t="s">
        <v>15289</v>
      </c>
      <c r="P1834" t="s">
        <v>14192</v>
      </c>
      <c r="Q1834">
        <v>10593</v>
      </c>
      <c r="R1834" t="s">
        <v>13028</v>
      </c>
      <c r="S1834">
        <v>33814</v>
      </c>
      <c r="T1834" t="s">
        <v>13028</v>
      </c>
      <c r="W1834">
        <v>102940</v>
      </c>
      <c r="X1834">
        <v>10593</v>
      </c>
      <c r="Y1834" t="s">
        <v>13028</v>
      </c>
      <c r="Z1834" t="s">
        <v>14226</v>
      </c>
      <c r="AA1834" t="s">
        <v>664</v>
      </c>
      <c r="AB1834" t="s">
        <v>664</v>
      </c>
      <c r="AD1834" t="s">
        <v>14226</v>
      </c>
      <c r="AE1834">
        <v>13709</v>
      </c>
      <c r="AI1834">
        <v>18416</v>
      </c>
      <c r="AJ1834">
        <v>5550</v>
      </c>
      <c r="AL1834" t="s">
        <v>15290</v>
      </c>
      <c r="AM1834" t="s">
        <v>14226</v>
      </c>
      <c r="AN1834" t="s">
        <v>13028</v>
      </c>
      <c r="AO1834" t="s">
        <v>1378</v>
      </c>
    </row>
    <row r="1835" spans="1:41" x14ac:dyDescent="0.3">
      <c r="A1835" t="s">
        <v>3108</v>
      </c>
      <c r="B1835" t="s">
        <v>246</v>
      </c>
      <c r="C1835" s="62">
        <v>32410</v>
      </c>
      <c r="D1835" t="s">
        <v>7335</v>
      </c>
      <c r="E1835" t="s">
        <v>7334</v>
      </c>
      <c r="F1835" t="s">
        <v>3575</v>
      </c>
      <c r="G1835" t="s">
        <v>3575</v>
      </c>
      <c r="H1835" t="s">
        <v>1378</v>
      </c>
      <c r="I1835" t="s">
        <v>10015</v>
      </c>
      <c r="J1835" t="s">
        <v>246</v>
      </c>
      <c r="K1835">
        <v>501213</v>
      </c>
      <c r="L1835" t="s">
        <v>246</v>
      </c>
      <c r="M1835">
        <v>1666824</v>
      </c>
      <c r="N1835" t="s">
        <v>246</v>
      </c>
      <c r="O1835" t="s">
        <v>4815</v>
      </c>
      <c r="P1835" t="s">
        <v>3108</v>
      </c>
      <c r="Q1835">
        <v>9251</v>
      </c>
      <c r="R1835" t="s">
        <v>246</v>
      </c>
      <c r="S1835">
        <v>30675</v>
      </c>
      <c r="T1835" t="s">
        <v>246</v>
      </c>
      <c r="U1835" t="s">
        <v>246</v>
      </c>
      <c r="V1835" t="s">
        <v>4816</v>
      </c>
      <c r="W1835">
        <v>51727</v>
      </c>
      <c r="X1835">
        <v>9251</v>
      </c>
      <c r="Y1835" t="s">
        <v>246</v>
      </c>
      <c r="Z1835" t="s">
        <v>6281</v>
      </c>
      <c r="AA1835" t="s">
        <v>656</v>
      </c>
      <c r="AB1835" t="s">
        <v>656</v>
      </c>
      <c r="AC1835" t="s">
        <v>246</v>
      </c>
      <c r="AD1835" t="s">
        <v>6281</v>
      </c>
      <c r="AE1835">
        <v>10935</v>
      </c>
      <c r="AI1835">
        <v>7600</v>
      </c>
      <c r="AJ1835">
        <v>3968</v>
      </c>
      <c r="AN1835" t="s">
        <v>246</v>
      </c>
      <c r="AO1835" t="s">
        <v>1378</v>
      </c>
    </row>
    <row r="1836" spans="1:41" x14ac:dyDescent="0.3">
      <c r="A1836" t="s">
        <v>4817</v>
      </c>
      <c r="B1836" t="s">
        <v>4818</v>
      </c>
      <c r="C1836" s="62">
        <v>28968</v>
      </c>
      <c r="D1836" t="s">
        <v>6626</v>
      </c>
      <c r="E1836" t="s">
        <v>8071</v>
      </c>
      <c r="F1836" t="s">
        <v>3575</v>
      </c>
      <c r="G1836" t="s">
        <v>3575</v>
      </c>
      <c r="H1836" t="s">
        <v>1371</v>
      </c>
      <c r="I1836" t="s">
        <v>10257</v>
      </c>
      <c r="J1836" t="s">
        <v>4818</v>
      </c>
      <c r="K1836">
        <v>400067</v>
      </c>
      <c r="L1836" t="s">
        <v>4818</v>
      </c>
      <c r="M1836">
        <v>223578</v>
      </c>
      <c r="N1836" t="s">
        <v>4818</v>
      </c>
      <c r="O1836" t="s">
        <v>6282</v>
      </c>
      <c r="P1836" t="s">
        <v>4817</v>
      </c>
      <c r="R1836" t="s">
        <v>4818</v>
      </c>
      <c r="V1836" t="s">
        <v>6283</v>
      </c>
      <c r="W1836">
        <v>691</v>
      </c>
      <c r="Z1836" t="s">
        <v>8960</v>
      </c>
      <c r="AA1836" t="s">
        <v>656</v>
      </c>
      <c r="AB1836" t="s">
        <v>656</v>
      </c>
      <c r="AC1836" t="s">
        <v>4818</v>
      </c>
      <c r="AD1836" t="s">
        <v>8960</v>
      </c>
      <c r="AI1836">
        <v>8990</v>
      </c>
      <c r="AO1836" t="s">
        <v>1371</v>
      </c>
    </row>
    <row r="1837" spans="1:41" x14ac:dyDescent="0.3">
      <c r="A1837" t="s">
        <v>3109</v>
      </c>
      <c r="B1837" t="s">
        <v>349</v>
      </c>
      <c r="C1837" s="62">
        <v>32755</v>
      </c>
      <c r="D1837" t="s">
        <v>6591</v>
      </c>
      <c r="E1837" t="s">
        <v>6590</v>
      </c>
      <c r="F1837" t="s">
        <v>1468</v>
      </c>
      <c r="G1837" t="s">
        <v>6107</v>
      </c>
      <c r="H1837" t="s">
        <v>1429</v>
      </c>
      <c r="I1837" t="s">
        <v>10230</v>
      </c>
      <c r="J1837" t="s">
        <v>349</v>
      </c>
      <c r="K1837">
        <v>592743</v>
      </c>
      <c r="L1837" t="s">
        <v>349</v>
      </c>
      <c r="M1837">
        <v>1918584</v>
      </c>
      <c r="N1837" t="s">
        <v>349</v>
      </c>
      <c r="O1837" t="s">
        <v>4819</v>
      </c>
      <c r="P1837" t="s">
        <v>3109</v>
      </c>
      <c r="Q1837">
        <v>9201</v>
      </c>
      <c r="R1837" t="s">
        <v>349</v>
      </c>
      <c r="S1837">
        <v>31728</v>
      </c>
      <c r="T1837" t="s">
        <v>349</v>
      </c>
      <c r="U1837" t="s">
        <v>349</v>
      </c>
      <c r="V1837" t="s">
        <v>4820</v>
      </c>
      <c r="W1837">
        <v>67119</v>
      </c>
      <c r="X1837">
        <v>9201</v>
      </c>
      <c r="Y1837" t="s">
        <v>349</v>
      </c>
      <c r="Z1837" t="s">
        <v>6284</v>
      </c>
      <c r="AA1837" t="s">
        <v>656</v>
      </c>
      <c r="AB1837" t="s">
        <v>656</v>
      </c>
      <c r="AC1837" t="s">
        <v>349</v>
      </c>
      <c r="AD1837" t="s">
        <v>6284</v>
      </c>
      <c r="AE1837">
        <v>11516</v>
      </c>
      <c r="AF1837" t="s">
        <v>349</v>
      </c>
      <c r="AG1837">
        <v>17014</v>
      </c>
      <c r="AH1837" t="s">
        <v>349</v>
      </c>
      <c r="AI1837">
        <v>14200</v>
      </c>
      <c r="AJ1837">
        <v>4049</v>
      </c>
      <c r="AK1837" t="s">
        <v>349</v>
      </c>
      <c r="AL1837" t="s">
        <v>15291</v>
      </c>
      <c r="AM1837" t="s">
        <v>6284</v>
      </c>
      <c r="AN1837" t="s">
        <v>6284</v>
      </c>
      <c r="AO1837" t="s">
        <v>1429</v>
      </c>
    </row>
    <row r="1838" spans="1:41" x14ac:dyDescent="0.3">
      <c r="A1838" t="s">
        <v>13055</v>
      </c>
      <c r="B1838" t="s">
        <v>11239</v>
      </c>
      <c r="C1838" s="62">
        <v>33119</v>
      </c>
      <c r="D1838" t="s">
        <v>13056</v>
      </c>
      <c r="E1838" t="s">
        <v>6590</v>
      </c>
      <c r="F1838" t="s">
        <v>3575</v>
      </c>
      <c r="G1838" t="s">
        <v>3575</v>
      </c>
      <c r="H1838" t="s">
        <v>1371</v>
      </c>
      <c r="I1838" t="s">
        <v>11240</v>
      </c>
      <c r="J1838" t="s">
        <v>11239</v>
      </c>
      <c r="K1838">
        <v>623406</v>
      </c>
      <c r="L1838" t="s">
        <v>11239</v>
      </c>
      <c r="M1838">
        <v>2114065</v>
      </c>
      <c r="N1838" t="s">
        <v>11239</v>
      </c>
      <c r="O1838" t="s">
        <v>13057</v>
      </c>
      <c r="P1838" t="s">
        <v>13055</v>
      </c>
      <c r="Q1838">
        <v>9716</v>
      </c>
      <c r="R1838" t="s">
        <v>11239</v>
      </c>
      <c r="S1838">
        <v>33136</v>
      </c>
      <c r="T1838" t="s">
        <v>11239</v>
      </c>
      <c r="W1838">
        <v>101412</v>
      </c>
      <c r="X1838">
        <v>9716</v>
      </c>
      <c r="Y1838" t="s">
        <v>11239</v>
      </c>
      <c r="Z1838" t="s">
        <v>13058</v>
      </c>
      <c r="AA1838" t="s">
        <v>656</v>
      </c>
      <c r="AB1838" t="s">
        <v>656</v>
      </c>
      <c r="AD1838" t="s">
        <v>13058</v>
      </c>
      <c r="AE1838">
        <v>13310</v>
      </c>
      <c r="AF1838" t="s">
        <v>11239</v>
      </c>
      <c r="AG1838">
        <v>52673</v>
      </c>
      <c r="AH1838" t="s">
        <v>11239</v>
      </c>
      <c r="AI1838">
        <v>18318</v>
      </c>
      <c r="AJ1838">
        <v>4638</v>
      </c>
      <c r="AL1838" t="s">
        <v>15292</v>
      </c>
      <c r="AM1838" t="s">
        <v>13058</v>
      </c>
      <c r="AN1838" t="s">
        <v>11239</v>
      </c>
      <c r="AO1838" t="s">
        <v>1371</v>
      </c>
    </row>
    <row r="1839" spans="1:41" x14ac:dyDescent="0.3">
      <c r="A1839" t="s">
        <v>3110</v>
      </c>
      <c r="B1839" t="s">
        <v>764</v>
      </c>
      <c r="C1839" s="62">
        <v>29714</v>
      </c>
      <c r="D1839" t="s">
        <v>7617</v>
      </c>
      <c r="E1839" t="s">
        <v>7616</v>
      </c>
      <c r="F1839" t="s">
        <v>3575</v>
      </c>
      <c r="G1839" t="s">
        <v>3575</v>
      </c>
      <c r="H1839" t="s">
        <v>1371</v>
      </c>
      <c r="I1839" t="s">
        <v>9728</v>
      </c>
      <c r="J1839" t="s">
        <v>764</v>
      </c>
      <c r="K1839">
        <v>430580</v>
      </c>
      <c r="L1839" t="s">
        <v>764</v>
      </c>
      <c r="M1839">
        <v>448968</v>
      </c>
      <c r="N1839" t="s">
        <v>764</v>
      </c>
      <c r="O1839" t="s">
        <v>3111</v>
      </c>
      <c r="P1839" t="s">
        <v>3110</v>
      </c>
      <c r="Q1839">
        <v>7975</v>
      </c>
      <c r="R1839" t="s">
        <v>764</v>
      </c>
      <c r="S1839">
        <v>28699</v>
      </c>
      <c r="T1839" t="s">
        <v>764</v>
      </c>
      <c r="V1839" t="s">
        <v>4821</v>
      </c>
      <c r="W1839">
        <v>45581</v>
      </c>
      <c r="X1839">
        <v>7975</v>
      </c>
      <c r="Y1839" t="s">
        <v>764</v>
      </c>
      <c r="Z1839" t="s">
        <v>6285</v>
      </c>
      <c r="AA1839" t="s">
        <v>656</v>
      </c>
      <c r="AB1839" t="s">
        <v>656</v>
      </c>
      <c r="AC1839" t="s">
        <v>764</v>
      </c>
      <c r="AD1839" t="s">
        <v>6285</v>
      </c>
      <c r="AE1839">
        <v>7821</v>
      </c>
      <c r="AF1839" t="s">
        <v>764</v>
      </c>
      <c r="AG1839">
        <v>6166</v>
      </c>
      <c r="AH1839" t="s">
        <v>764</v>
      </c>
      <c r="AI1839">
        <v>803</v>
      </c>
      <c r="AJ1839">
        <v>3084</v>
      </c>
      <c r="AN1839" t="s">
        <v>764</v>
      </c>
      <c r="AO1839" t="s">
        <v>1371</v>
      </c>
    </row>
    <row r="1840" spans="1:41" x14ac:dyDescent="0.3">
      <c r="A1840" t="s">
        <v>15641</v>
      </c>
      <c r="B1840" t="s">
        <v>14251</v>
      </c>
      <c r="C1840" s="62">
        <v>34464</v>
      </c>
      <c r="D1840" t="s">
        <v>7330</v>
      </c>
      <c r="E1840" t="s">
        <v>15642</v>
      </c>
      <c r="F1840" t="s">
        <v>1444</v>
      </c>
      <c r="G1840" t="s">
        <v>9083</v>
      </c>
      <c r="H1840" t="s">
        <v>1371</v>
      </c>
      <c r="I1840" t="s">
        <v>15510</v>
      </c>
      <c r="J1840" t="s">
        <v>14251</v>
      </c>
      <c r="K1840">
        <v>608371</v>
      </c>
      <c r="L1840" t="s">
        <v>15687</v>
      </c>
      <c r="P1840" t="s">
        <v>15641</v>
      </c>
      <c r="Q1840">
        <v>9544</v>
      </c>
      <c r="R1840" t="s">
        <v>15687</v>
      </c>
      <c r="S1840">
        <v>32807</v>
      </c>
      <c r="T1840" t="s">
        <v>15687</v>
      </c>
      <c r="W1840">
        <v>70636</v>
      </c>
      <c r="X1840">
        <v>9544</v>
      </c>
      <c r="Y1840" t="s">
        <v>15687</v>
      </c>
      <c r="Z1840" t="s">
        <v>16086</v>
      </c>
      <c r="AA1840" t="s">
        <v>656</v>
      </c>
      <c r="AB1840" t="s">
        <v>656</v>
      </c>
      <c r="AD1840" t="s">
        <v>16086</v>
      </c>
      <c r="AE1840">
        <v>12469</v>
      </c>
      <c r="AI1840">
        <v>18173</v>
      </c>
      <c r="AJ1840">
        <v>4495</v>
      </c>
      <c r="AN1840" t="s">
        <v>15687</v>
      </c>
      <c r="AO1840" t="s">
        <v>1371</v>
      </c>
    </row>
    <row r="1841" spans="1:41" x14ac:dyDescent="0.3">
      <c r="A1841" t="s">
        <v>3112</v>
      </c>
      <c r="B1841" t="s">
        <v>537</v>
      </c>
      <c r="C1841" s="62">
        <v>33499</v>
      </c>
      <c r="D1841" t="s">
        <v>6795</v>
      </c>
      <c r="E1841" t="s">
        <v>6995</v>
      </c>
      <c r="F1841" t="s">
        <v>3575</v>
      </c>
      <c r="G1841" t="s">
        <v>3575</v>
      </c>
      <c r="H1841" t="s">
        <v>1394</v>
      </c>
      <c r="I1841" t="s">
        <v>10909</v>
      </c>
      <c r="J1841" t="s">
        <v>3441</v>
      </c>
      <c r="K1841">
        <v>572138</v>
      </c>
      <c r="L1841" t="s">
        <v>537</v>
      </c>
      <c r="M1841">
        <v>1754162</v>
      </c>
      <c r="N1841" t="s">
        <v>3441</v>
      </c>
      <c r="O1841" t="s">
        <v>10910</v>
      </c>
      <c r="P1841" t="s">
        <v>3112</v>
      </c>
      <c r="Q1841">
        <v>9099</v>
      </c>
      <c r="R1841" t="s">
        <v>3441</v>
      </c>
      <c r="S1841">
        <v>31206</v>
      </c>
      <c r="T1841" t="s">
        <v>3441</v>
      </c>
      <c r="U1841" t="s">
        <v>537</v>
      </c>
      <c r="V1841" t="s">
        <v>6286</v>
      </c>
      <c r="W1841">
        <v>60676</v>
      </c>
      <c r="X1841">
        <v>9099</v>
      </c>
      <c r="Y1841" t="s">
        <v>3441</v>
      </c>
      <c r="Z1841" t="s">
        <v>6287</v>
      </c>
      <c r="AA1841" t="s">
        <v>664</v>
      </c>
      <c r="AB1841" t="s">
        <v>664</v>
      </c>
      <c r="AC1841" t="s">
        <v>537</v>
      </c>
      <c r="AD1841" t="s">
        <v>6287</v>
      </c>
      <c r="AE1841">
        <v>11245</v>
      </c>
      <c r="AF1841" t="s">
        <v>537</v>
      </c>
      <c r="AG1841">
        <v>16946</v>
      </c>
      <c r="AH1841" t="s">
        <v>3441</v>
      </c>
      <c r="AI1841">
        <v>12453</v>
      </c>
      <c r="AJ1841">
        <v>4229</v>
      </c>
      <c r="AN1841" t="s">
        <v>537</v>
      </c>
      <c r="AO1841" t="s">
        <v>1394</v>
      </c>
    </row>
    <row r="1842" spans="1:41" x14ac:dyDescent="0.3">
      <c r="A1842" t="s">
        <v>3113</v>
      </c>
      <c r="B1842" t="s">
        <v>1126</v>
      </c>
      <c r="C1842" s="62">
        <v>30509</v>
      </c>
      <c r="D1842" t="s">
        <v>7028</v>
      </c>
      <c r="E1842" t="s">
        <v>8072</v>
      </c>
      <c r="F1842" t="s">
        <v>3575</v>
      </c>
      <c r="G1842" t="s">
        <v>3575</v>
      </c>
      <c r="H1842" t="s">
        <v>1371</v>
      </c>
      <c r="I1842" t="s">
        <v>9748</v>
      </c>
      <c r="J1842" t="s">
        <v>1126</v>
      </c>
      <c r="K1842">
        <v>448609</v>
      </c>
      <c r="L1842" t="s">
        <v>1126</v>
      </c>
      <c r="M1842">
        <v>583494</v>
      </c>
      <c r="N1842" t="s">
        <v>1126</v>
      </c>
      <c r="O1842" t="s">
        <v>3114</v>
      </c>
      <c r="P1842" t="s">
        <v>3113</v>
      </c>
      <c r="Q1842">
        <v>7949</v>
      </c>
      <c r="R1842" t="s">
        <v>1126</v>
      </c>
      <c r="S1842">
        <v>28673</v>
      </c>
      <c r="T1842" t="s">
        <v>1126</v>
      </c>
      <c r="V1842" t="s">
        <v>4822</v>
      </c>
      <c r="W1842">
        <v>46630</v>
      </c>
      <c r="X1842">
        <v>7949</v>
      </c>
      <c r="Y1842" t="s">
        <v>1126</v>
      </c>
      <c r="Z1842" t="s">
        <v>6288</v>
      </c>
      <c r="AA1842" t="s">
        <v>664</v>
      </c>
      <c r="AB1842" t="s">
        <v>664</v>
      </c>
      <c r="AC1842" t="s">
        <v>1126</v>
      </c>
      <c r="AD1842" t="s">
        <v>6288</v>
      </c>
      <c r="AE1842">
        <v>8404</v>
      </c>
      <c r="AF1842" t="s">
        <v>1126</v>
      </c>
      <c r="AG1842">
        <v>5231</v>
      </c>
      <c r="AH1842" t="s">
        <v>1126</v>
      </c>
      <c r="AI1842">
        <v>3396</v>
      </c>
      <c r="AJ1842">
        <v>3214</v>
      </c>
      <c r="AL1842" t="s">
        <v>15293</v>
      </c>
      <c r="AM1842" t="s">
        <v>6288</v>
      </c>
      <c r="AN1842" t="s">
        <v>1126</v>
      </c>
      <c r="AO1842" t="s">
        <v>15883</v>
      </c>
    </row>
    <row r="1843" spans="1:41" x14ac:dyDescent="0.3">
      <c r="A1843" t="s">
        <v>12900</v>
      </c>
      <c r="B1843" t="s">
        <v>11496</v>
      </c>
      <c r="C1843" s="62">
        <v>34754</v>
      </c>
      <c r="D1843" t="s">
        <v>12901</v>
      </c>
      <c r="E1843" t="s">
        <v>12902</v>
      </c>
      <c r="F1843" t="s">
        <v>1447</v>
      </c>
      <c r="G1843" t="s">
        <v>6107</v>
      </c>
      <c r="H1843" t="s">
        <v>1422</v>
      </c>
      <c r="I1843" t="s">
        <v>13977</v>
      </c>
      <c r="J1843" t="s">
        <v>11496</v>
      </c>
      <c r="K1843">
        <v>642082</v>
      </c>
      <c r="L1843" t="s">
        <v>11496</v>
      </c>
      <c r="M1843">
        <v>2066827</v>
      </c>
      <c r="N1843" t="s">
        <v>11496</v>
      </c>
      <c r="O1843" t="s">
        <v>16087</v>
      </c>
      <c r="P1843" t="s">
        <v>12900</v>
      </c>
      <c r="Q1843">
        <v>10155</v>
      </c>
      <c r="R1843" t="s">
        <v>11496</v>
      </c>
      <c r="S1843">
        <v>33217</v>
      </c>
      <c r="T1843" t="s">
        <v>11496</v>
      </c>
      <c r="W1843">
        <v>102743</v>
      </c>
      <c r="Z1843" t="s">
        <v>12903</v>
      </c>
      <c r="AA1843" t="s">
        <v>664</v>
      </c>
      <c r="AB1843" t="s">
        <v>656</v>
      </c>
      <c r="AC1843" t="s">
        <v>11496</v>
      </c>
      <c r="AD1843" t="s">
        <v>12903</v>
      </c>
      <c r="AE1843">
        <v>13043</v>
      </c>
      <c r="AI1843">
        <v>18451</v>
      </c>
      <c r="AJ1843">
        <v>5394</v>
      </c>
      <c r="AL1843" t="s">
        <v>15294</v>
      </c>
      <c r="AM1843" t="s">
        <v>12903</v>
      </c>
      <c r="AN1843" t="s">
        <v>12903</v>
      </c>
      <c r="AO1843" t="s">
        <v>1422</v>
      </c>
    </row>
    <row r="1844" spans="1:41" x14ac:dyDescent="0.3">
      <c r="A1844" t="s">
        <v>4823</v>
      </c>
      <c r="B1844" t="s">
        <v>363</v>
      </c>
      <c r="C1844" s="62">
        <v>30165</v>
      </c>
      <c r="D1844" t="s">
        <v>6896</v>
      </c>
      <c r="E1844" t="s">
        <v>6895</v>
      </c>
      <c r="F1844" t="s">
        <v>3575</v>
      </c>
      <c r="G1844" t="s">
        <v>3575</v>
      </c>
      <c r="H1844" t="s">
        <v>1378</v>
      </c>
      <c r="I1844" t="s">
        <v>9320</v>
      </c>
      <c r="J1844" t="s">
        <v>363</v>
      </c>
      <c r="K1844">
        <v>429713</v>
      </c>
      <c r="L1844" t="s">
        <v>363</v>
      </c>
      <c r="M1844">
        <v>392088</v>
      </c>
      <c r="N1844" t="s">
        <v>363</v>
      </c>
      <c r="O1844" t="s">
        <v>4824</v>
      </c>
      <c r="P1844" t="s">
        <v>4823</v>
      </c>
      <c r="Q1844">
        <v>7256</v>
      </c>
      <c r="R1844" t="s">
        <v>363</v>
      </c>
      <c r="S1844">
        <v>5882</v>
      </c>
      <c r="T1844" t="s">
        <v>363</v>
      </c>
      <c r="V1844" t="s">
        <v>6289</v>
      </c>
      <c r="W1844">
        <v>31664</v>
      </c>
      <c r="X1844">
        <v>7256</v>
      </c>
      <c r="Y1844" t="s">
        <v>363</v>
      </c>
      <c r="Z1844" t="s">
        <v>6290</v>
      </c>
      <c r="AA1844" t="s">
        <v>664</v>
      </c>
      <c r="AB1844" t="s">
        <v>664</v>
      </c>
      <c r="AC1844" t="s">
        <v>363</v>
      </c>
      <c r="AD1844" t="s">
        <v>6290</v>
      </c>
      <c r="AE1844">
        <v>6954</v>
      </c>
      <c r="AF1844" t="s">
        <v>363</v>
      </c>
      <c r="AG1844">
        <v>5218</v>
      </c>
      <c r="AH1844" t="s">
        <v>363</v>
      </c>
      <c r="AI1844">
        <v>15257</v>
      </c>
      <c r="AN1844" t="s">
        <v>363</v>
      </c>
      <c r="AO1844" t="s">
        <v>1378</v>
      </c>
    </row>
    <row r="1845" spans="1:41" x14ac:dyDescent="0.3">
      <c r="A1845" t="s">
        <v>4825</v>
      </c>
      <c r="B1845" t="s">
        <v>291</v>
      </c>
      <c r="C1845" s="62">
        <v>31051</v>
      </c>
      <c r="D1845" t="s">
        <v>6977</v>
      </c>
      <c r="E1845" t="s">
        <v>6895</v>
      </c>
      <c r="F1845" t="s">
        <v>3575</v>
      </c>
      <c r="G1845" t="s">
        <v>3575</v>
      </c>
      <c r="H1845" t="s">
        <v>658</v>
      </c>
      <c r="I1845" t="s">
        <v>10701</v>
      </c>
      <c r="J1845" t="s">
        <v>291</v>
      </c>
      <c r="K1845">
        <v>502003</v>
      </c>
      <c r="L1845" t="s">
        <v>291</v>
      </c>
      <c r="M1845">
        <v>1208748</v>
      </c>
      <c r="N1845" t="s">
        <v>291</v>
      </c>
      <c r="O1845" t="s">
        <v>6291</v>
      </c>
      <c r="P1845" t="s">
        <v>4825</v>
      </c>
      <c r="Q1845">
        <v>8612</v>
      </c>
      <c r="R1845" t="s">
        <v>291</v>
      </c>
      <c r="S1845">
        <v>29388</v>
      </c>
      <c r="T1845" t="s">
        <v>291</v>
      </c>
      <c r="V1845" t="s">
        <v>6292</v>
      </c>
      <c r="W1845">
        <v>50086</v>
      </c>
      <c r="X1845">
        <v>8612</v>
      </c>
      <c r="Y1845" t="s">
        <v>291</v>
      </c>
      <c r="Z1845" t="s">
        <v>6293</v>
      </c>
      <c r="AA1845" t="s">
        <v>656</v>
      </c>
      <c r="AB1845" t="s">
        <v>656</v>
      </c>
      <c r="AC1845" t="s">
        <v>291</v>
      </c>
      <c r="AD1845" t="s">
        <v>6293</v>
      </c>
      <c r="AE1845">
        <v>9352</v>
      </c>
      <c r="AI1845">
        <v>2977</v>
      </c>
      <c r="AN1845" t="s">
        <v>291</v>
      </c>
      <c r="AO1845" t="s">
        <v>658</v>
      </c>
    </row>
    <row r="1846" spans="1:41" x14ac:dyDescent="0.3">
      <c r="A1846" t="s">
        <v>3115</v>
      </c>
      <c r="B1846" t="s">
        <v>837</v>
      </c>
      <c r="C1846" s="62">
        <v>33432</v>
      </c>
      <c r="D1846" t="s">
        <v>6974</v>
      </c>
      <c r="E1846" t="s">
        <v>8073</v>
      </c>
      <c r="F1846" t="s">
        <v>1468</v>
      </c>
      <c r="G1846" t="s">
        <v>6107</v>
      </c>
      <c r="H1846" t="s">
        <v>1371</v>
      </c>
      <c r="I1846" t="s">
        <v>10275</v>
      </c>
      <c r="J1846" t="s">
        <v>837</v>
      </c>
      <c r="K1846">
        <v>572140</v>
      </c>
      <c r="L1846" t="s">
        <v>837</v>
      </c>
      <c r="M1846">
        <v>1758900</v>
      </c>
      <c r="N1846" t="s">
        <v>837</v>
      </c>
      <c r="O1846" t="s">
        <v>4826</v>
      </c>
      <c r="P1846" t="s">
        <v>3115</v>
      </c>
      <c r="Q1846">
        <v>9126</v>
      </c>
      <c r="R1846" t="s">
        <v>837</v>
      </c>
      <c r="S1846">
        <v>31221</v>
      </c>
      <c r="T1846" t="s">
        <v>837</v>
      </c>
      <c r="V1846" t="s">
        <v>4827</v>
      </c>
      <c r="W1846">
        <v>61000</v>
      </c>
      <c r="X1846">
        <v>9126</v>
      </c>
      <c r="Y1846" t="s">
        <v>837</v>
      </c>
      <c r="Z1846" t="s">
        <v>8961</v>
      </c>
      <c r="AA1846" t="s">
        <v>664</v>
      </c>
      <c r="AB1846" t="s">
        <v>664</v>
      </c>
      <c r="AC1846" t="s">
        <v>837</v>
      </c>
      <c r="AD1846" t="s">
        <v>8961</v>
      </c>
      <c r="AE1846">
        <v>10985</v>
      </c>
      <c r="AF1846" t="s">
        <v>837</v>
      </c>
      <c r="AG1846">
        <v>13872</v>
      </c>
      <c r="AH1846" t="s">
        <v>837</v>
      </c>
      <c r="AI1846">
        <v>6306</v>
      </c>
      <c r="AJ1846">
        <v>3571</v>
      </c>
      <c r="AL1846" t="s">
        <v>15295</v>
      </c>
      <c r="AM1846" t="s">
        <v>8961</v>
      </c>
      <c r="AN1846" t="s">
        <v>8961</v>
      </c>
      <c r="AO1846" t="s">
        <v>15887</v>
      </c>
    </row>
    <row r="1847" spans="1:41" x14ac:dyDescent="0.3">
      <c r="A1847" t="s">
        <v>3116</v>
      </c>
      <c r="B1847" t="s">
        <v>35</v>
      </c>
      <c r="C1847" s="62">
        <v>32933</v>
      </c>
      <c r="D1847" t="s">
        <v>6572</v>
      </c>
      <c r="E1847" t="s">
        <v>7336</v>
      </c>
      <c r="F1847" t="s">
        <v>3575</v>
      </c>
      <c r="G1847" t="s">
        <v>3575</v>
      </c>
      <c r="H1847" t="s">
        <v>1422</v>
      </c>
      <c r="I1847" t="s">
        <v>9670</v>
      </c>
      <c r="J1847" t="s">
        <v>35</v>
      </c>
      <c r="K1847">
        <v>543788</v>
      </c>
      <c r="L1847" t="s">
        <v>35</v>
      </c>
      <c r="M1847">
        <v>1660695</v>
      </c>
      <c r="N1847" t="s">
        <v>35</v>
      </c>
      <c r="O1847" t="s">
        <v>4828</v>
      </c>
      <c r="P1847" t="s">
        <v>3116</v>
      </c>
      <c r="Q1847">
        <v>9360</v>
      </c>
      <c r="R1847" t="s">
        <v>35</v>
      </c>
      <c r="S1847">
        <v>31021</v>
      </c>
      <c r="T1847" t="s">
        <v>35</v>
      </c>
      <c r="V1847" t="s">
        <v>4829</v>
      </c>
      <c r="W1847">
        <v>58877</v>
      </c>
      <c r="X1847">
        <v>9360</v>
      </c>
      <c r="Y1847" t="s">
        <v>35</v>
      </c>
      <c r="Z1847" t="s">
        <v>8962</v>
      </c>
      <c r="AA1847" t="s">
        <v>664</v>
      </c>
      <c r="AB1847" t="s">
        <v>656</v>
      </c>
      <c r="AC1847" t="s">
        <v>35</v>
      </c>
      <c r="AD1847" t="s">
        <v>8962</v>
      </c>
      <c r="AE1847">
        <v>10460</v>
      </c>
      <c r="AF1847" t="s">
        <v>35</v>
      </c>
      <c r="AG1847">
        <v>13329</v>
      </c>
      <c r="AH1847" t="s">
        <v>35</v>
      </c>
      <c r="AI1847">
        <v>6126</v>
      </c>
      <c r="AN1847" t="s">
        <v>35</v>
      </c>
      <c r="AO1847" t="s">
        <v>1422</v>
      </c>
    </row>
    <row r="1848" spans="1:41" x14ac:dyDescent="0.3">
      <c r="A1848" t="s">
        <v>14189</v>
      </c>
      <c r="B1848" t="s">
        <v>13971</v>
      </c>
      <c r="C1848" s="62">
        <v>33903</v>
      </c>
      <c r="D1848" t="s">
        <v>6589</v>
      </c>
      <c r="E1848" t="s">
        <v>14199</v>
      </c>
      <c r="F1848" t="s">
        <v>1551</v>
      </c>
      <c r="G1848" t="s">
        <v>6107</v>
      </c>
      <c r="H1848" t="s">
        <v>1371</v>
      </c>
      <c r="I1848" t="s">
        <v>14194</v>
      </c>
      <c r="J1848" t="s">
        <v>13971</v>
      </c>
      <c r="K1848">
        <v>607215</v>
      </c>
      <c r="L1848" t="s">
        <v>13971</v>
      </c>
      <c r="M1848">
        <v>2453270</v>
      </c>
      <c r="N1848" t="s">
        <v>13971</v>
      </c>
      <c r="O1848" t="s">
        <v>15296</v>
      </c>
      <c r="P1848" t="s">
        <v>14189</v>
      </c>
      <c r="Q1848">
        <v>10486</v>
      </c>
      <c r="R1848" t="s">
        <v>13971</v>
      </c>
      <c r="S1848">
        <v>36112</v>
      </c>
      <c r="T1848" t="s">
        <v>13971</v>
      </c>
      <c r="W1848">
        <v>70881</v>
      </c>
      <c r="X1848">
        <v>10486</v>
      </c>
      <c r="Y1848" t="s">
        <v>13971</v>
      </c>
      <c r="Z1848" t="s">
        <v>14227</v>
      </c>
      <c r="AA1848" t="s">
        <v>664</v>
      </c>
      <c r="AB1848" t="s">
        <v>664</v>
      </c>
      <c r="AD1848" t="s">
        <v>14227</v>
      </c>
      <c r="AE1848">
        <v>13456</v>
      </c>
      <c r="AI1848">
        <v>23730</v>
      </c>
      <c r="AJ1848">
        <v>5449</v>
      </c>
      <c r="AL1848" t="s">
        <v>15297</v>
      </c>
      <c r="AM1848" t="s">
        <v>14227</v>
      </c>
      <c r="AN1848" t="s">
        <v>13971</v>
      </c>
      <c r="AO1848" t="s">
        <v>15887</v>
      </c>
    </row>
    <row r="1849" spans="1:41" x14ac:dyDescent="0.3">
      <c r="A1849" t="s">
        <v>13896</v>
      </c>
      <c r="B1849" t="s">
        <v>12993</v>
      </c>
      <c r="C1849" s="62">
        <v>33951</v>
      </c>
      <c r="D1849" t="s">
        <v>6562</v>
      </c>
      <c r="E1849" t="s">
        <v>13897</v>
      </c>
      <c r="F1849" t="s">
        <v>1381</v>
      </c>
      <c r="G1849" t="s">
        <v>9083</v>
      </c>
      <c r="H1849" t="s">
        <v>1378</v>
      </c>
      <c r="I1849" t="s">
        <v>12994</v>
      </c>
      <c r="J1849" t="s">
        <v>12993</v>
      </c>
      <c r="K1849">
        <v>596103</v>
      </c>
      <c r="L1849" t="s">
        <v>12993</v>
      </c>
      <c r="M1849">
        <v>2226803</v>
      </c>
      <c r="N1849" t="s">
        <v>12993</v>
      </c>
      <c r="O1849" t="s">
        <v>15298</v>
      </c>
      <c r="P1849" t="s">
        <v>13896</v>
      </c>
      <c r="Q1849">
        <v>10719</v>
      </c>
      <c r="R1849" t="s">
        <v>12993</v>
      </c>
      <c r="S1849">
        <v>35265</v>
      </c>
      <c r="T1849" t="s">
        <v>12993</v>
      </c>
      <c r="W1849">
        <v>71245</v>
      </c>
      <c r="X1849">
        <v>10719</v>
      </c>
      <c r="Y1849" t="s">
        <v>12993</v>
      </c>
      <c r="Z1849" t="s">
        <v>13898</v>
      </c>
      <c r="AA1849" t="s">
        <v>656</v>
      </c>
      <c r="AB1849" t="s">
        <v>656</v>
      </c>
      <c r="AD1849" t="s">
        <v>13898</v>
      </c>
      <c r="AE1849">
        <v>13506</v>
      </c>
      <c r="AI1849">
        <v>23784</v>
      </c>
      <c r="AJ1849">
        <v>5574</v>
      </c>
      <c r="AK1849" t="s">
        <v>12993</v>
      </c>
      <c r="AL1849" t="s">
        <v>15299</v>
      </c>
      <c r="AM1849" t="s">
        <v>13898</v>
      </c>
      <c r="AN1849" t="s">
        <v>13898</v>
      </c>
      <c r="AO1849" t="s">
        <v>15891</v>
      </c>
    </row>
    <row r="1850" spans="1:41" x14ac:dyDescent="0.3">
      <c r="A1850" t="s">
        <v>14193</v>
      </c>
      <c r="B1850" t="s">
        <v>13969</v>
      </c>
      <c r="C1850" s="62">
        <v>33851</v>
      </c>
      <c r="D1850" t="s">
        <v>6581</v>
      </c>
      <c r="E1850" t="s">
        <v>14200</v>
      </c>
      <c r="F1850" t="s">
        <v>1563</v>
      </c>
      <c r="G1850" t="s">
        <v>6107</v>
      </c>
      <c r="H1850" t="s">
        <v>1371</v>
      </c>
      <c r="I1850" t="s">
        <v>14197</v>
      </c>
      <c r="J1850" t="s">
        <v>13969</v>
      </c>
      <c r="K1850">
        <v>642083</v>
      </c>
      <c r="L1850" t="s">
        <v>13969</v>
      </c>
      <c r="M1850">
        <v>2592846</v>
      </c>
      <c r="N1850" t="s">
        <v>13969</v>
      </c>
      <c r="O1850" t="s">
        <v>15300</v>
      </c>
      <c r="P1850" t="s">
        <v>14193</v>
      </c>
      <c r="Q1850">
        <v>10788</v>
      </c>
      <c r="R1850" t="s">
        <v>13969</v>
      </c>
      <c r="S1850">
        <v>36179</v>
      </c>
      <c r="T1850" t="s">
        <v>13969</v>
      </c>
      <c r="W1850">
        <v>102744</v>
      </c>
      <c r="Z1850" t="s">
        <v>14228</v>
      </c>
      <c r="AA1850" t="s">
        <v>656</v>
      </c>
      <c r="AB1850" t="s">
        <v>656</v>
      </c>
      <c r="AD1850" t="s">
        <v>14228</v>
      </c>
      <c r="AE1850">
        <v>14656</v>
      </c>
      <c r="AI1850">
        <v>19332</v>
      </c>
      <c r="AJ1850">
        <v>5460</v>
      </c>
      <c r="AL1850" t="s">
        <v>15301</v>
      </c>
      <c r="AM1850" t="s">
        <v>14228</v>
      </c>
      <c r="AN1850" t="s">
        <v>13969</v>
      </c>
      <c r="AO1850" t="s">
        <v>1371</v>
      </c>
    </row>
    <row r="1851" spans="1:41" x14ac:dyDescent="0.3">
      <c r="A1851" t="s">
        <v>3117</v>
      </c>
      <c r="B1851" t="s">
        <v>1105</v>
      </c>
      <c r="C1851" s="62">
        <v>30806</v>
      </c>
      <c r="D1851" t="s">
        <v>6808</v>
      </c>
      <c r="E1851" t="s">
        <v>8074</v>
      </c>
      <c r="F1851" t="s">
        <v>3575</v>
      </c>
      <c r="G1851" t="s">
        <v>3575</v>
      </c>
      <c r="H1851" t="s">
        <v>1371</v>
      </c>
      <c r="I1851" t="s">
        <v>9449</v>
      </c>
      <c r="J1851" t="s">
        <v>1105</v>
      </c>
      <c r="K1851">
        <v>458713</v>
      </c>
      <c r="L1851" t="s">
        <v>1105</v>
      </c>
      <c r="M1851">
        <v>1102931</v>
      </c>
      <c r="N1851" t="s">
        <v>1105</v>
      </c>
      <c r="O1851" t="s">
        <v>4830</v>
      </c>
      <c r="P1851" t="s">
        <v>3117</v>
      </c>
      <c r="Q1851">
        <v>7968</v>
      </c>
      <c r="R1851" t="s">
        <v>1105</v>
      </c>
      <c r="S1851">
        <v>28692</v>
      </c>
      <c r="T1851" t="s">
        <v>1105</v>
      </c>
      <c r="V1851" t="s">
        <v>4831</v>
      </c>
      <c r="W1851">
        <v>46650</v>
      </c>
      <c r="X1851">
        <v>7968</v>
      </c>
      <c r="Y1851" t="s">
        <v>1105</v>
      </c>
      <c r="Z1851" t="s">
        <v>6294</v>
      </c>
      <c r="AA1851" t="s">
        <v>656</v>
      </c>
      <c r="AB1851" t="s">
        <v>656</v>
      </c>
      <c r="AC1851" t="s">
        <v>1105</v>
      </c>
      <c r="AD1851" t="s">
        <v>6294</v>
      </c>
      <c r="AI1851">
        <v>3152</v>
      </c>
      <c r="AO1851" t="s">
        <v>1371</v>
      </c>
    </row>
    <row r="1852" spans="1:41" x14ac:dyDescent="0.3">
      <c r="A1852" t="s">
        <v>15827</v>
      </c>
      <c r="B1852" t="s">
        <v>14239</v>
      </c>
      <c r="C1852" s="62">
        <v>32975</v>
      </c>
      <c r="D1852" t="s">
        <v>15828</v>
      </c>
      <c r="E1852" t="s">
        <v>6860</v>
      </c>
      <c r="F1852" t="s">
        <v>3575</v>
      </c>
      <c r="G1852" t="s">
        <v>3575</v>
      </c>
      <c r="H1852" t="s">
        <v>1371</v>
      </c>
      <c r="I1852" t="s">
        <v>15516</v>
      </c>
      <c r="J1852" t="s">
        <v>14239</v>
      </c>
      <c r="K1852">
        <v>572143</v>
      </c>
      <c r="L1852" t="s">
        <v>14239</v>
      </c>
      <c r="P1852" t="s">
        <v>15827</v>
      </c>
      <c r="Q1852">
        <v>9392</v>
      </c>
      <c r="R1852" t="s">
        <v>14239</v>
      </c>
      <c r="S1852">
        <v>33083</v>
      </c>
      <c r="T1852" t="s">
        <v>14239</v>
      </c>
      <c r="W1852">
        <v>68471</v>
      </c>
      <c r="X1852">
        <v>9392</v>
      </c>
      <c r="Y1852" t="s">
        <v>14239</v>
      </c>
      <c r="Z1852" t="s">
        <v>16088</v>
      </c>
      <c r="AA1852" t="s">
        <v>656</v>
      </c>
      <c r="AB1852" t="s">
        <v>656</v>
      </c>
      <c r="AD1852" t="s">
        <v>16088</v>
      </c>
      <c r="AE1852">
        <v>11549</v>
      </c>
      <c r="AI1852">
        <v>18231</v>
      </c>
      <c r="AJ1852">
        <v>4360</v>
      </c>
      <c r="AN1852" t="s">
        <v>14239</v>
      </c>
      <c r="AO1852" t="s">
        <v>15883</v>
      </c>
    </row>
    <row r="1853" spans="1:41" x14ac:dyDescent="0.3">
      <c r="A1853" t="s">
        <v>8266</v>
      </c>
      <c r="B1853" t="s">
        <v>8963</v>
      </c>
      <c r="C1853" s="62">
        <v>32800</v>
      </c>
      <c r="D1853" t="s">
        <v>7793</v>
      </c>
      <c r="E1853" t="s">
        <v>6860</v>
      </c>
      <c r="F1853" t="s">
        <v>1387</v>
      </c>
      <c r="G1853" t="s">
        <v>6107</v>
      </c>
      <c r="H1853" t="s">
        <v>1371</v>
      </c>
      <c r="I1853" t="s">
        <v>9530</v>
      </c>
      <c r="J1853" t="s">
        <v>8963</v>
      </c>
      <c r="K1853">
        <v>605476</v>
      </c>
      <c r="L1853" t="s">
        <v>8963</v>
      </c>
      <c r="M1853">
        <v>2036351</v>
      </c>
      <c r="N1853" t="s">
        <v>8963</v>
      </c>
      <c r="O1853" t="s">
        <v>8964</v>
      </c>
      <c r="P1853" t="s">
        <v>8266</v>
      </c>
      <c r="Q1853">
        <v>9810</v>
      </c>
      <c r="R1853" t="s">
        <v>8963</v>
      </c>
      <c r="S1853">
        <v>32628</v>
      </c>
      <c r="T1853" t="s">
        <v>8963</v>
      </c>
      <c r="V1853" t="s">
        <v>11982</v>
      </c>
      <c r="W1853">
        <v>70812</v>
      </c>
      <c r="X1853">
        <v>9810</v>
      </c>
      <c r="Y1853" t="s">
        <v>8963</v>
      </c>
      <c r="Z1853" t="s">
        <v>8965</v>
      </c>
      <c r="AA1853" t="s">
        <v>656</v>
      </c>
      <c r="AB1853" t="s">
        <v>656</v>
      </c>
      <c r="AC1853" t="s">
        <v>8963</v>
      </c>
      <c r="AD1853" t="s">
        <v>8965</v>
      </c>
      <c r="AE1853">
        <v>13618</v>
      </c>
      <c r="AF1853" t="s">
        <v>8963</v>
      </c>
      <c r="AG1853">
        <v>38065</v>
      </c>
      <c r="AH1853" t="s">
        <v>8963</v>
      </c>
      <c r="AI1853">
        <v>18405</v>
      </c>
      <c r="AJ1853">
        <v>4500</v>
      </c>
      <c r="AL1853" t="s">
        <v>15302</v>
      </c>
      <c r="AM1853" t="s">
        <v>8965</v>
      </c>
      <c r="AN1853" t="s">
        <v>8963</v>
      </c>
      <c r="AO1853" t="s">
        <v>1371</v>
      </c>
    </row>
    <row r="1854" spans="1:41" x14ac:dyDescent="0.3">
      <c r="A1854" t="s">
        <v>14176</v>
      </c>
      <c r="B1854" t="s">
        <v>11281</v>
      </c>
      <c r="C1854" s="62">
        <v>33447</v>
      </c>
      <c r="D1854" t="s">
        <v>7074</v>
      </c>
      <c r="E1854" t="s">
        <v>6860</v>
      </c>
      <c r="F1854" t="s">
        <v>1411</v>
      </c>
      <c r="G1854" t="s">
        <v>9083</v>
      </c>
      <c r="H1854" t="s">
        <v>1371</v>
      </c>
      <c r="I1854" t="s">
        <v>13996</v>
      </c>
      <c r="J1854" t="s">
        <v>11281</v>
      </c>
      <c r="K1854">
        <v>592761</v>
      </c>
      <c r="L1854" t="s">
        <v>11281</v>
      </c>
      <c r="M1854">
        <v>2504135</v>
      </c>
      <c r="N1854" t="s">
        <v>11281</v>
      </c>
      <c r="O1854" t="s">
        <v>15303</v>
      </c>
      <c r="P1854" t="s">
        <v>14176</v>
      </c>
      <c r="Q1854">
        <v>10762</v>
      </c>
      <c r="R1854" t="s">
        <v>11281</v>
      </c>
      <c r="S1854">
        <v>36081</v>
      </c>
      <c r="T1854" t="s">
        <v>11281</v>
      </c>
      <c r="W1854">
        <v>102044</v>
      </c>
      <c r="Z1854" t="s">
        <v>14177</v>
      </c>
      <c r="AA1854" t="s">
        <v>656</v>
      </c>
      <c r="AB1854" t="s">
        <v>664</v>
      </c>
      <c r="AD1854" t="s">
        <v>14177</v>
      </c>
      <c r="AE1854">
        <v>14630</v>
      </c>
      <c r="AI1854">
        <v>19849</v>
      </c>
      <c r="AJ1854">
        <v>5477</v>
      </c>
      <c r="AL1854" t="s">
        <v>15304</v>
      </c>
      <c r="AM1854" t="s">
        <v>14177</v>
      </c>
      <c r="AN1854" t="s">
        <v>11281</v>
      </c>
      <c r="AO1854" t="s">
        <v>15887</v>
      </c>
    </row>
    <row r="1855" spans="1:41" x14ac:dyDescent="0.3">
      <c r="A1855" t="s">
        <v>11462</v>
      </c>
      <c r="B1855" t="s">
        <v>11507</v>
      </c>
      <c r="C1855" s="62">
        <v>34865</v>
      </c>
      <c r="D1855" t="s">
        <v>8302</v>
      </c>
      <c r="E1855" t="s">
        <v>6860</v>
      </c>
      <c r="F1855" t="s">
        <v>1507</v>
      </c>
      <c r="G1855" t="s">
        <v>9083</v>
      </c>
      <c r="H1855" t="s">
        <v>1394</v>
      </c>
      <c r="I1855" t="s">
        <v>13899</v>
      </c>
      <c r="J1855" t="s">
        <v>11507</v>
      </c>
      <c r="K1855">
        <v>642086</v>
      </c>
      <c r="L1855" t="s">
        <v>11507</v>
      </c>
      <c r="M1855">
        <v>2066296</v>
      </c>
      <c r="N1855" t="s">
        <v>11507</v>
      </c>
      <c r="O1855" t="s">
        <v>16089</v>
      </c>
      <c r="P1855" t="s">
        <v>11462</v>
      </c>
      <c r="Q1855">
        <v>9595</v>
      </c>
      <c r="R1855" t="s">
        <v>11507</v>
      </c>
      <c r="S1855">
        <v>33218</v>
      </c>
      <c r="T1855" t="s">
        <v>11507</v>
      </c>
      <c r="V1855" t="s">
        <v>12001</v>
      </c>
      <c r="W1855">
        <v>102745</v>
      </c>
      <c r="Z1855" t="s">
        <v>12002</v>
      </c>
      <c r="AA1855" t="s">
        <v>664</v>
      </c>
      <c r="AB1855" t="s">
        <v>664</v>
      </c>
      <c r="AC1855" t="s">
        <v>11507</v>
      </c>
      <c r="AD1855" t="s">
        <v>12002</v>
      </c>
      <c r="AE1855">
        <v>12950</v>
      </c>
      <c r="AI1855">
        <v>18300</v>
      </c>
      <c r="AJ1855">
        <v>5388</v>
      </c>
      <c r="AL1855" t="s">
        <v>15305</v>
      </c>
      <c r="AM1855" t="s">
        <v>12002</v>
      </c>
      <c r="AN1855" t="s">
        <v>12002</v>
      </c>
      <c r="AO1855" t="s">
        <v>1394</v>
      </c>
    </row>
    <row r="1856" spans="1:41" x14ac:dyDescent="0.3">
      <c r="A1856" t="s">
        <v>3508</v>
      </c>
      <c r="B1856" t="s">
        <v>1186</v>
      </c>
      <c r="C1856" s="62">
        <v>30763</v>
      </c>
      <c r="D1856" t="s">
        <v>6616</v>
      </c>
      <c r="E1856" t="s">
        <v>6860</v>
      </c>
      <c r="F1856" t="s">
        <v>1374</v>
      </c>
      <c r="G1856" t="s">
        <v>6107</v>
      </c>
      <c r="H1856" t="s">
        <v>1371</v>
      </c>
      <c r="I1856" t="s">
        <v>9420</v>
      </c>
      <c r="J1856" t="s">
        <v>1186</v>
      </c>
      <c r="K1856">
        <v>501925</v>
      </c>
      <c r="L1856" t="s">
        <v>1186</v>
      </c>
      <c r="M1856">
        <v>1205585</v>
      </c>
      <c r="N1856" t="s">
        <v>1186</v>
      </c>
      <c r="O1856" t="s">
        <v>12016</v>
      </c>
      <c r="P1856" t="s">
        <v>3508</v>
      </c>
      <c r="Q1856">
        <v>7997</v>
      </c>
      <c r="R1856" t="s">
        <v>1186</v>
      </c>
      <c r="S1856">
        <v>28729</v>
      </c>
      <c r="T1856" t="s">
        <v>1186</v>
      </c>
      <c r="V1856" t="s">
        <v>12017</v>
      </c>
      <c r="W1856">
        <v>51129</v>
      </c>
      <c r="X1856">
        <v>7997</v>
      </c>
      <c r="Y1856" t="s">
        <v>1186</v>
      </c>
      <c r="Z1856" t="s">
        <v>6295</v>
      </c>
      <c r="AA1856" t="s">
        <v>656</v>
      </c>
      <c r="AB1856" t="s">
        <v>656</v>
      </c>
      <c r="AC1856" t="s">
        <v>1186</v>
      </c>
      <c r="AD1856" t="s">
        <v>6295</v>
      </c>
      <c r="AE1856">
        <v>9319</v>
      </c>
      <c r="AF1856" t="s">
        <v>1186</v>
      </c>
      <c r="AG1856">
        <v>5230</v>
      </c>
      <c r="AH1856" t="s">
        <v>1186</v>
      </c>
      <c r="AI1856">
        <v>7127</v>
      </c>
      <c r="AJ1856">
        <v>2557</v>
      </c>
      <c r="AL1856" t="s">
        <v>15306</v>
      </c>
      <c r="AM1856" t="s">
        <v>6295</v>
      </c>
      <c r="AN1856" t="s">
        <v>6295</v>
      </c>
      <c r="AO1856" t="s">
        <v>15883</v>
      </c>
    </row>
    <row r="1857" spans="1:41" x14ac:dyDescent="0.3">
      <c r="A1857" t="s">
        <v>13900</v>
      </c>
      <c r="B1857" t="s">
        <v>11629</v>
      </c>
      <c r="C1857" s="62">
        <v>32322</v>
      </c>
      <c r="D1857" t="s">
        <v>13901</v>
      </c>
      <c r="E1857" t="s">
        <v>6860</v>
      </c>
      <c r="F1857" t="s">
        <v>1468</v>
      </c>
      <c r="G1857" t="s">
        <v>6107</v>
      </c>
      <c r="H1857" t="s">
        <v>1422</v>
      </c>
      <c r="I1857" t="s">
        <v>11630</v>
      </c>
      <c r="J1857" t="s">
        <v>11629</v>
      </c>
      <c r="K1857">
        <v>607345</v>
      </c>
      <c r="L1857" t="s">
        <v>11629</v>
      </c>
      <c r="M1857">
        <v>2036155</v>
      </c>
      <c r="N1857" t="s">
        <v>11629</v>
      </c>
      <c r="O1857" t="s">
        <v>13902</v>
      </c>
      <c r="P1857" t="s">
        <v>13900</v>
      </c>
      <c r="Q1857">
        <v>10278</v>
      </c>
      <c r="R1857" t="s">
        <v>11629</v>
      </c>
      <c r="S1857">
        <v>32618</v>
      </c>
      <c r="T1857" t="s">
        <v>11629</v>
      </c>
      <c r="W1857">
        <v>69944</v>
      </c>
      <c r="X1857">
        <v>10278</v>
      </c>
      <c r="Y1857" t="s">
        <v>11629</v>
      </c>
      <c r="Z1857" t="s">
        <v>13903</v>
      </c>
      <c r="AA1857" t="s">
        <v>656</v>
      </c>
      <c r="AB1857" t="s">
        <v>656</v>
      </c>
      <c r="AD1857" t="s">
        <v>13903</v>
      </c>
      <c r="AE1857">
        <v>13663</v>
      </c>
      <c r="AI1857">
        <v>23873</v>
      </c>
      <c r="AJ1857">
        <v>4961</v>
      </c>
      <c r="AK1857" t="s">
        <v>11629</v>
      </c>
      <c r="AL1857" t="s">
        <v>15307</v>
      </c>
      <c r="AM1857" t="s">
        <v>13903</v>
      </c>
      <c r="AN1857" t="s">
        <v>13903</v>
      </c>
      <c r="AO1857" t="s">
        <v>1422</v>
      </c>
    </row>
    <row r="1858" spans="1:41" x14ac:dyDescent="0.3">
      <c r="A1858" t="s">
        <v>12643</v>
      </c>
      <c r="B1858" t="s">
        <v>11696</v>
      </c>
      <c r="C1858" s="62">
        <v>34095</v>
      </c>
      <c r="D1858" t="s">
        <v>12644</v>
      </c>
      <c r="E1858" t="s">
        <v>6860</v>
      </c>
      <c r="F1858" t="s">
        <v>1390</v>
      </c>
      <c r="G1858" t="s">
        <v>6107</v>
      </c>
      <c r="H1858" t="s">
        <v>1378</v>
      </c>
      <c r="I1858" t="s">
        <v>11697</v>
      </c>
      <c r="J1858" t="s">
        <v>11696</v>
      </c>
      <c r="K1858">
        <v>605480</v>
      </c>
      <c r="L1858" t="s">
        <v>11696</v>
      </c>
      <c r="M1858">
        <v>2049626</v>
      </c>
      <c r="N1858" t="s">
        <v>11696</v>
      </c>
      <c r="O1858" t="s">
        <v>13490</v>
      </c>
      <c r="P1858" t="s">
        <v>12643</v>
      </c>
      <c r="Q1858">
        <v>10117</v>
      </c>
      <c r="R1858" t="s">
        <v>11696</v>
      </c>
      <c r="S1858">
        <v>32933</v>
      </c>
      <c r="T1858" t="s">
        <v>11696</v>
      </c>
      <c r="V1858" t="s">
        <v>12645</v>
      </c>
      <c r="W1858">
        <v>70851</v>
      </c>
      <c r="X1858">
        <v>10117</v>
      </c>
      <c r="Y1858" t="s">
        <v>11696</v>
      </c>
      <c r="Z1858" t="s">
        <v>12646</v>
      </c>
      <c r="AA1858" t="s">
        <v>656</v>
      </c>
      <c r="AB1858" t="s">
        <v>656</v>
      </c>
      <c r="AC1858" t="s">
        <v>11696</v>
      </c>
      <c r="AD1858" t="s">
        <v>12646</v>
      </c>
      <c r="AE1858">
        <v>12852</v>
      </c>
      <c r="AF1858" t="s">
        <v>11696</v>
      </c>
      <c r="AG1858">
        <v>38842</v>
      </c>
      <c r="AH1858" t="s">
        <v>11696</v>
      </c>
      <c r="AI1858">
        <v>18485</v>
      </c>
      <c r="AJ1858">
        <v>5095</v>
      </c>
      <c r="AL1858" t="s">
        <v>15308</v>
      </c>
      <c r="AM1858" t="s">
        <v>12646</v>
      </c>
      <c r="AN1858" t="s">
        <v>12646</v>
      </c>
      <c r="AO1858" t="s">
        <v>1378</v>
      </c>
    </row>
    <row r="1859" spans="1:41" x14ac:dyDescent="0.3">
      <c r="A1859" t="s">
        <v>3118</v>
      </c>
      <c r="B1859" t="s">
        <v>474</v>
      </c>
      <c r="C1859" s="62">
        <v>30224</v>
      </c>
      <c r="D1859" t="s">
        <v>6861</v>
      </c>
      <c r="E1859" t="s">
        <v>6860</v>
      </c>
      <c r="F1859" t="s">
        <v>3575</v>
      </c>
      <c r="G1859" t="s">
        <v>3575</v>
      </c>
      <c r="H1859" t="s">
        <v>1378</v>
      </c>
      <c r="I1859" t="s">
        <v>9756</v>
      </c>
      <c r="J1859" t="s">
        <v>474</v>
      </c>
      <c r="K1859">
        <v>452234</v>
      </c>
      <c r="L1859" t="s">
        <v>474</v>
      </c>
      <c r="M1859">
        <v>549985</v>
      </c>
      <c r="N1859" t="s">
        <v>474</v>
      </c>
      <c r="O1859" t="s">
        <v>3119</v>
      </c>
      <c r="P1859" t="s">
        <v>3118</v>
      </c>
      <c r="Q1859">
        <v>8144</v>
      </c>
      <c r="R1859" t="s">
        <v>474</v>
      </c>
      <c r="S1859">
        <v>28920</v>
      </c>
      <c r="T1859" t="s">
        <v>474</v>
      </c>
      <c r="U1859" t="s">
        <v>474</v>
      </c>
      <c r="V1859" t="s">
        <v>4832</v>
      </c>
      <c r="W1859">
        <v>48892</v>
      </c>
      <c r="X1859">
        <v>8144</v>
      </c>
      <c r="Y1859" t="s">
        <v>474</v>
      </c>
      <c r="Z1859" t="s">
        <v>6296</v>
      </c>
      <c r="AA1859" t="s">
        <v>664</v>
      </c>
      <c r="AB1859" t="s">
        <v>664</v>
      </c>
      <c r="AC1859" t="s">
        <v>474</v>
      </c>
      <c r="AD1859" t="s">
        <v>6296</v>
      </c>
      <c r="AE1859">
        <v>8279</v>
      </c>
      <c r="AF1859" t="s">
        <v>474</v>
      </c>
      <c r="AG1859">
        <v>5086</v>
      </c>
      <c r="AH1859" t="s">
        <v>474</v>
      </c>
      <c r="AI1859">
        <v>1155</v>
      </c>
      <c r="AJ1859">
        <v>2801</v>
      </c>
      <c r="AK1859" t="s">
        <v>474</v>
      </c>
      <c r="AL1859" t="s">
        <v>15309</v>
      </c>
      <c r="AM1859" t="s">
        <v>6296</v>
      </c>
      <c r="AN1859" t="s">
        <v>6296</v>
      </c>
      <c r="AO1859" t="s">
        <v>1378</v>
      </c>
    </row>
    <row r="1860" spans="1:41" x14ac:dyDescent="0.3">
      <c r="A1860" t="s">
        <v>3120</v>
      </c>
      <c r="B1860" t="s">
        <v>1015</v>
      </c>
      <c r="C1860" s="62">
        <v>32699</v>
      </c>
      <c r="D1860" t="s">
        <v>6939</v>
      </c>
      <c r="E1860" t="s">
        <v>6860</v>
      </c>
      <c r="F1860" t="s">
        <v>1381</v>
      </c>
      <c r="G1860" t="s">
        <v>9083</v>
      </c>
      <c r="H1860" t="s">
        <v>1371</v>
      </c>
      <c r="I1860" t="s">
        <v>10368</v>
      </c>
      <c r="J1860" t="s">
        <v>1015</v>
      </c>
      <c r="K1860">
        <v>519293</v>
      </c>
      <c r="L1860" t="s">
        <v>1015</v>
      </c>
      <c r="M1860">
        <v>1666825</v>
      </c>
      <c r="N1860" t="s">
        <v>1015</v>
      </c>
      <c r="O1860" t="s">
        <v>13101</v>
      </c>
      <c r="P1860" t="s">
        <v>3120</v>
      </c>
      <c r="Q1860">
        <v>9193</v>
      </c>
      <c r="R1860" t="s">
        <v>1015</v>
      </c>
      <c r="S1860">
        <v>31549</v>
      </c>
      <c r="T1860" t="s">
        <v>1015</v>
      </c>
      <c r="V1860" t="s">
        <v>12909</v>
      </c>
      <c r="W1860">
        <v>58281</v>
      </c>
      <c r="X1860">
        <v>9193</v>
      </c>
      <c r="Y1860" t="s">
        <v>1015</v>
      </c>
      <c r="Z1860" t="s">
        <v>6297</v>
      </c>
      <c r="AA1860" t="s">
        <v>656</v>
      </c>
      <c r="AB1860" t="s">
        <v>664</v>
      </c>
      <c r="AC1860" t="s">
        <v>1015</v>
      </c>
      <c r="AD1860" t="s">
        <v>6297</v>
      </c>
      <c r="AE1860">
        <v>10906</v>
      </c>
      <c r="AF1860" t="s">
        <v>8966</v>
      </c>
      <c r="AG1860">
        <v>13271</v>
      </c>
      <c r="AH1860" t="s">
        <v>1015</v>
      </c>
      <c r="AI1860">
        <v>16675</v>
      </c>
      <c r="AJ1860">
        <v>4111</v>
      </c>
      <c r="AL1860" t="s">
        <v>15310</v>
      </c>
      <c r="AM1860" t="s">
        <v>6297</v>
      </c>
      <c r="AN1860" t="s">
        <v>1015</v>
      </c>
      <c r="AO1860" t="s">
        <v>15883</v>
      </c>
    </row>
    <row r="1861" spans="1:41" x14ac:dyDescent="0.3">
      <c r="A1861" t="s">
        <v>3121</v>
      </c>
      <c r="B1861" t="s">
        <v>365</v>
      </c>
      <c r="C1861" s="62">
        <v>31751</v>
      </c>
      <c r="D1861" t="s">
        <v>6635</v>
      </c>
      <c r="E1861" t="s">
        <v>6866</v>
      </c>
      <c r="F1861" t="s">
        <v>1424</v>
      </c>
      <c r="G1861" t="s">
        <v>6107</v>
      </c>
      <c r="H1861" t="s">
        <v>1394</v>
      </c>
      <c r="I1861" t="s">
        <v>10438</v>
      </c>
      <c r="J1861" t="s">
        <v>365</v>
      </c>
      <c r="K1861">
        <v>475253</v>
      </c>
      <c r="L1861" t="s">
        <v>365</v>
      </c>
      <c r="M1861">
        <v>1630092</v>
      </c>
      <c r="N1861" t="s">
        <v>365</v>
      </c>
      <c r="O1861" t="s">
        <v>3122</v>
      </c>
      <c r="P1861" t="s">
        <v>3121</v>
      </c>
      <c r="Q1861">
        <v>8653</v>
      </c>
      <c r="R1861" t="s">
        <v>365</v>
      </c>
      <c r="S1861">
        <v>30175</v>
      </c>
      <c r="T1861" t="s">
        <v>365</v>
      </c>
      <c r="U1861" t="s">
        <v>365</v>
      </c>
      <c r="V1861" t="s">
        <v>4833</v>
      </c>
      <c r="W1861">
        <v>58692</v>
      </c>
      <c r="X1861">
        <v>8653</v>
      </c>
      <c r="Y1861" t="s">
        <v>365</v>
      </c>
      <c r="Z1861" t="s">
        <v>6298</v>
      </c>
      <c r="AA1861" t="s">
        <v>5053</v>
      </c>
      <c r="AB1861" t="s">
        <v>664</v>
      </c>
      <c r="AC1861" t="s">
        <v>365</v>
      </c>
      <c r="AD1861" t="s">
        <v>6298</v>
      </c>
      <c r="AE1861">
        <v>10459</v>
      </c>
      <c r="AF1861" t="s">
        <v>365</v>
      </c>
      <c r="AG1861">
        <v>11443</v>
      </c>
      <c r="AH1861" t="s">
        <v>365</v>
      </c>
      <c r="AI1861">
        <v>5434</v>
      </c>
      <c r="AJ1861">
        <v>3266</v>
      </c>
      <c r="AK1861" t="s">
        <v>365</v>
      </c>
      <c r="AL1861" t="s">
        <v>15311</v>
      </c>
      <c r="AM1861" t="s">
        <v>6298</v>
      </c>
      <c r="AN1861" t="s">
        <v>6298</v>
      </c>
      <c r="AO1861" t="s">
        <v>1394</v>
      </c>
    </row>
    <row r="1862" spans="1:41" x14ac:dyDescent="0.3">
      <c r="A1862" t="s">
        <v>12159</v>
      </c>
      <c r="B1862" t="s">
        <v>11347</v>
      </c>
      <c r="C1862" s="62">
        <v>32473</v>
      </c>
      <c r="D1862" t="s">
        <v>6607</v>
      </c>
      <c r="E1862" t="s">
        <v>12160</v>
      </c>
      <c r="F1862" t="s">
        <v>3575</v>
      </c>
      <c r="G1862" t="s">
        <v>3575</v>
      </c>
      <c r="H1862" t="s">
        <v>1371</v>
      </c>
      <c r="I1862" t="s">
        <v>11763</v>
      </c>
      <c r="J1862" t="s">
        <v>11347</v>
      </c>
      <c r="K1862">
        <v>519294</v>
      </c>
      <c r="L1862" t="s">
        <v>11347</v>
      </c>
      <c r="M1862">
        <v>1539226</v>
      </c>
      <c r="N1862" t="s">
        <v>11347</v>
      </c>
      <c r="O1862" t="s">
        <v>13439</v>
      </c>
      <c r="P1862" t="s">
        <v>12159</v>
      </c>
      <c r="Q1862">
        <v>10351</v>
      </c>
      <c r="R1862" t="s">
        <v>11347</v>
      </c>
      <c r="S1862">
        <v>29651</v>
      </c>
      <c r="T1862" t="s">
        <v>11347</v>
      </c>
      <c r="V1862" t="s">
        <v>12967</v>
      </c>
      <c r="W1862">
        <v>57550</v>
      </c>
      <c r="X1862">
        <v>10351</v>
      </c>
      <c r="Y1862" t="s">
        <v>11347</v>
      </c>
      <c r="Z1862" t="s">
        <v>12161</v>
      </c>
      <c r="AA1862" t="s">
        <v>664</v>
      </c>
      <c r="AB1862" t="s">
        <v>664</v>
      </c>
      <c r="AC1862" t="s">
        <v>11347</v>
      </c>
      <c r="AD1862" t="s">
        <v>12161</v>
      </c>
      <c r="AE1862">
        <v>9777</v>
      </c>
      <c r="AF1862" t="s">
        <v>11347</v>
      </c>
      <c r="AG1862">
        <v>72107</v>
      </c>
      <c r="AH1862" t="s">
        <v>11347</v>
      </c>
      <c r="AI1862">
        <v>5827</v>
      </c>
      <c r="AJ1862">
        <v>5110</v>
      </c>
      <c r="AL1862" t="s">
        <v>15312</v>
      </c>
      <c r="AM1862" t="s">
        <v>12161</v>
      </c>
      <c r="AN1862" t="s">
        <v>11347</v>
      </c>
      <c r="AO1862" t="s">
        <v>1371</v>
      </c>
    </row>
    <row r="1863" spans="1:41" x14ac:dyDescent="0.3">
      <c r="A1863" t="s">
        <v>6299</v>
      </c>
      <c r="B1863" t="s">
        <v>1307</v>
      </c>
      <c r="C1863" s="62">
        <v>32548</v>
      </c>
      <c r="D1863" t="s">
        <v>6751</v>
      </c>
      <c r="E1863" t="s">
        <v>7145</v>
      </c>
      <c r="F1863" t="s">
        <v>1437</v>
      </c>
      <c r="G1863" t="s">
        <v>6107</v>
      </c>
      <c r="H1863" t="s">
        <v>1378</v>
      </c>
      <c r="I1863" t="s">
        <v>10540</v>
      </c>
      <c r="J1863" t="s">
        <v>1307</v>
      </c>
      <c r="K1863">
        <v>519295</v>
      </c>
      <c r="L1863" t="s">
        <v>1307</v>
      </c>
      <c r="M1863">
        <v>1960257</v>
      </c>
      <c r="N1863" t="s">
        <v>1307</v>
      </c>
      <c r="O1863" t="s">
        <v>8967</v>
      </c>
      <c r="P1863" t="s">
        <v>6299</v>
      </c>
      <c r="Q1863">
        <v>9760</v>
      </c>
      <c r="R1863" t="s">
        <v>1307</v>
      </c>
      <c r="S1863">
        <v>31558</v>
      </c>
      <c r="T1863" t="s">
        <v>1307</v>
      </c>
      <c r="V1863" t="s">
        <v>6300</v>
      </c>
      <c r="W1863">
        <v>56792</v>
      </c>
      <c r="X1863">
        <v>9760</v>
      </c>
      <c r="Y1863" t="s">
        <v>1307</v>
      </c>
      <c r="Z1863" t="s">
        <v>6301</v>
      </c>
      <c r="AA1863" t="s">
        <v>656</v>
      </c>
      <c r="AB1863" t="s">
        <v>656</v>
      </c>
      <c r="AC1863" t="s">
        <v>1307</v>
      </c>
      <c r="AD1863" t="s">
        <v>6301</v>
      </c>
      <c r="AE1863">
        <v>9898</v>
      </c>
      <c r="AF1863" t="s">
        <v>1307</v>
      </c>
      <c r="AG1863">
        <v>14088</v>
      </c>
      <c r="AH1863" t="s">
        <v>1307</v>
      </c>
      <c r="AI1863">
        <v>4999</v>
      </c>
      <c r="AJ1863">
        <v>4680</v>
      </c>
      <c r="AL1863" t="s">
        <v>15313</v>
      </c>
      <c r="AM1863" t="s">
        <v>6301</v>
      </c>
      <c r="AN1863" t="s">
        <v>1307</v>
      </c>
      <c r="AO1863" t="s">
        <v>1378</v>
      </c>
    </row>
    <row r="1864" spans="1:41" x14ac:dyDescent="0.3">
      <c r="A1864" t="s">
        <v>3123</v>
      </c>
      <c r="B1864" t="s">
        <v>1188</v>
      </c>
      <c r="C1864" s="62">
        <v>32672</v>
      </c>
      <c r="D1864" t="s">
        <v>6859</v>
      </c>
      <c r="E1864" t="s">
        <v>7569</v>
      </c>
      <c r="F1864" t="s">
        <v>1428</v>
      </c>
      <c r="G1864" t="s">
        <v>6107</v>
      </c>
      <c r="H1864" t="s">
        <v>1371</v>
      </c>
      <c r="I1864" t="s">
        <v>10103</v>
      </c>
      <c r="J1864" t="s">
        <v>1188</v>
      </c>
      <c r="K1864">
        <v>592767</v>
      </c>
      <c r="L1864" t="s">
        <v>1188</v>
      </c>
      <c r="M1864">
        <v>1840445</v>
      </c>
      <c r="N1864" t="s">
        <v>1188</v>
      </c>
      <c r="O1864" t="s">
        <v>4834</v>
      </c>
      <c r="P1864" t="s">
        <v>3123</v>
      </c>
      <c r="Q1864">
        <v>9140</v>
      </c>
      <c r="R1864" t="s">
        <v>1188</v>
      </c>
      <c r="S1864">
        <v>31816</v>
      </c>
      <c r="T1864" t="s">
        <v>1188</v>
      </c>
      <c r="V1864" t="s">
        <v>4835</v>
      </c>
      <c r="W1864">
        <v>68688</v>
      </c>
      <c r="X1864">
        <v>9140</v>
      </c>
      <c r="Y1864" t="s">
        <v>1188</v>
      </c>
      <c r="Z1864" t="s">
        <v>6302</v>
      </c>
      <c r="AA1864" t="s">
        <v>664</v>
      </c>
      <c r="AB1864" t="s">
        <v>664</v>
      </c>
      <c r="AC1864" t="s">
        <v>1188</v>
      </c>
      <c r="AD1864" t="s">
        <v>6302</v>
      </c>
      <c r="AE1864">
        <v>11506</v>
      </c>
      <c r="AF1864" t="s">
        <v>1188</v>
      </c>
      <c r="AG1864">
        <v>17087</v>
      </c>
      <c r="AH1864" t="s">
        <v>1188</v>
      </c>
      <c r="AI1864">
        <v>18146</v>
      </c>
      <c r="AJ1864">
        <v>4057</v>
      </c>
      <c r="AL1864" t="s">
        <v>15314</v>
      </c>
      <c r="AM1864" t="s">
        <v>6302</v>
      </c>
      <c r="AN1864" t="s">
        <v>1188</v>
      </c>
      <c r="AO1864" t="s">
        <v>1371</v>
      </c>
    </row>
    <row r="1865" spans="1:41" x14ac:dyDescent="0.3">
      <c r="A1865" t="s">
        <v>12045</v>
      </c>
      <c r="B1865" t="s">
        <v>11313</v>
      </c>
      <c r="C1865" s="62">
        <v>33942</v>
      </c>
      <c r="D1865" t="s">
        <v>7219</v>
      </c>
      <c r="E1865" t="s">
        <v>8075</v>
      </c>
      <c r="F1865" t="s">
        <v>1437</v>
      </c>
      <c r="G1865" t="s">
        <v>6107</v>
      </c>
      <c r="H1865" t="s">
        <v>1371</v>
      </c>
      <c r="I1865" t="s">
        <v>11837</v>
      </c>
      <c r="J1865" t="s">
        <v>11313</v>
      </c>
      <c r="K1865">
        <v>605483</v>
      </c>
      <c r="L1865" t="s">
        <v>11313</v>
      </c>
      <c r="M1865">
        <v>2006996</v>
      </c>
      <c r="N1865" t="s">
        <v>11313</v>
      </c>
      <c r="O1865" t="s">
        <v>13577</v>
      </c>
      <c r="P1865" t="s">
        <v>12045</v>
      </c>
      <c r="Q1865">
        <v>10148</v>
      </c>
      <c r="R1865" t="s">
        <v>11313</v>
      </c>
      <c r="S1865">
        <v>33748</v>
      </c>
      <c r="T1865" t="s">
        <v>11313</v>
      </c>
      <c r="V1865" t="s">
        <v>12046</v>
      </c>
      <c r="W1865">
        <v>70271</v>
      </c>
      <c r="X1865">
        <v>10148</v>
      </c>
      <c r="Y1865" t="s">
        <v>11313</v>
      </c>
      <c r="Z1865" t="s">
        <v>12047</v>
      </c>
      <c r="AA1865" t="s">
        <v>664</v>
      </c>
      <c r="AB1865" t="s">
        <v>664</v>
      </c>
      <c r="AC1865" t="s">
        <v>11313</v>
      </c>
      <c r="AD1865" t="s">
        <v>12047</v>
      </c>
      <c r="AE1865">
        <v>12189</v>
      </c>
      <c r="AF1865" t="s">
        <v>11313</v>
      </c>
      <c r="AG1865">
        <v>68488</v>
      </c>
      <c r="AH1865" t="s">
        <v>11313</v>
      </c>
      <c r="AI1865">
        <v>18460</v>
      </c>
      <c r="AJ1865">
        <v>5006</v>
      </c>
      <c r="AL1865" t="s">
        <v>15315</v>
      </c>
      <c r="AM1865" t="s">
        <v>12047</v>
      </c>
      <c r="AN1865" t="s">
        <v>12047</v>
      </c>
      <c r="AO1865" t="s">
        <v>15887</v>
      </c>
    </row>
    <row r="1866" spans="1:41" x14ac:dyDescent="0.3">
      <c r="A1866" t="s">
        <v>4836</v>
      </c>
      <c r="B1866" t="s">
        <v>4837</v>
      </c>
      <c r="C1866" s="62">
        <v>29889</v>
      </c>
      <c r="D1866" t="s">
        <v>6524</v>
      </c>
      <c r="E1866" t="s">
        <v>8075</v>
      </c>
      <c r="F1866" t="s">
        <v>3575</v>
      </c>
      <c r="G1866" t="s">
        <v>3575</v>
      </c>
      <c r="H1866" t="s">
        <v>1371</v>
      </c>
      <c r="I1866" t="s">
        <v>10807</v>
      </c>
      <c r="J1866" t="s">
        <v>4837</v>
      </c>
      <c r="K1866">
        <v>430636</v>
      </c>
      <c r="L1866" t="s">
        <v>4837</v>
      </c>
      <c r="M1866">
        <v>448969</v>
      </c>
      <c r="N1866" t="s">
        <v>4837</v>
      </c>
      <c r="O1866" t="s">
        <v>6303</v>
      </c>
      <c r="P1866" t="s">
        <v>4836</v>
      </c>
      <c r="R1866" t="s">
        <v>4837</v>
      </c>
      <c r="V1866" t="s">
        <v>6304</v>
      </c>
      <c r="W1866">
        <v>45377</v>
      </c>
      <c r="Z1866" t="s">
        <v>8968</v>
      </c>
      <c r="AA1866" t="s">
        <v>656</v>
      </c>
      <c r="AB1866" t="s">
        <v>656</v>
      </c>
      <c r="AC1866" t="s">
        <v>4837</v>
      </c>
      <c r="AD1866" t="s">
        <v>8968</v>
      </c>
      <c r="AI1866">
        <v>12186</v>
      </c>
      <c r="AO1866" t="s">
        <v>1371</v>
      </c>
    </row>
    <row r="1867" spans="1:41" x14ac:dyDescent="0.3">
      <c r="A1867" t="s">
        <v>3124</v>
      </c>
      <c r="B1867" t="s">
        <v>401</v>
      </c>
      <c r="C1867" s="62">
        <v>32175</v>
      </c>
      <c r="D1867" t="s">
        <v>6825</v>
      </c>
      <c r="E1867" t="s">
        <v>7107</v>
      </c>
      <c r="F1867" t="s">
        <v>3575</v>
      </c>
      <c r="G1867" t="s">
        <v>3575</v>
      </c>
      <c r="H1867" t="s">
        <v>1378</v>
      </c>
      <c r="I1867" t="s">
        <v>9458</v>
      </c>
      <c r="J1867" t="s">
        <v>401</v>
      </c>
      <c r="K1867">
        <v>501983</v>
      </c>
      <c r="L1867" t="s">
        <v>401</v>
      </c>
      <c r="M1867">
        <v>1232132</v>
      </c>
      <c r="N1867" t="s">
        <v>401</v>
      </c>
      <c r="O1867" t="s">
        <v>3125</v>
      </c>
      <c r="P1867" t="s">
        <v>3124</v>
      </c>
      <c r="Q1867">
        <v>8304</v>
      </c>
      <c r="R1867" t="s">
        <v>401</v>
      </c>
      <c r="S1867">
        <v>29189</v>
      </c>
      <c r="T1867" t="s">
        <v>401</v>
      </c>
      <c r="U1867" t="s">
        <v>401</v>
      </c>
      <c r="V1867" t="s">
        <v>4838</v>
      </c>
      <c r="W1867">
        <v>50073</v>
      </c>
      <c r="X1867">
        <v>8304</v>
      </c>
      <c r="Y1867" t="s">
        <v>401</v>
      </c>
      <c r="Z1867" t="s">
        <v>6305</v>
      </c>
      <c r="AA1867" t="s">
        <v>664</v>
      </c>
      <c r="AB1867" t="s">
        <v>664</v>
      </c>
      <c r="AC1867" t="s">
        <v>401</v>
      </c>
      <c r="AD1867" t="s">
        <v>6305</v>
      </c>
      <c r="AE1867">
        <v>9286</v>
      </c>
      <c r="AF1867" t="s">
        <v>401</v>
      </c>
      <c r="AG1867">
        <v>5565</v>
      </c>
      <c r="AH1867" t="s">
        <v>401</v>
      </c>
      <c r="AI1867">
        <v>3613</v>
      </c>
      <c r="AJ1867">
        <v>2991</v>
      </c>
      <c r="AN1867" t="s">
        <v>401</v>
      </c>
      <c r="AO1867" t="s">
        <v>1378</v>
      </c>
    </row>
    <row r="1868" spans="1:41" x14ac:dyDescent="0.3">
      <c r="A1868" t="s">
        <v>3126</v>
      </c>
      <c r="B1868" t="s">
        <v>225</v>
      </c>
      <c r="C1868" s="62">
        <v>31739</v>
      </c>
      <c r="D1868" t="s">
        <v>6664</v>
      </c>
      <c r="E1868" t="s">
        <v>7337</v>
      </c>
      <c r="F1868" t="s">
        <v>3575</v>
      </c>
      <c r="G1868" t="s">
        <v>3575</v>
      </c>
      <c r="H1868" t="s">
        <v>658</v>
      </c>
      <c r="I1868" t="s">
        <v>9866</v>
      </c>
      <c r="J1868" t="s">
        <v>225</v>
      </c>
      <c r="K1868">
        <v>474319</v>
      </c>
      <c r="L1868" t="s">
        <v>225</v>
      </c>
      <c r="M1868">
        <v>1661347</v>
      </c>
      <c r="N1868" t="s">
        <v>225</v>
      </c>
      <c r="O1868" t="s">
        <v>3127</v>
      </c>
      <c r="P1868" t="s">
        <v>3126</v>
      </c>
      <c r="Q1868">
        <v>8624</v>
      </c>
      <c r="R1868" t="s">
        <v>225</v>
      </c>
      <c r="S1868">
        <v>30124</v>
      </c>
      <c r="T1868" t="s">
        <v>225</v>
      </c>
      <c r="V1868" t="s">
        <v>4839</v>
      </c>
      <c r="W1868">
        <v>48762</v>
      </c>
      <c r="X1868">
        <v>8624</v>
      </c>
      <c r="Y1868" t="s">
        <v>225</v>
      </c>
      <c r="Z1868" t="s">
        <v>8969</v>
      </c>
      <c r="AA1868" t="s">
        <v>656</v>
      </c>
      <c r="AB1868" t="s">
        <v>656</v>
      </c>
      <c r="AC1868" t="s">
        <v>225</v>
      </c>
      <c r="AD1868" t="s">
        <v>8969</v>
      </c>
      <c r="AE1868">
        <v>8639</v>
      </c>
      <c r="AI1868">
        <v>2526</v>
      </c>
      <c r="AJ1868">
        <v>3613</v>
      </c>
      <c r="AL1868" t="s">
        <v>15316</v>
      </c>
      <c r="AM1868" t="s">
        <v>8969</v>
      </c>
      <c r="AN1868" t="s">
        <v>225</v>
      </c>
      <c r="AO1868" t="s">
        <v>658</v>
      </c>
    </row>
    <row r="1869" spans="1:41" x14ac:dyDescent="0.3">
      <c r="A1869" t="s">
        <v>3128</v>
      </c>
      <c r="B1869" t="s">
        <v>319</v>
      </c>
      <c r="C1869" s="62">
        <v>29629</v>
      </c>
      <c r="D1869" t="s">
        <v>6642</v>
      </c>
      <c r="E1869" t="s">
        <v>7337</v>
      </c>
      <c r="F1869" t="s">
        <v>3575</v>
      </c>
      <c r="G1869" t="s">
        <v>3575</v>
      </c>
      <c r="H1869" t="s">
        <v>1422</v>
      </c>
      <c r="I1869" t="s">
        <v>10073</v>
      </c>
      <c r="J1869" t="s">
        <v>319</v>
      </c>
      <c r="K1869">
        <v>430965</v>
      </c>
      <c r="L1869" t="s">
        <v>319</v>
      </c>
      <c r="M1869">
        <v>392209</v>
      </c>
      <c r="N1869" t="s">
        <v>319</v>
      </c>
      <c r="O1869" t="s">
        <v>3129</v>
      </c>
      <c r="P1869" t="s">
        <v>3128</v>
      </c>
      <c r="Q1869">
        <v>7409</v>
      </c>
      <c r="R1869" t="s">
        <v>319</v>
      </c>
      <c r="S1869">
        <v>6070</v>
      </c>
      <c r="T1869" t="s">
        <v>319</v>
      </c>
      <c r="V1869" t="s">
        <v>4840</v>
      </c>
      <c r="W1869">
        <v>43032</v>
      </c>
      <c r="X1869">
        <v>7409</v>
      </c>
      <c r="Y1869" t="s">
        <v>319</v>
      </c>
      <c r="Z1869" t="s">
        <v>8970</v>
      </c>
      <c r="AA1869" t="s">
        <v>656</v>
      </c>
      <c r="AB1869" t="s">
        <v>656</v>
      </c>
      <c r="AC1869" t="s">
        <v>319</v>
      </c>
      <c r="AD1869" t="s">
        <v>8970</v>
      </c>
      <c r="AE1869">
        <v>7243</v>
      </c>
      <c r="AI1869">
        <v>8758</v>
      </c>
      <c r="AN1869" t="s">
        <v>319</v>
      </c>
      <c r="AO1869" t="s">
        <v>1422</v>
      </c>
    </row>
    <row r="1870" spans="1:41" x14ac:dyDescent="0.3">
      <c r="A1870" t="s">
        <v>3130</v>
      </c>
      <c r="B1870" t="s">
        <v>230</v>
      </c>
      <c r="C1870" s="62">
        <v>31554</v>
      </c>
      <c r="D1870" t="s">
        <v>6589</v>
      </c>
      <c r="E1870" t="s">
        <v>6963</v>
      </c>
      <c r="F1870" t="s">
        <v>1424</v>
      </c>
      <c r="G1870" t="s">
        <v>6107</v>
      </c>
      <c r="H1870" t="s">
        <v>1429</v>
      </c>
      <c r="I1870" t="s">
        <v>10423</v>
      </c>
      <c r="J1870" t="s">
        <v>230</v>
      </c>
      <c r="K1870">
        <v>519299</v>
      </c>
      <c r="L1870" t="s">
        <v>230</v>
      </c>
      <c r="M1870">
        <v>1600755</v>
      </c>
      <c r="N1870" t="s">
        <v>230</v>
      </c>
      <c r="O1870" t="s">
        <v>3131</v>
      </c>
      <c r="P1870" t="s">
        <v>3130</v>
      </c>
      <c r="Q1870">
        <v>8828</v>
      </c>
      <c r="R1870" t="s">
        <v>230</v>
      </c>
      <c r="S1870">
        <v>29732</v>
      </c>
      <c r="T1870" t="s">
        <v>230</v>
      </c>
      <c r="U1870" t="s">
        <v>230</v>
      </c>
      <c r="V1870" t="s">
        <v>4841</v>
      </c>
      <c r="W1870">
        <v>57552</v>
      </c>
      <c r="X1870">
        <v>8828</v>
      </c>
      <c r="Y1870" t="s">
        <v>230</v>
      </c>
      <c r="Z1870" t="s">
        <v>6306</v>
      </c>
      <c r="AA1870" t="s">
        <v>664</v>
      </c>
      <c r="AB1870" t="s">
        <v>656</v>
      </c>
      <c r="AC1870" t="s">
        <v>230</v>
      </c>
      <c r="AD1870" t="s">
        <v>6306</v>
      </c>
      <c r="AE1870">
        <v>9904</v>
      </c>
      <c r="AF1870" t="s">
        <v>230</v>
      </c>
      <c r="AG1870">
        <v>12593</v>
      </c>
      <c r="AH1870" t="s">
        <v>230</v>
      </c>
      <c r="AI1870">
        <v>5419</v>
      </c>
      <c r="AJ1870">
        <v>3618</v>
      </c>
      <c r="AK1870" t="s">
        <v>230</v>
      </c>
      <c r="AL1870" t="s">
        <v>15317</v>
      </c>
      <c r="AM1870" t="s">
        <v>6306</v>
      </c>
      <c r="AN1870" t="s">
        <v>6306</v>
      </c>
      <c r="AO1870" t="s">
        <v>15915</v>
      </c>
    </row>
    <row r="1871" spans="1:41" x14ac:dyDescent="0.3">
      <c r="A1871" t="s">
        <v>3132</v>
      </c>
      <c r="B1871" t="s">
        <v>120</v>
      </c>
      <c r="C1871" s="62">
        <v>32128</v>
      </c>
      <c r="D1871" t="s">
        <v>7140</v>
      </c>
      <c r="E1871" t="s">
        <v>7139</v>
      </c>
      <c r="F1871" t="s">
        <v>3575</v>
      </c>
      <c r="G1871" t="s">
        <v>3575</v>
      </c>
      <c r="H1871" t="s">
        <v>659</v>
      </c>
      <c r="I1871" t="s">
        <v>10699</v>
      </c>
      <c r="J1871" t="s">
        <v>120</v>
      </c>
      <c r="K1871">
        <v>456781</v>
      </c>
      <c r="L1871" t="s">
        <v>120</v>
      </c>
      <c r="M1871">
        <v>1666544</v>
      </c>
      <c r="N1871" t="s">
        <v>120</v>
      </c>
      <c r="O1871" t="s">
        <v>4842</v>
      </c>
      <c r="P1871" t="s">
        <v>3132</v>
      </c>
      <c r="Q1871">
        <v>9190</v>
      </c>
      <c r="R1871" t="s">
        <v>120</v>
      </c>
      <c r="S1871">
        <v>29703</v>
      </c>
      <c r="T1871" t="s">
        <v>120</v>
      </c>
      <c r="U1871" t="s">
        <v>120</v>
      </c>
      <c r="V1871" t="s">
        <v>4843</v>
      </c>
      <c r="W1871">
        <v>48772</v>
      </c>
      <c r="X1871">
        <v>9190</v>
      </c>
      <c r="Y1871" t="s">
        <v>120</v>
      </c>
      <c r="Z1871" t="s">
        <v>6307</v>
      </c>
      <c r="AA1871" t="s">
        <v>656</v>
      </c>
      <c r="AB1871" t="s">
        <v>656</v>
      </c>
      <c r="AC1871" t="s">
        <v>120</v>
      </c>
      <c r="AD1871" t="s">
        <v>6307</v>
      </c>
      <c r="AE1871">
        <v>11367</v>
      </c>
      <c r="AF1871" t="s">
        <v>120</v>
      </c>
      <c r="AG1871">
        <v>13412</v>
      </c>
      <c r="AH1871" t="s">
        <v>120</v>
      </c>
      <c r="AI1871">
        <v>2885</v>
      </c>
      <c r="AJ1871">
        <v>4061</v>
      </c>
      <c r="AN1871" t="s">
        <v>120</v>
      </c>
      <c r="AO1871" t="s">
        <v>659</v>
      </c>
    </row>
    <row r="1872" spans="1:41" x14ac:dyDescent="0.3">
      <c r="A1872" t="s">
        <v>4844</v>
      </c>
      <c r="B1872" t="s">
        <v>305</v>
      </c>
      <c r="C1872" s="62">
        <v>31965</v>
      </c>
      <c r="D1872" t="s">
        <v>6993</v>
      </c>
      <c r="E1872" t="s">
        <v>6992</v>
      </c>
      <c r="F1872" t="s">
        <v>3575</v>
      </c>
      <c r="G1872" t="s">
        <v>3575</v>
      </c>
      <c r="H1872" t="s">
        <v>1429</v>
      </c>
      <c r="I1872" t="s">
        <v>10045</v>
      </c>
      <c r="J1872" t="s">
        <v>305</v>
      </c>
      <c r="K1872">
        <v>500208</v>
      </c>
      <c r="L1872" t="s">
        <v>305</v>
      </c>
      <c r="M1872">
        <v>1741691</v>
      </c>
      <c r="N1872" t="s">
        <v>305</v>
      </c>
      <c r="O1872" t="s">
        <v>8971</v>
      </c>
      <c r="P1872" t="s">
        <v>4844</v>
      </c>
      <c r="Q1872">
        <v>9657</v>
      </c>
      <c r="R1872" t="s">
        <v>305</v>
      </c>
      <c r="S1872">
        <v>30898</v>
      </c>
      <c r="T1872" t="s">
        <v>305</v>
      </c>
      <c r="V1872" t="s">
        <v>6308</v>
      </c>
      <c r="W1872">
        <v>51557</v>
      </c>
      <c r="X1872">
        <v>9657</v>
      </c>
      <c r="Y1872" t="s">
        <v>305</v>
      </c>
      <c r="Z1872" t="s">
        <v>6309</v>
      </c>
      <c r="AA1872" t="s">
        <v>5053</v>
      </c>
      <c r="AB1872" t="s">
        <v>656</v>
      </c>
      <c r="AC1872" t="s">
        <v>305</v>
      </c>
      <c r="AD1872" t="s">
        <v>6309</v>
      </c>
      <c r="AE1872">
        <v>12284</v>
      </c>
      <c r="AF1872" t="s">
        <v>305</v>
      </c>
      <c r="AG1872">
        <v>13710</v>
      </c>
      <c r="AH1872" t="s">
        <v>305</v>
      </c>
      <c r="AI1872">
        <v>4931</v>
      </c>
      <c r="AJ1872">
        <v>3961</v>
      </c>
      <c r="AK1872" t="s">
        <v>305</v>
      </c>
      <c r="AL1872" t="s">
        <v>15318</v>
      </c>
      <c r="AM1872" t="s">
        <v>6309</v>
      </c>
      <c r="AN1872" t="s">
        <v>6309</v>
      </c>
      <c r="AO1872" t="s">
        <v>15903</v>
      </c>
    </row>
    <row r="1873" spans="1:41" x14ac:dyDescent="0.3">
      <c r="A1873" t="s">
        <v>4845</v>
      </c>
      <c r="B1873" t="s">
        <v>3445</v>
      </c>
      <c r="C1873" s="62">
        <v>33659</v>
      </c>
      <c r="D1873" t="s">
        <v>6760</v>
      </c>
      <c r="E1873" t="s">
        <v>6759</v>
      </c>
      <c r="F1873" t="s">
        <v>1551</v>
      </c>
      <c r="G1873" t="s">
        <v>6107</v>
      </c>
      <c r="H1873" t="s">
        <v>1378</v>
      </c>
      <c r="I1873" t="s">
        <v>10841</v>
      </c>
      <c r="J1873" t="s">
        <v>3445</v>
      </c>
      <c r="K1873">
        <v>624585</v>
      </c>
      <c r="L1873" t="s">
        <v>3445</v>
      </c>
      <c r="M1873">
        <v>1988873</v>
      </c>
      <c r="N1873" t="s">
        <v>3445</v>
      </c>
      <c r="O1873" t="s">
        <v>13095</v>
      </c>
      <c r="P1873" t="s">
        <v>4845</v>
      </c>
      <c r="Q1873">
        <v>9228</v>
      </c>
      <c r="R1873" t="s">
        <v>3445</v>
      </c>
      <c r="S1873">
        <v>32558</v>
      </c>
      <c r="T1873" t="s">
        <v>3445</v>
      </c>
      <c r="V1873" t="s">
        <v>12720</v>
      </c>
      <c r="W1873">
        <v>101657</v>
      </c>
      <c r="X1873">
        <v>9228</v>
      </c>
      <c r="Y1873" t="s">
        <v>3445</v>
      </c>
      <c r="Z1873" t="s">
        <v>6310</v>
      </c>
      <c r="AA1873" t="s">
        <v>656</v>
      </c>
      <c r="AB1873" t="s">
        <v>656</v>
      </c>
      <c r="AC1873" t="s">
        <v>3445</v>
      </c>
      <c r="AD1873" t="s">
        <v>6310</v>
      </c>
      <c r="AE1873">
        <v>12355</v>
      </c>
      <c r="AF1873" t="s">
        <v>3445</v>
      </c>
      <c r="AG1873">
        <v>23107</v>
      </c>
      <c r="AH1873" t="s">
        <v>3445</v>
      </c>
      <c r="AI1873">
        <v>18162</v>
      </c>
      <c r="AJ1873">
        <v>4721</v>
      </c>
      <c r="AL1873" t="s">
        <v>15319</v>
      </c>
      <c r="AM1873" t="s">
        <v>6310</v>
      </c>
      <c r="AN1873" t="s">
        <v>6310</v>
      </c>
      <c r="AO1873" t="s">
        <v>1378</v>
      </c>
    </row>
    <row r="1874" spans="1:41" x14ac:dyDescent="0.3">
      <c r="A1874" t="s">
        <v>3133</v>
      </c>
      <c r="B1874" t="s">
        <v>6</v>
      </c>
      <c r="C1874" s="62">
        <v>32049</v>
      </c>
      <c r="D1874" t="s">
        <v>7339</v>
      </c>
      <c r="E1874" t="s">
        <v>7338</v>
      </c>
      <c r="F1874" t="s">
        <v>3575</v>
      </c>
      <c r="G1874" t="s">
        <v>3575</v>
      </c>
      <c r="H1874" t="s">
        <v>1422</v>
      </c>
      <c r="I1874" t="s">
        <v>10692</v>
      </c>
      <c r="J1874" t="s">
        <v>6</v>
      </c>
      <c r="K1874">
        <v>455378</v>
      </c>
      <c r="L1874" t="s">
        <v>6</v>
      </c>
      <c r="M1874">
        <v>1946524</v>
      </c>
      <c r="N1874" t="s">
        <v>6</v>
      </c>
      <c r="O1874" t="s">
        <v>4846</v>
      </c>
      <c r="P1874" t="s">
        <v>3133</v>
      </c>
      <c r="Q1874">
        <v>9304</v>
      </c>
      <c r="R1874" t="s">
        <v>6</v>
      </c>
      <c r="S1874">
        <v>32114</v>
      </c>
      <c r="T1874" t="s">
        <v>6</v>
      </c>
      <c r="V1874" t="s">
        <v>6311</v>
      </c>
      <c r="W1874">
        <v>52362</v>
      </c>
      <c r="X1874">
        <v>9304</v>
      </c>
      <c r="Y1874" t="s">
        <v>6</v>
      </c>
      <c r="Z1874" t="s">
        <v>6312</v>
      </c>
      <c r="AA1874" t="s">
        <v>656</v>
      </c>
      <c r="AB1874" t="s">
        <v>656</v>
      </c>
      <c r="AC1874" t="s">
        <v>6</v>
      </c>
      <c r="AD1874" t="s">
        <v>6312</v>
      </c>
      <c r="AE1874">
        <v>8552</v>
      </c>
      <c r="AI1874">
        <v>16657</v>
      </c>
      <c r="AJ1874">
        <v>4209</v>
      </c>
      <c r="AN1874" t="s">
        <v>6</v>
      </c>
      <c r="AO1874" t="s">
        <v>1422</v>
      </c>
    </row>
    <row r="1875" spans="1:41" x14ac:dyDescent="0.3">
      <c r="A1875" t="s">
        <v>12435</v>
      </c>
      <c r="B1875" t="s">
        <v>11333</v>
      </c>
      <c r="C1875" s="62">
        <v>32365</v>
      </c>
      <c r="D1875" t="s">
        <v>12436</v>
      </c>
      <c r="E1875" t="s">
        <v>7338</v>
      </c>
      <c r="F1875" t="s">
        <v>1432</v>
      </c>
      <c r="G1875" t="s">
        <v>9083</v>
      </c>
      <c r="H1875" t="s">
        <v>1371</v>
      </c>
      <c r="I1875" t="s">
        <v>11334</v>
      </c>
      <c r="J1875" t="s">
        <v>11333</v>
      </c>
      <c r="K1875">
        <v>519301</v>
      </c>
      <c r="L1875" t="s">
        <v>11333</v>
      </c>
      <c r="M1875">
        <v>1799468</v>
      </c>
      <c r="N1875" t="s">
        <v>11333</v>
      </c>
      <c r="O1875" t="s">
        <v>13378</v>
      </c>
      <c r="P1875" t="s">
        <v>12435</v>
      </c>
      <c r="Q1875">
        <v>9951</v>
      </c>
      <c r="R1875" t="s">
        <v>11333</v>
      </c>
      <c r="S1875">
        <v>31041</v>
      </c>
      <c r="T1875" t="s">
        <v>11333</v>
      </c>
      <c r="V1875" t="s">
        <v>12437</v>
      </c>
      <c r="W1875">
        <v>65913</v>
      </c>
      <c r="X1875">
        <v>9951</v>
      </c>
      <c r="Y1875" t="s">
        <v>15320</v>
      </c>
      <c r="Z1875" t="s">
        <v>12438</v>
      </c>
      <c r="AA1875" t="s">
        <v>656</v>
      </c>
      <c r="AB1875" t="s">
        <v>664</v>
      </c>
      <c r="AC1875" t="s">
        <v>11333</v>
      </c>
      <c r="AD1875" t="s">
        <v>12438</v>
      </c>
      <c r="AE1875">
        <v>11464</v>
      </c>
      <c r="AF1875" t="s">
        <v>11333</v>
      </c>
      <c r="AG1875">
        <v>53017</v>
      </c>
      <c r="AH1875" t="s">
        <v>11333</v>
      </c>
      <c r="AI1875">
        <v>14946</v>
      </c>
      <c r="AJ1875">
        <v>4484</v>
      </c>
      <c r="AL1875" t="s">
        <v>15321</v>
      </c>
      <c r="AM1875" t="s">
        <v>12438</v>
      </c>
      <c r="AN1875" t="s">
        <v>11333</v>
      </c>
      <c r="AO1875" t="s">
        <v>15883</v>
      </c>
    </row>
    <row r="1876" spans="1:41" x14ac:dyDescent="0.3">
      <c r="A1876" t="s">
        <v>3134</v>
      </c>
      <c r="B1876" t="s">
        <v>531</v>
      </c>
      <c r="C1876" s="62">
        <v>27766</v>
      </c>
      <c r="D1876" t="s">
        <v>7341</v>
      </c>
      <c r="E1876" t="s">
        <v>7340</v>
      </c>
      <c r="F1876" t="s">
        <v>3575</v>
      </c>
      <c r="G1876" t="s">
        <v>3575</v>
      </c>
      <c r="H1876" t="s">
        <v>1378</v>
      </c>
      <c r="I1876" t="s">
        <v>10840</v>
      </c>
      <c r="J1876" t="s">
        <v>531</v>
      </c>
      <c r="K1876">
        <v>150093</v>
      </c>
      <c r="L1876" t="s">
        <v>531</v>
      </c>
      <c r="M1876">
        <v>127572</v>
      </c>
      <c r="N1876" t="s">
        <v>531</v>
      </c>
      <c r="O1876" t="s">
        <v>3135</v>
      </c>
      <c r="P1876" t="s">
        <v>3134</v>
      </c>
      <c r="Q1876">
        <v>6154</v>
      </c>
      <c r="R1876" t="s">
        <v>531</v>
      </c>
      <c r="S1876">
        <v>3993</v>
      </c>
      <c r="T1876" t="s">
        <v>531</v>
      </c>
      <c r="U1876" t="s">
        <v>531</v>
      </c>
      <c r="V1876" t="s">
        <v>4847</v>
      </c>
      <c r="W1876">
        <v>1608</v>
      </c>
      <c r="X1876">
        <v>6154</v>
      </c>
      <c r="Y1876" t="s">
        <v>531</v>
      </c>
      <c r="Z1876" t="s">
        <v>8972</v>
      </c>
      <c r="AA1876" t="s">
        <v>656</v>
      </c>
      <c r="AB1876" t="s">
        <v>656</v>
      </c>
      <c r="AC1876" t="s">
        <v>531</v>
      </c>
      <c r="AD1876" t="s">
        <v>8972</v>
      </c>
      <c r="AI1876">
        <v>8775</v>
      </c>
      <c r="AO1876" t="s">
        <v>1378</v>
      </c>
    </row>
    <row r="1877" spans="1:41" x14ac:dyDescent="0.3">
      <c r="A1877" t="s">
        <v>3136</v>
      </c>
      <c r="B1877" t="s">
        <v>1226</v>
      </c>
      <c r="C1877" s="62">
        <v>30820</v>
      </c>
      <c r="D1877" t="s">
        <v>7717</v>
      </c>
      <c r="E1877" t="s">
        <v>7716</v>
      </c>
      <c r="F1877" t="s">
        <v>1384</v>
      </c>
      <c r="G1877" t="s">
        <v>6107</v>
      </c>
      <c r="H1877" t="s">
        <v>1371</v>
      </c>
      <c r="I1877" t="s">
        <v>10729</v>
      </c>
      <c r="J1877" t="s">
        <v>1226</v>
      </c>
      <c r="K1877">
        <v>465657</v>
      </c>
      <c r="L1877" t="s">
        <v>1226</v>
      </c>
      <c r="M1877">
        <v>1182834</v>
      </c>
      <c r="N1877" t="s">
        <v>1226</v>
      </c>
      <c r="O1877" t="s">
        <v>3137</v>
      </c>
      <c r="P1877" t="s">
        <v>3136</v>
      </c>
      <c r="Q1877">
        <v>7964</v>
      </c>
      <c r="R1877" t="s">
        <v>1226</v>
      </c>
      <c r="S1877">
        <v>28688</v>
      </c>
      <c r="T1877" t="s">
        <v>1226</v>
      </c>
      <c r="V1877" t="s">
        <v>4848</v>
      </c>
      <c r="W1877">
        <v>46711</v>
      </c>
      <c r="X1877">
        <v>7964</v>
      </c>
      <c r="Y1877" t="s">
        <v>1226</v>
      </c>
      <c r="Z1877" t="s">
        <v>6313</v>
      </c>
      <c r="AA1877" t="s">
        <v>656</v>
      </c>
      <c r="AB1877" t="s">
        <v>656</v>
      </c>
      <c r="AC1877" t="s">
        <v>1226</v>
      </c>
      <c r="AD1877" t="s">
        <v>6313</v>
      </c>
      <c r="AE1877">
        <v>9580</v>
      </c>
      <c r="AF1877" t="s">
        <v>1226</v>
      </c>
      <c r="AG1877">
        <v>5658</v>
      </c>
      <c r="AH1877" t="s">
        <v>1226</v>
      </c>
      <c r="AI1877">
        <v>15273</v>
      </c>
      <c r="AJ1877">
        <v>2547</v>
      </c>
      <c r="AL1877" t="s">
        <v>15322</v>
      </c>
      <c r="AM1877" t="s">
        <v>6313</v>
      </c>
      <c r="AN1877" t="s">
        <v>6313</v>
      </c>
      <c r="AO1877" t="s">
        <v>15883</v>
      </c>
    </row>
    <row r="1878" spans="1:41" x14ac:dyDescent="0.3">
      <c r="A1878" t="s">
        <v>3138</v>
      </c>
      <c r="B1878" t="s">
        <v>735</v>
      </c>
      <c r="C1878" s="62">
        <v>29208</v>
      </c>
      <c r="D1878" t="s">
        <v>6999</v>
      </c>
      <c r="E1878" t="s">
        <v>7340</v>
      </c>
      <c r="F1878" t="s">
        <v>3575</v>
      </c>
      <c r="G1878" t="s">
        <v>3575</v>
      </c>
      <c r="H1878" t="s">
        <v>1371</v>
      </c>
      <c r="I1878" t="s">
        <v>9254</v>
      </c>
      <c r="J1878" t="s">
        <v>735</v>
      </c>
      <c r="K1878">
        <v>400089</v>
      </c>
      <c r="L1878" t="s">
        <v>735</v>
      </c>
      <c r="M1878">
        <v>210750</v>
      </c>
      <c r="N1878" t="s">
        <v>735</v>
      </c>
      <c r="O1878" t="s">
        <v>3139</v>
      </c>
      <c r="P1878" t="s">
        <v>3138</v>
      </c>
      <c r="Q1878">
        <v>6662</v>
      </c>
      <c r="R1878" t="s">
        <v>735</v>
      </c>
      <c r="S1878">
        <v>4600</v>
      </c>
      <c r="T1878" t="s">
        <v>735</v>
      </c>
      <c r="V1878" t="s">
        <v>4849</v>
      </c>
      <c r="W1878">
        <v>1182</v>
      </c>
      <c r="X1878">
        <v>6662</v>
      </c>
      <c r="Y1878" t="s">
        <v>735</v>
      </c>
      <c r="Z1878" t="s">
        <v>6314</v>
      </c>
      <c r="AA1878" t="s">
        <v>656</v>
      </c>
      <c r="AB1878" t="s">
        <v>656</v>
      </c>
      <c r="AC1878" t="s">
        <v>735</v>
      </c>
      <c r="AD1878" t="s">
        <v>6314</v>
      </c>
      <c r="AH1878" t="s">
        <v>735</v>
      </c>
      <c r="AI1878">
        <v>7964</v>
      </c>
      <c r="AO1878" t="s">
        <v>1371</v>
      </c>
    </row>
    <row r="1879" spans="1:41" x14ac:dyDescent="0.3">
      <c r="A1879" t="s">
        <v>13089</v>
      </c>
      <c r="B1879" t="s">
        <v>11745</v>
      </c>
      <c r="C1879" s="62">
        <v>35646</v>
      </c>
      <c r="D1879" t="s">
        <v>6526</v>
      </c>
      <c r="E1879" t="s">
        <v>13090</v>
      </c>
      <c r="F1879" t="s">
        <v>1458</v>
      </c>
      <c r="G1879" t="s">
        <v>9083</v>
      </c>
      <c r="H1879" t="s">
        <v>1371</v>
      </c>
      <c r="I1879" t="s">
        <v>15643</v>
      </c>
      <c r="J1879" t="s">
        <v>11745</v>
      </c>
      <c r="K1879">
        <v>647336</v>
      </c>
      <c r="L1879" t="s">
        <v>11745</v>
      </c>
      <c r="M1879">
        <v>2207809</v>
      </c>
      <c r="N1879" t="s">
        <v>11745</v>
      </c>
      <c r="P1879" t="s">
        <v>13089</v>
      </c>
      <c r="Q1879">
        <v>10423</v>
      </c>
      <c r="S1879">
        <v>33484</v>
      </c>
      <c r="W1879">
        <v>106940</v>
      </c>
      <c r="Z1879" t="s">
        <v>13091</v>
      </c>
      <c r="AA1879" t="s">
        <v>656</v>
      </c>
      <c r="AB1879" t="s">
        <v>656</v>
      </c>
      <c r="AD1879" t="s">
        <v>13091</v>
      </c>
      <c r="AE1879">
        <v>13863</v>
      </c>
      <c r="AI1879">
        <v>22668</v>
      </c>
      <c r="AJ1879">
        <v>5592</v>
      </c>
      <c r="AL1879" t="s">
        <v>15323</v>
      </c>
      <c r="AM1879" t="s">
        <v>13091</v>
      </c>
      <c r="AN1879" t="s">
        <v>11745</v>
      </c>
      <c r="AO1879" t="s">
        <v>1371</v>
      </c>
    </row>
    <row r="1880" spans="1:41" x14ac:dyDescent="0.3">
      <c r="A1880" t="s">
        <v>3140</v>
      </c>
      <c r="B1880" t="s">
        <v>457</v>
      </c>
      <c r="C1880" s="62">
        <v>30336</v>
      </c>
      <c r="D1880" t="s">
        <v>7049</v>
      </c>
      <c r="E1880" t="s">
        <v>7048</v>
      </c>
      <c r="F1880" t="s">
        <v>3575</v>
      </c>
      <c r="G1880" t="s">
        <v>3575</v>
      </c>
      <c r="H1880" t="s">
        <v>1422</v>
      </c>
      <c r="I1880" t="s">
        <v>10698</v>
      </c>
      <c r="J1880" t="s">
        <v>457</v>
      </c>
      <c r="K1880">
        <v>434567</v>
      </c>
      <c r="L1880" t="s">
        <v>457</v>
      </c>
      <c r="M1880">
        <v>392194</v>
      </c>
      <c r="N1880" t="s">
        <v>457</v>
      </c>
      <c r="O1880" t="s">
        <v>3141</v>
      </c>
      <c r="P1880" t="s">
        <v>3140</v>
      </c>
      <c r="Q1880">
        <v>7662</v>
      </c>
      <c r="R1880" t="s">
        <v>457</v>
      </c>
      <c r="S1880">
        <v>6428</v>
      </c>
      <c r="T1880" t="s">
        <v>457</v>
      </c>
      <c r="U1880" t="s">
        <v>457</v>
      </c>
      <c r="V1880" t="s">
        <v>4850</v>
      </c>
      <c r="W1880">
        <v>43102</v>
      </c>
      <c r="X1880">
        <v>7662</v>
      </c>
      <c r="Y1880" t="s">
        <v>457</v>
      </c>
      <c r="Z1880" t="s">
        <v>6315</v>
      </c>
      <c r="AA1880" t="s">
        <v>656</v>
      </c>
      <c r="AB1880" t="s">
        <v>656</v>
      </c>
      <c r="AC1880" t="s">
        <v>457</v>
      </c>
      <c r="AD1880" t="s">
        <v>6315</v>
      </c>
      <c r="AE1880">
        <v>8487</v>
      </c>
      <c r="AF1880" t="s">
        <v>457</v>
      </c>
      <c r="AG1880">
        <v>5052</v>
      </c>
      <c r="AH1880" t="s">
        <v>457</v>
      </c>
      <c r="AI1880">
        <v>503</v>
      </c>
      <c r="AJ1880">
        <v>1113</v>
      </c>
      <c r="AL1880" t="s">
        <v>15324</v>
      </c>
      <c r="AM1880" t="s">
        <v>6315</v>
      </c>
      <c r="AN1880" t="s">
        <v>457</v>
      </c>
      <c r="AO1880" t="s">
        <v>1422</v>
      </c>
    </row>
    <row r="1881" spans="1:41" x14ac:dyDescent="0.3">
      <c r="A1881" t="s">
        <v>13523</v>
      </c>
      <c r="B1881" t="s">
        <v>11497</v>
      </c>
      <c r="C1881" s="62">
        <v>36093</v>
      </c>
      <c r="D1881" t="s">
        <v>6702</v>
      </c>
      <c r="E1881" t="s">
        <v>7048</v>
      </c>
      <c r="F1881" t="s">
        <v>1432</v>
      </c>
      <c r="G1881" t="s">
        <v>9083</v>
      </c>
      <c r="H1881" t="s">
        <v>1378</v>
      </c>
      <c r="I1881" t="s">
        <v>15874</v>
      </c>
      <c r="J1881" t="s">
        <v>11497</v>
      </c>
      <c r="K1881">
        <v>665742</v>
      </c>
      <c r="L1881" t="s">
        <v>11497</v>
      </c>
      <c r="M1881">
        <v>2507367</v>
      </c>
      <c r="N1881" t="s">
        <v>11497</v>
      </c>
      <c r="P1881" t="s">
        <v>13523</v>
      </c>
      <c r="Q1881">
        <v>10626</v>
      </c>
      <c r="S1881">
        <v>32150</v>
      </c>
      <c r="W1881">
        <v>107182</v>
      </c>
      <c r="Z1881" t="s">
        <v>13524</v>
      </c>
      <c r="AA1881" t="s">
        <v>664</v>
      </c>
      <c r="AB1881" t="s">
        <v>664</v>
      </c>
      <c r="AD1881" t="s">
        <v>13524</v>
      </c>
      <c r="AE1881">
        <v>13960</v>
      </c>
      <c r="AI1881">
        <v>23717</v>
      </c>
      <c r="AJ1881">
        <v>5882</v>
      </c>
      <c r="AN1881" t="s">
        <v>11497</v>
      </c>
      <c r="AO1881" t="s">
        <v>1378</v>
      </c>
    </row>
    <row r="1882" spans="1:41" x14ac:dyDescent="0.3">
      <c r="A1882" t="s">
        <v>6316</v>
      </c>
      <c r="B1882" t="s">
        <v>3442</v>
      </c>
      <c r="C1882" s="62">
        <v>32622</v>
      </c>
      <c r="D1882" t="s">
        <v>6815</v>
      </c>
      <c r="E1882" t="s">
        <v>6814</v>
      </c>
      <c r="F1882" t="s">
        <v>1529</v>
      </c>
      <c r="G1882" t="s">
        <v>9083</v>
      </c>
      <c r="H1882" t="s">
        <v>1378</v>
      </c>
      <c r="I1882" t="s">
        <v>9719</v>
      </c>
      <c r="J1882" t="s">
        <v>6317</v>
      </c>
      <c r="K1882">
        <v>519306</v>
      </c>
      <c r="L1882" t="s">
        <v>6317</v>
      </c>
      <c r="M1882">
        <v>1741011</v>
      </c>
      <c r="N1882" t="s">
        <v>3442</v>
      </c>
      <c r="O1882" t="s">
        <v>8973</v>
      </c>
      <c r="P1882" t="s">
        <v>6316</v>
      </c>
      <c r="Q1882">
        <v>9671</v>
      </c>
      <c r="R1882" t="s">
        <v>6317</v>
      </c>
      <c r="S1882">
        <v>30632</v>
      </c>
      <c r="T1882" t="s">
        <v>6317</v>
      </c>
      <c r="V1882" t="s">
        <v>6318</v>
      </c>
      <c r="W1882">
        <v>56806</v>
      </c>
      <c r="X1882">
        <v>9671</v>
      </c>
      <c r="Y1882" t="s">
        <v>3442</v>
      </c>
      <c r="Z1882" t="s">
        <v>12912</v>
      </c>
      <c r="AA1882" t="s">
        <v>656</v>
      </c>
      <c r="AB1882" t="s">
        <v>656</v>
      </c>
      <c r="AC1882" t="s">
        <v>3442</v>
      </c>
      <c r="AD1882" t="s">
        <v>6319</v>
      </c>
      <c r="AE1882">
        <v>9919</v>
      </c>
      <c r="AF1882" t="s">
        <v>6317</v>
      </c>
      <c r="AG1882">
        <v>38249</v>
      </c>
      <c r="AH1882" t="s">
        <v>6317</v>
      </c>
      <c r="AI1882">
        <v>5828</v>
      </c>
      <c r="AJ1882">
        <v>4584</v>
      </c>
      <c r="AK1882" t="s">
        <v>6317</v>
      </c>
      <c r="AN1882" t="s">
        <v>6319</v>
      </c>
      <c r="AO1882" t="s">
        <v>1378</v>
      </c>
    </row>
    <row r="1883" spans="1:41" x14ac:dyDescent="0.3">
      <c r="A1883" t="s">
        <v>3142</v>
      </c>
      <c r="B1883" t="s">
        <v>433</v>
      </c>
      <c r="C1883" s="62">
        <v>30739</v>
      </c>
      <c r="D1883" t="s">
        <v>6585</v>
      </c>
      <c r="E1883" t="s">
        <v>6584</v>
      </c>
      <c r="F1883" t="s">
        <v>3575</v>
      </c>
      <c r="G1883" t="s">
        <v>3575</v>
      </c>
      <c r="H1883" t="s">
        <v>1378</v>
      </c>
      <c r="I1883" t="s">
        <v>9217</v>
      </c>
      <c r="J1883" t="s">
        <v>433</v>
      </c>
      <c r="K1883">
        <v>452655</v>
      </c>
      <c r="L1883" t="s">
        <v>433</v>
      </c>
      <c r="M1883">
        <v>549986</v>
      </c>
      <c r="N1883" t="s">
        <v>433</v>
      </c>
      <c r="O1883" t="s">
        <v>3143</v>
      </c>
      <c r="P1883" t="s">
        <v>3142</v>
      </c>
      <c r="Q1883">
        <v>8213</v>
      </c>
      <c r="R1883" t="s">
        <v>433</v>
      </c>
      <c r="S1883">
        <v>29087</v>
      </c>
      <c r="T1883" t="s">
        <v>433</v>
      </c>
      <c r="U1883" t="s">
        <v>433</v>
      </c>
      <c r="V1883" t="s">
        <v>4851</v>
      </c>
      <c r="W1883">
        <v>46626</v>
      </c>
      <c r="X1883">
        <v>8213</v>
      </c>
      <c r="Y1883" t="s">
        <v>433</v>
      </c>
      <c r="Z1883" t="s">
        <v>6320</v>
      </c>
      <c r="AA1883" t="s">
        <v>664</v>
      </c>
      <c r="AB1883" t="s">
        <v>664</v>
      </c>
      <c r="AC1883" t="s">
        <v>433</v>
      </c>
      <c r="AD1883" t="s">
        <v>6320</v>
      </c>
      <c r="AE1883">
        <v>7288</v>
      </c>
      <c r="AF1883" t="s">
        <v>433</v>
      </c>
      <c r="AG1883">
        <v>5204</v>
      </c>
      <c r="AH1883" t="s">
        <v>433</v>
      </c>
      <c r="AI1883">
        <v>3153</v>
      </c>
      <c r="AJ1883">
        <v>2855</v>
      </c>
      <c r="AK1883" t="s">
        <v>433</v>
      </c>
      <c r="AL1883" t="s">
        <v>15325</v>
      </c>
      <c r="AM1883" t="s">
        <v>6320</v>
      </c>
      <c r="AN1883" t="s">
        <v>6320</v>
      </c>
      <c r="AO1883" t="s">
        <v>1378</v>
      </c>
    </row>
    <row r="1884" spans="1:41" x14ac:dyDescent="0.3">
      <c r="A1884" t="s">
        <v>8213</v>
      </c>
      <c r="B1884" t="s">
        <v>8974</v>
      </c>
      <c r="C1884" s="62">
        <v>33313</v>
      </c>
      <c r="D1884" t="s">
        <v>7875</v>
      </c>
      <c r="E1884" t="s">
        <v>8214</v>
      </c>
      <c r="F1884" t="s">
        <v>1435</v>
      </c>
      <c r="G1884" t="s">
        <v>9083</v>
      </c>
      <c r="H1884" t="s">
        <v>658</v>
      </c>
      <c r="I1884" t="s">
        <v>10620</v>
      </c>
      <c r="J1884" t="s">
        <v>8974</v>
      </c>
      <c r="K1884">
        <v>605486</v>
      </c>
      <c r="L1884" t="s">
        <v>8974</v>
      </c>
      <c r="M1884">
        <v>1846231</v>
      </c>
      <c r="N1884" t="s">
        <v>8974</v>
      </c>
      <c r="O1884" t="s">
        <v>8975</v>
      </c>
      <c r="P1884" t="s">
        <v>8213</v>
      </c>
      <c r="Q1884">
        <v>9102</v>
      </c>
      <c r="R1884" t="s">
        <v>8974</v>
      </c>
      <c r="S1884">
        <v>32169</v>
      </c>
      <c r="T1884" t="s">
        <v>8974</v>
      </c>
      <c r="V1884" t="s">
        <v>12290</v>
      </c>
      <c r="W1884">
        <v>69578</v>
      </c>
      <c r="X1884">
        <v>9102</v>
      </c>
      <c r="Y1884" t="s">
        <v>8974</v>
      </c>
      <c r="Z1884" t="s">
        <v>8976</v>
      </c>
      <c r="AA1884" t="s">
        <v>664</v>
      </c>
      <c r="AB1884" t="s">
        <v>656</v>
      </c>
      <c r="AC1884" t="s">
        <v>8974</v>
      </c>
      <c r="AD1884" t="s">
        <v>8976</v>
      </c>
      <c r="AE1884">
        <v>12159</v>
      </c>
      <c r="AF1884" t="s">
        <v>8974</v>
      </c>
      <c r="AG1884">
        <v>16949</v>
      </c>
      <c r="AH1884" t="s">
        <v>8974</v>
      </c>
      <c r="AI1884">
        <v>18108</v>
      </c>
      <c r="AJ1884">
        <v>4739</v>
      </c>
      <c r="AK1884" t="s">
        <v>8974</v>
      </c>
      <c r="AL1884" t="s">
        <v>15326</v>
      </c>
      <c r="AM1884" t="s">
        <v>8976</v>
      </c>
      <c r="AN1884" t="s">
        <v>8976</v>
      </c>
      <c r="AO1884" t="s">
        <v>15903</v>
      </c>
    </row>
    <row r="1885" spans="1:41" x14ac:dyDescent="0.3">
      <c r="A1885" t="s">
        <v>4852</v>
      </c>
      <c r="B1885" t="s">
        <v>4853</v>
      </c>
      <c r="C1885" s="62">
        <v>29103</v>
      </c>
      <c r="D1885" t="s">
        <v>6637</v>
      </c>
      <c r="E1885" t="s">
        <v>7471</v>
      </c>
      <c r="F1885" t="s">
        <v>3575</v>
      </c>
      <c r="G1885" t="s">
        <v>3575</v>
      </c>
      <c r="H1885" t="s">
        <v>1378</v>
      </c>
      <c r="I1885" t="s">
        <v>9909</v>
      </c>
      <c r="J1885" t="s">
        <v>4853</v>
      </c>
      <c r="K1885">
        <v>448676</v>
      </c>
      <c r="L1885" t="s">
        <v>4853</v>
      </c>
      <c r="M1885">
        <v>548829</v>
      </c>
      <c r="N1885" t="s">
        <v>4853</v>
      </c>
      <c r="O1885" t="s">
        <v>6321</v>
      </c>
      <c r="P1885" t="s">
        <v>4852</v>
      </c>
      <c r="R1885" t="s">
        <v>4853</v>
      </c>
      <c r="V1885" t="s">
        <v>6322</v>
      </c>
      <c r="W1885">
        <v>43144</v>
      </c>
      <c r="Z1885" t="s">
        <v>8977</v>
      </c>
      <c r="AA1885" t="s">
        <v>656</v>
      </c>
      <c r="AB1885" t="s">
        <v>656</v>
      </c>
      <c r="AC1885" t="s">
        <v>4853</v>
      </c>
      <c r="AD1885" t="s">
        <v>8977</v>
      </c>
      <c r="AI1885">
        <v>1157</v>
      </c>
      <c r="AO1885" t="s">
        <v>1378</v>
      </c>
    </row>
    <row r="1886" spans="1:41" x14ac:dyDescent="0.3">
      <c r="A1886" t="s">
        <v>3144</v>
      </c>
      <c r="B1886" t="s">
        <v>129</v>
      </c>
      <c r="C1886" s="62">
        <v>32770</v>
      </c>
      <c r="D1886" t="s">
        <v>6713</v>
      </c>
      <c r="E1886" t="s">
        <v>6712</v>
      </c>
      <c r="F1886" t="s">
        <v>1374</v>
      </c>
      <c r="G1886" t="s">
        <v>6107</v>
      </c>
      <c r="H1886" t="s">
        <v>1378</v>
      </c>
      <c r="I1886" t="s">
        <v>10413</v>
      </c>
      <c r="J1886" t="s">
        <v>129</v>
      </c>
      <c r="K1886">
        <v>543807</v>
      </c>
      <c r="L1886" t="s">
        <v>129</v>
      </c>
      <c r="M1886">
        <v>1894629</v>
      </c>
      <c r="N1886" t="s">
        <v>129</v>
      </c>
      <c r="O1886" t="s">
        <v>8978</v>
      </c>
      <c r="P1886" t="s">
        <v>3144</v>
      </c>
      <c r="Q1886">
        <v>9339</v>
      </c>
      <c r="R1886" t="s">
        <v>129</v>
      </c>
      <c r="S1886">
        <v>32078</v>
      </c>
      <c r="T1886" t="s">
        <v>129</v>
      </c>
      <c r="U1886" t="s">
        <v>129</v>
      </c>
      <c r="V1886" t="s">
        <v>6323</v>
      </c>
      <c r="W1886">
        <v>65992</v>
      </c>
      <c r="X1886">
        <v>9339</v>
      </c>
      <c r="Y1886" t="s">
        <v>129</v>
      </c>
      <c r="Z1886" t="s">
        <v>6324</v>
      </c>
      <c r="AA1886" t="s">
        <v>656</v>
      </c>
      <c r="AB1886" t="s">
        <v>656</v>
      </c>
      <c r="AC1886" t="s">
        <v>129</v>
      </c>
      <c r="AD1886" t="s">
        <v>6324</v>
      </c>
      <c r="AE1886">
        <v>12130</v>
      </c>
      <c r="AF1886" t="s">
        <v>129</v>
      </c>
      <c r="AG1886">
        <v>16983</v>
      </c>
      <c r="AH1886" t="s">
        <v>129</v>
      </c>
      <c r="AI1886">
        <v>18124</v>
      </c>
      <c r="AJ1886">
        <v>4363</v>
      </c>
      <c r="AK1886" t="s">
        <v>129</v>
      </c>
      <c r="AL1886" t="s">
        <v>15327</v>
      </c>
      <c r="AM1886" t="s">
        <v>6324</v>
      </c>
      <c r="AN1886" t="s">
        <v>6324</v>
      </c>
      <c r="AO1886" t="s">
        <v>1378</v>
      </c>
    </row>
    <row r="1887" spans="1:41" x14ac:dyDescent="0.3">
      <c r="A1887" t="s">
        <v>15829</v>
      </c>
      <c r="B1887" t="s">
        <v>15691</v>
      </c>
      <c r="C1887" s="62">
        <v>33867</v>
      </c>
      <c r="D1887" t="s">
        <v>15830</v>
      </c>
      <c r="E1887" t="s">
        <v>15831</v>
      </c>
      <c r="F1887" t="s">
        <v>1428</v>
      </c>
      <c r="G1887" t="s">
        <v>6107</v>
      </c>
      <c r="H1887" t="s">
        <v>1371</v>
      </c>
      <c r="I1887" t="s">
        <v>15832</v>
      </c>
      <c r="J1887" t="s">
        <v>15691</v>
      </c>
      <c r="K1887">
        <v>605488</v>
      </c>
      <c r="L1887" t="s">
        <v>15691</v>
      </c>
      <c r="P1887" t="s">
        <v>15829</v>
      </c>
      <c r="Q1887">
        <v>11121</v>
      </c>
      <c r="R1887" t="s">
        <v>15691</v>
      </c>
      <c r="S1887">
        <v>35397</v>
      </c>
      <c r="T1887" t="s">
        <v>15691</v>
      </c>
      <c r="W1887">
        <v>106950</v>
      </c>
      <c r="Z1887" t="s">
        <v>16090</v>
      </c>
      <c r="AA1887" t="s">
        <v>664</v>
      </c>
      <c r="AB1887" t="s">
        <v>664</v>
      </c>
      <c r="AD1887" t="s">
        <v>16090</v>
      </c>
      <c r="AE1887">
        <v>15663</v>
      </c>
      <c r="AI1887">
        <v>23144</v>
      </c>
      <c r="AJ1887">
        <v>5944</v>
      </c>
      <c r="AN1887" t="s">
        <v>15691</v>
      </c>
      <c r="AO1887" t="s">
        <v>1371</v>
      </c>
    </row>
    <row r="1888" spans="1:41" x14ac:dyDescent="0.3">
      <c r="A1888" t="s">
        <v>3145</v>
      </c>
      <c r="B1888" t="s">
        <v>1232</v>
      </c>
      <c r="C1888" s="62">
        <v>30750</v>
      </c>
      <c r="D1888" t="s">
        <v>6942</v>
      </c>
      <c r="E1888" t="s">
        <v>8076</v>
      </c>
      <c r="F1888" t="s">
        <v>1407</v>
      </c>
      <c r="G1888" t="s">
        <v>9083</v>
      </c>
      <c r="H1888" t="s">
        <v>1371</v>
      </c>
      <c r="I1888" t="s">
        <v>9646</v>
      </c>
      <c r="J1888" t="s">
        <v>1232</v>
      </c>
      <c r="K1888">
        <v>489334</v>
      </c>
      <c r="L1888" t="s">
        <v>1232</v>
      </c>
      <c r="M1888">
        <v>1671002</v>
      </c>
      <c r="N1888" t="s">
        <v>1232</v>
      </c>
      <c r="O1888" t="s">
        <v>3146</v>
      </c>
      <c r="P1888" t="s">
        <v>3145</v>
      </c>
      <c r="Q1888">
        <v>8480</v>
      </c>
      <c r="R1888" t="s">
        <v>1232</v>
      </c>
      <c r="S1888">
        <v>30361</v>
      </c>
      <c r="T1888" t="s">
        <v>1232</v>
      </c>
      <c r="V1888" t="s">
        <v>4854</v>
      </c>
      <c r="W1888">
        <v>46755</v>
      </c>
      <c r="X1888">
        <v>8480</v>
      </c>
      <c r="Y1888" t="s">
        <v>1232</v>
      </c>
      <c r="Z1888" t="s">
        <v>6325</v>
      </c>
      <c r="AA1888" t="s">
        <v>656</v>
      </c>
      <c r="AB1888" t="s">
        <v>656</v>
      </c>
      <c r="AC1888" t="s">
        <v>1232</v>
      </c>
      <c r="AD1888" t="s">
        <v>6325</v>
      </c>
      <c r="AE1888">
        <v>10547</v>
      </c>
      <c r="AF1888" t="s">
        <v>1232</v>
      </c>
      <c r="AG1888">
        <v>5069</v>
      </c>
      <c r="AH1888" t="s">
        <v>1232</v>
      </c>
      <c r="AI1888">
        <v>2082</v>
      </c>
      <c r="AJ1888">
        <v>3228</v>
      </c>
      <c r="AL1888" t="s">
        <v>15328</v>
      </c>
      <c r="AM1888" t="s">
        <v>6325</v>
      </c>
      <c r="AN1888" t="s">
        <v>1232</v>
      </c>
      <c r="AO1888" t="s">
        <v>15883</v>
      </c>
    </row>
    <row r="1889" spans="1:41" x14ac:dyDescent="0.3">
      <c r="A1889" t="s">
        <v>15833</v>
      </c>
      <c r="B1889" t="s">
        <v>14267</v>
      </c>
      <c r="C1889" s="62">
        <v>33445</v>
      </c>
      <c r="D1889" t="s">
        <v>15834</v>
      </c>
      <c r="E1889" t="s">
        <v>15835</v>
      </c>
      <c r="F1889" t="s">
        <v>1437</v>
      </c>
      <c r="G1889" t="s">
        <v>6107</v>
      </c>
      <c r="H1889" t="s">
        <v>1371</v>
      </c>
      <c r="I1889" t="s">
        <v>15505</v>
      </c>
      <c r="J1889" t="s">
        <v>14267</v>
      </c>
      <c r="K1889">
        <v>592773</v>
      </c>
      <c r="L1889" t="s">
        <v>14267</v>
      </c>
      <c r="P1889" t="s">
        <v>15833</v>
      </c>
      <c r="Q1889">
        <v>10606</v>
      </c>
      <c r="R1889" t="s">
        <v>14267</v>
      </c>
      <c r="S1889">
        <v>33301</v>
      </c>
      <c r="T1889" t="s">
        <v>14267</v>
      </c>
      <c r="W1889">
        <v>68691</v>
      </c>
      <c r="X1889">
        <v>10606</v>
      </c>
      <c r="Y1889" t="s">
        <v>14267</v>
      </c>
      <c r="Z1889" t="s">
        <v>16091</v>
      </c>
      <c r="AA1889" t="s">
        <v>656</v>
      </c>
      <c r="AB1889" t="s">
        <v>656</v>
      </c>
      <c r="AD1889" t="s">
        <v>16091</v>
      </c>
      <c r="AE1889">
        <v>11485</v>
      </c>
      <c r="AI1889">
        <v>18394</v>
      </c>
      <c r="AJ1889">
        <v>5554</v>
      </c>
      <c r="AN1889" t="s">
        <v>14267</v>
      </c>
      <c r="AO1889" t="s">
        <v>15893</v>
      </c>
    </row>
    <row r="1890" spans="1:41" x14ac:dyDescent="0.3">
      <c r="A1890" t="s">
        <v>3147</v>
      </c>
      <c r="B1890" t="s">
        <v>650</v>
      </c>
      <c r="C1890" s="62">
        <v>32820</v>
      </c>
      <c r="D1890" t="s">
        <v>6593</v>
      </c>
      <c r="E1890" t="s">
        <v>6592</v>
      </c>
      <c r="F1890" t="s">
        <v>1370</v>
      </c>
      <c r="G1890" t="s">
        <v>6107</v>
      </c>
      <c r="H1890" t="s">
        <v>1378</v>
      </c>
      <c r="I1890" t="s">
        <v>10842</v>
      </c>
      <c r="J1890" t="s">
        <v>650</v>
      </c>
      <c r="K1890">
        <v>519317</v>
      </c>
      <c r="L1890" t="s">
        <v>650</v>
      </c>
      <c r="M1890">
        <v>1630093</v>
      </c>
      <c r="N1890" t="s">
        <v>650</v>
      </c>
      <c r="O1890" t="s">
        <v>12263</v>
      </c>
      <c r="P1890" t="s">
        <v>3147</v>
      </c>
      <c r="Q1890">
        <v>8634</v>
      </c>
      <c r="R1890" t="s">
        <v>650</v>
      </c>
      <c r="S1890">
        <v>30583</v>
      </c>
      <c r="T1890" t="s">
        <v>650</v>
      </c>
      <c r="U1890" t="s">
        <v>650</v>
      </c>
      <c r="V1890" t="s">
        <v>4855</v>
      </c>
      <c r="W1890">
        <v>57556</v>
      </c>
      <c r="X1890">
        <v>8634</v>
      </c>
      <c r="Y1890" t="s">
        <v>650</v>
      </c>
      <c r="Z1890" t="s">
        <v>6326</v>
      </c>
      <c r="AA1890" t="s">
        <v>656</v>
      </c>
      <c r="AB1890" t="s">
        <v>656</v>
      </c>
      <c r="AC1890" t="s">
        <v>650</v>
      </c>
      <c r="AD1890" t="s">
        <v>6326</v>
      </c>
      <c r="AE1890">
        <v>9901</v>
      </c>
      <c r="AF1890" t="s">
        <v>650</v>
      </c>
      <c r="AG1890">
        <v>12302</v>
      </c>
      <c r="AH1890" t="s">
        <v>650</v>
      </c>
      <c r="AI1890">
        <v>5201</v>
      </c>
      <c r="AJ1890">
        <v>3373</v>
      </c>
      <c r="AK1890" t="s">
        <v>650</v>
      </c>
      <c r="AL1890" t="s">
        <v>15329</v>
      </c>
      <c r="AM1890" t="s">
        <v>6326</v>
      </c>
      <c r="AN1890" t="s">
        <v>6326</v>
      </c>
      <c r="AO1890" t="s">
        <v>15897</v>
      </c>
    </row>
    <row r="1891" spans="1:41" x14ac:dyDescent="0.3">
      <c r="A1891" t="s">
        <v>10303</v>
      </c>
      <c r="B1891" t="s">
        <v>10304</v>
      </c>
      <c r="C1891" s="62">
        <v>33819</v>
      </c>
      <c r="D1891" t="s">
        <v>10305</v>
      </c>
      <c r="E1891" t="s">
        <v>6628</v>
      </c>
      <c r="F1891" t="s">
        <v>1551</v>
      </c>
      <c r="G1891" t="s">
        <v>6107</v>
      </c>
      <c r="H1891" t="s">
        <v>1378</v>
      </c>
      <c r="I1891" t="s">
        <v>10306</v>
      </c>
      <c r="J1891" t="s">
        <v>10304</v>
      </c>
      <c r="K1891">
        <v>605490</v>
      </c>
      <c r="L1891" t="s">
        <v>10304</v>
      </c>
      <c r="M1891">
        <v>1894624</v>
      </c>
      <c r="N1891" t="s">
        <v>10304</v>
      </c>
      <c r="P1891" t="s">
        <v>10303</v>
      </c>
      <c r="Q1891">
        <v>9119</v>
      </c>
      <c r="R1891" t="s">
        <v>10304</v>
      </c>
      <c r="S1891">
        <v>32152</v>
      </c>
      <c r="T1891" t="s">
        <v>10304</v>
      </c>
      <c r="V1891" t="s">
        <v>12362</v>
      </c>
      <c r="W1891">
        <v>70754</v>
      </c>
      <c r="X1891">
        <v>9119</v>
      </c>
      <c r="Y1891" t="s">
        <v>10304</v>
      </c>
      <c r="Z1891" t="s">
        <v>10307</v>
      </c>
      <c r="AA1891" t="s">
        <v>656</v>
      </c>
      <c r="AB1891" t="s">
        <v>656</v>
      </c>
      <c r="AC1891" t="s">
        <v>10304</v>
      </c>
      <c r="AD1891" t="s">
        <v>10307</v>
      </c>
      <c r="AE1891">
        <v>12124</v>
      </c>
      <c r="AI1891">
        <v>18119</v>
      </c>
      <c r="AJ1891">
        <v>5216</v>
      </c>
      <c r="AN1891" t="s">
        <v>10304</v>
      </c>
      <c r="AO1891" t="s">
        <v>1378</v>
      </c>
    </row>
    <row r="1892" spans="1:41" x14ac:dyDescent="0.3">
      <c r="A1892" t="s">
        <v>13521</v>
      </c>
      <c r="B1892" t="s">
        <v>13019</v>
      </c>
      <c r="C1892" s="62">
        <v>32727</v>
      </c>
      <c r="D1892" t="s">
        <v>7011</v>
      </c>
      <c r="E1892" t="s">
        <v>11458</v>
      </c>
      <c r="F1892" t="s">
        <v>1381</v>
      </c>
      <c r="G1892" t="s">
        <v>9083</v>
      </c>
      <c r="H1892" t="s">
        <v>1394</v>
      </c>
      <c r="I1892" t="s">
        <v>13020</v>
      </c>
      <c r="J1892" t="s">
        <v>13019</v>
      </c>
      <c r="K1892">
        <v>595426</v>
      </c>
      <c r="L1892" t="s">
        <v>13019</v>
      </c>
      <c r="M1892">
        <v>2215965</v>
      </c>
      <c r="N1892" t="s">
        <v>13019</v>
      </c>
      <c r="O1892" t="s">
        <v>15330</v>
      </c>
      <c r="P1892" t="s">
        <v>13521</v>
      </c>
      <c r="Q1892">
        <v>10665</v>
      </c>
      <c r="R1892" t="s">
        <v>13019</v>
      </c>
      <c r="S1892">
        <v>34891</v>
      </c>
      <c r="T1892" t="s">
        <v>13019</v>
      </c>
      <c r="W1892">
        <v>68969</v>
      </c>
      <c r="X1892">
        <v>10665</v>
      </c>
      <c r="Y1892" t="s">
        <v>13019</v>
      </c>
      <c r="Z1892" t="s">
        <v>13522</v>
      </c>
      <c r="AA1892" t="s">
        <v>664</v>
      </c>
      <c r="AB1892" t="s">
        <v>664</v>
      </c>
      <c r="AD1892" t="s">
        <v>13522</v>
      </c>
      <c r="AE1892">
        <v>14154</v>
      </c>
      <c r="AF1892" t="s">
        <v>13019</v>
      </c>
      <c r="AG1892">
        <v>79883</v>
      </c>
      <c r="AH1892" t="s">
        <v>13019</v>
      </c>
      <c r="AI1892">
        <v>23753</v>
      </c>
      <c r="AJ1892">
        <v>5519</v>
      </c>
      <c r="AL1892" t="s">
        <v>15331</v>
      </c>
      <c r="AM1892" t="s">
        <v>13522</v>
      </c>
      <c r="AN1892" t="s">
        <v>13019</v>
      </c>
      <c r="AO1892" t="s">
        <v>1394</v>
      </c>
    </row>
    <row r="1893" spans="1:41" x14ac:dyDescent="0.3">
      <c r="A1893" t="s">
        <v>11457</v>
      </c>
      <c r="B1893" t="s">
        <v>11702</v>
      </c>
      <c r="C1893" s="62">
        <v>33312</v>
      </c>
      <c r="D1893" t="s">
        <v>7497</v>
      </c>
      <c r="E1893" t="s">
        <v>11458</v>
      </c>
      <c r="F1893" t="s">
        <v>1374</v>
      </c>
      <c r="G1893" t="s">
        <v>6107</v>
      </c>
      <c r="H1893" t="s">
        <v>1422</v>
      </c>
      <c r="I1893" t="s">
        <v>11191</v>
      </c>
      <c r="J1893" t="s">
        <v>11702</v>
      </c>
      <c r="K1893">
        <v>545358</v>
      </c>
      <c r="L1893" t="s">
        <v>11702</v>
      </c>
      <c r="M1893">
        <v>1727686</v>
      </c>
      <c r="N1893" t="s">
        <v>11702</v>
      </c>
      <c r="O1893" t="s">
        <v>12369</v>
      </c>
      <c r="P1893" t="s">
        <v>11457</v>
      </c>
      <c r="Q1893">
        <v>9496</v>
      </c>
      <c r="R1893" t="s">
        <v>11702</v>
      </c>
      <c r="S1893">
        <v>30429</v>
      </c>
      <c r="T1893" t="s">
        <v>11702</v>
      </c>
      <c r="V1893" t="s">
        <v>12370</v>
      </c>
      <c r="W1893">
        <v>59431</v>
      </c>
      <c r="X1893">
        <v>9496</v>
      </c>
      <c r="Y1893" t="s">
        <v>11702</v>
      </c>
      <c r="Z1893" t="s">
        <v>12371</v>
      </c>
      <c r="AA1893" t="s">
        <v>656</v>
      </c>
      <c r="AB1893" t="s">
        <v>656</v>
      </c>
      <c r="AC1893" t="s">
        <v>11702</v>
      </c>
      <c r="AD1893" t="s">
        <v>12371</v>
      </c>
      <c r="AE1893">
        <v>10971</v>
      </c>
      <c r="AF1893" t="s">
        <v>11702</v>
      </c>
      <c r="AG1893">
        <v>13436</v>
      </c>
      <c r="AH1893" t="s">
        <v>11702</v>
      </c>
      <c r="AI1893">
        <v>8542</v>
      </c>
      <c r="AJ1893">
        <v>4443</v>
      </c>
      <c r="AL1893" t="s">
        <v>15332</v>
      </c>
      <c r="AM1893" t="s">
        <v>12371</v>
      </c>
      <c r="AN1893" t="s">
        <v>12371</v>
      </c>
      <c r="AO1893" t="s">
        <v>1422</v>
      </c>
    </row>
    <row r="1894" spans="1:41" x14ac:dyDescent="0.3">
      <c r="A1894" t="s">
        <v>3148</v>
      </c>
      <c r="B1894" t="s">
        <v>1190</v>
      </c>
      <c r="C1894" s="62">
        <v>30104</v>
      </c>
      <c r="D1894" t="s">
        <v>7031</v>
      </c>
      <c r="E1894" t="s">
        <v>8077</v>
      </c>
      <c r="F1894" t="s">
        <v>3575</v>
      </c>
      <c r="G1894" t="s">
        <v>3575</v>
      </c>
      <c r="H1894" t="s">
        <v>1371</v>
      </c>
      <c r="I1894" t="s">
        <v>9656</v>
      </c>
      <c r="J1894" t="s">
        <v>1190</v>
      </c>
      <c r="K1894">
        <v>431162</v>
      </c>
      <c r="L1894" t="s">
        <v>1190</v>
      </c>
      <c r="M1894">
        <v>484529</v>
      </c>
      <c r="N1894" t="s">
        <v>1190</v>
      </c>
      <c r="O1894" t="s">
        <v>3149</v>
      </c>
      <c r="P1894" t="s">
        <v>3148</v>
      </c>
      <c r="Q1894">
        <v>7500</v>
      </c>
      <c r="R1894" t="s">
        <v>1190</v>
      </c>
      <c r="S1894">
        <v>6207</v>
      </c>
      <c r="T1894" t="s">
        <v>1190</v>
      </c>
      <c r="V1894" t="s">
        <v>4856</v>
      </c>
      <c r="W1894">
        <v>45617</v>
      </c>
      <c r="X1894">
        <v>7500</v>
      </c>
      <c r="Y1894" t="s">
        <v>1190</v>
      </c>
      <c r="Z1894" t="s">
        <v>6327</v>
      </c>
      <c r="AA1894" t="s">
        <v>656</v>
      </c>
      <c r="AB1894" t="s">
        <v>656</v>
      </c>
      <c r="AC1894" t="s">
        <v>1190</v>
      </c>
      <c r="AD1894" t="s">
        <v>6327</v>
      </c>
      <c r="AE1894">
        <v>7615</v>
      </c>
      <c r="AF1894" t="s">
        <v>1190</v>
      </c>
      <c r="AG1894">
        <v>5172</v>
      </c>
      <c r="AI1894">
        <v>920</v>
      </c>
      <c r="AN1894" t="s">
        <v>1190</v>
      </c>
      <c r="AO1894" t="s">
        <v>1371</v>
      </c>
    </row>
    <row r="1895" spans="1:41" x14ac:dyDescent="0.3">
      <c r="A1895" t="s">
        <v>14178</v>
      </c>
      <c r="B1895" t="s">
        <v>13965</v>
      </c>
      <c r="C1895" s="62">
        <v>33248</v>
      </c>
      <c r="D1895" t="s">
        <v>6859</v>
      </c>
      <c r="E1895" t="s">
        <v>14179</v>
      </c>
      <c r="F1895" t="s">
        <v>1411</v>
      </c>
      <c r="G1895" t="s">
        <v>9083</v>
      </c>
      <c r="H1895" t="s">
        <v>1371</v>
      </c>
      <c r="I1895" t="s">
        <v>13995</v>
      </c>
      <c r="J1895" t="s">
        <v>13965</v>
      </c>
      <c r="K1895">
        <v>608716</v>
      </c>
      <c r="L1895" t="s">
        <v>13965</v>
      </c>
      <c r="M1895">
        <v>2228473</v>
      </c>
      <c r="N1895" t="s">
        <v>13965</v>
      </c>
      <c r="O1895" t="s">
        <v>15333</v>
      </c>
      <c r="P1895" t="s">
        <v>14178</v>
      </c>
      <c r="Q1895">
        <v>10706</v>
      </c>
      <c r="R1895" t="s">
        <v>13965</v>
      </c>
      <c r="S1895">
        <v>35867</v>
      </c>
      <c r="T1895" t="s">
        <v>13965</v>
      </c>
      <c r="W1895">
        <v>100322</v>
      </c>
      <c r="X1895">
        <v>10706</v>
      </c>
      <c r="Y1895" t="s">
        <v>13965</v>
      </c>
      <c r="Z1895" t="s">
        <v>14180</v>
      </c>
      <c r="AA1895" t="s">
        <v>656</v>
      </c>
      <c r="AB1895" t="s">
        <v>656</v>
      </c>
      <c r="AD1895" t="s">
        <v>14180</v>
      </c>
      <c r="AE1895">
        <v>14599</v>
      </c>
      <c r="AI1895">
        <v>23836</v>
      </c>
      <c r="AJ1895">
        <v>5562</v>
      </c>
      <c r="AL1895" t="s">
        <v>15334</v>
      </c>
      <c r="AM1895" t="s">
        <v>14180</v>
      </c>
      <c r="AN1895" t="s">
        <v>14180</v>
      </c>
      <c r="AO1895" t="s">
        <v>15883</v>
      </c>
    </row>
    <row r="1896" spans="1:41" x14ac:dyDescent="0.3">
      <c r="A1896" t="s">
        <v>15644</v>
      </c>
      <c r="B1896" t="s">
        <v>14244</v>
      </c>
      <c r="C1896" s="62">
        <v>34465</v>
      </c>
      <c r="D1896" t="s">
        <v>6561</v>
      </c>
      <c r="E1896" t="s">
        <v>15645</v>
      </c>
      <c r="F1896" t="s">
        <v>1444</v>
      </c>
      <c r="G1896" t="s">
        <v>9083</v>
      </c>
      <c r="H1896" t="s">
        <v>1371</v>
      </c>
      <c r="I1896" t="s">
        <v>15513</v>
      </c>
      <c r="J1896" t="s">
        <v>14244</v>
      </c>
      <c r="K1896">
        <v>623451</v>
      </c>
      <c r="L1896" t="s">
        <v>14244</v>
      </c>
      <c r="P1896" t="s">
        <v>15644</v>
      </c>
      <c r="Q1896">
        <v>10715</v>
      </c>
      <c r="R1896" t="s">
        <v>14244</v>
      </c>
      <c r="S1896">
        <v>32736</v>
      </c>
      <c r="T1896" t="s">
        <v>14244</v>
      </c>
      <c r="W1896">
        <v>101446</v>
      </c>
      <c r="X1896">
        <v>10715</v>
      </c>
      <c r="Y1896" t="s">
        <v>14244</v>
      </c>
      <c r="Z1896" t="s">
        <v>16092</v>
      </c>
      <c r="AA1896" t="s">
        <v>656</v>
      </c>
      <c r="AB1896" t="s">
        <v>656</v>
      </c>
      <c r="AD1896" t="s">
        <v>16092</v>
      </c>
      <c r="AE1896">
        <v>14225</v>
      </c>
      <c r="AI1896">
        <v>30695</v>
      </c>
      <c r="AJ1896">
        <v>5412</v>
      </c>
      <c r="AN1896" t="s">
        <v>14244</v>
      </c>
      <c r="AO1896" t="s">
        <v>15883</v>
      </c>
    </row>
    <row r="1897" spans="1:41" x14ac:dyDescent="0.3">
      <c r="A1897" t="s">
        <v>9741</v>
      </c>
      <c r="B1897" t="s">
        <v>9742</v>
      </c>
      <c r="C1897" s="62">
        <v>34024</v>
      </c>
      <c r="D1897" t="s">
        <v>7069</v>
      </c>
      <c r="E1897" t="s">
        <v>9743</v>
      </c>
      <c r="F1897" t="s">
        <v>1444</v>
      </c>
      <c r="G1897" t="s">
        <v>9083</v>
      </c>
      <c r="H1897" t="s">
        <v>1371</v>
      </c>
      <c r="I1897" t="s">
        <v>11827</v>
      </c>
      <c r="J1897" t="s">
        <v>9742</v>
      </c>
      <c r="K1897">
        <v>596112</v>
      </c>
      <c r="L1897" t="s">
        <v>9742</v>
      </c>
      <c r="M1897">
        <v>1894642</v>
      </c>
      <c r="N1897" t="s">
        <v>9742</v>
      </c>
      <c r="O1897" t="s">
        <v>13158</v>
      </c>
      <c r="P1897" t="s">
        <v>9741</v>
      </c>
      <c r="Q1897">
        <v>9563</v>
      </c>
      <c r="R1897" t="s">
        <v>9742</v>
      </c>
      <c r="S1897">
        <v>32134</v>
      </c>
      <c r="T1897" t="s">
        <v>9742</v>
      </c>
      <c r="V1897" t="s">
        <v>12539</v>
      </c>
      <c r="W1897">
        <v>70762</v>
      </c>
      <c r="X1897">
        <v>9563</v>
      </c>
      <c r="Y1897" t="s">
        <v>9742</v>
      </c>
      <c r="Z1897" t="s">
        <v>9744</v>
      </c>
      <c r="AA1897" t="s">
        <v>656</v>
      </c>
      <c r="AB1897" t="s">
        <v>656</v>
      </c>
      <c r="AC1897" t="s">
        <v>9742</v>
      </c>
      <c r="AD1897" t="s">
        <v>9744</v>
      </c>
      <c r="AE1897">
        <v>12147</v>
      </c>
      <c r="AF1897" t="s">
        <v>9742</v>
      </c>
      <c r="AG1897">
        <v>52152</v>
      </c>
      <c r="AH1897" t="s">
        <v>9742</v>
      </c>
      <c r="AI1897">
        <v>18135</v>
      </c>
      <c r="AJ1897">
        <v>4856</v>
      </c>
      <c r="AL1897" t="s">
        <v>15335</v>
      </c>
      <c r="AM1897" t="s">
        <v>9744</v>
      </c>
      <c r="AN1897" t="s">
        <v>9744</v>
      </c>
      <c r="AO1897" t="s">
        <v>1371</v>
      </c>
    </row>
    <row r="1898" spans="1:41" x14ac:dyDescent="0.3">
      <c r="A1898" t="s">
        <v>11846</v>
      </c>
      <c r="B1898" t="s">
        <v>11233</v>
      </c>
      <c r="C1898" s="62">
        <v>33514</v>
      </c>
      <c r="D1898" t="s">
        <v>7011</v>
      </c>
      <c r="E1898" t="s">
        <v>7055</v>
      </c>
      <c r="F1898" t="s">
        <v>1377</v>
      </c>
      <c r="G1898" t="s">
        <v>9083</v>
      </c>
      <c r="H1898" t="s">
        <v>1371</v>
      </c>
      <c r="I1898" t="s">
        <v>11805</v>
      </c>
      <c r="J1898" t="s">
        <v>11233</v>
      </c>
      <c r="K1898">
        <v>592779</v>
      </c>
      <c r="L1898" t="s">
        <v>11233</v>
      </c>
      <c r="M1898">
        <v>2245782</v>
      </c>
      <c r="N1898" t="s">
        <v>11233</v>
      </c>
      <c r="O1898" t="s">
        <v>13238</v>
      </c>
      <c r="P1898" t="s">
        <v>11846</v>
      </c>
      <c r="Q1898">
        <v>10325</v>
      </c>
      <c r="R1898" t="s">
        <v>11233</v>
      </c>
      <c r="S1898">
        <v>35997</v>
      </c>
      <c r="T1898" t="s">
        <v>11233</v>
      </c>
      <c r="V1898" t="s">
        <v>11847</v>
      </c>
      <c r="W1898">
        <v>68692</v>
      </c>
      <c r="X1898">
        <v>10325</v>
      </c>
      <c r="Y1898" t="s">
        <v>11233</v>
      </c>
      <c r="Z1898" t="s">
        <v>11848</v>
      </c>
      <c r="AA1898" t="s">
        <v>664</v>
      </c>
      <c r="AB1898" t="s">
        <v>656</v>
      </c>
      <c r="AC1898" t="s">
        <v>11233</v>
      </c>
      <c r="AD1898" t="s">
        <v>11848</v>
      </c>
      <c r="AE1898">
        <v>14418</v>
      </c>
      <c r="AF1898" t="s">
        <v>11233</v>
      </c>
      <c r="AG1898">
        <v>70933</v>
      </c>
      <c r="AH1898" t="s">
        <v>11233</v>
      </c>
      <c r="AI1898">
        <v>23622</v>
      </c>
      <c r="AJ1898">
        <v>5302</v>
      </c>
      <c r="AL1898" t="s">
        <v>15336</v>
      </c>
      <c r="AM1898" t="s">
        <v>11848</v>
      </c>
      <c r="AN1898" t="s">
        <v>11233</v>
      </c>
      <c r="AO1898" t="s">
        <v>1371</v>
      </c>
    </row>
    <row r="1899" spans="1:41" x14ac:dyDescent="0.3">
      <c r="A1899" t="s">
        <v>3150</v>
      </c>
      <c r="B1899" t="s">
        <v>115</v>
      </c>
      <c r="C1899" s="62">
        <v>30001</v>
      </c>
      <c r="D1899" t="s">
        <v>6642</v>
      </c>
      <c r="E1899" t="s">
        <v>7055</v>
      </c>
      <c r="F1899" t="s">
        <v>3575</v>
      </c>
      <c r="G1899" t="s">
        <v>3575</v>
      </c>
      <c r="H1899" t="s">
        <v>1422</v>
      </c>
      <c r="I1899" t="s">
        <v>9634</v>
      </c>
      <c r="J1899" t="s">
        <v>115</v>
      </c>
      <c r="K1899">
        <v>455755</v>
      </c>
      <c r="L1899" t="s">
        <v>115</v>
      </c>
      <c r="M1899">
        <v>489806</v>
      </c>
      <c r="N1899" t="s">
        <v>115</v>
      </c>
      <c r="O1899" t="s">
        <v>3151</v>
      </c>
      <c r="P1899" t="s">
        <v>3150</v>
      </c>
      <c r="Q1899">
        <v>7857</v>
      </c>
      <c r="R1899" t="s">
        <v>115</v>
      </c>
      <c r="S1899">
        <v>28577</v>
      </c>
      <c r="T1899" t="s">
        <v>115</v>
      </c>
      <c r="U1899" t="s">
        <v>115</v>
      </c>
      <c r="V1899" t="s">
        <v>4857</v>
      </c>
      <c r="W1899">
        <v>43258</v>
      </c>
      <c r="X1899">
        <v>7857</v>
      </c>
      <c r="Y1899" t="s">
        <v>115</v>
      </c>
      <c r="Z1899" t="s">
        <v>6328</v>
      </c>
      <c r="AA1899" t="s">
        <v>656</v>
      </c>
      <c r="AB1899" t="s">
        <v>656</v>
      </c>
      <c r="AC1899" t="s">
        <v>115</v>
      </c>
      <c r="AD1899" t="s">
        <v>6328</v>
      </c>
      <c r="AE1899">
        <v>9575</v>
      </c>
      <c r="AF1899" t="s">
        <v>115</v>
      </c>
      <c r="AG1899">
        <v>12564</v>
      </c>
      <c r="AH1899" t="s">
        <v>115</v>
      </c>
      <c r="AI1899">
        <v>4541</v>
      </c>
      <c r="AJ1899">
        <v>2441</v>
      </c>
      <c r="AL1899" t="s">
        <v>15337</v>
      </c>
      <c r="AM1899" t="s">
        <v>6328</v>
      </c>
      <c r="AN1899" t="s">
        <v>115</v>
      </c>
      <c r="AO1899" t="s">
        <v>1422</v>
      </c>
    </row>
    <row r="1900" spans="1:41" x14ac:dyDescent="0.3">
      <c r="A1900" t="s">
        <v>15836</v>
      </c>
      <c r="B1900" t="s">
        <v>15656</v>
      </c>
      <c r="C1900" s="62">
        <v>34313</v>
      </c>
      <c r="D1900" t="s">
        <v>15837</v>
      </c>
      <c r="E1900" t="s">
        <v>7055</v>
      </c>
      <c r="F1900" t="s">
        <v>1403</v>
      </c>
      <c r="G1900" t="s">
        <v>6107</v>
      </c>
      <c r="H1900" t="s">
        <v>1378</v>
      </c>
      <c r="I1900" t="s">
        <v>15838</v>
      </c>
      <c r="J1900" t="s">
        <v>15656</v>
      </c>
      <c r="K1900">
        <v>621514</v>
      </c>
      <c r="L1900" t="s">
        <v>15656</v>
      </c>
      <c r="P1900" t="s">
        <v>15836</v>
      </c>
      <c r="Q1900">
        <v>10470</v>
      </c>
      <c r="R1900" t="s">
        <v>15656</v>
      </c>
      <c r="S1900">
        <v>35047</v>
      </c>
      <c r="T1900" t="s">
        <v>15656</v>
      </c>
      <c r="W1900">
        <v>106962</v>
      </c>
      <c r="Z1900" t="s">
        <v>16093</v>
      </c>
      <c r="AA1900" t="s">
        <v>664</v>
      </c>
      <c r="AB1900" t="s">
        <v>656</v>
      </c>
      <c r="AD1900" t="s">
        <v>16093</v>
      </c>
      <c r="AE1900">
        <v>13865</v>
      </c>
      <c r="AI1900">
        <v>22046</v>
      </c>
      <c r="AJ1900">
        <v>5468</v>
      </c>
      <c r="AN1900" t="s">
        <v>15656</v>
      </c>
      <c r="AO1900" t="s">
        <v>1378</v>
      </c>
    </row>
    <row r="1901" spans="1:41" x14ac:dyDescent="0.3">
      <c r="A1901" t="s">
        <v>15943</v>
      </c>
      <c r="B1901" t="s">
        <v>15676</v>
      </c>
      <c r="C1901" s="62">
        <v>34303</v>
      </c>
      <c r="D1901" t="s">
        <v>7790</v>
      </c>
      <c r="E1901" t="s">
        <v>7055</v>
      </c>
      <c r="F1901" t="s">
        <v>1447</v>
      </c>
      <c r="G1901" t="s">
        <v>6107</v>
      </c>
      <c r="H1901" t="s">
        <v>1378</v>
      </c>
      <c r="I1901" t="s">
        <v>15944</v>
      </c>
      <c r="J1901" t="s">
        <v>15676</v>
      </c>
      <c r="K1901">
        <v>621466</v>
      </c>
      <c r="L1901" t="s">
        <v>15945</v>
      </c>
      <c r="P1901" t="s">
        <v>15943</v>
      </c>
      <c r="Q1901">
        <v>11108</v>
      </c>
      <c r="R1901" t="s">
        <v>15945</v>
      </c>
      <c r="S1901">
        <v>34942</v>
      </c>
      <c r="T1901" t="s">
        <v>15945</v>
      </c>
      <c r="W1901">
        <v>105440</v>
      </c>
      <c r="Z1901" t="s">
        <v>16094</v>
      </c>
      <c r="AA1901" t="s">
        <v>664</v>
      </c>
      <c r="AB1901" t="s">
        <v>656</v>
      </c>
      <c r="AD1901" t="s">
        <v>16094</v>
      </c>
      <c r="AE1901">
        <v>13838</v>
      </c>
      <c r="AJ1901">
        <v>5997</v>
      </c>
      <c r="AN1901" t="s">
        <v>15945</v>
      </c>
      <c r="AO1901" t="s">
        <v>1378</v>
      </c>
    </row>
    <row r="1902" spans="1:41" x14ac:dyDescent="0.3">
      <c r="A1902" t="s">
        <v>3152</v>
      </c>
      <c r="B1902" t="s">
        <v>208</v>
      </c>
      <c r="C1902" s="62">
        <v>31142</v>
      </c>
      <c r="D1902" t="s">
        <v>6524</v>
      </c>
      <c r="E1902" t="s">
        <v>7055</v>
      </c>
      <c r="F1902" t="s">
        <v>3575</v>
      </c>
      <c r="G1902" t="s">
        <v>3575</v>
      </c>
      <c r="H1902" t="s">
        <v>658</v>
      </c>
      <c r="I1902" t="s">
        <v>9615</v>
      </c>
      <c r="J1902" t="s">
        <v>208</v>
      </c>
      <c r="K1902">
        <v>456655</v>
      </c>
      <c r="L1902" t="s">
        <v>208</v>
      </c>
      <c r="M1902">
        <v>584808</v>
      </c>
      <c r="N1902" t="s">
        <v>208</v>
      </c>
      <c r="O1902" t="s">
        <v>3153</v>
      </c>
      <c r="P1902" t="s">
        <v>3152</v>
      </c>
      <c r="Q1902">
        <v>7993</v>
      </c>
      <c r="R1902" t="s">
        <v>208</v>
      </c>
      <c r="S1902">
        <v>28722</v>
      </c>
      <c r="T1902" t="s">
        <v>208</v>
      </c>
      <c r="V1902" t="s">
        <v>6329</v>
      </c>
      <c r="W1902">
        <v>45480</v>
      </c>
      <c r="X1902">
        <v>7993</v>
      </c>
      <c r="Y1902" t="s">
        <v>208</v>
      </c>
      <c r="Z1902" t="s">
        <v>6330</v>
      </c>
      <c r="AA1902" t="s">
        <v>664</v>
      </c>
      <c r="AB1902" t="s">
        <v>656</v>
      </c>
      <c r="AC1902" t="s">
        <v>208</v>
      </c>
      <c r="AD1902" t="s">
        <v>6330</v>
      </c>
      <c r="AE1902">
        <v>7621</v>
      </c>
      <c r="AI1902">
        <v>1158</v>
      </c>
      <c r="AN1902" t="s">
        <v>208</v>
      </c>
      <c r="AO1902" t="s">
        <v>658</v>
      </c>
    </row>
    <row r="1903" spans="1:41" x14ac:dyDescent="0.3">
      <c r="A1903" t="s">
        <v>10189</v>
      </c>
      <c r="B1903" t="s">
        <v>10190</v>
      </c>
      <c r="C1903" s="62">
        <v>34614</v>
      </c>
      <c r="D1903" t="s">
        <v>10191</v>
      </c>
      <c r="E1903" t="s">
        <v>7055</v>
      </c>
      <c r="F1903" t="s">
        <v>1563</v>
      </c>
      <c r="G1903" t="s">
        <v>6107</v>
      </c>
      <c r="H1903" t="s">
        <v>1371</v>
      </c>
      <c r="I1903" t="s">
        <v>15875</v>
      </c>
      <c r="J1903" t="s">
        <v>10190</v>
      </c>
      <c r="K1903">
        <v>640464</v>
      </c>
      <c r="L1903" t="s">
        <v>10190</v>
      </c>
      <c r="N1903" t="s">
        <v>10190</v>
      </c>
      <c r="P1903" t="s">
        <v>10189</v>
      </c>
      <c r="Q1903">
        <v>9593</v>
      </c>
      <c r="R1903" t="s">
        <v>10190</v>
      </c>
      <c r="S1903">
        <v>33219</v>
      </c>
      <c r="T1903" t="s">
        <v>10190</v>
      </c>
      <c r="V1903" t="s">
        <v>12142</v>
      </c>
      <c r="W1903">
        <v>102438</v>
      </c>
      <c r="Z1903" t="s">
        <v>10192</v>
      </c>
      <c r="AA1903" t="s">
        <v>656</v>
      </c>
      <c r="AB1903" t="s">
        <v>656</v>
      </c>
      <c r="AC1903" t="s">
        <v>10190</v>
      </c>
      <c r="AD1903" t="s">
        <v>10192</v>
      </c>
      <c r="AE1903">
        <v>12942</v>
      </c>
      <c r="AI1903">
        <v>18262</v>
      </c>
      <c r="AJ1903">
        <v>5451</v>
      </c>
      <c r="AL1903" t="s">
        <v>15338</v>
      </c>
      <c r="AM1903" t="s">
        <v>10192</v>
      </c>
      <c r="AN1903" t="s">
        <v>10190</v>
      </c>
      <c r="AO1903" t="s">
        <v>1371</v>
      </c>
    </row>
    <row r="1904" spans="1:41" x14ac:dyDescent="0.3">
      <c r="A1904" t="s">
        <v>3154</v>
      </c>
      <c r="B1904" t="s">
        <v>908</v>
      </c>
      <c r="C1904" s="62">
        <v>32216</v>
      </c>
      <c r="D1904" t="s">
        <v>6607</v>
      </c>
      <c r="E1904" t="s">
        <v>8078</v>
      </c>
      <c r="F1904" t="s">
        <v>3575</v>
      </c>
      <c r="G1904" t="s">
        <v>3575</v>
      </c>
      <c r="H1904" t="s">
        <v>1371</v>
      </c>
      <c r="I1904" t="s">
        <v>9383</v>
      </c>
      <c r="J1904" t="s">
        <v>908</v>
      </c>
      <c r="K1904">
        <v>502139</v>
      </c>
      <c r="L1904" t="s">
        <v>908</v>
      </c>
      <c r="M1904">
        <v>1741013</v>
      </c>
      <c r="N1904" t="s">
        <v>908</v>
      </c>
      <c r="O1904" t="s">
        <v>3155</v>
      </c>
      <c r="P1904" t="s">
        <v>3154</v>
      </c>
      <c r="Q1904">
        <v>9043</v>
      </c>
      <c r="R1904" t="s">
        <v>908</v>
      </c>
      <c r="S1904">
        <v>30614</v>
      </c>
      <c r="T1904" t="s">
        <v>908</v>
      </c>
      <c r="V1904" t="s">
        <v>4858</v>
      </c>
      <c r="W1904">
        <v>50146</v>
      </c>
      <c r="X1904">
        <v>9043</v>
      </c>
      <c r="Y1904" t="s">
        <v>908</v>
      </c>
      <c r="Z1904" t="s">
        <v>6331</v>
      </c>
      <c r="AA1904" t="s">
        <v>656</v>
      </c>
      <c r="AB1904" t="s">
        <v>656</v>
      </c>
      <c r="AC1904" t="s">
        <v>908</v>
      </c>
      <c r="AD1904" t="s">
        <v>6331</v>
      </c>
      <c r="AE1904">
        <v>11737</v>
      </c>
      <c r="AI1904">
        <v>3713</v>
      </c>
      <c r="AN1904" t="s">
        <v>908</v>
      </c>
      <c r="AO1904" t="s">
        <v>1371</v>
      </c>
    </row>
    <row r="1905" spans="1:41" x14ac:dyDescent="0.3">
      <c r="A1905" t="s">
        <v>3156</v>
      </c>
      <c r="B1905" t="s">
        <v>697</v>
      </c>
      <c r="C1905" s="62">
        <v>32000</v>
      </c>
      <c r="D1905" t="s">
        <v>6859</v>
      </c>
      <c r="E1905" t="s">
        <v>7706</v>
      </c>
      <c r="F1905" t="s">
        <v>3575</v>
      </c>
      <c r="G1905" t="s">
        <v>3575</v>
      </c>
      <c r="H1905" t="s">
        <v>1371</v>
      </c>
      <c r="I1905" t="s">
        <v>10651</v>
      </c>
      <c r="J1905" t="s">
        <v>697</v>
      </c>
      <c r="K1905">
        <v>519322</v>
      </c>
      <c r="L1905" t="s">
        <v>697</v>
      </c>
      <c r="M1905">
        <v>1724102</v>
      </c>
      <c r="N1905" t="s">
        <v>697</v>
      </c>
      <c r="O1905" t="s">
        <v>3157</v>
      </c>
      <c r="P1905" t="s">
        <v>3156</v>
      </c>
      <c r="Q1905">
        <v>8618</v>
      </c>
      <c r="R1905" t="s">
        <v>697</v>
      </c>
      <c r="S1905">
        <v>30534</v>
      </c>
      <c r="T1905" t="s">
        <v>697</v>
      </c>
      <c r="V1905" t="s">
        <v>4859</v>
      </c>
      <c r="W1905">
        <v>59345</v>
      </c>
      <c r="X1905">
        <v>8618</v>
      </c>
      <c r="Y1905" t="s">
        <v>697</v>
      </c>
      <c r="Z1905" t="s">
        <v>6332</v>
      </c>
      <c r="AA1905" t="s">
        <v>5053</v>
      </c>
      <c r="AB1905" t="s">
        <v>656</v>
      </c>
      <c r="AC1905" t="s">
        <v>697</v>
      </c>
      <c r="AD1905" t="s">
        <v>6332</v>
      </c>
      <c r="AE1905">
        <v>10963</v>
      </c>
      <c r="AF1905" t="s">
        <v>697</v>
      </c>
      <c r="AG1905">
        <v>12198</v>
      </c>
      <c r="AH1905" t="s">
        <v>697</v>
      </c>
      <c r="AI1905">
        <v>5226</v>
      </c>
      <c r="AJ1905">
        <v>3327</v>
      </c>
      <c r="AL1905" t="s">
        <v>15339</v>
      </c>
      <c r="AM1905" t="s">
        <v>6332</v>
      </c>
      <c r="AN1905" t="s">
        <v>697</v>
      </c>
      <c r="AO1905" t="s">
        <v>1371</v>
      </c>
    </row>
    <row r="1906" spans="1:41" x14ac:dyDescent="0.3">
      <c r="A1906" t="s">
        <v>3158</v>
      </c>
      <c r="B1906" t="s">
        <v>1349</v>
      </c>
      <c r="C1906" s="62">
        <v>31487</v>
      </c>
      <c r="D1906" t="s">
        <v>8080</v>
      </c>
      <c r="E1906" t="s">
        <v>8079</v>
      </c>
      <c r="F1906" t="s">
        <v>3575</v>
      </c>
      <c r="G1906" t="s">
        <v>3575</v>
      </c>
      <c r="H1906" t="s">
        <v>1371</v>
      </c>
      <c r="I1906" t="s">
        <v>10019</v>
      </c>
      <c r="J1906" t="s">
        <v>1349</v>
      </c>
      <c r="K1906">
        <v>493547</v>
      </c>
      <c r="L1906" t="s">
        <v>1349</v>
      </c>
      <c r="M1906">
        <v>2000126</v>
      </c>
      <c r="N1906" t="s">
        <v>1349</v>
      </c>
      <c r="O1906" t="s">
        <v>4860</v>
      </c>
      <c r="P1906" t="s">
        <v>3158</v>
      </c>
      <c r="Q1906">
        <v>9257</v>
      </c>
      <c r="R1906" t="s">
        <v>1349</v>
      </c>
      <c r="S1906">
        <v>32564</v>
      </c>
      <c r="T1906" t="s">
        <v>1349</v>
      </c>
      <c r="V1906" t="s">
        <v>4861</v>
      </c>
      <c r="W1906">
        <v>58708</v>
      </c>
      <c r="X1906">
        <v>9257</v>
      </c>
      <c r="Y1906" t="s">
        <v>1349</v>
      </c>
      <c r="Z1906" t="s">
        <v>8979</v>
      </c>
      <c r="AA1906" t="s">
        <v>656</v>
      </c>
      <c r="AB1906" t="s">
        <v>656</v>
      </c>
      <c r="AC1906" t="s">
        <v>1349</v>
      </c>
      <c r="AD1906" t="s">
        <v>8979</v>
      </c>
      <c r="AE1906">
        <v>12653</v>
      </c>
      <c r="AI1906">
        <v>8669</v>
      </c>
      <c r="AN1906" t="s">
        <v>1349</v>
      </c>
      <c r="AO1906" t="s">
        <v>1371</v>
      </c>
    </row>
    <row r="1907" spans="1:41" x14ac:dyDescent="0.3">
      <c r="A1907" t="s">
        <v>11432</v>
      </c>
      <c r="B1907" t="s">
        <v>11535</v>
      </c>
      <c r="C1907" s="62">
        <v>30270</v>
      </c>
      <c r="D1907" t="s">
        <v>6812</v>
      </c>
      <c r="E1907" t="s">
        <v>11433</v>
      </c>
      <c r="F1907" t="s">
        <v>1524</v>
      </c>
      <c r="G1907" t="s">
        <v>9083</v>
      </c>
      <c r="H1907" t="s">
        <v>1429</v>
      </c>
      <c r="I1907" t="s">
        <v>11536</v>
      </c>
      <c r="J1907" t="s">
        <v>11535</v>
      </c>
      <c r="K1907">
        <v>596115</v>
      </c>
      <c r="L1907" t="s">
        <v>11535</v>
      </c>
      <c r="M1907">
        <v>1945488</v>
      </c>
      <c r="N1907" t="s">
        <v>11535</v>
      </c>
      <c r="O1907" t="s">
        <v>13061</v>
      </c>
      <c r="P1907" t="s">
        <v>11432</v>
      </c>
      <c r="Q1907">
        <v>9571</v>
      </c>
      <c r="R1907" t="s">
        <v>11535</v>
      </c>
      <c r="S1907">
        <v>32150</v>
      </c>
      <c r="T1907" t="s">
        <v>11535</v>
      </c>
      <c r="V1907" t="s">
        <v>11924</v>
      </c>
      <c r="W1907">
        <v>70406</v>
      </c>
      <c r="X1907">
        <v>9571</v>
      </c>
      <c r="Y1907" t="s">
        <v>11535</v>
      </c>
      <c r="Z1907" t="s">
        <v>11925</v>
      </c>
      <c r="AA1907" t="s">
        <v>656</v>
      </c>
      <c r="AB1907" t="s">
        <v>656</v>
      </c>
      <c r="AC1907" t="s">
        <v>11535</v>
      </c>
      <c r="AD1907" t="s">
        <v>11925</v>
      </c>
      <c r="AE1907">
        <v>12184</v>
      </c>
      <c r="AF1907" t="s">
        <v>11535</v>
      </c>
      <c r="AG1907">
        <v>52158</v>
      </c>
      <c r="AH1907" t="s">
        <v>11535</v>
      </c>
      <c r="AI1907">
        <v>18153</v>
      </c>
      <c r="AJ1907">
        <v>5042</v>
      </c>
      <c r="AK1907" t="s">
        <v>11535</v>
      </c>
      <c r="AL1907" t="s">
        <v>15340</v>
      </c>
      <c r="AM1907" t="s">
        <v>11925</v>
      </c>
      <c r="AN1907" t="s">
        <v>11925</v>
      </c>
      <c r="AO1907" t="s">
        <v>1429</v>
      </c>
    </row>
    <row r="1908" spans="1:41" x14ac:dyDescent="0.3">
      <c r="A1908" t="s">
        <v>12391</v>
      </c>
      <c r="B1908" t="s">
        <v>11734</v>
      </c>
      <c r="C1908" s="62">
        <v>33554</v>
      </c>
      <c r="D1908" t="s">
        <v>6610</v>
      </c>
      <c r="E1908" t="s">
        <v>12392</v>
      </c>
      <c r="F1908" t="s">
        <v>1407</v>
      </c>
      <c r="G1908" t="s">
        <v>9083</v>
      </c>
      <c r="H1908" t="s">
        <v>1371</v>
      </c>
      <c r="I1908" t="s">
        <v>11735</v>
      </c>
      <c r="J1908" t="s">
        <v>11734</v>
      </c>
      <c r="K1908">
        <v>621381</v>
      </c>
      <c r="L1908" t="s">
        <v>11734</v>
      </c>
      <c r="M1908">
        <v>2210233</v>
      </c>
      <c r="N1908" t="s">
        <v>11734</v>
      </c>
      <c r="O1908" t="s">
        <v>13904</v>
      </c>
      <c r="P1908" t="s">
        <v>12391</v>
      </c>
      <c r="Q1908">
        <v>10355</v>
      </c>
      <c r="R1908" t="s">
        <v>11734</v>
      </c>
      <c r="S1908">
        <v>34862</v>
      </c>
      <c r="T1908" t="s">
        <v>11734</v>
      </c>
      <c r="V1908" t="s">
        <v>12393</v>
      </c>
      <c r="W1908">
        <v>100612</v>
      </c>
      <c r="X1908">
        <v>10355</v>
      </c>
      <c r="Y1908" t="s">
        <v>11734</v>
      </c>
      <c r="Z1908" t="s">
        <v>12394</v>
      </c>
      <c r="AA1908" t="s">
        <v>656</v>
      </c>
      <c r="AB1908" t="s">
        <v>664</v>
      </c>
      <c r="AC1908" t="s">
        <v>12737</v>
      </c>
      <c r="AD1908" t="s">
        <v>12394</v>
      </c>
      <c r="AE1908">
        <v>14113</v>
      </c>
      <c r="AF1908" t="s">
        <v>11734</v>
      </c>
      <c r="AG1908">
        <v>72265</v>
      </c>
      <c r="AH1908" t="s">
        <v>11734</v>
      </c>
      <c r="AI1908">
        <v>23691</v>
      </c>
      <c r="AJ1908">
        <v>5338</v>
      </c>
      <c r="AL1908" t="s">
        <v>15341</v>
      </c>
      <c r="AM1908" t="s">
        <v>12394</v>
      </c>
      <c r="AN1908" t="s">
        <v>11734</v>
      </c>
      <c r="AO1908" t="s">
        <v>15883</v>
      </c>
    </row>
    <row r="1909" spans="1:41" x14ac:dyDescent="0.3">
      <c r="A1909" t="s">
        <v>3159</v>
      </c>
      <c r="B1909" t="s">
        <v>814</v>
      </c>
      <c r="C1909" s="62">
        <v>32478</v>
      </c>
      <c r="D1909" t="s">
        <v>7257</v>
      </c>
      <c r="E1909" t="s">
        <v>8081</v>
      </c>
      <c r="F1909" t="s">
        <v>1411</v>
      </c>
      <c r="G1909" t="s">
        <v>9083</v>
      </c>
      <c r="H1909" t="s">
        <v>1371</v>
      </c>
      <c r="I1909" t="s">
        <v>10544</v>
      </c>
      <c r="J1909" t="s">
        <v>814</v>
      </c>
      <c r="K1909">
        <v>573185</v>
      </c>
      <c r="L1909" t="s">
        <v>814</v>
      </c>
      <c r="M1909">
        <v>1988996</v>
      </c>
      <c r="N1909" t="s">
        <v>814</v>
      </c>
      <c r="O1909" t="s">
        <v>4862</v>
      </c>
      <c r="P1909" t="s">
        <v>3159</v>
      </c>
      <c r="Q1909">
        <v>9255</v>
      </c>
      <c r="R1909" t="s">
        <v>814</v>
      </c>
      <c r="S1909">
        <v>32563</v>
      </c>
      <c r="T1909" t="s">
        <v>814</v>
      </c>
      <c r="V1909" t="s">
        <v>4863</v>
      </c>
      <c r="W1909">
        <v>60921</v>
      </c>
      <c r="X1909">
        <v>9255</v>
      </c>
      <c r="Y1909" t="s">
        <v>814</v>
      </c>
      <c r="Z1909" t="s">
        <v>6333</v>
      </c>
      <c r="AA1909" t="s">
        <v>656</v>
      </c>
      <c r="AB1909" t="s">
        <v>656</v>
      </c>
      <c r="AC1909" t="s">
        <v>3160</v>
      </c>
      <c r="AD1909" t="s">
        <v>6333</v>
      </c>
      <c r="AE1909">
        <v>12417</v>
      </c>
      <c r="AF1909" t="s">
        <v>814</v>
      </c>
      <c r="AG1909">
        <v>23409</v>
      </c>
      <c r="AH1909" t="s">
        <v>814</v>
      </c>
      <c r="AI1909">
        <v>8538</v>
      </c>
      <c r="AJ1909">
        <v>4144</v>
      </c>
      <c r="AK1909" t="s">
        <v>814</v>
      </c>
      <c r="AL1909" t="s">
        <v>15342</v>
      </c>
      <c r="AM1909" t="s">
        <v>6333</v>
      </c>
      <c r="AN1909" t="s">
        <v>6333</v>
      </c>
      <c r="AO1909" t="s">
        <v>15887</v>
      </c>
    </row>
    <row r="1910" spans="1:41" x14ac:dyDescent="0.3">
      <c r="A1910" t="s">
        <v>3161</v>
      </c>
      <c r="B1910" t="s">
        <v>678</v>
      </c>
      <c r="C1910" s="62">
        <v>32344</v>
      </c>
      <c r="D1910" t="s">
        <v>6873</v>
      </c>
      <c r="E1910" t="s">
        <v>7507</v>
      </c>
      <c r="F1910" t="s">
        <v>1432</v>
      </c>
      <c r="G1910" t="s">
        <v>9083</v>
      </c>
      <c r="H1910" t="s">
        <v>1371</v>
      </c>
      <c r="I1910" t="s">
        <v>10856</v>
      </c>
      <c r="J1910" t="s">
        <v>678</v>
      </c>
      <c r="K1910">
        <v>544931</v>
      </c>
      <c r="L1910" t="s">
        <v>678</v>
      </c>
      <c r="M1910">
        <v>1675980</v>
      </c>
      <c r="N1910" t="s">
        <v>678</v>
      </c>
      <c r="O1910" t="s">
        <v>3162</v>
      </c>
      <c r="P1910" t="s">
        <v>3161</v>
      </c>
      <c r="Q1910">
        <v>8562</v>
      </c>
      <c r="R1910" t="s">
        <v>678</v>
      </c>
      <c r="S1910">
        <v>30373</v>
      </c>
      <c r="T1910" t="s">
        <v>678</v>
      </c>
      <c r="V1910" t="s">
        <v>4864</v>
      </c>
      <c r="W1910">
        <v>61056</v>
      </c>
      <c r="X1910">
        <v>8562</v>
      </c>
      <c r="Y1910" t="s">
        <v>678</v>
      </c>
      <c r="Z1910" t="s">
        <v>6334</v>
      </c>
      <c r="AA1910" t="s">
        <v>656</v>
      </c>
      <c r="AB1910" t="s">
        <v>656</v>
      </c>
      <c r="AC1910" t="s">
        <v>678</v>
      </c>
      <c r="AD1910" t="s">
        <v>6334</v>
      </c>
      <c r="AE1910">
        <v>10855</v>
      </c>
      <c r="AF1910" t="s">
        <v>678</v>
      </c>
      <c r="AG1910">
        <v>10978</v>
      </c>
      <c r="AH1910" t="s">
        <v>678</v>
      </c>
      <c r="AI1910">
        <v>5219</v>
      </c>
      <c r="AJ1910">
        <v>3371</v>
      </c>
      <c r="AK1910" t="s">
        <v>678</v>
      </c>
      <c r="AL1910" t="s">
        <v>15343</v>
      </c>
      <c r="AM1910" t="s">
        <v>6334</v>
      </c>
      <c r="AN1910" t="s">
        <v>6334</v>
      </c>
      <c r="AO1910" t="s">
        <v>15887</v>
      </c>
    </row>
    <row r="1911" spans="1:41" x14ac:dyDescent="0.3">
      <c r="A1911" t="s">
        <v>13905</v>
      </c>
      <c r="B1911" t="s">
        <v>11268</v>
      </c>
      <c r="C1911" s="62">
        <v>33107</v>
      </c>
      <c r="D1911" t="s">
        <v>6642</v>
      </c>
      <c r="E1911" t="s">
        <v>13906</v>
      </c>
      <c r="F1911" t="s">
        <v>1381</v>
      </c>
      <c r="G1911" t="s">
        <v>9083</v>
      </c>
      <c r="H1911" t="s">
        <v>1371</v>
      </c>
      <c r="I1911" t="s">
        <v>11839</v>
      </c>
      <c r="J1911" t="s">
        <v>11268</v>
      </c>
      <c r="K1911">
        <v>608717</v>
      </c>
      <c r="L1911" t="s">
        <v>11268</v>
      </c>
      <c r="M1911">
        <v>2044544</v>
      </c>
      <c r="N1911" t="s">
        <v>11268</v>
      </c>
      <c r="O1911" t="s">
        <v>13907</v>
      </c>
      <c r="P1911" t="s">
        <v>13905</v>
      </c>
      <c r="Q1911">
        <v>10311</v>
      </c>
      <c r="R1911" t="s">
        <v>11268</v>
      </c>
      <c r="S1911">
        <v>32787</v>
      </c>
      <c r="T1911" t="s">
        <v>11268</v>
      </c>
      <c r="W1911">
        <v>100323</v>
      </c>
      <c r="X1911">
        <v>10311</v>
      </c>
      <c r="Y1911" t="s">
        <v>11268</v>
      </c>
      <c r="Z1911" t="s">
        <v>13908</v>
      </c>
      <c r="AA1911" t="s">
        <v>656</v>
      </c>
      <c r="AB1911" t="s">
        <v>656</v>
      </c>
      <c r="AD1911" t="s">
        <v>13908</v>
      </c>
      <c r="AE1911">
        <v>12466</v>
      </c>
      <c r="AI1911">
        <v>18172</v>
      </c>
      <c r="AJ1911">
        <v>5045</v>
      </c>
      <c r="AL1911" t="s">
        <v>15344</v>
      </c>
      <c r="AM1911" t="s">
        <v>13908</v>
      </c>
      <c r="AN1911" t="s">
        <v>13908</v>
      </c>
      <c r="AO1911" t="s">
        <v>15887</v>
      </c>
    </row>
    <row r="1912" spans="1:41" x14ac:dyDescent="0.3">
      <c r="A1912" t="s">
        <v>3163</v>
      </c>
      <c r="B1912" t="s">
        <v>673</v>
      </c>
      <c r="C1912" s="62">
        <v>30530</v>
      </c>
      <c r="D1912" t="s">
        <v>7708</v>
      </c>
      <c r="E1912" t="s">
        <v>7707</v>
      </c>
      <c r="F1912" t="s">
        <v>3575</v>
      </c>
      <c r="G1912" t="s">
        <v>3575</v>
      </c>
      <c r="H1912" t="s">
        <v>1371</v>
      </c>
      <c r="I1912" t="s">
        <v>9444</v>
      </c>
      <c r="J1912" t="s">
        <v>673</v>
      </c>
      <c r="K1912">
        <v>434718</v>
      </c>
      <c r="L1912" t="s">
        <v>673</v>
      </c>
      <c r="M1912">
        <v>546345</v>
      </c>
      <c r="N1912" t="s">
        <v>673</v>
      </c>
      <c r="O1912" t="s">
        <v>3164</v>
      </c>
      <c r="P1912" t="s">
        <v>3163</v>
      </c>
      <c r="Q1912">
        <v>7468</v>
      </c>
      <c r="R1912" t="s">
        <v>673</v>
      </c>
      <c r="S1912">
        <v>6175</v>
      </c>
      <c r="T1912" t="s">
        <v>673</v>
      </c>
      <c r="V1912" t="s">
        <v>4865</v>
      </c>
      <c r="W1912">
        <v>45588</v>
      </c>
      <c r="X1912">
        <v>7468</v>
      </c>
      <c r="Y1912" t="s">
        <v>673</v>
      </c>
      <c r="Z1912" t="s">
        <v>6335</v>
      </c>
      <c r="AA1912" t="s">
        <v>656</v>
      </c>
      <c r="AB1912" t="s">
        <v>656</v>
      </c>
      <c r="AC1912" t="s">
        <v>673</v>
      </c>
      <c r="AD1912" t="s">
        <v>6335</v>
      </c>
      <c r="AE1912">
        <v>8323</v>
      </c>
      <c r="AF1912" t="s">
        <v>673</v>
      </c>
      <c r="AG1912">
        <v>5087</v>
      </c>
      <c r="AH1912" t="s">
        <v>673</v>
      </c>
      <c r="AI1912">
        <v>7099</v>
      </c>
      <c r="AJ1912">
        <v>1224</v>
      </c>
      <c r="AL1912" t="s">
        <v>15345</v>
      </c>
      <c r="AM1912" t="s">
        <v>6335</v>
      </c>
      <c r="AN1912" t="s">
        <v>673</v>
      </c>
      <c r="AO1912" t="s">
        <v>1371</v>
      </c>
    </row>
    <row r="1913" spans="1:41" x14ac:dyDescent="0.3">
      <c r="A1913" t="s">
        <v>8298</v>
      </c>
      <c r="B1913" t="s">
        <v>8980</v>
      </c>
      <c r="C1913" s="62">
        <v>32410</v>
      </c>
      <c r="D1913" t="s">
        <v>6576</v>
      </c>
      <c r="E1913" t="s">
        <v>8299</v>
      </c>
      <c r="F1913" t="s">
        <v>3575</v>
      </c>
      <c r="G1913" t="s">
        <v>3575</v>
      </c>
      <c r="H1913" t="s">
        <v>1371</v>
      </c>
      <c r="I1913" t="s">
        <v>9783</v>
      </c>
      <c r="J1913" t="s">
        <v>8980</v>
      </c>
      <c r="K1913">
        <v>519326</v>
      </c>
      <c r="L1913" t="s">
        <v>8980</v>
      </c>
      <c r="M1913">
        <v>2027413</v>
      </c>
      <c r="N1913" t="s">
        <v>8980</v>
      </c>
      <c r="O1913" t="s">
        <v>8981</v>
      </c>
      <c r="P1913" t="s">
        <v>8298</v>
      </c>
      <c r="Q1913">
        <v>9809</v>
      </c>
      <c r="R1913" t="s">
        <v>8980</v>
      </c>
      <c r="S1913">
        <v>32589</v>
      </c>
      <c r="T1913" t="s">
        <v>8980</v>
      </c>
      <c r="V1913" t="s">
        <v>8982</v>
      </c>
      <c r="W1913">
        <v>57557</v>
      </c>
      <c r="X1913">
        <v>9809</v>
      </c>
      <c r="Y1913" t="s">
        <v>8980</v>
      </c>
      <c r="Z1913" t="s">
        <v>8983</v>
      </c>
      <c r="AA1913" t="s">
        <v>656</v>
      </c>
      <c r="AB1913" t="s">
        <v>656</v>
      </c>
      <c r="AC1913" t="s">
        <v>8980</v>
      </c>
      <c r="AD1913" t="s">
        <v>8983</v>
      </c>
      <c r="AE1913">
        <v>11911</v>
      </c>
      <c r="AF1913" t="s">
        <v>8980</v>
      </c>
      <c r="AG1913">
        <v>38251</v>
      </c>
      <c r="AH1913" t="s">
        <v>8980</v>
      </c>
      <c r="AI1913">
        <v>8257</v>
      </c>
      <c r="AJ1913">
        <v>4745</v>
      </c>
      <c r="AL1913" t="s">
        <v>15346</v>
      </c>
      <c r="AM1913" t="s">
        <v>8983</v>
      </c>
      <c r="AN1913" t="s">
        <v>8983</v>
      </c>
      <c r="AO1913" t="s">
        <v>15883</v>
      </c>
    </row>
    <row r="1914" spans="1:41" x14ac:dyDescent="0.3">
      <c r="A1914" t="s">
        <v>12415</v>
      </c>
      <c r="B1914" t="s">
        <v>11280</v>
      </c>
      <c r="C1914" s="62">
        <v>32835</v>
      </c>
      <c r="D1914" t="s">
        <v>6982</v>
      </c>
      <c r="E1914" t="s">
        <v>12416</v>
      </c>
      <c r="F1914" t="s">
        <v>1377</v>
      </c>
      <c r="G1914" t="s">
        <v>9083</v>
      </c>
      <c r="H1914" t="s">
        <v>1371</v>
      </c>
      <c r="I1914" t="s">
        <v>11792</v>
      </c>
      <c r="J1914" t="s">
        <v>11280</v>
      </c>
      <c r="K1914">
        <v>548389</v>
      </c>
      <c r="L1914" t="s">
        <v>11280</v>
      </c>
      <c r="M1914">
        <v>2044533</v>
      </c>
      <c r="N1914" t="s">
        <v>11280</v>
      </c>
      <c r="O1914" t="s">
        <v>13599</v>
      </c>
      <c r="P1914" t="s">
        <v>12415</v>
      </c>
      <c r="Q1914">
        <v>10258</v>
      </c>
      <c r="R1914" t="s">
        <v>11280</v>
      </c>
      <c r="S1914">
        <v>32789</v>
      </c>
      <c r="T1914" t="s">
        <v>11280</v>
      </c>
      <c r="V1914" t="s">
        <v>12417</v>
      </c>
      <c r="W1914">
        <v>70826</v>
      </c>
      <c r="X1914">
        <v>10258</v>
      </c>
      <c r="Y1914" t="s">
        <v>11280</v>
      </c>
      <c r="Z1914" t="s">
        <v>12418</v>
      </c>
      <c r="AA1914" t="s">
        <v>656</v>
      </c>
      <c r="AB1914" t="s">
        <v>656</v>
      </c>
      <c r="AC1914" t="s">
        <v>11280</v>
      </c>
      <c r="AD1914" t="s">
        <v>12418</v>
      </c>
      <c r="AE1914">
        <v>12935</v>
      </c>
      <c r="AF1914" t="s">
        <v>11280</v>
      </c>
      <c r="AG1914">
        <v>38311</v>
      </c>
      <c r="AH1914" t="s">
        <v>11280</v>
      </c>
      <c r="AI1914">
        <v>23598</v>
      </c>
      <c r="AJ1914">
        <v>5247</v>
      </c>
      <c r="AL1914" t="s">
        <v>15347</v>
      </c>
      <c r="AM1914" t="s">
        <v>12418</v>
      </c>
      <c r="AN1914" t="s">
        <v>11280</v>
      </c>
      <c r="AO1914" t="s">
        <v>15887</v>
      </c>
    </row>
    <row r="1915" spans="1:41" x14ac:dyDescent="0.3">
      <c r="A1915" t="s">
        <v>3165</v>
      </c>
      <c r="B1915" t="s">
        <v>1313</v>
      </c>
      <c r="C1915" s="62">
        <v>33359</v>
      </c>
      <c r="D1915" t="s">
        <v>6705</v>
      </c>
      <c r="E1915" t="s">
        <v>7558</v>
      </c>
      <c r="F1915" t="s">
        <v>1424</v>
      </c>
      <c r="G1915" t="s">
        <v>6107</v>
      </c>
      <c r="H1915" t="s">
        <v>1371</v>
      </c>
      <c r="I1915" t="s">
        <v>10785</v>
      </c>
      <c r="J1915" t="s">
        <v>1313</v>
      </c>
      <c r="K1915">
        <v>573186</v>
      </c>
      <c r="L1915" t="s">
        <v>1313</v>
      </c>
      <c r="M1915">
        <v>2001082</v>
      </c>
      <c r="N1915" t="s">
        <v>1313</v>
      </c>
      <c r="O1915" t="s">
        <v>8984</v>
      </c>
      <c r="P1915" t="s">
        <v>3165</v>
      </c>
      <c r="Q1915">
        <v>9637</v>
      </c>
      <c r="R1915" t="s">
        <v>1313</v>
      </c>
      <c r="S1915">
        <v>32815</v>
      </c>
      <c r="T1915" t="s">
        <v>1313</v>
      </c>
      <c r="V1915" t="s">
        <v>6336</v>
      </c>
      <c r="W1915">
        <v>70371</v>
      </c>
      <c r="X1915">
        <v>9637</v>
      </c>
      <c r="Y1915" t="s">
        <v>1313</v>
      </c>
      <c r="Z1915" t="s">
        <v>6337</v>
      </c>
      <c r="AA1915" t="s">
        <v>656</v>
      </c>
      <c r="AB1915" t="s">
        <v>656</v>
      </c>
      <c r="AC1915" t="s">
        <v>1313</v>
      </c>
      <c r="AD1915" t="s">
        <v>6337</v>
      </c>
      <c r="AE1915">
        <v>12456</v>
      </c>
      <c r="AF1915" t="s">
        <v>1313</v>
      </c>
      <c r="AG1915">
        <v>39041</v>
      </c>
      <c r="AH1915" t="s">
        <v>1313</v>
      </c>
      <c r="AI1915">
        <v>18184</v>
      </c>
      <c r="AJ1915">
        <v>4571</v>
      </c>
      <c r="AK1915" t="s">
        <v>1313</v>
      </c>
      <c r="AL1915" t="s">
        <v>15348</v>
      </c>
      <c r="AM1915" t="s">
        <v>6337</v>
      </c>
      <c r="AN1915" t="s">
        <v>6337</v>
      </c>
      <c r="AO1915" t="s">
        <v>15887</v>
      </c>
    </row>
    <row r="1916" spans="1:41" x14ac:dyDescent="0.3">
      <c r="A1916" t="s">
        <v>3166</v>
      </c>
      <c r="B1916" t="s">
        <v>748</v>
      </c>
      <c r="C1916" s="62">
        <v>31211</v>
      </c>
      <c r="D1916" t="s">
        <v>6779</v>
      </c>
      <c r="E1916" t="s">
        <v>7709</v>
      </c>
      <c r="F1916" t="s">
        <v>1479</v>
      </c>
      <c r="G1916" t="s">
        <v>9083</v>
      </c>
      <c r="H1916" t="s">
        <v>1371</v>
      </c>
      <c r="I1916" t="s">
        <v>9225</v>
      </c>
      <c r="J1916" t="s">
        <v>748</v>
      </c>
      <c r="K1916">
        <v>467008</v>
      </c>
      <c r="L1916" t="s">
        <v>748</v>
      </c>
      <c r="M1916">
        <v>1392909</v>
      </c>
      <c r="N1916" t="s">
        <v>748</v>
      </c>
      <c r="O1916" t="s">
        <v>3167</v>
      </c>
      <c r="P1916" t="s">
        <v>3166</v>
      </c>
      <c r="Q1916">
        <v>8565</v>
      </c>
      <c r="R1916" t="s">
        <v>748</v>
      </c>
      <c r="S1916">
        <v>29763</v>
      </c>
      <c r="T1916" t="s">
        <v>748</v>
      </c>
      <c r="V1916" t="s">
        <v>4866</v>
      </c>
      <c r="W1916">
        <v>46719</v>
      </c>
      <c r="X1916">
        <v>8565</v>
      </c>
      <c r="Y1916" t="s">
        <v>748</v>
      </c>
      <c r="Z1916" t="s">
        <v>6338</v>
      </c>
      <c r="AA1916" t="s">
        <v>656</v>
      </c>
      <c r="AB1916" t="s">
        <v>656</v>
      </c>
      <c r="AC1916" t="s">
        <v>748</v>
      </c>
      <c r="AD1916" t="s">
        <v>6338</v>
      </c>
      <c r="AE1916">
        <v>10283</v>
      </c>
      <c r="AF1916" t="s">
        <v>748</v>
      </c>
      <c r="AG1916">
        <v>6257</v>
      </c>
      <c r="AH1916" t="s">
        <v>748</v>
      </c>
      <c r="AI1916">
        <v>2298</v>
      </c>
      <c r="AJ1916">
        <v>3329</v>
      </c>
      <c r="AL1916" t="s">
        <v>15349</v>
      </c>
      <c r="AM1916" t="s">
        <v>6338</v>
      </c>
      <c r="AN1916" t="s">
        <v>6338</v>
      </c>
      <c r="AO1916" t="s">
        <v>15883</v>
      </c>
    </row>
    <row r="1917" spans="1:41" x14ac:dyDescent="0.3">
      <c r="A1917" t="s">
        <v>3168</v>
      </c>
      <c r="B1917" t="s">
        <v>1049</v>
      </c>
      <c r="C1917" s="62">
        <v>31659</v>
      </c>
      <c r="D1917" t="s">
        <v>6583</v>
      </c>
      <c r="E1917" t="s">
        <v>8082</v>
      </c>
      <c r="F1917" t="s">
        <v>3575</v>
      </c>
      <c r="G1917" t="s">
        <v>3575</v>
      </c>
      <c r="H1917" t="s">
        <v>1371</v>
      </c>
      <c r="I1917" t="s">
        <v>10238</v>
      </c>
      <c r="J1917" t="s">
        <v>1049</v>
      </c>
      <c r="K1917">
        <v>452741</v>
      </c>
      <c r="L1917" t="s">
        <v>1049</v>
      </c>
      <c r="M1917">
        <v>1741616</v>
      </c>
      <c r="N1917" t="s">
        <v>1049</v>
      </c>
      <c r="O1917" t="s">
        <v>3169</v>
      </c>
      <c r="P1917" t="s">
        <v>3168</v>
      </c>
      <c r="Q1917">
        <v>8912</v>
      </c>
      <c r="R1917" t="s">
        <v>1049</v>
      </c>
      <c r="S1917">
        <v>30886</v>
      </c>
      <c r="T1917" t="s">
        <v>1049</v>
      </c>
      <c r="V1917" t="s">
        <v>4867</v>
      </c>
      <c r="W1917">
        <v>55135</v>
      </c>
      <c r="X1917">
        <v>8912</v>
      </c>
      <c r="Y1917" t="s">
        <v>1049</v>
      </c>
      <c r="Z1917" t="s">
        <v>8985</v>
      </c>
      <c r="AA1917" t="s">
        <v>656</v>
      </c>
      <c r="AB1917" t="s">
        <v>656</v>
      </c>
      <c r="AC1917" t="s">
        <v>1049</v>
      </c>
      <c r="AD1917" t="s">
        <v>8985</v>
      </c>
      <c r="AE1917">
        <v>10919</v>
      </c>
      <c r="AI1917">
        <v>5104</v>
      </c>
      <c r="AN1917" t="s">
        <v>1049</v>
      </c>
      <c r="AO1917" t="s">
        <v>1371</v>
      </c>
    </row>
    <row r="1918" spans="1:41" x14ac:dyDescent="0.3">
      <c r="A1918" t="s">
        <v>3170</v>
      </c>
      <c r="B1918" t="s">
        <v>118</v>
      </c>
      <c r="C1918" s="62">
        <v>30959</v>
      </c>
      <c r="D1918" t="s">
        <v>6859</v>
      </c>
      <c r="E1918" t="s">
        <v>6858</v>
      </c>
      <c r="F1918" t="s">
        <v>3575</v>
      </c>
      <c r="G1918" t="s">
        <v>3575</v>
      </c>
      <c r="H1918" t="s">
        <v>1378</v>
      </c>
      <c r="I1918" t="s">
        <v>9552</v>
      </c>
      <c r="J1918" t="s">
        <v>118</v>
      </c>
      <c r="K1918">
        <v>453211</v>
      </c>
      <c r="L1918" t="s">
        <v>118</v>
      </c>
      <c r="M1918">
        <v>1114754</v>
      </c>
      <c r="N1918" t="s">
        <v>118</v>
      </c>
      <c r="O1918" t="s">
        <v>3171</v>
      </c>
      <c r="P1918" t="s">
        <v>3170</v>
      </c>
      <c r="Q1918">
        <v>8528</v>
      </c>
      <c r="R1918" t="s">
        <v>118</v>
      </c>
      <c r="S1918">
        <v>29611</v>
      </c>
      <c r="T1918" t="s">
        <v>118</v>
      </c>
      <c r="U1918" t="s">
        <v>118</v>
      </c>
      <c r="V1918" t="s">
        <v>4868</v>
      </c>
      <c r="W1918">
        <v>51938</v>
      </c>
      <c r="X1918">
        <v>8528</v>
      </c>
      <c r="Y1918" t="s">
        <v>118</v>
      </c>
      <c r="Z1918" t="s">
        <v>6339</v>
      </c>
      <c r="AA1918" t="s">
        <v>656</v>
      </c>
      <c r="AB1918" t="s">
        <v>656</v>
      </c>
      <c r="AC1918" t="s">
        <v>118</v>
      </c>
      <c r="AD1918" t="s">
        <v>6339</v>
      </c>
      <c r="AE1918">
        <v>9280</v>
      </c>
      <c r="AF1918" t="s">
        <v>118</v>
      </c>
      <c r="AG1918">
        <v>5513</v>
      </c>
      <c r="AH1918" t="s">
        <v>118</v>
      </c>
      <c r="AI1918">
        <v>2996</v>
      </c>
      <c r="AJ1918">
        <v>3297</v>
      </c>
      <c r="AN1918" t="s">
        <v>118</v>
      </c>
      <c r="AO1918" t="s">
        <v>1378</v>
      </c>
    </row>
    <row r="1919" spans="1:41" x14ac:dyDescent="0.3">
      <c r="A1919" t="s">
        <v>3172</v>
      </c>
      <c r="B1919" t="s">
        <v>1064</v>
      </c>
      <c r="C1919" s="62">
        <v>29198</v>
      </c>
      <c r="D1919" t="s">
        <v>6589</v>
      </c>
      <c r="E1919" t="s">
        <v>8083</v>
      </c>
      <c r="F1919" t="s">
        <v>3575</v>
      </c>
      <c r="G1919" t="s">
        <v>3575</v>
      </c>
      <c r="H1919" t="s">
        <v>1371</v>
      </c>
      <c r="I1919" t="s">
        <v>9940</v>
      </c>
      <c r="J1919" t="s">
        <v>1064</v>
      </c>
      <c r="K1919">
        <v>445590</v>
      </c>
      <c r="L1919" t="s">
        <v>1064</v>
      </c>
      <c r="M1919">
        <v>593276</v>
      </c>
      <c r="N1919" t="s">
        <v>1064</v>
      </c>
      <c r="O1919" t="s">
        <v>3173</v>
      </c>
      <c r="P1919" t="s">
        <v>3172</v>
      </c>
      <c r="Q1919">
        <v>7869</v>
      </c>
      <c r="R1919" t="s">
        <v>1064</v>
      </c>
      <c r="S1919">
        <v>28591</v>
      </c>
      <c r="T1919" t="s">
        <v>1064</v>
      </c>
      <c r="V1919" t="s">
        <v>4869</v>
      </c>
      <c r="W1919">
        <v>43330</v>
      </c>
      <c r="X1919">
        <v>7869</v>
      </c>
      <c r="Y1919" t="s">
        <v>1064</v>
      </c>
      <c r="Z1919" t="s">
        <v>6340</v>
      </c>
      <c r="AA1919" t="s">
        <v>664</v>
      </c>
      <c r="AB1919" t="s">
        <v>664</v>
      </c>
      <c r="AC1919" t="s">
        <v>1064</v>
      </c>
      <c r="AD1919" t="s">
        <v>6340</v>
      </c>
      <c r="AE1919">
        <v>9514</v>
      </c>
      <c r="AF1919" t="s">
        <v>1064</v>
      </c>
      <c r="AG1919">
        <v>6180</v>
      </c>
      <c r="AH1919" t="s">
        <v>1064</v>
      </c>
      <c r="AI1919">
        <v>547</v>
      </c>
      <c r="AN1919" t="s">
        <v>1064</v>
      </c>
      <c r="AO1919" t="s">
        <v>1371</v>
      </c>
    </row>
    <row r="1920" spans="1:41" x14ac:dyDescent="0.3">
      <c r="A1920" t="s">
        <v>15646</v>
      </c>
      <c r="B1920" t="s">
        <v>14242</v>
      </c>
      <c r="C1920" s="62">
        <v>32789</v>
      </c>
      <c r="D1920" t="s">
        <v>6631</v>
      </c>
      <c r="E1920" t="s">
        <v>7052</v>
      </c>
      <c r="F1920" t="s">
        <v>3575</v>
      </c>
      <c r="G1920" t="s">
        <v>3575</v>
      </c>
      <c r="H1920" t="s">
        <v>1371</v>
      </c>
      <c r="I1920" t="s">
        <v>15647</v>
      </c>
      <c r="J1920" t="s">
        <v>14242</v>
      </c>
      <c r="K1920">
        <v>544150</v>
      </c>
      <c r="L1920" t="s">
        <v>14242</v>
      </c>
      <c r="P1920" t="s">
        <v>15646</v>
      </c>
      <c r="Q1920">
        <v>10285</v>
      </c>
      <c r="R1920" t="s">
        <v>14242</v>
      </c>
      <c r="S1920">
        <v>31109</v>
      </c>
      <c r="T1920" t="s">
        <v>16095</v>
      </c>
      <c r="W1920">
        <v>58715</v>
      </c>
      <c r="X1920">
        <v>10285</v>
      </c>
      <c r="Y1920" t="s">
        <v>16096</v>
      </c>
      <c r="Z1920" t="s">
        <v>16097</v>
      </c>
      <c r="AA1920" t="s">
        <v>656</v>
      </c>
      <c r="AB1920" t="s">
        <v>656</v>
      </c>
      <c r="AD1920" t="s">
        <v>16097</v>
      </c>
      <c r="AE1920">
        <v>12078</v>
      </c>
      <c r="AI1920">
        <v>11026</v>
      </c>
      <c r="AJ1920">
        <v>3956</v>
      </c>
      <c r="AN1920" t="s">
        <v>14242</v>
      </c>
      <c r="AO1920" t="s">
        <v>1371</v>
      </c>
    </row>
    <row r="1921" spans="1:41" x14ac:dyDescent="0.3">
      <c r="A1921" t="s">
        <v>15839</v>
      </c>
      <c r="B1921" t="s">
        <v>15683</v>
      </c>
      <c r="C1921" s="62">
        <v>33858</v>
      </c>
      <c r="D1921" t="s">
        <v>6549</v>
      </c>
      <c r="E1921" t="s">
        <v>7052</v>
      </c>
      <c r="F1921" t="s">
        <v>1381</v>
      </c>
      <c r="G1921" t="s">
        <v>9083</v>
      </c>
      <c r="H1921" t="s">
        <v>1371</v>
      </c>
      <c r="I1921" t="s">
        <v>15840</v>
      </c>
      <c r="J1921" t="s">
        <v>15683</v>
      </c>
      <c r="K1921">
        <v>605498</v>
      </c>
      <c r="L1921" t="s">
        <v>15683</v>
      </c>
      <c r="P1921" t="s">
        <v>15839</v>
      </c>
      <c r="Q1921">
        <v>10581</v>
      </c>
      <c r="R1921" t="s">
        <v>15683</v>
      </c>
      <c r="S1921">
        <v>35031</v>
      </c>
      <c r="T1921" t="s">
        <v>15683</v>
      </c>
      <c r="W1921">
        <v>70827</v>
      </c>
      <c r="X1921">
        <v>10581</v>
      </c>
      <c r="Y1921" t="s">
        <v>15683</v>
      </c>
      <c r="Z1921" t="s">
        <v>16098</v>
      </c>
      <c r="AA1921" t="s">
        <v>664</v>
      </c>
      <c r="AB1921" t="s">
        <v>664</v>
      </c>
      <c r="AD1921" t="s">
        <v>16098</v>
      </c>
      <c r="AE1921">
        <v>13435</v>
      </c>
      <c r="AI1921">
        <v>28856</v>
      </c>
      <c r="AJ1921">
        <v>5857</v>
      </c>
      <c r="AN1921" t="s">
        <v>15683</v>
      </c>
      <c r="AO1921" t="s">
        <v>15887</v>
      </c>
    </row>
    <row r="1922" spans="1:41" x14ac:dyDescent="0.3">
      <c r="A1922" t="s">
        <v>4870</v>
      </c>
      <c r="B1922" t="s">
        <v>147</v>
      </c>
      <c r="C1922" s="62">
        <v>33437</v>
      </c>
      <c r="D1922" t="s">
        <v>7053</v>
      </c>
      <c r="E1922" t="s">
        <v>7052</v>
      </c>
      <c r="F1922" t="s">
        <v>1444</v>
      </c>
      <c r="G1922" t="s">
        <v>9083</v>
      </c>
      <c r="H1922" t="s">
        <v>658</v>
      </c>
      <c r="I1922" t="s">
        <v>10757</v>
      </c>
      <c r="J1922" t="s">
        <v>147</v>
      </c>
      <c r="K1922">
        <v>553993</v>
      </c>
      <c r="L1922" t="s">
        <v>147</v>
      </c>
      <c r="M1922">
        <v>1960254</v>
      </c>
      <c r="N1922" t="s">
        <v>147</v>
      </c>
      <c r="O1922" t="s">
        <v>8986</v>
      </c>
      <c r="P1922" t="s">
        <v>4870</v>
      </c>
      <c r="Q1922">
        <v>9724</v>
      </c>
      <c r="R1922" t="s">
        <v>147</v>
      </c>
      <c r="S1922">
        <v>32367</v>
      </c>
      <c r="T1922" t="s">
        <v>147</v>
      </c>
      <c r="V1922" t="s">
        <v>6341</v>
      </c>
      <c r="W1922">
        <v>66110</v>
      </c>
      <c r="X1922">
        <v>9724</v>
      </c>
      <c r="Y1922" t="s">
        <v>147</v>
      </c>
      <c r="Z1922" t="s">
        <v>6342</v>
      </c>
      <c r="AA1922" t="s">
        <v>656</v>
      </c>
      <c r="AB1922" t="s">
        <v>656</v>
      </c>
      <c r="AC1922" t="s">
        <v>147</v>
      </c>
      <c r="AD1922" t="s">
        <v>6342</v>
      </c>
      <c r="AE1922">
        <v>12647</v>
      </c>
      <c r="AF1922" t="s">
        <v>147</v>
      </c>
      <c r="AG1922">
        <v>21633</v>
      </c>
      <c r="AH1922" t="s">
        <v>147</v>
      </c>
      <c r="AI1922">
        <v>9668</v>
      </c>
      <c r="AJ1922">
        <v>4583</v>
      </c>
      <c r="AK1922" t="s">
        <v>147</v>
      </c>
      <c r="AL1922" t="s">
        <v>15350</v>
      </c>
      <c r="AM1922" t="s">
        <v>6342</v>
      </c>
      <c r="AN1922" t="s">
        <v>6342</v>
      </c>
      <c r="AO1922" t="s">
        <v>658</v>
      </c>
    </row>
    <row r="1923" spans="1:41" x14ac:dyDescent="0.3">
      <c r="A1923" t="s">
        <v>13909</v>
      </c>
      <c r="B1923" t="s">
        <v>11561</v>
      </c>
      <c r="C1923" s="62">
        <v>32263</v>
      </c>
      <c r="D1923" t="s">
        <v>7142</v>
      </c>
      <c r="E1923" t="s">
        <v>13910</v>
      </c>
      <c r="F1923" t="s">
        <v>3575</v>
      </c>
      <c r="G1923" t="s">
        <v>3575</v>
      </c>
      <c r="H1923" t="s">
        <v>1422</v>
      </c>
      <c r="I1923" t="s">
        <v>11562</v>
      </c>
      <c r="J1923" t="s">
        <v>11561</v>
      </c>
      <c r="K1923">
        <v>491696</v>
      </c>
      <c r="L1923" t="s">
        <v>11561</v>
      </c>
      <c r="M1923">
        <v>1735795</v>
      </c>
      <c r="N1923" t="s">
        <v>11561</v>
      </c>
      <c r="O1923" t="s">
        <v>13911</v>
      </c>
      <c r="P1923" t="s">
        <v>13909</v>
      </c>
      <c r="Q1923">
        <v>9404</v>
      </c>
      <c r="R1923" t="s">
        <v>11561</v>
      </c>
      <c r="S1923">
        <v>31964</v>
      </c>
      <c r="T1923" t="s">
        <v>11561</v>
      </c>
      <c r="W1923">
        <v>51184</v>
      </c>
      <c r="X1923">
        <v>9404</v>
      </c>
      <c r="Y1923" t="s">
        <v>13912</v>
      </c>
      <c r="Z1923" t="s">
        <v>13913</v>
      </c>
      <c r="AA1923" t="s">
        <v>656</v>
      </c>
      <c r="AB1923" t="s">
        <v>656</v>
      </c>
      <c r="AD1923" t="s">
        <v>13913</v>
      </c>
      <c r="AE1923">
        <v>12835</v>
      </c>
      <c r="AI1923">
        <v>4704</v>
      </c>
      <c r="AJ1923">
        <v>4371</v>
      </c>
      <c r="AK1923" t="s">
        <v>11561</v>
      </c>
      <c r="AL1923" t="s">
        <v>15351</v>
      </c>
      <c r="AM1923" t="s">
        <v>13913</v>
      </c>
      <c r="AN1923" t="s">
        <v>11561</v>
      </c>
      <c r="AO1923" t="s">
        <v>1422</v>
      </c>
    </row>
    <row r="1924" spans="1:41" x14ac:dyDescent="0.3">
      <c r="A1924" t="s">
        <v>8215</v>
      </c>
      <c r="B1924" t="s">
        <v>8987</v>
      </c>
      <c r="C1924" s="62">
        <v>32954</v>
      </c>
      <c r="D1924" t="s">
        <v>6549</v>
      </c>
      <c r="E1924" t="s">
        <v>8216</v>
      </c>
      <c r="F1924" t="s">
        <v>1447</v>
      </c>
      <c r="G1924" t="s">
        <v>6107</v>
      </c>
      <c r="H1924" t="s">
        <v>1422</v>
      </c>
      <c r="I1924" t="s">
        <v>10753</v>
      </c>
      <c r="J1924" t="s">
        <v>8987</v>
      </c>
      <c r="K1924">
        <v>572180</v>
      </c>
      <c r="L1924" t="s">
        <v>8987</v>
      </c>
      <c r="M1924">
        <v>1937573</v>
      </c>
      <c r="N1924" t="s">
        <v>8987</v>
      </c>
      <c r="O1924" t="s">
        <v>8988</v>
      </c>
      <c r="P1924" t="s">
        <v>8215</v>
      </c>
      <c r="Q1924">
        <v>9131</v>
      </c>
      <c r="R1924" t="s">
        <v>8987</v>
      </c>
      <c r="S1924">
        <v>32062</v>
      </c>
      <c r="T1924" t="s">
        <v>8987</v>
      </c>
      <c r="V1924" t="s">
        <v>8989</v>
      </c>
      <c r="W1924">
        <v>70779</v>
      </c>
      <c r="X1924">
        <v>9131</v>
      </c>
      <c r="Y1924" t="s">
        <v>8987</v>
      </c>
      <c r="Z1924" t="s">
        <v>8990</v>
      </c>
      <c r="AA1924" t="s">
        <v>656</v>
      </c>
      <c r="AB1924" t="s">
        <v>656</v>
      </c>
      <c r="AC1924" t="s">
        <v>8987</v>
      </c>
      <c r="AD1924" t="s">
        <v>8990</v>
      </c>
      <c r="AE1924">
        <v>12152</v>
      </c>
      <c r="AF1924" t="s">
        <v>8987</v>
      </c>
      <c r="AG1924">
        <v>17024</v>
      </c>
      <c r="AH1924" t="s">
        <v>8987</v>
      </c>
      <c r="AI1924">
        <v>18336</v>
      </c>
      <c r="AJ1924">
        <v>4700</v>
      </c>
      <c r="AL1924" t="s">
        <v>15352</v>
      </c>
      <c r="AM1924" t="s">
        <v>8990</v>
      </c>
      <c r="AN1924" t="s">
        <v>8987</v>
      </c>
      <c r="AO1924" t="s">
        <v>1422</v>
      </c>
    </row>
    <row r="1925" spans="1:41" x14ac:dyDescent="0.3">
      <c r="A1925" t="s">
        <v>13914</v>
      </c>
      <c r="B1925" t="s">
        <v>11294</v>
      </c>
      <c r="C1925" s="62">
        <v>32749</v>
      </c>
      <c r="D1925" t="s">
        <v>7274</v>
      </c>
      <c r="E1925" t="s">
        <v>13915</v>
      </c>
      <c r="F1925" t="s">
        <v>1435</v>
      </c>
      <c r="G1925" t="s">
        <v>9083</v>
      </c>
      <c r="H1925" t="s">
        <v>1371</v>
      </c>
      <c r="I1925" t="s">
        <v>11771</v>
      </c>
      <c r="J1925" t="s">
        <v>11294</v>
      </c>
      <c r="K1925">
        <v>608718</v>
      </c>
      <c r="L1925" t="s">
        <v>11294</v>
      </c>
      <c r="M1925">
        <v>2124204</v>
      </c>
      <c r="N1925" t="s">
        <v>11294</v>
      </c>
      <c r="O1925" t="s">
        <v>13916</v>
      </c>
      <c r="P1925" t="s">
        <v>13914</v>
      </c>
      <c r="Q1925">
        <v>10370</v>
      </c>
      <c r="R1925" t="s">
        <v>11294</v>
      </c>
      <c r="S1925">
        <v>36023</v>
      </c>
      <c r="T1925" t="s">
        <v>11294</v>
      </c>
      <c r="W1925">
        <v>100324</v>
      </c>
      <c r="X1925">
        <v>10370</v>
      </c>
      <c r="Y1925" t="s">
        <v>11294</v>
      </c>
      <c r="Z1925" t="s">
        <v>13917</v>
      </c>
      <c r="AA1925" t="s">
        <v>664</v>
      </c>
      <c r="AB1925" t="s">
        <v>664</v>
      </c>
      <c r="AD1925" t="s">
        <v>13917</v>
      </c>
      <c r="AE1925">
        <v>13302</v>
      </c>
      <c r="AI1925">
        <v>23829</v>
      </c>
      <c r="AJ1925">
        <v>5358</v>
      </c>
      <c r="AL1925" t="s">
        <v>15353</v>
      </c>
      <c r="AM1925" t="s">
        <v>13917</v>
      </c>
      <c r="AN1925" t="s">
        <v>13917</v>
      </c>
      <c r="AO1925" t="s">
        <v>15887</v>
      </c>
    </row>
    <row r="1926" spans="1:41" x14ac:dyDescent="0.3">
      <c r="A1926" t="s">
        <v>3174</v>
      </c>
      <c r="B1926" t="s">
        <v>302</v>
      </c>
      <c r="C1926" s="62">
        <v>26959</v>
      </c>
      <c r="D1926" t="s">
        <v>6948</v>
      </c>
      <c r="E1926" t="s">
        <v>6915</v>
      </c>
      <c r="F1926" t="s">
        <v>3575</v>
      </c>
      <c r="G1926" t="s">
        <v>3575</v>
      </c>
      <c r="H1926" t="s">
        <v>1378</v>
      </c>
      <c r="I1926" t="s">
        <v>10816</v>
      </c>
      <c r="J1926" t="s">
        <v>302</v>
      </c>
      <c r="K1926">
        <v>400085</v>
      </c>
      <c r="L1926" t="s">
        <v>302</v>
      </c>
      <c r="M1926">
        <v>211807</v>
      </c>
      <c r="N1926" t="s">
        <v>302</v>
      </c>
      <c r="O1926" t="s">
        <v>3175</v>
      </c>
      <c r="P1926" t="s">
        <v>3174</v>
      </c>
      <c r="Q1926">
        <v>6615</v>
      </c>
      <c r="R1926" t="s">
        <v>302</v>
      </c>
      <c r="S1926">
        <v>4570</v>
      </c>
      <c r="T1926" t="s">
        <v>302</v>
      </c>
      <c r="U1926" t="s">
        <v>302</v>
      </c>
      <c r="V1926" t="s">
        <v>4871</v>
      </c>
      <c r="W1926">
        <v>1184</v>
      </c>
      <c r="X1926">
        <v>6615</v>
      </c>
      <c r="Y1926" t="s">
        <v>302</v>
      </c>
      <c r="Z1926" t="s">
        <v>6343</v>
      </c>
      <c r="AA1926" t="s">
        <v>664</v>
      </c>
      <c r="AB1926" t="s">
        <v>656</v>
      </c>
      <c r="AC1926" t="s">
        <v>302</v>
      </c>
      <c r="AD1926" t="s">
        <v>6343</v>
      </c>
      <c r="AE1926">
        <v>6560</v>
      </c>
      <c r="AF1926" t="s">
        <v>302</v>
      </c>
      <c r="AG1926">
        <v>5373</v>
      </c>
      <c r="AH1926" t="s">
        <v>302</v>
      </c>
      <c r="AI1926">
        <v>15212</v>
      </c>
      <c r="AJ1926">
        <v>531</v>
      </c>
      <c r="AK1926" t="s">
        <v>302</v>
      </c>
      <c r="AL1926" t="s">
        <v>15354</v>
      </c>
      <c r="AM1926" t="s">
        <v>6343</v>
      </c>
      <c r="AN1926" t="s">
        <v>302</v>
      </c>
      <c r="AO1926" t="s">
        <v>1378</v>
      </c>
    </row>
    <row r="1927" spans="1:41" x14ac:dyDescent="0.3">
      <c r="A1927" t="s">
        <v>3176</v>
      </c>
      <c r="B1927" t="s">
        <v>372</v>
      </c>
      <c r="C1927" s="62">
        <v>30593</v>
      </c>
      <c r="D1927" t="s">
        <v>6916</v>
      </c>
      <c r="E1927" t="s">
        <v>6915</v>
      </c>
      <c r="F1927" t="s">
        <v>1432</v>
      </c>
      <c r="G1927" t="s">
        <v>9083</v>
      </c>
      <c r="H1927" t="s">
        <v>1422</v>
      </c>
      <c r="I1927" t="s">
        <v>10454</v>
      </c>
      <c r="J1927" t="s">
        <v>372</v>
      </c>
      <c r="K1927">
        <v>435559</v>
      </c>
      <c r="L1927" t="s">
        <v>372</v>
      </c>
      <c r="M1927">
        <v>546504</v>
      </c>
      <c r="N1927" t="s">
        <v>372</v>
      </c>
      <c r="O1927" t="s">
        <v>3177</v>
      </c>
      <c r="P1927" t="s">
        <v>3176</v>
      </c>
      <c r="Q1927">
        <v>8052</v>
      </c>
      <c r="R1927" t="s">
        <v>372</v>
      </c>
      <c r="S1927">
        <v>28802</v>
      </c>
      <c r="T1927" t="s">
        <v>372</v>
      </c>
      <c r="U1927" t="s">
        <v>372</v>
      </c>
      <c r="V1927" t="s">
        <v>4872</v>
      </c>
      <c r="W1927">
        <v>49076</v>
      </c>
      <c r="X1927">
        <v>8052</v>
      </c>
      <c r="Y1927" t="s">
        <v>372</v>
      </c>
      <c r="Z1927" t="s">
        <v>6344</v>
      </c>
      <c r="AA1927" t="s">
        <v>656</v>
      </c>
      <c r="AB1927" t="s">
        <v>656</v>
      </c>
      <c r="AC1927" t="s">
        <v>372</v>
      </c>
      <c r="AD1927" t="s">
        <v>6344</v>
      </c>
      <c r="AE1927">
        <v>8276</v>
      </c>
      <c r="AF1927" t="s">
        <v>372</v>
      </c>
      <c r="AG1927">
        <v>5311</v>
      </c>
      <c r="AH1927" t="s">
        <v>372</v>
      </c>
      <c r="AI1927">
        <v>1051</v>
      </c>
      <c r="AJ1927">
        <v>2568</v>
      </c>
      <c r="AK1927" t="s">
        <v>372</v>
      </c>
      <c r="AL1927" t="s">
        <v>15355</v>
      </c>
      <c r="AM1927" t="s">
        <v>6344</v>
      </c>
      <c r="AN1927" t="s">
        <v>6344</v>
      </c>
      <c r="AO1927" t="s">
        <v>1422</v>
      </c>
    </row>
    <row r="1928" spans="1:41" x14ac:dyDescent="0.3">
      <c r="A1928" t="s">
        <v>11408</v>
      </c>
      <c r="B1928" t="s">
        <v>11581</v>
      </c>
      <c r="C1928" s="62">
        <v>34376</v>
      </c>
      <c r="D1928" t="s">
        <v>11410</v>
      </c>
      <c r="E1928" t="s">
        <v>11409</v>
      </c>
      <c r="F1928" t="s">
        <v>1458</v>
      </c>
      <c r="G1928" t="s">
        <v>9083</v>
      </c>
      <c r="H1928" t="s">
        <v>1429</v>
      </c>
      <c r="I1928" t="s">
        <v>11582</v>
      </c>
      <c r="J1928" t="s">
        <v>11581</v>
      </c>
      <c r="K1928">
        <v>621020</v>
      </c>
      <c r="L1928" t="s">
        <v>11581</v>
      </c>
      <c r="M1928">
        <v>2184343</v>
      </c>
      <c r="N1928" t="s">
        <v>11581</v>
      </c>
      <c r="O1928" t="s">
        <v>13233</v>
      </c>
      <c r="P1928" t="s">
        <v>11408</v>
      </c>
      <c r="Q1928">
        <v>10234</v>
      </c>
      <c r="R1928" t="s">
        <v>11581</v>
      </c>
      <c r="S1928">
        <v>34895</v>
      </c>
      <c r="T1928" t="s">
        <v>11581</v>
      </c>
      <c r="V1928" t="s">
        <v>12399</v>
      </c>
      <c r="W1928">
        <v>107168</v>
      </c>
      <c r="X1928">
        <v>10234</v>
      </c>
      <c r="Y1928" t="s">
        <v>11581</v>
      </c>
      <c r="Z1928" t="s">
        <v>12400</v>
      </c>
      <c r="AA1928" t="s">
        <v>656</v>
      </c>
      <c r="AB1928" t="s">
        <v>656</v>
      </c>
      <c r="AC1928" t="s">
        <v>11581</v>
      </c>
      <c r="AD1928" t="s">
        <v>12400</v>
      </c>
      <c r="AE1928">
        <v>13806</v>
      </c>
      <c r="AF1928" t="s">
        <v>11581</v>
      </c>
      <c r="AG1928">
        <v>68586</v>
      </c>
      <c r="AH1928" t="s">
        <v>11581</v>
      </c>
      <c r="AI1928">
        <v>18506</v>
      </c>
      <c r="AJ1928">
        <v>5129</v>
      </c>
      <c r="AK1928" t="s">
        <v>11581</v>
      </c>
      <c r="AL1928" t="s">
        <v>15356</v>
      </c>
      <c r="AM1928" t="s">
        <v>12400</v>
      </c>
      <c r="AN1928" t="s">
        <v>12400</v>
      </c>
      <c r="AO1928" t="s">
        <v>1429</v>
      </c>
    </row>
    <row r="1929" spans="1:41" x14ac:dyDescent="0.3">
      <c r="A1929" t="s">
        <v>15946</v>
      </c>
      <c r="B1929" t="s">
        <v>15947</v>
      </c>
      <c r="C1929" s="62">
        <v>34216</v>
      </c>
      <c r="D1929" t="s">
        <v>7094</v>
      </c>
      <c r="E1929" t="s">
        <v>11409</v>
      </c>
      <c r="F1929" t="s">
        <v>1390</v>
      </c>
      <c r="G1929" t="s">
        <v>6107</v>
      </c>
      <c r="H1929" t="s">
        <v>1371</v>
      </c>
      <c r="I1929" t="s">
        <v>15948</v>
      </c>
      <c r="J1929" t="s">
        <v>15947</v>
      </c>
      <c r="K1929">
        <v>657024</v>
      </c>
      <c r="L1929" t="s">
        <v>15947</v>
      </c>
      <c r="P1929" t="s">
        <v>15946</v>
      </c>
      <c r="Q1929">
        <v>11236</v>
      </c>
      <c r="R1929" t="s">
        <v>15947</v>
      </c>
      <c r="S1929">
        <v>36013</v>
      </c>
      <c r="T1929" t="s">
        <v>15947</v>
      </c>
      <c r="W1929">
        <v>104921</v>
      </c>
      <c r="Z1929" t="s">
        <v>16099</v>
      </c>
      <c r="AA1929" t="s">
        <v>656</v>
      </c>
      <c r="AB1929" t="s">
        <v>656</v>
      </c>
      <c r="AD1929" t="s">
        <v>16099</v>
      </c>
      <c r="AE1929">
        <v>14708</v>
      </c>
      <c r="AJ1929">
        <v>6032</v>
      </c>
      <c r="AN1929" t="s">
        <v>15947</v>
      </c>
      <c r="AO1929" t="s">
        <v>1371</v>
      </c>
    </row>
    <row r="1930" spans="1:41" x14ac:dyDescent="0.3">
      <c r="A1930" t="s">
        <v>3178</v>
      </c>
      <c r="B1930" t="s">
        <v>995</v>
      </c>
      <c r="C1930" s="62">
        <v>31300</v>
      </c>
      <c r="D1930" t="s">
        <v>6545</v>
      </c>
      <c r="E1930" t="s">
        <v>8084</v>
      </c>
      <c r="F1930" t="s">
        <v>1390</v>
      </c>
      <c r="G1930" t="s">
        <v>6107</v>
      </c>
      <c r="H1930" t="s">
        <v>1371</v>
      </c>
      <c r="I1930" t="s">
        <v>9901</v>
      </c>
      <c r="J1930" t="s">
        <v>995</v>
      </c>
      <c r="K1930">
        <v>461872</v>
      </c>
      <c r="L1930" t="s">
        <v>995</v>
      </c>
      <c r="M1930">
        <v>1102983</v>
      </c>
      <c r="N1930" t="s">
        <v>995</v>
      </c>
      <c r="O1930" t="s">
        <v>3179</v>
      </c>
      <c r="P1930" t="s">
        <v>3178</v>
      </c>
      <c r="Q1930">
        <v>8479</v>
      </c>
      <c r="R1930" t="s">
        <v>995</v>
      </c>
      <c r="S1930">
        <v>30153</v>
      </c>
      <c r="T1930" t="s">
        <v>995</v>
      </c>
      <c r="V1930" t="s">
        <v>4873</v>
      </c>
      <c r="W1930">
        <v>46761</v>
      </c>
      <c r="X1930">
        <v>8479</v>
      </c>
      <c r="Y1930" t="s">
        <v>995</v>
      </c>
      <c r="Z1930" t="s">
        <v>6345</v>
      </c>
      <c r="AA1930" t="s">
        <v>656</v>
      </c>
      <c r="AB1930" t="s">
        <v>656</v>
      </c>
      <c r="AC1930" t="s">
        <v>995</v>
      </c>
      <c r="AD1930" t="s">
        <v>6345</v>
      </c>
      <c r="AE1930">
        <v>8351</v>
      </c>
      <c r="AF1930" t="s">
        <v>995</v>
      </c>
      <c r="AG1930">
        <v>5214</v>
      </c>
      <c r="AH1930" t="s">
        <v>995</v>
      </c>
      <c r="AI1930">
        <v>3247</v>
      </c>
      <c r="AJ1930">
        <v>3132</v>
      </c>
      <c r="AL1930" t="s">
        <v>15357</v>
      </c>
      <c r="AM1930" t="s">
        <v>6345</v>
      </c>
      <c r="AN1930" t="s">
        <v>6345</v>
      </c>
      <c r="AO1930" t="s">
        <v>15883</v>
      </c>
    </row>
    <row r="1931" spans="1:41" x14ac:dyDescent="0.3">
      <c r="A1931" t="s">
        <v>11076</v>
      </c>
      <c r="B1931" t="s">
        <v>11077</v>
      </c>
      <c r="C1931" s="62">
        <v>33270</v>
      </c>
      <c r="D1931" t="s">
        <v>7283</v>
      </c>
      <c r="E1931" t="s">
        <v>7091</v>
      </c>
      <c r="F1931" t="s">
        <v>3575</v>
      </c>
      <c r="G1931" t="s">
        <v>3575</v>
      </c>
      <c r="H1931" t="s">
        <v>1378</v>
      </c>
      <c r="I1931" t="s">
        <v>11078</v>
      </c>
      <c r="J1931" t="s">
        <v>11077</v>
      </c>
      <c r="K1931">
        <v>572182</v>
      </c>
      <c r="L1931" t="s">
        <v>11077</v>
      </c>
      <c r="M1931">
        <v>2048790</v>
      </c>
      <c r="N1931" t="s">
        <v>11077</v>
      </c>
      <c r="O1931" t="s">
        <v>13100</v>
      </c>
      <c r="P1931" t="s">
        <v>11076</v>
      </c>
      <c r="Q1931">
        <v>10053</v>
      </c>
      <c r="R1931" t="s">
        <v>11077</v>
      </c>
      <c r="S1931">
        <v>32908</v>
      </c>
      <c r="T1931" t="s">
        <v>11077</v>
      </c>
      <c r="V1931" t="s">
        <v>12048</v>
      </c>
      <c r="W1931">
        <v>100009</v>
      </c>
      <c r="X1931">
        <v>10053</v>
      </c>
      <c r="Y1931" t="s">
        <v>11077</v>
      </c>
      <c r="Z1931" t="s">
        <v>11079</v>
      </c>
      <c r="AA1931" t="s">
        <v>5053</v>
      </c>
      <c r="AB1931" t="s">
        <v>656</v>
      </c>
      <c r="AC1931" t="s">
        <v>11077</v>
      </c>
      <c r="AD1931" t="s">
        <v>11079</v>
      </c>
      <c r="AE1931">
        <v>12924</v>
      </c>
      <c r="AI1931">
        <v>18434</v>
      </c>
      <c r="AJ1931">
        <v>5009</v>
      </c>
      <c r="AN1931" t="s">
        <v>11077</v>
      </c>
      <c r="AO1931" t="s">
        <v>658</v>
      </c>
    </row>
    <row r="1932" spans="1:41" x14ac:dyDescent="0.3">
      <c r="A1932" t="s">
        <v>3180</v>
      </c>
      <c r="B1932" t="s">
        <v>306</v>
      </c>
      <c r="C1932" s="62">
        <v>31098</v>
      </c>
      <c r="D1932" t="s">
        <v>6637</v>
      </c>
      <c r="E1932" t="s">
        <v>7091</v>
      </c>
      <c r="F1932" t="s">
        <v>3575</v>
      </c>
      <c r="G1932" t="s">
        <v>3575</v>
      </c>
      <c r="H1932" t="s">
        <v>1378</v>
      </c>
      <c r="I1932" t="s">
        <v>9283</v>
      </c>
      <c r="J1932" t="s">
        <v>306</v>
      </c>
      <c r="K1932">
        <v>435220</v>
      </c>
      <c r="L1932" t="s">
        <v>306</v>
      </c>
      <c r="M1932">
        <v>489807</v>
      </c>
      <c r="N1932" t="s">
        <v>306</v>
      </c>
      <c r="O1932" t="s">
        <v>3181</v>
      </c>
      <c r="P1932" t="s">
        <v>3180</v>
      </c>
      <c r="Q1932">
        <v>7858</v>
      </c>
      <c r="R1932" t="s">
        <v>306</v>
      </c>
      <c r="S1932">
        <v>28578</v>
      </c>
      <c r="T1932" t="s">
        <v>306</v>
      </c>
      <c r="U1932" t="s">
        <v>306</v>
      </c>
      <c r="V1932" t="s">
        <v>4874</v>
      </c>
      <c r="W1932">
        <v>45481</v>
      </c>
      <c r="X1932">
        <v>7858</v>
      </c>
      <c r="Y1932" t="s">
        <v>306</v>
      </c>
      <c r="Z1932" t="s">
        <v>6346</v>
      </c>
      <c r="AA1932" t="s">
        <v>664</v>
      </c>
      <c r="AB1932" t="s">
        <v>664</v>
      </c>
      <c r="AC1932" t="s">
        <v>306</v>
      </c>
      <c r="AD1932" t="s">
        <v>6346</v>
      </c>
      <c r="AE1932">
        <v>7910</v>
      </c>
      <c r="AI1932">
        <v>892</v>
      </c>
      <c r="AN1932" t="s">
        <v>306</v>
      </c>
      <c r="AO1932" t="s">
        <v>1378</v>
      </c>
    </row>
    <row r="1933" spans="1:41" x14ac:dyDescent="0.3">
      <c r="A1933" t="s">
        <v>8217</v>
      </c>
      <c r="B1933" t="s">
        <v>8991</v>
      </c>
      <c r="C1933" s="62">
        <v>33697</v>
      </c>
      <c r="D1933" t="s">
        <v>7219</v>
      </c>
      <c r="E1933" t="s">
        <v>8218</v>
      </c>
      <c r="F1933" t="s">
        <v>1387</v>
      </c>
      <c r="G1933" t="s">
        <v>6107</v>
      </c>
      <c r="H1933" t="s">
        <v>1422</v>
      </c>
      <c r="I1933" t="s">
        <v>9407</v>
      </c>
      <c r="J1933" t="s">
        <v>8991</v>
      </c>
      <c r="K1933">
        <v>596119</v>
      </c>
      <c r="L1933" t="s">
        <v>8991</v>
      </c>
      <c r="M1933">
        <v>1894641</v>
      </c>
      <c r="N1933" t="s">
        <v>8991</v>
      </c>
      <c r="O1933" t="s">
        <v>13346</v>
      </c>
      <c r="P1933" t="s">
        <v>8217</v>
      </c>
      <c r="Q1933">
        <v>9549</v>
      </c>
      <c r="R1933" t="s">
        <v>8991</v>
      </c>
      <c r="S1933">
        <v>32123</v>
      </c>
      <c r="T1933" t="s">
        <v>8991</v>
      </c>
      <c r="V1933" t="s">
        <v>11859</v>
      </c>
      <c r="W1933">
        <v>70407</v>
      </c>
      <c r="X1933">
        <v>9549</v>
      </c>
      <c r="Y1933" t="s">
        <v>8991</v>
      </c>
      <c r="Z1933" t="s">
        <v>8992</v>
      </c>
      <c r="AA1933" t="s">
        <v>5053</v>
      </c>
      <c r="AB1933" t="s">
        <v>656</v>
      </c>
      <c r="AC1933" t="s">
        <v>8991</v>
      </c>
      <c r="AD1933" t="s">
        <v>8992</v>
      </c>
      <c r="AE1933">
        <v>12138</v>
      </c>
      <c r="AF1933" t="s">
        <v>8991</v>
      </c>
      <c r="AG1933">
        <v>38595</v>
      </c>
      <c r="AH1933" t="s">
        <v>8991</v>
      </c>
      <c r="AI1933">
        <v>18134</v>
      </c>
      <c r="AJ1933">
        <v>4813</v>
      </c>
      <c r="AL1933" t="s">
        <v>15358</v>
      </c>
      <c r="AM1933" t="s">
        <v>8992</v>
      </c>
      <c r="AN1933" t="s">
        <v>8991</v>
      </c>
      <c r="AO1933" t="s">
        <v>15949</v>
      </c>
    </row>
    <row r="1934" spans="1:41" x14ac:dyDescent="0.3">
      <c r="A1934" t="s">
        <v>3182</v>
      </c>
      <c r="B1934" t="s">
        <v>1348</v>
      </c>
      <c r="C1934" s="62">
        <v>30504</v>
      </c>
      <c r="D1934" t="s">
        <v>8086</v>
      </c>
      <c r="E1934" t="s">
        <v>8085</v>
      </c>
      <c r="F1934" t="s">
        <v>3575</v>
      </c>
      <c r="G1934" t="s">
        <v>3575</v>
      </c>
      <c r="H1934" t="s">
        <v>1371</v>
      </c>
      <c r="I1934" t="s">
        <v>9732</v>
      </c>
      <c r="J1934" t="s">
        <v>1348</v>
      </c>
      <c r="K1934">
        <v>449881</v>
      </c>
      <c r="L1934" t="s">
        <v>1348</v>
      </c>
      <c r="M1934">
        <v>1426548</v>
      </c>
      <c r="N1934" t="s">
        <v>1348</v>
      </c>
      <c r="O1934" t="s">
        <v>4875</v>
      </c>
      <c r="P1934" t="s">
        <v>4876</v>
      </c>
      <c r="R1934" t="s">
        <v>1348</v>
      </c>
      <c r="V1934" t="s">
        <v>6347</v>
      </c>
      <c r="W1934">
        <v>52287</v>
      </c>
      <c r="Z1934" t="s">
        <v>8993</v>
      </c>
      <c r="AA1934" t="s">
        <v>664</v>
      </c>
      <c r="AB1934" t="s">
        <v>664</v>
      </c>
      <c r="AC1934" t="s">
        <v>1348</v>
      </c>
      <c r="AD1934" t="s">
        <v>8993</v>
      </c>
      <c r="AI1934">
        <v>16495</v>
      </c>
      <c r="AO1934" t="s">
        <v>1371</v>
      </c>
    </row>
    <row r="1935" spans="1:41" x14ac:dyDescent="0.3">
      <c r="A1935" t="s">
        <v>3183</v>
      </c>
      <c r="B1935" t="s">
        <v>574</v>
      </c>
      <c r="C1935" s="62">
        <v>29550</v>
      </c>
      <c r="D1935" t="s">
        <v>6568</v>
      </c>
      <c r="E1935" t="s">
        <v>6830</v>
      </c>
      <c r="F1935" t="s">
        <v>3575</v>
      </c>
      <c r="G1935" t="s">
        <v>3575</v>
      </c>
      <c r="H1935" t="s">
        <v>1378</v>
      </c>
      <c r="I1935" t="s">
        <v>9897</v>
      </c>
      <c r="J1935" t="s">
        <v>574</v>
      </c>
      <c r="K1935">
        <v>430897</v>
      </c>
      <c r="L1935" t="s">
        <v>574</v>
      </c>
      <c r="M1935">
        <v>392256</v>
      </c>
      <c r="N1935" t="s">
        <v>574</v>
      </c>
      <c r="O1935" t="s">
        <v>3184</v>
      </c>
      <c r="P1935" t="s">
        <v>3183</v>
      </c>
      <c r="Q1935">
        <v>7435</v>
      </c>
      <c r="R1935" t="s">
        <v>574</v>
      </c>
      <c r="S1935">
        <v>5937</v>
      </c>
      <c r="T1935" t="s">
        <v>574</v>
      </c>
      <c r="U1935" t="s">
        <v>574</v>
      </c>
      <c r="V1935" t="s">
        <v>4877</v>
      </c>
      <c r="W1935">
        <v>31623</v>
      </c>
      <c r="X1935">
        <v>7435</v>
      </c>
      <c r="Y1935" t="s">
        <v>574</v>
      </c>
      <c r="Z1935" t="s">
        <v>6348</v>
      </c>
      <c r="AA1935" t="s">
        <v>5053</v>
      </c>
      <c r="AB1935" t="s">
        <v>664</v>
      </c>
      <c r="AC1935" t="s">
        <v>574</v>
      </c>
      <c r="AD1935" t="s">
        <v>6348</v>
      </c>
      <c r="AE1935">
        <v>7152</v>
      </c>
      <c r="AF1935" t="s">
        <v>574</v>
      </c>
      <c r="AG1935">
        <v>5391</v>
      </c>
      <c r="AH1935" t="s">
        <v>574</v>
      </c>
      <c r="AI1935">
        <v>15208</v>
      </c>
      <c r="AN1935" t="s">
        <v>574</v>
      </c>
      <c r="AO1935" t="s">
        <v>1378</v>
      </c>
    </row>
    <row r="1936" spans="1:41" x14ac:dyDescent="0.3">
      <c r="A1936" t="s">
        <v>3509</v>
      </c>
      <c r="B1936" t="s">
        <v>1318</v>
      </c>
      <c r="C1936" s="62">
        <v>33845</v>
      </c>
      <c r="D1936" t="s">
        <v>8088</v>
      </c>
      <c r="E1936" t="s">
        <v>8087</v>
      </c>
      <c r="F1936" t="s">
        <v>1507</v>
      </c>
      <c r="G1936" t="s">
        <v>9083</v>
      </c>
      <c r="H1936" t="s">
        <v>1371</v>
      </c>
      <c r="I1936" t="s">
        <v>10923</v>
      </c>
      <c r="J1936" t="s">
        <v>1318</v>
      </c>
      <c r="K1936">
        <v>592789</v>
      </c>
      <c r="L1936" t="s">
        <v>1318</v>
      </c>
      <c r="M1936">
        <v>1757988</v>
      </c>
      <c r="N1936" t="s">
        <v>1318</v>
      </c>
      <c r="O1936" t="s">
        <v>13205</v>
      </c>
      <c r="P1936" t="s">
        <v>3509</v>
      </c>
      <c r="Q1936">
        <v>9597</v>
      </c>
      <c r="R1936" t="s">
        <v>1318</v>
      </c>
      <c r="S1936">
        <v>31730</v>
      </c>
      <c r="T1936" t="s">
        <v>1318</v>
      </c>
      <c r="V1936" t="s">
        <v>12457</v>
      </c>
      <c r="W1936">
        <v>67132</v>
      </c>
      <c r="X1936">
        <v>9597</v>
      </c>
      <c r="Y1936" t="s">
        <v>1318</v>
      </c>
      <c r="Z1936" t="s">
        <v>6349</v>
      </c>
      <c r="AA1936" t="s">
        <v>664</v>
      </c>
      <c r="AB1936" t="s">
        <v>656</v>
      </c>
      <c r="AC1936" t="s">
        <v>1318</v>
      </c>
      <c r="AD1936" t="s">
        <v>6349</v>
      </c>
      <c r="AE1936">
        <v>11632</v>
      </c>
      <c r="AF1936" t="s">
        <v>1318</v>
      </c>
      <c r="AG1936">
        <v>52172</v>
      </c>
      <c r="AH1936" t="s">
        <v>1318</v>
      </c>
      <c r="AI1936">
        <v>14402</v>
      </c>
      <c r="AJ1936">
        <v>4472</v>
      </c>
      <c r="AL1936" t="s">
        <v>15359</v>
      </c>
      <c r="AM1936" t="s">
        <v>6349</v>
      </c>
      <c r="AN1936" t="s">
        <v>6349</v>
      </c>
      <c r="AO1936" t="s">
        <v>15887</v>
      </c>
    </row>
    <row r="1937" spans="1:41" x14ac:dyDescent="0.3">
      <c r="A1937" t="s">
        <v>13085</v>
      </c>
      <c r="B1937" t="s">
        <v>11815</v>
      </c>
      <c r="C1937" s="62">
        <v>35228</v>
      </c>
      <c r="D1937" t="s">
        <v>7299</v>
      </c>
      <c r="E1937" t="s">
        <v>13086</v>
      </c>
      <c r="F1937" t="s">
        <v>1507</v>
      </c>
      <c r="G1937" t="s">
        <v>9083</v>
      </c>
      <c r="H1937" t="s">
        <v>1371</v>
      </c>
      <c r="I1937" t="s">
        <v>13087</v>
      </c>
      <c r="J1937" t="s">
        <v>11815</v>
      </c>
      <c r="K1937">
        <v>663378</v>
      </c>
      <c r="L1937" t="s">
        <v>11815</v>
      </c>
      <c r="P1937" t="s">
        <v>13085</v>
      </c>
      <c r="S1937">
        <v>33351</v>
      </c>
      <c r="W1937">
        <v>106984</v>
      </c>
      <c r="Z1937" t="s">
        <v>13088</v>
      </c>
      <c r="AA1937" t="s">
        <v>656</v>
      </c>
      <c r="AB1937" t="s">
        <v>664</v>
      </c>
      <c r="AD1937" t="s">
        <v>13088</v>
      </c>
      <c r="AE1937">
        <v>14473</v>
      </c>
      <c r="AN1937" t="s">
        <v>11815</v>
      </c>
      <c r="AO1937" t="s">
        <v>1371</v>
      </c>
    </row>
    <row r="1938" spans="1:41" x14ac:dyDescent="0.3">
      <c r="A1938" t="s">
        <v>11015</v>
      </c>
      <c r="B1938" t="s">
        <v>11016</v>
      </c>
      <c r="C1938" s="62">
        <v>32709</v>
      </c>
      <c r="D1938" t="s">
        <v>6610</v>
      </c>
      <c r="E1938" t="s">
        <v>11017</v>
      </c>
      <c r="F1938" t="s">
        <v>3575</v>
      </c>
      <c r="G1938" t="s">
        <v>3575</v>
      </c>
      <c r="H1938" t="s">
        <v>1378</v>
      </c>
      <c r="I1938" t="s">
        <v>11018</v>
      </c>
      <c r="J1938" t="s">
        <v>11016</v>
      </c>
      <c r="K1938">
        <v>519333</v>
      </c>
      <c r="L1938" t="s">
        <v>11016</v>
      </c>
      <c r="M1938">
        <v>1757995</v>
      </c>
      <c r="N1938" t="s">
        <v>11016</v>
      </c>
      <c r="O1938" t="s">
        <v>12610</v>
      </c>
      <c r="P1938" t="s">
        <v>11015</v>
      </c>
      <c r="Q1938">
        <v>9791</v>
      </c>
      <c r="R1938" t="s">
        <v>11016</v>
      </c>
      <c r="S1938">
        <v>31337</v>
      </c>
      <c r="T1938" t="s">
        <v>11016</v>
      </c>
      <c r="V1938" t="s">
        <v>12611</v>
      </c>
      <c r="W1938">
        <v>65918</v>
      </c>
      <c r="X1938">
        <v>9791</v>
      </c>
      <c r="Y1938" t="s">
        <v>11016</v>
      </c>
      <c r="Z1938" t="s">
        <v>11019</v>
      </c>
      <c r="AA1938" t="s">
        <v>656</v>
      </c>
      <c r="AB1938" t="s">
        <v>656</v>
      </c>
      <c r="AC1938" t="s">
        <v>11016</v>
      </c>
      <c r="AD1938" t="s">
        <v>11019</v>
      </c>
      <c r="AE1938">
        <v>11672</v>
      </c>
      <c r="AF1938" t="s">
        <v>11016</v>
      </c>
      <c r="AG1938">
        <v>13724</v>
      </c>
      <c r="AH1938" t="s">
        <v>11016</v>
      </c>
      <c r="AI1938">
        <v>14606</v>
      </c>
      <c r="AJ1938">
        <v>4722</v>
      </c>
      <c r="AK1938" t="s">
        <v>11016</v>
      </c>
      <c r="AL1938" t="s">
        <v>15360</v>
      </c>
      <c r="AM1938" t="s">
        <v>11019</v>
      </c>
      <c r="AN1938" t="s">
        <v>11016</v>
      </c>
      <c r="AO1938" t="s">
        <v>1378</v>
      </c>
    </row>
    <row r="1939" spans="1:41" x14ac:dyDescent="0.3">
      <c r="A1939" t="s">
        <v>3185</v>
      </c>
      <c r="B1939" t="s">
        <v>377</v>
      </c>
      <c r="C1939" s="62">
        <v>32367</v>
      </c>
      <c r="D1939" t="s">
        <v>6530</v>
      </c>
      <c r="E1939" t="s">
        <v>7006</v>
      </c>
      <c r="F1939" t="s">
        <v>3575</v>
      </c>
      <c r="G1939" t="s">
        <v>3575</v>
      </c>
      <c r="H1939" t="s">
        <v>1378</v>
      </c>
      <c r="I1939" t="s">
        <v>9372</v>
      </c>
      <c r="J1939" t="s">
        <v>377</v>
      </c>
      <c r="K1939">
        <v>467798</v>
      </c>
      <c r="L1939" t="s">
        <v>377</v>
      </c>
      <c r="M1939">
        <v>1099004</v>
      </c>
      <c r="N1939" t="s">
        <v>377</v>
      </c>
      <c r="O1939" t="s">
        <v>3186</v>
      </c>
      <c r="P1939" t="s">
        <v>3185</v>
      </c>
      <c r="Q1939">
        <v>8647</v>
      </c>
      <c r="R1939" t="s">
        <v>377</v>
      </c>
      <c r="S1939">
        <v>29469</v>
      </c>
      <c r="T1939" t="s">
        <v>377</v>
      </c>
      <c r="U1939" t="s">
        <v>377</v>
      </c>
      <c r="V1939" t="s">
        <v>4878</v>
      </c>
      <c r="W1939">
        <v>49082</v>
      </c>
      <c r="X1939">
        <v>8647</v>
      </c>
      <c r="Y1939" t="s">
        <v>377</v>
      </c>
      <c r="Z1939" t="s">
        <v>6350</v>
      </c>
      <c r="AA1939" t="s">
        <v>656</v>
      </c>
      <c r="AB1939" t="s">
        <v>656</v>
      </c>
      <c r="AC1939" t="s">
        <v>377</v>
      </c>
      <c r="AD1939" t="s">
        <v>6350</v>
      </c>
      <c r="AE1939">
        <v>8970</v>
      </c>
      <c r="AF1939" t="s">
        <v>377</v>
      </c>
      <c r="AG1939">
        <v>12307</v>
      </c>
      <c r="AI1939">
        <v>2174</v>
      </c>
      <c r="AJ1939">
        <v>3372</v>
      </c>
      <c r="AN1939" t="s">
        <v>377</v>
      </c>
      <c r="AO1939" t="s">
        <v>1378</v>
      </c>
    </row>
    <row r="1940" spans="1:41" x14ac:dyDescent="0.3">
      <c r="A1940" t="s">
        <v>3510</v>
      </c>
      <c r="B1940" t="s">
        <v>1101</v>
      </c>
      <c r="C1940" s="62">
        <v>33560</v>
      </c>
      <c r="D1940" t="s">
        <v>8090</v>
      </c>
      <c r="E1940" t="s">
        <v>8089</v>
      </c>
      <c r="F1940" t="s">
        <v>1414</v>
      </c>
      <c r="G1940" t="s">
        <v>9083</v>
      </c>
      <c r="H1940" t="s">
        <v>1371</v>
      </c>
      <c r="I1940" t="s">
        <v>11738</v>
      </c>
      <c r="J1940" t="s">
        <v>1101</v>
      </c>
      <c r="K1940">
        <v>592791</v>
      </c>
      <c r="L1940" t="s">
        <v>1101</v>
      </c>
      <c r="M1940">
        <v>1765806</v>
      </c>
      <c r="N1940" t="s">
        <v>1101</v>
      </c>
      <c r="O1940" t="s">
        <v>13181</v>
      </c>
      <c r="P1940" t="s">
        <v>3510</v>
      </c>
      <c r="Q1940">
        <v>9123</v>
      </c>
      <c r="R1940" t="s">
        <v>1101</v>
      </c>
      <c r="S1940">
        <v>31258</v>
      </c>
      <c r="T1940" t="s">
        <v>1101</v>
      </c>
      <c r="V1940" t="s">
        <v>12056</v>
      </c>
      <c r="W1940">
        <v>68694</v>
      </c>
      <c r="X1940">
        <v>9123</v>
      </c>
      <c r="Y1940" t="s">
        <v>1101</v>
      </c>
      <c r="Z1940" t="s">
        <v>8994</v>
      </c>
      <c r="AA1940" t="s">
        <v>656</v>
      </c>
      <c r="AB1940" t="s">
        <v>656</v>
      </c>
      <c r="AC1940" t="s">
        <v>1101</v>
      </c>
      <c r="AD1940" t="s">
        <v>8994</v>
      </c>
      <c r="AE1940">
        <v>11435</v>
      </c>
      <c r="AF1940" t="s">
        <v>1101</v>
      </c>
      <c r="AG1940">
        <v>16961</v>
      </c>
      <c r="AH1940" t="s">
        <v>1101</v>
      </c>
      <c r="AI1940">
        <v>14906</v>
      </c>
      <c r="AJ1940">
        <v>4490</v>
      </c>
      <c r="AL1940" t="s">
        <v>15361</v>
      </c>
      <c r="AM1940" t="s">
        <v>8994</v>
      </c>
      <c r="AN1940" t="s">
        <v>8994</v>
      </c>
      <c r="AO1940" t="s">
        <v>15887</v>
      </c>
    </row>
    <row r="1941" spans="1:41" x14ac:dyDescent="0.3">
      <c r="A1941" t="s">
        <v>3187</v>
      </c>
      <c r="B1941" t="s">
        <v>1202</v>
      </c>
      <c r="C1941" s="62">
        <v>27486</v>
      </c>
      <c r="D1941" t="s">
        <v>8092</v>
      </c>
      <c r="E1941" t="s">
        <v>8091</v>
      </c>
      <c r="F1941" t="s">
        <v>3575</v>
      </c>
      <c r="G1941" t="s">
        <v>3575</v>
      </c>
      <c r="H1941" t="s">
        <v>1371</v>
      </c>
      <c r="I1941" t="s">
        <v>10693</v>
      </c>
      <c r="J1941" t="s">
        <v>1202</v>
      </c>
      <c r="K1941">
        <v>538227</v>
      </c>
      <c r="L1941" t="s">
        <v>1202</v>
      </c>
      <c r="M1941">
        <v>1735874</v>
      </c>
      <c r="N1941" t="s">
        <v>1202</v>
      </c>
      <c r="O1941" t="s">
        <v>3188</v>
      </c>
      <c r="P1941" t="s">
        <v>3187</v>
      </c>
      <c r="Q1941">
        <v>8688</v>
      </c>
      <c r="R1941" t="s">
        <v>1202</v>
      </c>
      <c r="V1941" t="s">
        <v>4879</v>
      </c>
      <c r="W1941">
        <v>43454</v>
      </c>
      <c r="X1941">
        <v>8688</v>
      </c>
      <c r="Y1941" t="s">
        <v>1202</v>
      </c>
      <c r="Z1941" t="s">
        <v>8995</v>
      </c>
      <c r="AA1941" t="s">
        <v>664</v>
      </c>
      <c r="AB1941" t="s">
        <v>664</v>
      </c>
      <c r="AC1941" t="s">
        <v>1202</v>
      </c>
      <c r="AD1941" t="s">
        <v>8995</v>
      </c>
      <c r="AI1941">
        <v>15524</v>
      </c>
      <c r="AO1941" t="s">
        <v>1371</v>
      </c>
    </row>
    <row r="1942" spans="1:41" x14ac:dyDescent="0.3">
      <c r="A1942" t="s">
        <v>4880</v>
      </c>
      <c r="B1942" t="s">
        <v>1333</v>
      </c>
      <c r="C1942" s="62">
        <v>30606</v>
      </c>
      <c r="D1942" t="s">
        <v>6888</v>
      </c>
      <c r="E1942" t="s">
        <v>8093</v>
      </c>
      <c r="F1942" t="s">
        <v>1400</v>
      </c>
      <c r="G1942" t="s">
        <v>6107</v>
      </c>
      <c r="H1942" t="s">
        <v>1371</v>
      </c>
      <c r="I1942" t="s">
        <v>10518</v>
      </c>
      <c r="J1942" t="s">
        <v>1333</v>
      </c>
      <c r="K1942">
        <v>452676</v>
      </c>
      <c r="L1942" t="s">
        <v>1333</v>
      </c>
      <c r="M1942">
        <v>1099005</v>
      </c>
      <c r="N1942" t="s">
        <v>1333</v>
      </c>
      <c r="O1942" t="s">
        <v>6351</v>
      </c>
      <c r="P1942" t="s">
        <v>4880</v>
      </c>
      <c r="R1942" t="s">
        <v>1333</v>
      </c>
      <c r="V1942" t="s">
        <v>6352</v>
      </c>
      <c r="W1942">
        <v>49093</v>
      </c>
      <c r="Z1942" t="s">
        <v>8996</v>
      </c>
      <c r="AA1942" t="s">
        <v>656</v>
      </c>
      <c r="AB1942" t="s">
        <v>656</v>
      </c>
      <c r="AC1942" t="s">
        <v>1333</v>
      </c>
      <c r="AD1942" t="s">
        <v>8996</v>
      </c>
      <c r="AI1942">
        <v>1001</v>
      </c>
      <c r="AO1942" t="s">
        <v>1371</v>
      </c>
    </row>
    <row r="1943" spans="1:41" x14ac:dyDescent="0.3">
      <c r="A1943" t="s">
        <v>3511</v>
      </c>
      <c r="B1943" t="s">
        <v>3434</v>
      </c>
      <c r="C1943" s="62">
        <v>32448</v>
      </c>
      <c r="D1943" t="s">
        <v>7636</v>
      </c>
      <c r="E1943" t="s">
        <v>7635</v>
      </c>
      <c r="F1943" t="s">
        <v>1370</v>
      </c>
      <c r="G1943" t="s">
        <v>6107</v>
      </c>
      <c r="H1943" t="s">
        <v>1371</v>
      </c>
      <c r="I1943" t="s">
        <v>10311</v>
      </c>
      <c r="J1943" t="s">
        <v>3434</v>
      </c>
      <c r="K1943">
        <v>547888</v>
      </c>
      <c r="L1943" t="s">
        <v>3434</v>
      </c>
      <c r="M1943">
        <v>2114443</v>
      </c>
      <c r="N1943" t="s">
        <v>3434</v>
      </c>
      <c r="O1943" t="s">
        <v>13509</v>
      </c>
      <c r="P1943" t="s">
        <v>3511</v>
      </c>
      <c r="Q1943">
        <v>9642</v>
      </c>
      <c r="R1943" t="s">
        <v>3434</v>
      </c>
      <c r="S1943">
        <v>33150</v>
      </c>
      <c r="T1943" t="s">
        <v>3434</v>
      </c>
      <c r="V1943" t="s">
        <v>12753</v>
      </c>
      <c r="W1943">
        <v>59473</v>
      </c>
      <c r="X1943">
        <v>9642</v>
      </c>
      <c r="Y1943" t="s">
        <v>3434</v>
      </c>
      <c r="Z1943" t="s">
        <v>6353</v>
      </c>
      <c r="AA1943" t="s">
        <v>656</v>
      </c>
      <c r="AB1943" t="s">
        <v>656</v>
      </c>
      <c r="AC1943" t="s">
        <v>3434</v>
      </c>
      <c r="AD1943" t="s">
        <v>6353</v>
      </c>
      <c r="AE1943">
        <v>10879</v>
      </c>
      <c r="AF1943" t="s">
        <v>3434</v>
      </c>
      <c r="AG1943">
        <v>52268</v>
      </c>
      <c r="AH1943" t="s">
        <v>3434</v>
      </c>
      <c r="AI1943">
        <v>18294</v>
      </c>
      <c r="AJ1943">
        <v>4514</v>
      </c>
      <c r="AK1943" t="s">
        <v>3434</v>
      </c>
      <c r="AL1943" t="s">
        <v>15362</v>
      </c>
      <c r="AM1943" t="s">
        <v>6353</v>
      </c>
      <c r="AN1943" t="s">
        <v>6353</v>
      </c>
      <c r="AO1943" t="s">
        <v>15887</v>
      </c>
    </row>
    <row r="1944" spans="1:41" x14ac:dyDescent="0.3">
      <c r="A1944" t="s">
        <v>12968</v>
      </c>
      <c r="B1944" t="s">
        <v>11550</v>
      </c>
      <c r="C1944" s="62">
        <v>34369</v>
      </c>
      <c r="D1944" t="s">
        <v>12969</v>
      </c>
      <c r="E1944" t="s">
        <v>12970</v>
      </c>
      <c r="F1944" t="s">
        <v>1524</v>
      </c>
      <c r="G1944" t="s">
        <v>9083</v>
      </c>
      <c r="H1944" t="s">
        <v>1378</v>
      </c>
      <c r="I1944" t="s">
        <v>11551</v>
      </c>
      <c r="J1944" t="s">
        <v>11550</v>
      </c>
      <c r="K1944">
        <v>606132</v>
      </c>
      <c r="L1944" t="s">
        <v>11550</v>
      </c>
      <c r="M1944">
        <v>2117124</v>
      </c>
      <c r="N1944" t="s">
        <v>11550</v>
      </c>
      <c r="O1944" t="s">
        <v>13410</v>
      </c>
      <c r="P1944" t="s">
        <v>12968</v>
      </c>
      <c r="Q1944">
        <v>9864</v>
      </c>
      <c r="R1944" t="s">
        <v>11550</v>
      </c>
      <c r="S1944">
        <v>33264</v>
      </c>
      <c r="T1944" t="s">
        <v>11550</v>
      </c>
      <c r="W1944">
        <v>69615</v>
      </c>
      <c r="X1944">
        <v>9864</v>
      </c>
      <c r="Y1944" t="s">
        <v>11550</v>
      </c>
      <c r="Z1944" t="s">
        <v>12971</v>
      </c>
      <c r="AA1944" t="s">
        <v>664</v>
      </c>
      <c r="AB1944" t="s">
        <v>664</v>
      </c>
      <c r="AC1944" t="s">
        <v>11550</v>
      </c>
      <c r="AD1944" t="s">
        <v>12971</v>
      </c>
      <c r="AE1944">
        <v>13244</v>
      </c>
      <c r="AF1944" t="s">
        <v>11550</v>
      </c>
      <c r="AG1944">
        <v>60635</v>
      </c>
      <c r="AH1944" t="s">
        <v>11550</v>
      </c>
      <c r="AI1944">
        <v>18289</v>
      </c>
      <c r="AJ1944">
        <v>5375</v>
      </c>
      <c r="AK1944" t="s">
        <v>11550</v>
      </c>
      <c r="AL1944" t="s">
        <v>15363</v>
      </c>
      <c r="AM1944" t="s">
        <v>12971</v>
      </c>
      <c r="AN1944" t="s">
        <v>12971</v>
      </c>
      <c r="AO1944" t="s">
        <v>1378</v>
      </c>
    </row>
    <row r="1945" spans="1:41" x14ac:dyDescent="0.3">
      <c r="A1945" t="s">
        <v>12552</v>
      </c>
      <c r="B1945" t="s">
        <v>11776</v>
      </c>
      <c r="C1945" s="62">
        <v>34455</v>
      </c>
      <c r="D1945" t="s">
        <v>7877</v>
      </c>
      <c r="E1945" t="s">
        <v>12553</v>
      </c>
      <c r="F1945" t="s">
        <v>1447</v>
      </c>
      <c r="G1945" t="s">
        <v>6107</v>
      </c>
      <c r="H1945" t="s">
        <v>1371</v>
      </c>
      <c r="I1945" t="s">
        <v>11777</v>
      </c>
      <c r="J1945" t="s">
        <v>11776</v>
      </c>
      <c r="K1945">
        <v>622253</v>
      </c>
      <c r="L1945" t="s">
        <v>11776</v>
      </c>
      <c r="N1945" t="s">
        <v>11776</v>
      </c>
      <c r="P1945" t="s">
        <v>12552</v>
      </c>
      <c r="Q1945">
        <v>10221</v>
      </c>
      <c r="R1945" t="s">
        <v>11776</v>
      </c>
      <c r="S1945">
        <v>34950</v>
      </c>
      <c r="T1945" t="s">
        <v>11776</v>
      </c>
      <c r="V1945" t="s">
        <v>12554</v>
      </c>
      <c r="W1945">
        <v>106989</v>
      </c>
      <c r="Z1945" t="s">
        <v>12555</v>
      </c>
      <c r="AA1945" t="s">
        <v>656</v>
      </c>
      <c r="AB1945" t="s">
        <v>656</v>
      </c>
      <c r="AC1945" t="s">
        <v>11776</v>
      </c>
      <c r="AD1945" t="s">
        <v>12555</v>
      </c>
      <c r="AE1945">
        <v>13809</v>
      </c>
      <c r="AI1945">
        <v>18483</v>
      </c>
      <c r="AJ1945">
        <v>5589</v>
      </c>
      <c r="AN1945" t="s">
        <v>11776</v>
      </c>
      <c r="AO1945" t="s">
        <v>1371</v>
      </c>
    </row>
    <row r="1946" spans="1:41" x14ac:dyDescent="0.3">
      <c r="A1946" t="s">
        <v>3189</v>
      </c>
      <c r="B1946" t="s">
        <v>1132</v>
      </c>
      <c r="C1946" s="62">
        <v>27754</v>
      </c>
      <c r="D1946" t="s">
        <v>8095</v>
      </c>
      <c r="E1946" t="s">
        <v>8094</v>
      </c>
      <c r="F1946" t="s">
        <v>3575</v>
      </c>
      <c r="G1946" t="s">
        <v>3575</v>
      </c>
      <c r="H1946" t="s">
        <v>1371</v>
      </c>
      <c r="I1946" t="s">
        <v>9574</v>
      </c>
      <c r="J1946" t="s">
        <v>1132</v>
      </c>
      <c r="K1946">
        <v>599899</v>
      </c>
      <c r="L1946" t="s">
        <v>1132</v>
      </c>
      <c r="M1946">
        <v>1786404</v>
      </c>
      <c r="N1946" t="s">
        <v>1132</v>
      </c>
      <c r="O1946" t="s">
        <v>3190</v>
      </c>
      <c r="P1946" t="s">
        <v>3189</v>
      </c>
      <c r="Q1946">
        <v>8844</v>
      </c>
      <c r="R1946" t="s">
        <v>1132</v>
      </c>
      <c r="V1946" t="s">
        <v>6354</v>
      </c>
      <c r="W1946">
        <v>43538</v>
      </c>
      <c r="X1946">
        <v>8844</v>
      </c>
      <c r="Y1946" t="s">
        <v>1132</v>
      </c>
      <c r="Z1946" t="s">
        <v>8997</v>
      </c>
      <c r="AA1946" t="s">
        <v>656</v>
      </c>
      <c r="AB1946" t="s">
        <v>656</v>
      </c>
      <c r="AC1946" t="s">
        <v>1132</v>
      </c>
      <c r="AD1946" t="s">
        <v>8997</v>
      </c>
      <c r="AO1946" t="s">
        <v>1371</v>
      </c>
    </row>
    <row r="1947" spans="1:41" x14ac:dyDescent="0.3">
      <c r="A1947" t="s">
        <v>15841</v>
      </c>
      <c r="B1947" t="s">
        <v>15667</v>
      </c>
      <c r="C1947" s="62">
        <v>36162</v>
      </c>
      <c r="D1947" t="s">
        <v>7278</v>
      </c>
      <c r="E1947" t="s">
        <v>15842</v>
      </c>
      <c r="F1947" t="s">
        <v>1407</v>
      </c>
      <c r="G1947" t="s">
        <v>9083</v>
      </c>
      <c r="H1947" t="s">
        <v>1429</v>
      </c>
      <c r="I1947" t="s">
        <v>15668</v>
      </c>
      <c r="J1947" t="s">
        <v>15667</v>
      </c>
      <c r="K1947">
        <v>665487</v>
      </c>
      <c r="L1947" t="s">
        <v>15843</v>
      </c>
      <c r="M1947">
        <v>2507363</v>
      </c>
      <c r="N1947" t="s">
        <v>15844</v>
      </c>
      <c r="P1947" t="s">
        <v>15841</v>
      </c>
      <c r="S1947">
        <v>35983</v>
      </c>
      <c r="T1947" t="s">
        <v>15667</v>
      </c>
      <c r="W1947">
        <v>108651</v>
      </c>
      <c r="Z1947" t="s">
        <v>16100</v>
      </c>
      <c r="AA1947" t="s">
        <v>656</v>
      </c>
      <c r="AB1947" t="s">
        <v>656</v>
      </c>
      <c r="AD1947" t="s">
        <v>16100</v>
      </c>
      <c r="AE1947">
        <v>14469</v>
      </c>
      <c r="AJ1947">
        <v>5746</v>
      </c>
      <c r="AN1947" t="s">
        <v>15667</v>
      </c>
      <c r="AO1947" t="s">
        <v>1429</v>
      </c>
    </row>
    <row r="1948" spans="1:41" x14ac:dyDescent="0.3">
      <c r="A1948" t="s">
        <v>13143</v>
      </c>
      <c r="B1948" t="s">
        <v>11691</v>
      </c>
      <c r="C1948" s="62">
        <v>36046</v>
      </c>
      <c r="D1948" t="s">
        <v>13144</v>
      </c>
      <c r="E1948" t="s">
        <v>7342</v>
      </c>
      <c r="F1948" t="s">
        <v>1428</v>
      </c>
      <c r="G1948" t="s">
        <v>6107</v>
      </c>
      <c r="H1948" t="s">
        <v>1378</v>
      </c>
      <c r="I1948" t="s">
        <v>13006</v>
      </c>
      <c r="J1948" t="s">
        <v>11691</v>
      </c>
      <c r="K1948">
        <v>665750</v>
      </c>
      <c r="L1948" t="s">
        <v>11691</v>
      </c>
      <c r="P1948" t="s">
        <v>13143</v>
      </c>
      <c r="S1948">
        <v>34951</v>
      </c>
      <c r="T1948" t="s">
        <v>11691</v>
      </c>
      <c r="W1948">
        <v>107293</v>
      </c>
      <c r="Z1948" t="s">
        <v>13145</v>
      </c>
      <c r="AA1948" t="s">
        <v>5053</v>
      </c>
      <c r="AB1948" t="s">
        <v>656</v>
      </c>
      <c r="AD1948" t="s">
        <v>13145</v>
      </c>
      <c r="AE1948">
        <v>13952</v>
      </c>
      <c r="AN1948" t="s">
        <v>11691</v>
      </c>
      <c r="AO1948" t="s">
        <v>1378</v>
      </c>
    </row>
    <row r="1949" spans="1:41" x14ac:dyDescent="0.3">
      <c r="A1949" t="s">
        <v>3191</v>
      </c>
      <c r="B1949" t="s">
        <v>563</v>
      </c>
      <c r="C1949" s="62">
        <v>33774</v>
      </c>
      <c r="D1949" t="s">
        <v>7343</v>
      </c>
      <c r="E1949" t="s">
        <v>7342</v>
      </c>
      <c r="F1949" t="s">
        <v>3575</v>
      </c>
      <c r="G1949" t="s">
        <v>3575</v>
      </c>
      <c r="H1949" t="s">
        <v>1378</v>
      </c>
      <c r="I1949" t="s">
        <v>10563</v>
      </c>
      <c r="J1949" t="s">
        <v>563</v>
      </c>
      <c r="K1949">
        <v>570805</v>
      </c>
      <c r="L1949" t="s">
        <v>563</v>
      </c>
      <c r="M1949">
        <v>1804467</v>
      </c>
      <c r="N1949" t="s">
        <v>563</v>
      </c>
      <c r="O1949" t="s">
        <v>8998</v>
      </c>
      <c r="P1949" t="s">
        <v>3191</v>
      </c>
      <c r="Q1949">
        <v>9297</v>
      </c>
      <c r="R1949" t="s">
        <v>563</v>
      </c>
      <c r="S1949">
        <v>31207</v>
      </c>
      <c r="T1949" t="s">
        <v>563</v>
      </c>
      <c r="U1949" t="s">
        <v>563</v>
      </c>
      <c r="V1949" t="s">
        <v>4881</v>
      </c>
      <c r="W1949">
        <v>66418</v>
      </c>
      <c r="X1949">
        <v>9297</v>
      </c>
      <c r="Y1949" t="s">
        <v>563</v>
      </c>
      <c r="Z1949" t="s">
        <v>8999</v>
      </c>
      <c r="AA1949" t="s">
        <v>664</v>
      </c>
      <c r="AB1949" t="s">
        <v>664</v>
      </c>
      <c r="AC1949" t="s">
        <v>563</v>
      </c>
      <c r="AD1949" t="s">
        <v>8999</v>
      </c>
      <c r="AI1949">
        <v>9946</v>
      </c>
      <c r="AO1949" t="s">
        <v>1378</v>
      </c>
    </row>
    <row r="1950" spans="1:41" x14ac:dyDescent="0.3">
      <c r="A1950" t="s">
        <v>3192</v>
      </c>
      <c r="B1950" t="s">
        <v>889</v>
      </c>
      <c r="C1950" s="62">
        <v>31642</v>
      </c>
      <c r="D1950" t="s">
        <v>6549</v>
      </c>
      <c r="E1950" t="s">
        <v>6957</v>
      </c>
      <c r="F1950" t="s">
        <v>3575</v>
      </c>
      <c r="G1950" t="s">
        <v>3575</v>
      </c>
      <c r="H1950" t="s">
        <v>1371</v>
      </c>
      <c r="I1950" t="s">
        <v>10702</v>
      </c>
      <c r="J1950" t="s">
        <v>889</v>
      </c>
      <c r="K1950">
        <v>476531</v>
      </c>
      <c r="L1950" t="s">
        <v>889</v>
      </c>
      <c r="M1950">
        <v>1735058</v>
      </c>
      <c r="N1950" t="s">
        <v>889</v>
      </c>
      <c r="O1950" t="s">
        <v>4882</v>
      </c>
      <c r="P1950" t="s">
        <v>3192</v>
      </c>
      <c r="Q1950">
        <v>9289</v>
      </c>
      <c r="R1950" t="s">
        <v>889</v>
      </c>
      <c r="S1950">
        <v>30568</v>
      </c>
      <c r="T1950" t="s">
        <v>889</v>
      </c>
      <c r="V1950" t="s">
        <v>4883</v>
      </c>
      <c r="W1950">
        <v>58730</v>
      </c>
      <c r="X1950">
        <v>9289</v>
      </c>
      <c r="Y1950" t="s">
        <v>889</v>
      </c>
      <c r="Z1950" t="s">
        <v>9000</v>
      </c>
      <c r="AA1950" t="s">
        <v>656</v>
      </c>
      <c r="AB1950" t="s">
        <v>664</v>
      </c>
      <c r="AC1950" t="s">
        <v>889</v>
      </c>
      <c r="AD1950" t="s">
        <v>9000</v>
      </c>
      <c r="AI1950">
        <v>4726</v>
      </c>
      <c r="AO1950" t="s">
        <v>1371</v>
      </c>
    </row>
    <row r="1951" spans="1:41" x14ac:dyDescent="0.3">
      <c r="A1951" t="s">
        <v>6355</v>
      </c>
      <c r="B1951" t="s">
        <v>1282</v>
      </c>
      <c r="C1951" s="62">
        <v>33114</v>
      </c>
      <c r="D1951" t="s">
        <v>6642</v>
      </c>
      <c r="E1951" t="s">
        <v>6957</v>
      </c>
      <c r="F1951" t="s">
        <v>1377</v>
      </c>
      <c r="G1951" t="s">
        <v>9083</v>
      </c>
      <c r="H1951" t="s">
        <v>659</v>
      </c>
      <c r="I1951" t="s">
        <v>10419</v>
      </c>
      <c r="J1951" t="s">
        <v>1282</v>
      </c>
      <c r="K1951">
        <v>621035</v>
      </c>
      <c r="L1951" t="s">
        <v>1282</v>
      </c>
      <c r="M1951">
        <v>2048496</v>
      </c>
      <c r="N1951" t="s">
        <v>1282</v>
      </c>
      <c r="O1951" t="s">
        <v>9001</v>
      </c>
      <c r="P1951" t="s">
        <v>6355</v>
      </c>
      <c r="Q1951">
        <v>9771</v>
      </c>
      <c r="R1951" t="s">
        <v>1282</v>
      </c>
      <c r="S1951">
        <v>32900</v>
      </c>
      <c r="T1951" t="s">
        <v>1282</v>
      </c>
      <c r="V1951" t="s">
        <v>12796</v>
      </c>
      <c r="W1951">
        <v>100496</v>
      </c>
      <c r="X1951">
        <v>9771</v>
      </c>
      <c r="Y1951" t="s">
        <v>1282</v>
      </c>
      <c r="Z1951" t="s">
        <v>6356</v>
      </c>
      <c r="AA1951" t="s">
        <v>656</v>
      </c>
      <c r="AB1951" t="s">
        <v>656</v>
      </c>
      <c r="AC1951" t="s">
        <v>1282</v>
      </c>
      <c r="AD1951" t="s">
        <v>6356</v>
      </c>
      <c r="AE1951">
        <v>12892</v>
      </c>
      <c r="AF1951" t="s">
        <v>1282</v>
      </c>
      <c r="AG1951">
        <v>38561</v>
      </c>
      <c r="AH1951" t="s">
        <v>1282</v>
      </c>
      <c r="AI1951">
        <v>18341</v>
      </c>
      <c r="AJ1951">
        <v>4699</v>
      </c>
      <c r="AK1951" t="s">
        <v>1282</v>
      </c>
      <c r="AL1951" t="s">
        <v>15364</v>
      </c>
      <c r="AM1951" t="s">
        <v>6356</v>
      </c>
      <c r="AN1951" t="s">
        <v>6356</v>
      </c>
      <c r="AO1951" t="s">
        <v>15950</v>
      </c>
    </row>
    <row r="1952" spans="1:41" x14ac:dyDescent="0.3">
      <c r="A1952" t="s">
        <v>8219</v>
      </c>
      <c r="B1952" t="s">
        <v>232</v>
      </c>
      <c r="C1952" s="62">
        <v>33323</v>
      </c>
      <c r="D1952" t="s">
        <v>6583</v>
      </c>
      <c r="E1952" t="s">
        <v>6957</v>
      </c>
      <c r="F1952" t="s">
        <v>1432</v>
      </c>
      <c r="G1952" t="s">
        <v>9083</v>
      </c>
      <c r="H1952" t="s">
        <v>1378</v>
      </c>
      <c r="I1952" t="s">
        <v>10337</v>
      </c>
      <c r="J1952" t="s">
        <v>232</v>
      </c>
      <c r="K1952">
        <v>572191</v>
      </c>
      <c r="L1952" t="s">
        <v>232</v>
      </c>
      <c r="M1952">
        <v>1954849</v>
      </c>
      <c r="N1952" t="s">
        <v>232</v>
      </c>
      <c r="O1952" t="s">
        <v>12594</v>
      </c>
      <c r="P1952" t="s">
        <v>8219</v>
      </c>
      <c r="Q1952">
        <v>9784</v>
      </c>
      <c r="R1952" t="s">
        <v>9002</v>
      </c>
      <c r="S1952">
        <v>32219</v>
      </c>
      <c r="T1952" t="s">
        <v>232</v>
      </c>
      <c r="V1952" t="s">
        <v>12800</v>
      </c>
      <c r="W1952">
        <v>66594</v>
      </c>
      <c r="X1952">
        <v>9784</v>
      </c>
      <c r="Y1952" t="s">
        <v>9002</v>
      </c>
      <c r="Z1952" t="s">
        <v>14181</v>
      </c>
      <c r="AA1952" t="s">
        <v>656</v>
      </c>
      <c r="AB1952" t="s">
        <v>656</v>
      </c>
      <c r="AC1952" t="s">
        <v>232</v>
      </c>
      <c r="AD1952" t="s">
        <v>6357</v>
      </c>
      <c r="AE1952">
        <v>11119</v>
      </c>
      <c r="AF1952" t="s">
        <v>9002</v>
      </c>
      <c r="AG1952">
        <v>21074</v>
      </c>
      <c r="AH1952" t="s">
        <v>9002</v>
      </c>
      <c r="AI1952">
        <v>12139</v>
      </c>
      <c r="AJ1952">
        <v>4713</v>
      </c>
      <c r="AK1952" t="s">
        <v>9002</v>
      </c>
      <c r="AN1952" t="s">
        <v>6357</v>
      </c>
      <c r="AO1952" t="s">
        <v>1378</v>
      </c>
    </row>
    <row r="1953" spans="1:41" x14ac:dyDescent="0.3">
      <c r="A1953" t="s">
        <v>3193</v>
      </c>
      <c r="B1953" t="s">
        <v>1211</v>
      </c>
      <c r="C1953" s="62">
        <v>31569</v>
      </c>
      <c r="D1953" t="s">
        <v>8097</v>
      </c>
      <c r="E1953" t="s">
        <v>8096</v>
      </c>
      <c r="F1953" t="s">
        <v>3575</v>
      </c>
      <c r="G1953" t="s">
        <v>3575</v>
      </c>
      <c r="H1953" t="s">
        <v>1371</v>
      </c>
      <c r="I1953" t="s">
        <v>10203</v>
      </c>
      <c r="J1953" t="s">
        <v>1211</v>
      </c>
      <c r="K1953">
        <v>547749</v>
      </c>
      <c r="L1953" t="s">
        <v>1211</v>
      </c>
      <c r="M1953">
        <v>1655261</v>
      </c>
      <c r="N1953" t="s">
        <v>1211</v>
      </c>
      <c r="O1953" t="s">
        <v>3194</v>
      </c>
      <c r="P1953" t="s">
        <v>3193</v>
      </c>
      <c r="Q1953">
        <v>8392</v>
      </c>
      <c r="R1953" t="s">
        <v>1211</v>
      </c>
      <c r="S1953">
        <v>30095</v>
      </c>
      <c r="T1953" t="s">
        <v>1211</v>
      </c>
      <c r="V1953" t="s">
        <v>4884</v>
      </c>
      <c r="W1953">
        <v>58984</v>
      </c>
      <c r="X1953">
        <v>8392</v>
      </c>
      <c r="Y1953" t="s">
        <v>1211</v>
      </c>
      <c r="Z1953" t="s">
        <v>6358</v>
      </c>
      <c r="AA1953" t="s">
        <v>656</v>
      </c>
      <c r="AB1953" t="s">
        <v>656</v>
      </c>
      <c r="AC1953" t="s">
        <v>1211</v>
      </c>
      <c r="AD1953" t="s">
        <v>6358</v>
      </c>
      <c r="AE1953">
        <v>10787</v>
      </c>
      <c r="AF1953" t="s">
        <v>1211</v>
      </c>
      <c r="AG1953">
        <v>5752</v>
      </c>
      <c r="AH1953" t="s">
        <v>1211</v>
      </c>
      <c r="AI1953">
        <v>9267</v>
      </c>
      <c r="AJ1953">
        <v>3126</v>
      </c>
      <c r="AL1953" t="s">
        <v>15365</v>
      </c>
      <c r="AM1953" t="s">
        <v>6358</v>
      </c>
      <c r="AN1953" t="s">
        <v>1211</v>
      </c>
      <c r="AO1953" t="s">
        <v>15883</v>
      </c>
    </row>
    <row r="1954" spans="1:41" x14ac:dyDescent="0.3">
      <c r="A1954" t="s">
        <v>3195</v>
      </c>
      <c r="B1954" t="s">
        <v>43</v>
      </c>
      <c r="C1954" s="62">
        <v>30671</v>
      </c>
      <c r="D1954" t="s">
        <v>6957</v>
      </c>
      <c r="E1954" t="s">
        <v>7344</v>
      </c>
      <c r="F1954" t="s">
        <v>3575</v>
      </c>
      <c r="G1954" t="s">
        <v>3575</v>
      </c>
      <c r="H1954" t="s">
        <v>1422</v>
      </c>
      <c r="I1954" t="s">
        <v>10607</v>
      </c>
      <c r="J1954" t="s">
        <v>43</v>
      </c>
      <c r="K1954">
        <v>460003</v>
      </c>
      <c r="L1954" t="s">
        <v>43</v>
      </c>
      <c r="M1954">
        <v>593277</v>
      </c>
      <c r="N1954" t="s">
        <v>43</v>
      </c>
      <c r="O1954" t="s">
        <v>3196</v>
      </c>
      <c r="P1954" t="s">
        <v>3195</v>
      </c>
      <c r="Q1954">
        <v>8306</v>
      </c>
      <c r="R1954" t="s">
        <v>43</v>
      </c>
      <c r="S1954">
        <v>29191</v>
      </c>
      <c r="T1954" t="s">
        <v>43</v>
      </c>
      <c r="V1954" t="s">
        <v>4885</v>
      </c>
      <c r="W1954">
        <v>46822</v>
      </c>
      <c r="X1954">
        <v>8306</v>
      </c>
      <c r="Y1954" t="s">
        <v>43</v>
      </c>
      <c r="Z1954" t="s">
        <v>6359</v>
      </c>
      <c r="AA1954" t="s">
        <v>656</v>
      </c>
      <c r="AB1954" t="s">
        <v>656</v>
      </c>
      <c r="AC1954" t="s">
        <v>43</v>
      </c>
      <c r="AD1954" t="s">
        <v>6359</v>
      </c>
      <c r="AE1954">
        <v>8642</v>
      </c>
      <c r="AF1954" t="s">
        <v>43</v>
      </c>
      <c r="AG1954">
        <v>5358</v>
      </c>
      <c r="AH1954" t="s">
        <v>43</v>
      </c>
      <c r="AI1954">
        <v>1607</v>
      </c>
      <c r="AN1954" t="s">
        <v>43</v>
      </c>
      <c r="AO1954" t="s">
        <v>1422</v>
      </c>
    </row>
    <row r="1955" spans="1:41" x14ac:dyDescent="0.3">
      <c r="A1955" t="s">
        <v>4886</v>
      </c>
      <c r="B1955" t="s">
        <v>4887</v>
      </c>
      <c r="C1955" s="62">
        <v>29835</v>
      </c>
      <c r="D1955" t="s">
        <v>6707</v>
      </c>
      <c r="E1955" t="s">
        <v>7472</v>
      </c>
      <c r="F1955" t="s">
        <v>3575</v>
      </c>
      <c r="G1955" t="s">
        <v>3575</v>
      </c>
      <c r="H1955" t="s">
        <v>658</v>
      </c>
      <c r="I1955" t="s">
        <v>10551</v>
      </c>
      <c r="J1955" t="s">
        <v>4887</v>
      </c>
      <c r="K1955">
        <v>433597</v>
      </c>
      <c r="L1955" t="s">
        <v>4887</v>
      </c>
      <c r="M1955">
        <v>490439</v>
      </c>
      <c r="N1955" t="s">
        <v>4887</v>
      </c>
      <c r="O1955" t="s">
        <v>6360</v>
      </c>
      <c r="P1955" t="s">
        <v>4886</v>
      </c>
      <c r="Q1955">
        <v>9771</v>
      </c>
      <c r="R1955" t="s">
        <v>1282</v>
      </c>
      <c r="V1955" t="s">
        <v>6361</v>
      </c>
      <c r="W1955">
        <v>43583</v>
      </c>
      <c r="Z1955" t="s">
        <v>9003</v>
      </c>
      <c r="AA1955" t="s">
        <v>664</v>
      </c>
      <c r="AB1955" t="s">
        <v>656</v>
      </c>
      <c r="AC1955" t="s">
        <v>4887</v>
      </c>
      <c r="AD1955" t="s">
        <v>9003</v>
      </c>
      <c r="AI1955">
        <v>14764</v>
      </c>
      <c r="AO1955" t="s">
        <v>658</v>
      </c>
    </row>
    <row r="1956" spans="1:41" x14ac:dyDescent="0.3">
      <c r="A1956" t="s">
        <v>3197</v>
      </c>
      <c r="B1956" t="s">
        <v>800</v>
      </c>
      <c r="C1956" s="62">
        <v>33265</v>
      </c>
      <c r="D1956" t="s">
        <v>7192</v>
      </c>
      <c r="E1956" t="s">
        <v>7498</v>
      </c>
      <c r="F1956" t="s">
        <v>1458</v>
      </c>
      <c r="G1956" t="s">
        <v>9083</v>
      </c>
      <c r="H1956" t="s">
        <v>1371</v>
      </c>
      <c r="I1956" t="s">
        <v>10720</v>
      </c>
      <c r="J1956" t="s">
        <v>800</v>
      </c>
      <c r="K1956">
        <v>527054</v>
      </c>
      <c r="L1956" t="s">
        <v>800</v>
      </c>
      <c r="M1956">
        <v>1718082</v>
      </c>
      <c r="N1956" t="s">
        <v>800</v>
      </c>
      <c r="O1956" t="s">
        <v>3198</v>
      </c>
      <c r="P1956" t="s">
        <v>3197</v>
      </c>
      <c r="Q1956">
        <v>8846</v>
      </c>
      <c r="R1956" t="s">
        <v>800</v>
      </c>
      <c r="S1956">
        <v>31091</v>
      </c>
      <c r="T1956" t="s">
        <v>800</v>
      </c>
      <c r="V1956" t="s">
        <v>4888</v>
      </c>
      <c r="W1956">
        <v>58731</v>
      </c>
      <c r="X1956">
        <v>8846</v>
      </c>
      <c r="Y1956" t="s">
        <v>800</v>
      </c>
      <c r="Z1956" t="s">
        <v>6362</v>
      </c>
      <c r="AA1956" t="s">
        <v>656</v>
      </c>
      <c r="AB1956" t="s">
        <v>656</v>
      </c>
      <c r="AC1956" t="s">
        <v>800</v>
      </c>
      <c r="AD1956" t="s">
        <v>6362</v>
      </c>
      <c r="AE1956">
        <v>10042</v>
      </c>
      <c r="AF1956" t="s">
        <v>800</v>
      </c>
      <c r="AG1956">
        <v>12918</v>
      </c>
      <c r="AH1956" t="s">
        <v>800</v>
      </c>
      <c r="AI1956">
        <v>5750</v>
      </c>
      <c r="AJ1956">
        <v>3650</v>
      </c>
      <c r="AK1956" t="s">
        <v>800</v>
      </c>
      <c r="AL1956" t="s">
        <v>15366</v>
      </c>
      <c r="AM1956" t="s">
        <v>6362</v>
      </c>
      <c r="AN1956" t="s">
        <v>6362</v>
      </c>
      <c r="AO1956" t="s">
        <v>15887</v>
      </c>
    </row>
    <row r="1957" spans="1:41" x14ac:dyDescent="0.3">
      <c r="A1957" t="s">
        <v>3199</v>
      </c>
      <c r="B1957" t="s">
        <v>618</v>
      </c>
      <c r="C1957" s="62">
        <v>29322</v>
      </c>
      <c r="D1957" t="s">
        <v>6707</v>
      </c>
      <c r="E1957" t="s">
        <v>6783</v>
      </c>
      <c r="F1957" t="s">
        <v>3575</v>
      </c>
      <c r="G1957" t="s">
        <v>3575</v>
      </c>
      <c r="H1957" t="s">
        <v>1394</v>
      </c>
      <c r="I1957" t="s">
        <v>10778</v>
      </c>
      <c r="J1957" t="s">
        <v>618</v>
      </c>
      <c r="K1957">
        <v>407893</v>
      </c>
      <c r="L1957" t="s">
        <v>618</v>
      </c>
      <c r="M1957">
        <v>284645</v>
      </c>
      <c r="N1957" t="s">
        <v>618</v>
      </c>
      <c r="O1957" t="s">
        <v>3200</v>
      </c>
      <c r="P1957" t="s">
        <v>3199</v>
      </c>
      <c r="Q1957">
        <v>6788</v>
      </c>
      <c r="R1957" t="s">
        <v>618</v>
      </c>
      <c r="S1957">
        <v>4937</v>
      </c>
      <c r="T1957" t="s">
        <v>618</v>
      </c>
      <c r="U1957" t="s">
        <v>618</v>
      </c>
      <c r="V1957" t="s">
        <v>4889</v>
      </c>
      <c r="W1957">
        <v>16631</v>
      </c>
      <c r="X1957">
        <v>6788</v>
      </c>
      <c r="Y1957" t="s">
        <v>618</v>
      </c>
      <c r="Z1957" t="s">
        <v>6363</v>
      </c>
      <c r="AA1957" t="s">
        <v>5053</v>
      </c>
      <c r="AB1957" t="s">
        <v>656</v>
      </c>
      <c r="AC1957" t="s">
        <v>618</v>
      </c>
      <c r="AD1957" t="s">
        <v>6363</v>
      </c>
      <c r="AE1957">
        <v>6641</v>
      </c>
      <c r="AF1957" t="s">
        <v>618</v>
      </c>
      <c r="AG1957">
        <v>5387</v>
      </c>
      <c r="AH1957" t="s">
        <v>618</v>
      </c>
      <c r="AI1957">
        <v>7080</v>
      </c>
      <c r="AJ1957">
        <v>624</v>
      </c>
      <c r="AN1957" t="s">
        <v>618</v>
      </c>
      <c r="AO1957" t="s">
        <v>1394</v>
      </c>
    </row>
    <row r="1958" spans="1:41" x14ac:dyDescent="0.3">
      <c r="A1958" t="s">
        <v>4890</v>
      </c>
      <c r="B1958" t="s">
        <v>20</v>
      </c>
      <c r="C1958" s="62">
        <v>27174</v>
      </c>
      <c r="D1958" t="s">
        <v>6541</v>
      </c>
      <c r="E1958" t="s">
        <v>7012</v>
      </c>
      <c r="F1958" t="s">
        <v>3575</v>
      </c>
      <c r="G1958" t="s">
        <v>3575</v>
      </c>
      <c r="H1958" t="s">
        <v>1429</v>
      </c>
      <c r="I1958" t="s">
        <v>10222</v>
      </c>
      <c r="J1958" t="s">
        <v>20</v>
      </c>
      <c r="K1958">
        <v>123173</v>
      </c>
      <c r="L1958" t="s">
        <v>20</v>
      </c>
      <c r="M1958">
        <v>8122</v>
      </c>
      <c r="N1958" t="s">
        <v>20</v>
      </c>
      <c r="O1958" t="s">
        <v>6364</v>
      </c>
      <c r="P1958" t="s">
        <v>4890</v>
      </c>
      <c r="Q1958">
        <v>5888</v>
      </c>
      <c r="R1958" t="s">
        <v>20</v>
      </c>
      <c r="S1958">
        <v>3727</v>
      </c>
      <c r="T1958" t="s">
        <v>20</v>
      </c>
      <c r="V1958" t="s">
        <v>6365</v>
      </c>
      <c r="W1958">
        <v>964</v>
      </c>
      <c r="X1958">
        <v>5888</v>
      </c>
      <c r="Y1958" t="s">
        <v>20</v>
      </c>
      <c r="Z1958" t="s">
        <v>9004</v>
      </c>
      <c r="AA1958" t="s">
        <v>656</v>
      </c>
      <c r="AB1958" t="s">
        <v>656</v>
      </c>
      <c r="AC1958" t="s">
        <v>20</v>
      </c>
      <c r="AD1958" t="s">
        <v>9004</v>
      </c>
      <c r="AI1958">
        <v>7115</v>
      </c>
      <c r="AO1958" t="s">
        <v>1429</v>
      </c>
    </row>
    <row r="1959" spans="1:41" x14ac:dyDescent="0.3">
      <c r="A1959" t="s">
        <v>3201</v>
      </c>
      <c r="B1959" t="s">
        <v>280</v>
      </c>
      <c r="C1959" s="62">
        <v>32808</v>
      </c>
      <c r="D1959" t="s">
        <v>7013</v>
      </c>
      <c r="E1959" t="s">
        <v>7012</v>
      </c>
      <c r="F1959" t="s">
        <v>3575</v>
      </c>
      <c r="G1959" t="s">
        <v>3575</v>
      </c>
      <c r="H1959" t="s">
        <v>1429</v>
      </c>
      <c r="I1959" t="s">
        <v>9339</v>
      </c>
      <c r="J1959" t="s">
        <v>280</v>
      </c>
      <c r="K1959">
        <v>514913</v>
      </c>
      <c r="L1959" t="s">
        <v>280</v>
      </c>
      <c r="M1959">
        <v>1595127</v>
      </c>
      <c r="N1959" t="s">
        <v>280</v>
      </c>
      <c r="O1959" t="s">
        <v>3202</v>
      </c>
      <c r="P1959" t="s">
        <v>3201</v>
      </c>
      <c r="Q1959">
        <v>8672</v>
      </c>
      <c r="R1959" t="s">
        <v>280</v>
      </c>
      <c r="S1959">
        <v>29661</v>
      </c>
      <c r="T1959" t="s">
        <v>280</v>
      </c>
      <c r="U1959" t="s">
        <v>280</v>
      </c>
      <c r="V1959" t="s">
        <v>4891</v>
      </c>
      <c r="W1959">
        <v>56850</v>
      </c>
      <c r="X1959">
        <v>8672</v>
      </c>
      <c r="Y1959" t="s">
        <v>280</v>
      </c>
      <c r="Z1959" t="s">
        <v>6366</v>
      </c>
      <c r="AA1959" t="s">
        <v>656</v>
      </c>
      <c r="AB1959" t="s">
        <v>656</v>
      </c>
      <c r="AC1959" t="s">
        <v>280</v>
      </c>
      <c r="AD1959" t="s">
        <v>6366</v>
      </c>
      <c r="AE1959">
        <v>10330</v>
      </c>
      <c r="AF1959" t="s">
        <v>280</v>
      </c>
      <c r="AG1959">
        <v>11349</v>
      </c>
      <c r="AH1959" t="s">
        <v>280</v>
      </c>
      <c r="AI1959">
        <v>5496</v>
      </c>
      <c r="AJ1959">
        <v>3457</v>
      </c>
      <c r="AK1959" t="s">
        <v>280</v>
      </c>
      <c r="AL1959" t="s">
        <v>15367</v>
      </c>
      <c r="AM1959" t="s">
        <v>6366</v>
      </c>
      <c r="AN1959" t="s">
        <v>280</v>
      </c>
      <c r="AO1959" t="s">
        <v>1429</v>
      </c>
    </row>
    <row r="1960" spans="1:41" x14ac:dyDescent="0.3">
      <c r="A1960" t="s">
        <v>13252</v>
      </c>
      <c r="B1960" t="s">
        <v>11521</v>
      </c>
      <c r="C1960" s="62">
        <v>35916</v>
      </c>
      <c r="D1960" t="s">
        <v>7168</v>
      </c>
      <c r="E1960" t="s">
        <v>13253</v>
      </c>
      <c r="F1960" t="s">
        <v>1428</v>
      </c>
      <c r="G1960" t="s">
        <v>6107</v>
      </c>
      <c r="H1960" t="s">
        <v>659</v>
      </c>
      <c r="I1960" t="s">
        <v>13011</v>
      </c>
      <c r="J1960" t="s">
        <v>11521</v>
      </c>
      <c r="K1960">
        <v>660731</v>
      </c>
      <c r="L1960" t="s">
        <v>11521</v>
      </c>
      <c r="P1960" t="s">
        <v>13252</v>
      </c>
      <c r="S1960">
        <v>37819</v>
      </c>
      <c r="T1960" t="s">
        <v>11521</v>
      </c>
      <c r="W1960">
        <v>107006</v>
      </c>
      <c r="Z1960" t="s">
        <v>13254</v>
      </c>
      <c r="AA1960" t="s">
        <v>664</v>
      </c>
      <c r="AB1960" t="s">
        <v>656</v>
      </c>
      <c r="AD1960" t="s">
        <v>13254</v>
      </c>
      <c r="AE1960">
        <v>14504</v>
      </c>
      <c r="AN1960" t="s">
        <v>11521</v>
      </c>
      <c r="AO1960" t="s">
        <v>659</v>
      </c>
    </row>
    <row r="1961" spans="1:41" x14ac:dyDescent="0.3">
      <c r="A1961" t="s">
        <v>3203</v>
      </c>
      <c r="B1961" t="s">
        <v>181</v>
      </c>
      <c r="C1961" s="62">
        <v>31921</v>
      </c>
      <c r="D1961" t="s">
        <v>7219</v>
      </c>
      <c r="E1961" t="s">
        <v>7345</v>
      </c>
      <c r="F1961" t="s">
        <v>3575</v>
      </c>
      <c r="G1961" t="s">
        <v>3575</v>
      </c>
      <c r="H1961" t="s">
        <v>1378</v>
      </c>
      <c r="I1961" t="s">
        <v>9951</v>
      </c>
      <c r="J1961" t="s">
        <v>181</v>
      </c>
      <c r="K1961">
        <v>493574</v>
      </c>
      <c r="L1961" t="s">
        <v>181</v>
      </c>
      <c r="M1961">
        <v>1666696</v>
      </c>
      <c r="N1961" t="s">
        <v>181</v>
      </c>
      <c r="O1961" t="s">
        <v>4892</v>
      </c>
      <c r="P1961" t="s">
        <v>3203</v>
      </c>
      <c r="Q1961">
        <v>8939</v>
      </c>
      <c r="R1961" t="s">
        <v>181</v>
      </c>
      <c r="S1961">
        <v>30842</v>
      </c>
      <c r="T1961" t="s">
        <v>181</v>
      </c>
      <c r="V1961" t="s">
        <v>4893</v>
      </c>
      <c r="W1961">
        <v>58733</v>
      </c>
      <c r="X1961">
        <v>8939</v>
      </c>
      <c r="Y1961" t="s">
        <v>181</v>
      </c>
      <c r="Z1961" t="s">
        <v>9005</v>
      </c>
      <c r="AA1961" t="s">
        <v>664</v>
      </c>
      <c r="AB1961" t="s">
        <v>656</v>
      </c>
      <c r="AC1961" t="s">
        <v>181</v>
      </c>
      <c r="AD1961" t="s">
        <v>9005</v>
      </c>
      <c r="AE1961">
        <v>10586</v>
      </c>
      <c r="AI1961">
        <v>4797</v>
      </c>
      <c r="AN1961" t="s">
        <v>181</v>
      </c>
      <c r="AO1961" t="s">
        <v>1378</v>
      </c>
    </row>
    <row r="1962" spans="1:41" x14ac:dyDescent="0.3">
      <c r="A1962" t="s">
        <v>12809</v>
      </c>
      <c r="B1962" t="s">
        <v>11611</v>
      </c>
      <c r="C1962" s="62">
        <v>33407</v>
      </c>
      <c r="D1962" t="s">
        <v>7476</v>
      </c>
      <c r="E1962" t="s">
        <v>12810</v>
      </c>
      <c r="F1962" t="s">
        <v>3575</v>
      </c>
      <c r="G1962" t="s">
        <v>3575</v>
      </c>
      <c r="H1962" t="s">
        <v>1394</v>
      </c>
      <c r="I1962" t="s">
        <v>11612</v>
      </c>
      <c r="J1962" t="s">
        <v>11611</v>
      </c>
      <c r="K1962">
        <v>542513</v>
      </c>
      <c r="L1962" t="s">
        <v>11611</v>
      </c>
      <c r="M1962">
        <v>2118883</v>
      </c>
      <c r="N1962" t="s">
        <v>11611</v>
      </c>
      <c r="O1962" t="s">
        <v>13235</v>
      </c>
      <c r="P1962" t="s">
        <v>12809</v>
      </c>
      <c r="Q1962">
        <v>9797</v>
      </c>
      <c r="R1962" t="s">
        <v>11611</v>
      </c>
      <c r="S1962">
        <v>33065</v>
      </c>
      <c r="T1962" t="s">
        <v>11611</v>
      </c>
      <c r="W1962">
        <v>59818</v>
      </c>
      <c r="X1962">
        <v>9797</v>
      </c>
      <c r="Y1962" t="s">
        <v>15368</v>
      </c>
      <c r="Z1962" t="s">
        <v>12811</v>
      </c>
      <c r="AA1962" t="s">
        <v>5053</v>
      </c>
      <c r="AB1962" t="s">
        <v>656</v>
      </c>
      <c r="AC1962" t="s">
        <v>11611</v>
      </c>
      <c r="AD1962" t="s">
        <v>12811</v>
      </c>
      <c r="AE1962">
        <v>11238</v>
      </c>
      <c r="AI1962">
        <v>10808</v>
      </c>
      <c r="AJ1962">
        <v>4728</v>
      </c>
      <c r="AK1962" t="s">
        <v>11611</v>
      </c>
      <c r="AL1962" t="s">
        <v>15369</v>
      </c>
      <c r="AM1962" t="s">
        <v>12811</v>
      </c>
      <c r="AN1962" t="s">
        <v>11611</v>
      </c>
      <c r="AO1962" t="s">
        <v>1422</v>
      </c>
    </row>
    <row r="1963" spans="1:41" x14ac:dyDescent="0.3">
      <c r="A1963" t="s">
        <v>12926</v>
      </c>
      <c r="B1963" t="s">
        <v>11518</v>
      </c>
      <c r="C1963" s="62">
        <v>34774</v>
      </c>
      <c r="D1963" t="s">
        <v>12927</v>
      </c>
      <c r="E1963" t="s">
        <v>12928</v>
      </c>
      <c r="F1963" t="s">
        <v>1424</v>
      </c>
      <c r="G1963" t="s">
        <v>6107</v>
      </c>
      <c r="H1963" t="s">
        <v>1394</v>
      </c>
      <c r="I1963" t="s">
        <v>15876</v>
      </c>
      <c r="J1963" t="s">
        <v>11518</v>
      </c>
      <c r="K1963">
        <v>642133</v>
      </c>
      <c r="L1963" t="s">
        <v>11518</v>
      </c>
      <c r="N1963" t="s">
        <v>11518</v>
      </c>
      <c r="P1963" t="s">
        <v>12926</v>
      </c>
      <c r="Q1963">
        <v>10620</v>
      </c>
      <c r="R1963" t="s">
        <v>11518</v>
      </c>
      <c r="S1963">
        <v>34287</v>
      </c>
      <c r="W1963">
        <v>102764</v>
      </c>
      <c r="Z1963" t="s">
        <v>12929</v>
      </c>
      <c r="AA1963" t="s">
        <v>664</v>
      </c>
      <c r="AB1963" t="s">
        <v>664</v>
      </c>
      <c r="AC1963" t="s">
        <v>11518</v>
      </c>
      <c r="AD1963" t="s">
        <v>12929</v>
      </c>
      <c r="AE1963">
        <v>13034</v>
      </c>
      <c r="AH1963" t="s">
        <v>11518</v>
      </c>
      <c r="AI1963">
        <v>18499</v>
      </c>
      <c r="AJ1963">
        <v>5199</v>
      </c>
      <c r="AL1963" t="s">
        <v>15370</v>
      </c>
      <c r="AM1963" t="s">
        <v>12929</v>
      </c>
      <c r="AN1963" t="s">
        <v>11518</v>
      </c>
      <c r="AO1963" t="s">
        <v>1394</v>
      </c>
    </row>
    <row r="1964" spans="1:41" x14ac:dyDescent="0.3">
      <c r="A1964" t="s">
        <v>13918</v>
      </c>
      <c r="B1964" t="s">
        <v>11335</v>
      </c>
      <c r="C1964" s="62">
        <v>32084</v>
      </c>
      <c r="D1964" t="s">
        <v>6637</v>
      </c>
      <c r="E1964" t="s">
        <v>13919</v>
      </c>
      <c r="F1964" t="s">
        <v>1424</v>
      </c>
      <c r="G1964" t="s">
        <v>6107</v>
      </c>
      <c r="H1964" t="s">
        <v>1371</v>
      </c>
      <c r="I1964" t="s">
        <v>11336</v>
      </c>
      <c r="J1964" t="s">
        <v>11335</v>
      </c>
      <c r="K1964">
        <v>572193</v>
      </c>
      <c r="L1964" t="s">
        <v>11335</v>
      </c>
      <c r="M1964">
        <v>1945614</v>
      </c>
      <c r="N1964" t="s">
        <v>11335</v>
      </c>
      <c r="O1964" t="s">
        <v>13920</v>
      </c>
      <c r="P1964" t="s">
        <v>13918</v>
      </c>
      <c r="Q1964">
        <v>9959</v>
      </c>
      <c r="R1964" t="s">
        <v>11335</v>
      </c>
      <c r="S1964">
        <v>32107</v>
      </c>
      <c r="T1964" t="s">
        <v>11335</v>
      </c>
      <c r="W1964">
        <v>60107</v>
      </c>
      <c r="X1964">
        <v>9959</v>
      </c>
      <c r="Y1964" t="s">
        <v>11335</v>
      </c>
      <c r="Z1964" t="s">
        <v>13921</v>
      </c>
      <c r="AA1964" t="s">
        <v>656</v>
      </c>
      <c r="AB1964" t="s">
        <v>656</v>
      </c>
      <c r="AD1964" t="s">
        <v>13921</v>
      </c>
      <c r="AE1964">
        <v>12403</v>
      </c>
      <c r="AI1964">
        <v>16290</v>
      </c>
      <c r="AJ1964">
        <v>4920</v>
      </c>
      <c r="AL1964" t="s">
        <v>15371</v>
      </c>
      <c r="AM1964" t="s">
        <v>13921</v>
      </c>
      <c r="AN1964" t="s">
        <v>13921</v>
      </c>
      <c r="AO1964" t="s">
        <v>15883</v>
      </c>
    </row>
    <row r="1965" spans="1:41" x14ac:dyDescent="0.3">
      <c r="A1965" t="s">
        <v>4894</v>
      </c>
      <c r="B1965" t="s">
        <v>1326</v>
      </c>
      <c r="C1965" s="62">
        <v>32428</v>
      </c>
      <c r="D1965" t="s">
        <v>6568</v>
      </c>
      <c r="E1965" t="s">
        <v>7651</v>
      </c>
      <c r="F1965" t="s">
        <v>3575</v>
      </c>
      <c r="G1965" t="s">
        <v>3575</v>
      </c>
      <c r="H1965" t="s">
        <v>1371</v>
      </c>
      <c r="I1965" t="s">
        <v>9631</v>
      </c>
      <c r="J1965" t="s">
        <v>1326</v>
      </c>
      <c r="K1965">
        <v>519344</v>
      </c>
      <c r="L1965" t="s">
        <v>1326</v>
      </c>
      <c r="M1965">
        <v>2040772</v>
      </c>
      <c r="N1965" t="s">
        <v>1326</v>
      </c>
      <c r="O1965" t="s">
        <v>6367</v>
      </c>
      <c r="P1965" t="s">
        <v>4894</v>
      </c>
      <c r="Q1965">
        <v>9346</v>
      </c>
      <c r="R1965" t="s">
        <v>1326</v>
      </c>
      <c r="S1965">
        <v>32700</v>
      </c>
      <c r="T1965" t="s">
        <v>1326</v>
      </c>
      <c r="V1965" t="s">
        <v>6368</v>
      </c>
      <c r="W1965">
        <v>68410</v>
      </c>
      <c r="X1965">
        <v>9346</v>
      </c>
      <c r="Y1965" t="s">
        <v>1326</v>
      </c>
      <c r="Z1965" t="s">
        <v>6369</v>
      </c>
      <c r="AA1965" t="s">
        <v>656</v>
      </c>
      <c r="AB1965" t="s">
        <v>656</v>
      </c>
      <c r="AC1965" t="s">
        <v>1326</v>
      </c>
      <c r="AD1965" t="s">
        <v>6369</v>
      </c>
      <c r="AE1965">
        <v>9849</v>
      </c>
      <c r="AF1965" t="s">
        <v>1326</v>
      </c>
      <c r="AG1965">
        <v>38124</v>
      </c>
      <c r="AH1965" t="s">
        <v>1326</v>
      </c>
      <c r="AI1965">
        <v>18226</v>
      </c>
      <c r="AJ1965">
        <v>4324</v>
      </c>
      <c r="AN1965" t="s">
        <v>1326</v>
      </c>
      <c r="AO1965" t="s">
        <v>1371</v>
      </c>
    </row>
    <row r="1966" spans="1:41" x14ac:dyDescent="0.3">
      <c r="A1966" t="s">
        <v>3204</v>
      </c>
      <c r="B1966" t="s">
        <v>213</v>
      </c>
      <c r="C1966" s="62">
        <v>31726</v>
      </c>
      <c r="D1966" t="s">
        <v>6589</v>
      </c>
      <c r="E1966" t="s">
        <v>7473</v>
      </c>
      <c r="F1966" t="s">
        <v>1435</v>
      </c>
      <c r="G1966" t="s">
        <v>9083</v>
      </c>
      <c r="H1966" t="s">
        <v>1378</v>
      </c>
      <c r="I1966" t="s">
        <v>9613</v>
      </c>
      <c r="J1966" t="s">
        <v>213</v>
      </c>
      <c r="K1966">
        <v>519346</v>
      </c>
      <c r="L1966" t="s">
        <v>213</v>
      </c>
      <c r="M1966">
        <v>1741019</v>
      </c>
      <c r="N1966" t="s">
        <v>213</v>
      </c>
      <c r="O1966" t="s">
        <v>3205</v>
      </c>
      <c r="P1966" t="s">
        <v>3204</v>
      </c>
      <c r="Q1966">
        <v>8930</v>
      </c>
      <c r="R1966" t="s">
        <v>213</v>
      </c>
      <c r="S1966">
        <v>30709</v>
      </c>
      <c r="T1966" t="s">
        <v>213</v>
      </c>
      <c r="V1966" t="s">
        <v>4895</v>
      </c>
      <c r="W1966">
        <v>59346</v>
      </c>
      <c r="X1966">
        <v>8930</v>
      </c>
      <c r="Y1966" t="s">
        <v>213</v>
      </c>
      <c r="Z1966" t="s">
        <v>9006</v>
      </c>
      <c r="AA1966" t="s">
        <v>664</v>
      </c>
      <c r="AB1966" t="s">
        <v>656</v>
      </c>
      <c r="AC1966" t="s">
        <v>213</v>
      </c>
      <c r="AD1966" t="s">
        <v>9006</v>
      </c>
      <c r="AE1966">
        <v>10491</v>
      </c>
      <c r="AF1966" t="s">
        <v>213</v>
      </c>
      <c r="AG1966">
        <v>12977</v>
      </c>
      <c r="AH1966" t="s">
        <v>213</v>
      </c>
      <c r="AI1966">
        <v>5119</v>
      </c>
      <c r="AJ1966">
        <v>3804</v>
      </c>
      <c r="AK1966" t="s">
        <v>213</v>
      </c>
      <c r="AL1966" t="s">
        <v>15372</v>
      </c>
      <c r="AM1966" t="s">
        <v>9006</v>
      </c>
      <c r="AN1966" t="s">
        <v>9006</v>
      </c>
      <c r="AO1966" t="s">
        <v>15891</v>
      </c>
    </row>
    <row r="1967" spans="1:41" x14ac:dyDescent="0.3">
      <c r="A1967" t="s">
        <v>3206</v>
      </c>
      <c r="B1967" t="s">
        <v>1271</v>
      </c>
      <c r="C1967" s="62">
        <v>29863</v>
      </c>
      <c r="D1967" t="s">
        <v>6616</v>
      </c>
      <c r="E1967" t="s">
        <v>8098</v>
      </c>
      <c r="F1967" t="s">
        <v>3575</v>
      </c>
      <c r="G1967" t="s">
        <v>3575</v>
      </c>
      <c r="H1967" t="s">
        <v>1371</v>
      </c>
      <c r="I1967" t="s">
        <v>10366</v>
      </c>
      <c r="J1967" t="s">
        <v>1271</v>
      </c>
      <c r="K1967">
        <v>491159</v>
      </c>
      <c r="L1967" t="s">
        <v>1271</v>
      </c>
      <c r="M1967">
        <v>1208680</v>
      </c>
      <c r="N1967" t="s">
        <v>1271</v>
      </c>
      <c r="O1967" t="s">
        <v>3207</v>
      </c>
      <c r="P1967" t="s">
        <v>3206</v>
      </c>
      <c r="Q1967">
        <v>8076</v>
      </c>
      <c r="R1967" t="s">
        <v>1271</v>
      </c>
      <c r="S1967">
        <v>28836</v>
      </c>
      <c r="T1967" t="s">
        <v>1271</v>
      </c>
      <c r="V1967" t="s">
        <v>4896</v>
      </c>
      <c r="W1967">
        <v>49580</v>
      </c>
      <c r="X1967">
        <v>8076</v>
      </c>
      <c r="Y1967" t="s">
        <v>1271</v>
      </c>
      <c r="Z1967" t="s">
        <v>6370</v>
      </c>
      <c r="AA1967" t="s">
        <v>664</v>
      </c>
      <c r="AB1967" t="s">
        <v>664</v>
      </c>
      <c r="AC1967" t="s">
        <v>1271</v>
      </c>
      <c r="AD1967" t="s">
        <v>6370</v>
      </c>
      <c r="AF1967" t="s">
        <v>1271</v>
      </c>
      <c r="AG1967">
        <v>5041</v>
      </c>
      <c r="AH1967" t="s">
        <v>1271</v>
      </c>
      <c r="AI1967">
        <v>1441</v>
      </c>
      <c r="AO1967" t="s">
        <v>1371</v>
      </c>
    </row>
    <row r="1968" spans="1:41" x14ac:dyDescent="0.3">
      <c r="A1968" t="s">
        <v>3208</v>
      </c>
      <c r="B1968" t="s">
        <v>1228</v>
      </c>
      <c r="C1968" s="62">
        <v>29572</v>
      </c>
      <c r="D1968" t="s">
        <v>7691</v>
      </c>
      <c r="E1968" t="s">
        <v>7690</v>
      </c>
      <c r="F1968" t="s">
        <v>3575</v>
      </c>
      <c r="G1968" t="s">
        <v>3575</v>
      </c>
      <c r="H1968" t="s">
        <v>1371</v>
      </c>
      <c r="I1968" t="s">
        <v>10697</v>
      </c>
      <c r="J1968" t="s">
        <v>1228</v>
      </c>
      <c r="K1968">
        <v>445612</v>
      </c>
      <c r="L1968" t="s">
        <v>1228</v>
      </c>
      <c r="M1968">
        <v>1103764</v>
      </c>
      <c r="N1968" t="s">
        <v>1228</v>
      </c>
      <c r="O1968" t="s">
        <v>3209</v>
      </c>
      <c r="P1968" t="s">
        <v>3208</v>
      </c>
      <c r="Q1968">
        <v>8486</v>
      </c>
      <c r="R1968" t="s">
        <v>1228</v>
      </c>
      <c r="S1968">
        <v>29817</v>
      </c>
      <c r="T1968" t="s">
        <v>1228</v>
      </c>
      <c r="V1968" t="s">
        <v>4897</v>
      </c>
      <c r="W1968">
        <v>45591</v>
      </c>
      <c r="X1968">
        <v>8486</v>
      </c>
      <c r="Y1968" t="s">
        <v>1228</v>
      </c>
      <c r="Z1968" t="s">
        <v>6371</v>
      </c>
      <c r="AA1968" t="s">
        <v>656</v>
      </c>
      <c r="AB1968" t="s">
        <v>656</v>
      </c>
      <c r="AC1968" t="s">
        <v>1228</v>
      </c>
      <c r="AD1968" t="s">
        <v>6371</v>
      </c>
      <c r="AE1968">
        <v>8961</v>
      </c>
      <c r="AF1968" t="s">
        <v>1228</v>
      </c>
      <c r="AG1968">
        <v>6188</v>
      </c>
      <c r="AH1968" t="s">
        <v>1228</v>
      </c>
      <c r="AI1968">
        <v>1582</v>
      </c>
      <c r="AN1968" t="s">
        <v>1228</v>
      </c>
      <c r="AO1968" t="s">
        <v>1371</v>
      </c>
    </row>
    <row r="1969" spans="1:41" x14ac:dyDescent="0.3">
      <c r="A1969" t="s">
        <v>3210</v>
      </c>
      <c r="B1969" t="s">
        <v>122</v>
      </c>
      <c r="C1969" s="62">
        <v>29196</v>
      </c>
      <c r="D1969" t="s">
        <v>6637</v>
      </c>
      <c r="E1969" t="s">
        <v>7474</v>
      </c>
      <c r="F1969" t="s">
        <v>3575</v>
      </c>
      <c r="G1969" t="s">
        <v>3575</v>
      </c>
      <c r="H1969" t="s">
        <v>659</v>
      </c>
      <c r="I1969" t="s">
        <v>10715</v>
      </c>
      <c r="J1969" t="s">
        <v>122</v>
      </c>
      <c r="K1969">
        <v>444135</v>
      </c>
      <c r="L1969" t="s">
        <v>122</v>
      </c>
      <c r="M1969">
        <v>392195</v>
      </c>
      <c r="N1969" t="s">
        <v>122</v>
      </c>
      <c r="O1969" t="s">
        <v>3211</v>
      </c>
      <c r="P1969" t="s">
        <v>3210</v>
      </c>
      <c r="Q1969">
        <v>7670</v>
      </c>
      <c r="R1969" t="s">
        <v>122</v>
      </c>
      <c r="S1969">
        <v>6437</v>
      </c>
      <c r="T1969" t="s">
        <v>122</v>
      </c>
      <c r="V1969" t="s">
        <v>4898</v>
      </c>
      <c r="W1969">
        <v>43648</v>
      </c>
      <c r="Z1969" t="s">
        <v>9007</v>
      </c>
      <c r="AA1969" t="s">
        <v>656</v>
      </c>
      <c r="AB1969" t="s">
        <v>656</v>
      </c>
      <c r="AC1969" t="s">
        <v>122</v>
      </c>
      <c r="AD1969" t="s">
        <v>9007</v>
      </c>
      <c r="AI1969">
        <v>15263</v>
      </c>
      <c r="AO1969" t="s">
        <v>659</v>
      </c>
    </row>
    <row r="1970" spans="1:41" x14ac:dyDescent="0.3">
      <c r="A1970" t="s">
        <v>3212</v>
      </c>
      <c r="B1970" t="s">
        <v>269</v>
      </c>
      <c r="C1970" s="62">
        <v>31713</v>
      </c>
      <c r="D1970" t="s">
        <v>6607</v>
      </c>
      <c r="E1970" t="s">
        <v>7159</v>
      </c>
      <c r="F1970" t="s">
        <v>3575</v>
      </c>
      <c r="G1970" t="s">
        <v>3575</v>
      </c>
      <c r="H1970" t="s">
        <v>1422</v>
      </c>
      <c r="I1970" t="s">
        <v>9091</v>
      </c>
      <c r="J1970" t="s">
        <v>269</v>
      </c>
      <c r="K1970">
        <v>489365</v>
      </c>
      <c r="L1970" t="s">
        <v>269</v>
      </c>
      <c r="M1970">
        <v>1661439</v>
      </c>
      <c r="N1970" t="s">
        <v>269</v>
      </c>
      <c r="O1970" t="s">
        <v>3213</v>
      </c>
      <c r="P1970" t="s">
        <v>3212</v>
      </c>
      <c r="Q1970">
        <v>8569</v>
      </c>
      <c r="R1970" t="s">
        <v>269</v>
      </c>
      <c r="S1970">
        <v>30188</v>
      </c>
      <c r="T1970" t="s">
        <v>269</v>
      </c>
      <c r="U1970" t="s">
        <v>269</v>
      </c>
      <c r="V1970" t="s">
        <v>4899</v>
      </c>
      <c r="W1970">
        <v>46730</v>
      </c>
      <c r="X1970">
        <v>8569</v>
      </c>
      <c r="Y1970" t="s">
        <v>269</v>
      </c>
      <c r="Z1970" t="s">
        <v>6372</v>
      </c>
      <c r="AA1970" t="s">
        <v>664</v>
      </c>
      <c r="AB1970" t="s">
        <v>656</v>
      </c>
      <c r="AC1970" t="s">
        <v>269</v>
      </c>
      <c r="AD1970" t="s">
        <v>6372</v>
      </c>
      <c r="AE1970">
        <v>10860</v>
      </c>
      <c r="AF1970" t="s">
        <v>269</v>
      </c>
      <c r="AG1970">
        <v>6288</v>
      </c>
      <c r="AH1970" t="s">
        <v>269</v>
      </c>
      <c r="AI1970">
        <v>3715</v>
      </c>
      <c r="AJ1970">
        <v>3334</v>
      </c>
      <c r="AN1970" t="s">
        <v>269</v>
      </c>
      <c r="AO1970" t="s">
        <v>1422</v>
      </c>
    </row>
    <row r="1971" spans="1:41" x14ac:dyDescent="0.3">
      <c r="A1971" t="s">
        <v>3214</v>
      </c>
      <c r="B1971" t="s">
        <v>973</v>
      </c>
      <c r="C1971" s="62">
        <v>30699</v>
      </c>
      <c r="D1971" t="s">
        <v>6635</v>
      </c>
      <c r="E1971" t="s">
        <v>7299</v>
      </c>
      <c r="F1971" t="s">
        <v>3575</v>
      </c>
      <c r="G1971" t="s">
        <v>3575</v>
      </c>
      <c r="H1971" t="s">
        <v>1371</v>
      </c>
      <c r="I1971" t="s">
        <v>9323</v>
      </c>
      <c r="J1971" t="s">
        <v>973</v>
      </c>
      <c r="K1971">
        <v>476206</v>
      </c>
      <c r="L1971" t="s">
        <v>973</v>
      </c>
      <c r="M1971">
        <v>1207708</v>
      </c>
      <c r="N1971" t="s">
        <v>973</v>
      </c>
      <c r="O1971" t="s">
        <v>3215</v>
      </c>
      <c r="P1971" t="s">
        <v>3214</v>
      </c>
      <c r="Q1971">
        <v>8360</v>
      </c>
      <c r="R1971" t="s">
        <v>973</v>
      </c>
      <c r="S1971">
        <v>29244</v>
      </c>
      <c r="T1971" t="s">
        <v>973</v>
      </c>
      <c r="V1971" t="s">
        <v>6373</v>
      </c>
      <c r="W1971">
        <v>49004</v>
      </c>
      <c r="X1971">
        <v>8360</v>
      </c>
      <c r="Y1971" t="s">
        <v>973</v>
      </c>
      <c r="Z1971" t="s">
        <v>9008</v>
      </c>
      <c r="AA1971" t="s">
        <v>664</v>
      </c>
      <c r="AB1971" t="s">
        <v>664</v>
      </c>
      <c r="AC1971" t="s">
        <v>973</v>
      </c>
      <c r="AD1971" t="s">
        <v>9008</v>
      </c>
      <c r="AE1971">
        <v>8887</v>
      </c>
      <c r="AI1971">
        <v>1557</v>
      </c>
      <c r="AN1971" t="s">
        <v>973</v>
      </c>
      <c r="AO1971" t="s">
        <v>1371</v>
      </c>
    </row>
    <row r="1972" spans="1:41" x14ac:dyDescent="0.3">
      <c r="A1972" t="s">
        <v>3216</v>
      </c>
      <c r="B1972" t="s">
        <v>560</v>
      </c>
      <c r="C1972" s="62">
        <v>25807</v>
      </c>
      <c r="D1972" t="s">
        <v>7400</v>
      </c>
      <c r="E1972" t="s">
        <v>7475</v>
      </c>
      <c r="F1972" t="s">
        <v>3575</v>
      </c>
      <c r="G1972" t="s">
        <v>3575</v>
      </c>
      <c r="H1972" t="s">
        <v>1394</v>
      </c>
      <c r="I1972" t="s">
        <v>10817</v>
      </c>
      <c r="J1972" t="s">
        <v>560</v>
      </c>
      <c r="K1972">
        <v>123272</v>
      </c>
      <c r="L1972" t="s">
        <v>560</v>
      </c>
      <c r="M1972">
        <v>8127</v>
      </c>
      <c r="N1972" t="s">
        <v>560</v>
      </c>
      <c r="O1972" t="s">
        <v>3217</v>
      </c>
      <c r="P1972" t="s">
        <v>3216</v>
      </c>
      <c r="Q1972">
        <v>4762</v>
      </c>
      <c r="R1972" t="s">
        <v>560</v>
      </c>
      <c r="S1972">
        <v>2604</v>
      </c>
      <c r="T1972" t="s">
        <v>560</v>
      </c>
      <c r="V1972" t="s">
        <v>6374</v>
      </c>
      <c r="W1972">
        <v>1127</v>
      </c>
      <c r="Z1972" t="s">
        <v>9009</v>
      </c>
      <c r="AA1972" t="s">
        <v>664</v>
      </c>
      <c r="AB1972" t="s">
        <v>656</v>
      </c>
      <c r="AC1972" t="s">
        <v>560</v>
      </c>
      <c r="AD1972" t="s">
        <v>9009</v>
      </c>
      <c r="AI1972">
        <v>4125</v>
      </c>
      <c r="AO1972" t="s">
        <v>1394</v>
      </c>
    </row>
    <row r="1973" spans="1:41" x14ac:dyDescent="0.3">
      <c r="A1973" t="s">
        <v>11902</v>
      </c>
      <c r="B1973" t="s">
        <v>11232</v>
      </c>
      <c r="C1973" s="62">
        <v>34365</v>
      </c>
      <c r="D1973" t="s">
        <v>6751</v>
      </c>
      <c r="E1973" t="s">
        <v>10916</v>
      </c>
      <c r="F1973" t="s">
        <v>3575</v>
      </c>
      <c r="G1973" t="s">
        <v>3575</v>
      </c>
      <c r="H1973" t="s">
        <v>1371</v>
      </c>
      <c r="I1973" t="s">
        <v>11820</v>
      </c>
      <c r="J1973" t="s">
        <v>11232</v>
      </c>
      <c r="K1973">
        <v>622097</v>
      </c>
      <c r="L1973" t="s">
        <v>11232</v>
      </c>
      <c r="M1973">
        <v>2044498</v>
      </c>
      <c r="N1973" t="s">
        <v>11232</v>
      </c>
      <c r="O1973" t="s">
        <v>13426</v>
      </c>
      <c r="P1973" t="s">
        <v>11902</v>
      </c>
      <c r="Q1973">
        <v>10139</v>
      </c>
      <c r="R1973" t="s">
        <v>11232</v>
      </c>
      <c r="S1973">
        <v>32832</v>
      </c>
      <c r="T1973" t="s">
        <v>11232</v>
      </c>
      <c r="V1973" t="s">
        <v>11903</v>
      </c>
      <c r="W1973">
        <v>100731</v>
      </c>
      <c r="X1973">
        <v>10139</v>
      </c>
      <c r="Y1973" t="s">
        <v>11232</v>
      </c>
      <c r="Z1973" t="s">
        <v>11904</v>
      </c>
      <c r="AA1973" t="s">
        <v>656</v>
      </c>
      <c r="AB1973" t="s">
        <v>656</v>
      </c>
      <c r="AC1973" t="s">
        <v>11232</v>
      </c>
      <c r="AD1973" t="s">
        <v>11904</v>
      </c>
      <c r="AE1973">
        <v>12540</v>
      </c>
      <c r="AF1973" t="s">
        <v>11232</v>
      </c>
      <c r="AG1973">
        <v>68480</v>
      </c>
      <c r="AH1973" t="s">
        <v>11232</v>
      </c>
      <c r="AI1973">
        <v>18423</v>
      </c>
      <c r="AJ1973">
        <v>4698</v>
      </c>
      <c r="AL1973" t="s">
        <v>15373</v>
      </c>
      <c r="AM1973" t="s">
        <v>11904</v>
      </c>
      <c r="AN1973" t="s">
        <v>11904</v>
      </c>
      <c r="AO1973" t="s">
        <v>1371</v>
      </c>
    </row>
    <row r="1974" spans="1:41" x14ac:dyDescent="0.3">
      <c r="A1974" t="s">
        <v>10913</v>
      </c>
      <c r="B1974" t="s">
        <v>10914</v>
      </c>
      <c r="C1974" s="62">
        <v>33312</v>
      </c>
      <c r="D1974" t="s">
        <v>10915</v>
      </c>
      <c r="E1974" t="s">
        <v>10916</v>
      </c>
      <c r="F1974" t="s">
        <v>1400</v>
      </c>
      <c r="G1974" t="s">
        <v>6107</v>
      </c>
      <c r="H1974" t="s">
        <v>1378</v>
      </c>
      <c r="I1974" t="s">
        <v>10917</v>
      </c>
      <c r="J1974" t="s">
        <v>10914</v>
      </c>
      <c r="K1974">
        <v>572204</v>
      </c>
      <c r="L1974" t="s">
        <v>10914</v>
      </c>
      <c r="M1974">
        <v>1741020</v>
      </c>
      <c r="N1974" t="s">
        <v>10914</v>
      </c>
      <c r="O1974" t="s">
        <v>13511</v>
      </c>
      <c r="P1974" t="s">
        <v>10913</v>
      </c>
      <c r="Q1974">
        <v>10040</v>
      </c>
      <c r="R1974" t="s">
        <v>10914</v>
      </c>
      <c r="S1974">
        <v>30743</v>
      </c>
      <c r="T1974" t="s">
        <v>10914</v>
      </c>
      <c r="V1974" t="s">
        <v>12170</v>
      </c>
      <c r="W1974">
        <v>60737</v>
      </c>
      <c r="X1974">
        <v>10040</v>
      </c>
      <c r="Y1974" t="s">
        <v>10914</v>
      </c>
      <c r="Z1974" t="s">
        <v>10918</v>
      </c>
      <c r="AA1974" t="s">
        <v>656</v>
      </c>
      <c r="AB1974" t="s">
        <v>656</v>
      </c>
      <c r="AC1974" t="s">
        <v>10914</v>
      </c>
      <c r="AD1974" t="s">
        <v>10918</v>
      </c>
      <c r="AE1974">
        <v>11020</v>
      </c>
      <c r="AF1974" t="s">
        <v>10914</v>
      </c>
      <c r="AG1974">
        <v>13596</v>
      </c>
      <c r="AH1974" t="s">
        <v>10914</v>
      </c>
      <c r="AI1974">
        <v>12512</v>
      </c>
      <c r="AJ1974">
        <v>4291</v>
      </c>
      <c r="AL1974" t="s">
        <v>15374</v>
      </c>
      <c r="AM1974" t="s">
        <v>10918</v>
      </c>
      <c r="AN1974" t="s">
        <v>10914</v>
      </c>
      <c r="AO1974" t="s">
        <v>1378</v>
      </c>
    </row>
    <row r="1975" spans="1:41" x14ac:dyDescent="0.3">
      <c r="A1975" t="s">
        <v>3218</v>
      </c>
      <c r="B1975" t="s">
        <v>1265</v>
      </c>
      <c r="C1975" s="62">
        <v>28018</v>
      </c>
      <c r="D1975" t="s">
        <v>6610</v>
      </c>
      <c r="E1975" t="s">
        <v>8099</v>
      </c>
      <c r="F1975" t="s">
        <v>3575</v>
      </c>
      <c r="G1975" t="s">
        <v>3575</v>
      </c>
      <c r="H1975" t="s">
        <v>1371</v>
      </c>
      <c r="I1975" t="s">
        <v>9585</v>
      </c>
      <c r="J1975" t="s">
        <v>1265</v>
      </c>
      <c r="K1975">
        <v>407819</v>
      </c>
      <c r="L1975" t="s">
        <v>1265</v>
      </c>
      <c r="M1975">
        <v>224395</v>
      </c>
      <c r="N1975" t="s">
        <v>1265</v>
      </c>
      <c r="O1975" t="s">
        <v>3219</v>
      </c>
      <c r="P1975" t="s">
        <v>3218</v>
      </c>
      <c r="Q1975">
        <v>7212</v>
      </c>
      <c r="R1975" t="s">
        <v>1265</v>
      </c>
      <c r="S1975">
        <v>5650</v>
      </c>
      <c r="T1975" t="s">
        <v>1265</v>
      </c>
      <c r="V1975" t="s">
        <v>4900</v>
      </c>
      <c r="W1975">
        <v>31683</v>
      </c>
      <c r="X1975">
        <v>7212</v>
      </c>
      <c r="Y1975" t="s">
        <v>1265</v>
      </c>
      <c r="Z1975" t="s">
        <v>6375</v>
      </c>
      <c r="AA1975" t="s">
        <v>664</v>
      </c>
      <c r="AB1975" t="s">
        <v>664</v>
      </c>
      <c r="AC1975" t="s">
        <v>1265</v>
      </c>
      <c r="AD1975" t="s">
        <v>6375</v>
      </c>
      <c r="AE1975">
        <v>7385</v>
      </c>
      <c r="AF1975" t="s">
        <v>1265</v>
      </c>
      <c r="AG1975">
        <v>5649</v>
      </c>
      <c r="AH1975" t="s">
        <v>1265</v>
      </c>
      <c r="AI1975">
        <v>15275</v>
      </c>
      <c r="AN1975" t="s">
        <v>1265</v>
      </c>
      <c r="AO1975" t="s">
        <v>1371</v>
      </c>
    </row>
    <row r="1976" spans="1:41" x14ac:dyDescent="0.3">
      <c r="A1976" t="s">
        <v>15951</v>
      </c>
      <c r="B1976" t="s">
        <v>15952</v>
      </c>
      <c r="C1976" s="62">
        <v>34242</v>
      </c>
      <c r="D1976" t="s">
        <v>13115</v>
      </c>
      <c r="E1976" t="s">
        <v>8099</v>
      </c>
      <c r="F1976" t="s">
        <v>1424</v>
      </c>
      <c r="G1976" t="s">
        <v>6107</v>
      </c>
      <c r="H1976" t="s">
        <v>1371</v>
      </c>
      <c r="I1976" t="s">
        <v>15953</v>
      </c>
      <c r="J1976" t="s">
        <v>15952</v>
      </c>
      <c r="K1976">
        <v>663423</v>
      </c>
      <c r="L1976" t="s">
        <v>15952</v>
      </c>
      <c r="P1976" t="s">
        <v>15951</v>
      </c>
      <c r="Q1976">
        <v>11247</v>
      </c>
      <c r="R1976" t="s">
        <v>15952</v>
      </c>
      <c r="S1976">
        <v>36728</v>
      </c>
      <c r="T1976" t="s">
        <v>15952</v>
      </c>
      <c r="W1976">
        <v>107018</v>
      </c>
      <c r="Z1976" t="s">
        <v>16101</v>
      </c>
      <c r="AA1976" t="s">
        <v>656</v>
      </c>
      <c r="AB1976" t="s">
        <v>656</v>
      </c>
      <c r="AD1976" t="s">
        <v>16101</v>
      </c>
      <c r="AE1976">
        <v>15552</v>
      </c>
      <c r="AN1976" t="s">
        <v>15952</v>
      </c>
      <c r="AO1976" t="s">
        <v>1371</v>
      </c>
    </row>
    <row r="1977" spans="1:41" x14ac:dyDescent="0.3">
      <c r="A1977" t="s">
        <v>3220</v>
      </c>
      <c r="B1977" t="s">
        <v>951</v>
      </c>
      <c r="C1977" s="62">
        <v>32415</v>
      </c>
      <c r="D1977" t="s">
        <v>6974</v>
      </c>
      <c r="E1977" t="s">
        <v>8100</v>
      </c>
      <c r="F1977" t="s">
        <v>1387</v>
      </c>
      <c r="G1977" t="s">
        <v>6107</v>
      </c>
      <c r="H1977" t="s">
        <v>1371</v>
      </c>
      <c r="I1977" t="s">
        <v>9955</v>
      </c>
      <c r="J1977" t="s">
        <v>951</v>
      </c>
      <c r="K1977">
        <v>592804</v>
      </c>
      <c r="L1977" t="s">
        <v>951</v>
      </c>
      <c r="M1977">
        <v>1840443</v>
      </c>
      <c r="N1977" t="s">
        <v>951</v>
      </c>
      <c r="O1977" t="s">
        <v>4901</v>
      </c>
      <c r="P1977" t="s">
        <v>3220</v>
      </c>
      <c r="Q1977">
        <v>9219</v>
      </c>
      <c r="R1977" t="s">
        <v>951</v>
      </c>
      <c r="S1977">
        <v>31887</v>
      </c>
      <c r="T1977" t="s">
        <v>951</v>
      </c>
      <c r="V1977" t="s">
        <v>4902</v>
      </c>
      <c r="W1977">
        <v>67137</v>
      </c>
      <c r="X1977">
        <v>9219</v>
      </c>
      <c r="Y1977" t="s">
        <v>951</v>
      </c>
      <c r="Z1977" t="s">
        <v>6376</v>
      </c>
      <c r="AA1977" t="s">
        <v>656</v>
      </c>
      <c r="AB1977" t="s">
        <v>656</v>
      </c>
      <c r="AC1977" t="s">
        <v>951</v>
      </c>
      <c r="AD1977" t="s">
        <v>6376</v>
      </c>
      <c r="AE1977">
        <v>11585</v>
      </c>
      <c r="AF1977" t="s">
        <v>951</v>
      </c>
      <c r="AG1977">
        <v>17112</v>
      </c>
      <c r="AH1977" t="s">
        <v>951</v>
      </c>
      <c r="AI1977">
        <v>13957</v>
      </c>
      <c r="AJ1977">
        <v>4127</v>
      </c>
      <c r="AL1977" t="s">
        <v>15375</v>
      </c>
      <c r="AM1977" t="s">
        <v>6376</v>
      </c>
      <c r="AN1977" t="s">
        <v>951</v>
      </c>
      <c r="AO1977" t="s">
        <v>15883</v>
      </c>
    </row>
    <row r="1978" spans="1:41" x14ac:dyDescent="0.3">
      <c r="A1978" t="s">
        <v>3221</v>
      </c>
      <c r="B1978" t="s">
        <v>841</v>
      </c>
      <c r="C1978" s="62">
        <v>32248</v>
      </c>
      <c r="D1978" t="s">
        <v>6642</v>
      </c>
      <c r="E1978" t="s">
        <v>7499</v>
      </c>
      <c r="F1978" t="s">
        <v>3575</v>
      </c>
      <c r="G1978" t="s">
        <v>3575</v>
      </c>
      <c r="H1978" t="s">
        <v>1371</v>
      </c>
      <c r="I1978" t="s">
        <v>9605</v>
      </c>
      <c r="J1978" t="s">
        <v>841</v>
      </c>
      <c r="K1978">
        <v>501957</v>
      </c>
      <c r="L1978" t="s">
        <v>841</v>
      </c>
      <c r="M1978">
        <v>1499976</v>
      </c>
      <c r="N1978" t="s">
        <v>841</v>
      </c>
      <c r="O1978" t="s">
        <v>3222</v>
      </c>
      <c r="P1978" t="s">
        <v>3221</v>
      </c>
      <c r="Q1978">
        <v>8411</v>
      </c>
      <c r="R1978" t="s">
        <v>841</v>
      </c>
      <c r="S1978">
        <v>30285</v>
      </c>
      <c r="T1978" t="s">
        <v>841</v>
      </c>
      <c r="V1978" t="s">
        <v>4903</v>
      </c>
      <c r="W1978">
        <v>50062</v>
      </c>
      <c r="X1978">
        <v>8411</v>
      </c>
      <c r="Y1978" t="s">
        <v>841</v>
      </c>
      <c r="Z1978" t="s">
        <v>6377</v>
      </c>
      <c r="AA1978" t="s">
        <v>656</v>
      </c>
      <c r="AB1978" t="s">
        <v>656</v>
      </c>
      <c r="AC1978" t="s">
        <v>841</v>
      </c>
      <c r="AD1978" t="s">
        <v>6377</v>
      </c>
      <c r="AE1978">
        <v>9301</v>
      </c>
      <c r="AF1978" t="s">
        <v>841</v>
      </c>
      <c r="AG1978">
        <v>5686</v>
      </c>
      <c r="AH1978" t="s">
        <v>841</v>
      </c>
      <c r="AI1978">
        <v>4175</v>
      </c>
      <c r="AJ1978">
        <v>3260</v>
      </c>
      <c r="AK1978" t="s">
        <v>841</v>
      </c>
      <c r="AL1978" t="s">
        <v>15376</v>
      </c>
      <c r="AM1978" t="s">
        <v>6377</v>
      </c>
      <c r="AN1978" t="s">
        <v>6377</v>
      </c>
      <c r="AO1978" t="s">
        <v>1371</v>
      </c>
    </row>
    <row r="1979" spans="1:41" x14ac:dyDescent="0.3">
      <c r="A1979" t="s">
        <v>12785</v>
      </c>
      <c r="B1979" t="s">
        <v>11559</v>
      </c>
      <c r="C1979" s="62">
        <v>33940</v>
      </c>
      <c r="D1979" t="s">
        <v>6648</v>
      </c>
      <c r="E1979" t="s">
        <v>12786</v>
      </c>
      <c r="F1979" t="s">
        <v>1462</v>
      </c>
      <c r="G1979" t="s">
        <v>6107</v>
      </c>
      <c r="H1979" t="s">
        <v>1378</v>
      </c>
      <c r="I1979" t="s">
        <v>11560</v>
      </c>
      <c r="J1979" t="s">
        <v>11559</v>
      </c>
      <c r="K1979">
        <v>605508</v>
      </c>
      <c r="L1979" t="s">
        <v>12787</v>
      </c>
      <c r="N1979" t="s">
        <v>11559</v>
      </c>
      <c r="O1979" t="s">
        <v>13922</v>
      </c>
      <c r="P1979" t="s">
        <v>12785</v>
      </c>
      <c r="Q1979">
        <v>10216</v>
      </c>
      <c r="R1979" t="s">
        <v>11559</v>
      </c>
      <c r="S1979">
        <v>32866</v>
      </c>
      <c r="T1979" t="s">
        <v>11559</v>
      </c>
      <c r="W1979">
        <v>70493</v>
      </c>
      <c r="X1979">
        <v>10216</v>
      </c>
      <c r="Y1979" t="s">
        <v>11559</v>
      </c>
      <c r="Z1979" t="s">
        <v>12788</v>
      </c>
      <c r="AA1979" t="s">
        <v>664</v>
      </c>
      <c r="AB1979" t="s">
        <v>664</v>
      </c>
      <c r="AC1979" t="s">
        <v>11559</v>
      </c>
      <c r="AD1979" t="s">
        <v>12788</v>
      </c>
      <c r="AE1979">
        <v>12160</v>
      </c>
      <c r="AF1979" t="s">
        <v>11559</v>
      </c>
      <c r="AG1979">
        <v>38316</v>
      </c>
      <c r="AH1979" t="s">
        <v>11559</v>
      </c>
      <c r="AI1979">
        <v>23719</v>
      </c>
      <c r="AJ1979">
        <v>5125</v>
      </c>
      <c r="AL1979" t="s">
        <v>15377</v>
      </c>
      <c r="AM1979" t="s">
        <v>12788</v>
      </c>
      <c r="AN1979" t="s">
        <v>11559</v>
      </c>
      <c r="AO1979" t="s">
        <v>1378</v>
      </c>
    </row>
    <row r="1980" spans="1:41" x14ac:dyDescent="0.3">
      <c r="A1980" t="s">
        <v>12690</v>
      </c>
      <c r="B1980" t="s">
        <v>11595</v>
      </c>
      <c r="C1980" s="62">
        <v>33748</v>
      </c>
      <c r="D1980" t="s">
        <v>6549</v>
      </c>
      <c r="E1980" t="s">
        <v>12691</v>
      </c>
      <c r="F1980" t="s">
        <v>1377</v>
      </c>
      <c r="G1980" t="s">
        <v>9083</v>
      </c>
      <c r="H1980" t="s">
        <v>1378</v>
      </c>
      <c r="I1980" t="s">
        <v>11596</v>
      </c>
      <c r="J1980" t="s">
        <v>11595</v>
      </c>
      <c r="K1980">
        <v>592808</v>
      </c>
      <c r="L1980" t="s">
        <v>11595</v>
      </c>
      <c r="M1980">
        <v>2114642</v>
      </c>
      <c r="N1980" t="s">
        <v>11595</v>
      </c>
      <c r="O1980" t="s">
        <v>13498</v>
      </c>
      <c r="P1980" t="s">
        <v>12690</v>
      </c>
      <c r="Q1980">
        <v>10341</v>
      </c>
      <c r="R1980" t="s">
        <v>11595</v>
      </c>
      <c r="S1980">
        <v>33222</v>
      </c>
      <c r="T1980" t="s">
        <v>11595</v>
      </c>
      <c r="V1980" t="s">
        <v>12692</v>
      </c>
      <c r="W1980">
        <v>68700</v>
      </c>
      <c r="X1980">
        <v>10341</v>
      </c>
      <c r="Y1980" t="s">
        <v>11595</v>
      </c>
      <c r="Z1980" t="s">
        <v>12693</v>
      </c>
      <c r="AA1980" t="s">
        <v>664</v>
      </c>
      <c r="AB1980" t="s">
        <v>656</v>
      </c>
      <c r="AC1980" t="s">
        <v>11595</v>
      </c>
      <c r="AD1980" t="s">
        <v>12693</v>
      </c>
      <c r="AE1980">
        <v>11655</v>
      </c>
      <c r="AF1980" t="s">
        <v>11595</v>
      </c>
      <c r="AG1980">
        <v>71318</v>
      </c>
      <c r="AH1980" t="s">
        <v>11595</v>
      </c>
      <c r="AI1980">
        <v>23642</v>
      </c>
      <c r="AJ1980">
        <v>5319</v>
      </c>
      <c r="AL1980" t="s">
        <v>15378</v>
      </c>
      <c r="AM1980" t="s">
        <v>12693</v>
      </c>
      <c r="AN1980" t="s">
        <v>11595</v>
      </c>
      <c r="AO1980" t="s">
        <v>1378</v>
      </c>
    </row>
    <row r="1981" spans="1:41" x14ac:dyDescent="0.3">
      <c r="A1981" t="s">
        <v>3223</v>
      </c>
      <c r="B1981" t="s">
        <v>1240</v>
      </c>
      <c r="C1981" s="62">
        <v>32161</v>
      </c>
      <c r="D1981" t="s">
        <v>7786</v>
      </c>
      <c r="E1981" t="s">
        <v>7086</v>
      </c>
      <c r="F1981" t="s">
        <v>1384</v>
      </c>
      <c r="G1981" t="s">
        <v>6107</v>
      </c>
      <c r="H1981" t="s">
        <v>1371</v>
      </c>
      <c r="I1981" t="s">
        <v>10763</v>
      </c>
      <c r="J1981" t="s">
        <v>1240</v>
      </c>
      <c r="K1981">
        <v>474521</v>
      </c>
      <c r="L1981" t="s">
        <v>1240</v>
      </c>
      <c r="M1981">
        <v>1957303</v>
      </c>
      <c r="N1981" t="s">
        <v>1240</v>
      </c>
      <c r="O1981" t="s">
        <v>4904</v>
      </c>
      <c r="P1981" t="s">
        <v>3223</v>
      </c>
      <c r="Q1981">
        <v>9206</v>
      </c>
      <c r="R1981" t="s">
        <v>1240</v>
      </c>
      <c r="S1981">
        <v>31886</v>
      </c>
      <c r="T1981" t="s">
        <v>1240</v>
      </c>
      <c r="V1981" t="s">
        <v>4905</v>
      </c>
      <c r="W1981">
        <v>65765</v>
      </c>
      <c r="X1981">
        <v>9206</v>
      </c>
      <c r="Y1981" t="s">
        <v>1240</v>
      </c>
      <c r="Z1981" t="s">
        <v>6378</v>
      </c>
      <c r="AA1981" t="s">
        <v>656</v>
      </c>
      <c r="AB1981" t="s">
        <v>656</v>
      </c>
      <c r="AC1981" t="s">
        <v>1240</v>
      </c>
      <c r="AD1981" t="s">
        <v>6378</v>
      </c>
      <c r="AE1981">
        <v>12315</v>
      </c>
      <c r="AF1981" t="s">
        <v>1240</v>
      </c>
      <c r="AG1981">
        <v>21196</v>
      </c>
      <c r="AH1981" t="s">
        <v>1240</v>
      </c>
      <c r="AI1981">
        <v>13992</v>
      </c>
      <c r="AJ1981">
        <v>4117</v>
      </c>
      <c r="AL1981" t="s">
        <v>15379</v>
      </c>
      <c r="AM1981" t="s">
        <v>6378</v>
      </c>
      <c r="AN1981" t="s">
        <v>1240</v>
      </c>
      <c r="AO1981" t="s">
        <v>1371</v>
      </c>
    </row>
    <row r="1982" spans="1:41" x14ac:dyDescent="0.3">
      <c r="A1982" t="s">
        <v>6379</v>
      </c>
      <c r="B1982" t="s">
        <v>127</v>
      </c>
      <c r="C1982" s="62">
        <v>30621</v>
      </c>
      <c r="D1982" t="s">
        <v>6723</v>
      </c>
      <c r="E1982" t="s">
        <v>7086</v>
      </c>
      <c r="F1982" t="s">
        <v>3575</v>
      </c>
      <c r="G1982" t="s">
        <v>3575</v>
      </c>
      <c r="H1982" t="s">
        <v>1378</v>
      </c>
      <c r="I1982" t="s">
        <v>9461</v>
      </c>
      <c r="J1982" t="s">
        <v>127</v>
      </c>
      <c r="K1982">
        <v>476270</v>
      </c>
      <c r="L1982" t="s">
        <v>127</v>
      </c>
      <c r="M1982">
        <v>1103735</v>
      </c>
      <c r="N1982" t="s">
        <v>127</v>
      </c>
      <c r="O1982" t="s">
        <v>6380</v>
      </c>
      <c r="P1982" t="s">
        <v>6379</v>
      </c>
      <c r="Q1982">
        <v>8719</v>
      </c>
      <c r="R1982" t="s">
        <v>127</v>
      </c>
      <c r="S1982">
        <v>29437</v>
      </c>
      <c r="T1982" t="s">
        <v>127</v>
      </c>
      <c r="V1982" t="s">
        <v>6381</v>
      </c>
      <c r="W1982">
        <v>49084</v>
      </c>
      <c r="X1982">
        <v>8719</v>
      </c>
      <c r="Y1982" t="s">
        <v>127</v>
      </c>
      <c r="Z1982" t="s">
        <v>6382</v>
      </c>
      <c r="AA1982" t="s">
        <v>656</v>
      </c>
      <c r="AB1982" t="s">
        <v>656</v>
      </c>
      <c r="AC1982" t="s">
        <v>127</v>
      </c>
      <c r="AD1982" t="s">
        <v>6382</v>
      </c>
      <c r="AE1982">
        <v>8877</v>
      </c>
      <c r="AF1982" t="s">
        <v>127</v>
      </c>
      <c r="AG1982">
        <v>12082</v>
      </c>
      <c r="AI1982">
        <v>1812</v>
      </c>
      <c r="AN1982" t="s">
        <v>127</v>
      </c>
      <c r="AO1982" t="s">
        <v>1378</v>
      </c>
    </row>
    <row r="1983" spans="1:41" x14ac:dyDescent="0.3">
      <c r="A1983" t="s">
        <v>6383</v>
      </c>
      <c r="B1983" t="s">
        <v>6384</v>
      </c>
      <c r="C1983" s="62">
        <v>33191</v>
      </c>
      <c r="D1983" t="s">
        <v>7477</v>
      </c>
      <c r="E1983" t="s">
        <v>7476</v>
      </c>
      <c r="F1983" t="s">
        <v>1529</v>
      </c>
      <c r="G1983" t="s">
        <v>9083</v>
      </c>
      <c r="H1983" t="s">
        <v>1378</v>
      </c>
      <c r="I1983" t="s">
        <v>9170</v>
      </c>
      <c r="J1983" t="s">
        <v>6384</v>
      </c>
      <c r="K1983">
        <v>630111</v>
      </c>
      <c r="L1983" t="s">
        <v>6384</v>
      </c>
      <c r="M1983">
        <v>2160873</v>
      </c>
      <c r="N1983" t="s">
        <v>6384</v>
      </c>
      <c r="O1983" t="s">
        <v>13316</v>
      </c>
      <c r="P1983" t="s">
        <v>6383</v>
      </c>
      <c r="Q1983">
        <v>9850</v>
      </c>
      <c r="R1983" t="s">
        <v>6384</v>
      </c>
      <c r="S1983">
        <v>33662</v>
      </c>
      <c r="T1983" t="s">
        <v>6384</v>
      </c>
      <c r="V1983" t="s">
        <v>12826</v>
      </c>
      <c r="W1983">
        <v>102355</v>
      </c>
      <c r="X1983">
        <v>9850</v>
      </c>
      <c r="Y1983" t="s">
        <v>9171</v>
      </c>
      <c r="Z1983" t="s">
        <v>9010</v>
      </c>
      <c r="AA1983" t="s">
        <v>656</v>
      </c>
      <c r="AB1983" t="s">
        <v>656</v>
      </c>
      <c r="AC1983" t="s">
        <v>6384</v>
      </c>
      <c r="AD1983" t="s">
        <v>9010</v>
      </c>
      <c r="AE1983">
        <v>12827</v>
      </c>
      <c r="AF1983" t="s">
        <v>6384</v>
      </c>
      <c r="AG1983">
        <v>60426</v>
      </c>
      <c r="AH1983" t="s">
        <v>6384</v>
      </c>
      <c r="AI1983">
        <v>18412</v>
      </c>
      <c r="AJ1983">
        <v>4816</v>
      </c>
      <c r="AL1983" t="s">
        <v>15380</v>
      </c>
      <c r="AM1983" t="s">
        <v>9010</v>
      </c>
      <c r="AN1983" t="s">
        <v>9010</v>
      </c>
      <c r="AO1983" t="s">
        <v>1378</v>
      </c>
    </row>
    <row r="1984" spans="1:41" x14ac:dyDescent="0.3">
      <c r="A1984" t="s">
        <v>4906</v>
      </c>
      <c r="B1984" t="s">
        <v>1018</v>
      </c>
      <c r="C1984" s="62">
        <v>30974</v>
      </c>
      <c r="D1984" t="s">
        <v>6607</v>
      </c>
      <c r="E1984" t="s">
        <v>8101</v>
      </c>
      <c r="F1984" t="s">
        <v>3575</v>
      </c>
      <c r="G1984" t="s">
        <v>3575</v>
      </c>
      <c r="H1984" t="s">
        <v>1371</v>
      </c>
      <c r="I1984" t="s">
        <v>9324</v>
      </c>
      <c r="J1984" t="s">
        <v>1018</v>
      </c>
      <c r="K1984">
        <v>458708</v>
      </c>
      <c r="L1984" t="s">
        <v>1018</v>
      </c>
      <c r="M1984">
        <v>1758835</v>
      </c>
      <c r="N1984" t="s">
        <v>1018</v>
      </c>
      <c r="O1984" t="s">
        <v>6385</v>
      </c>
      <c r="P1984" t="s">
        <v>4906</v>
      </c>
      <c r="Q1984">
        <v>8769</v>
      </c>
      <c r="R1984" t="s">
        <v>1018</v>
      </c>
      <c r="S1984">
        <v>30944</v>
      </c>
      <c r="T1984" t="s">
        <v>1018</v>
      </c>
      <c r="V1984" t="s">
        <v>6386</v>
      </c>
      <c r="W1984">
        <v>52032</v>
      </c>
      <c r="X1984">
        <v>8769</v>
      </c>
      <c r="Y1984" t="s">
        <v>1018</v>
      </c>
      <c r="Z1984" t="s">
        <v>6387</v>
      </c>
      <c r="AA1984" t="s">
        <v>656</v>
      </c>
      <c r="AB1984" t="s">
        <v>656</v>
      </c>
      <c r="AC1984" t="s">
        <v>1018</v>
      </c>
      <c r="AD1984" t="s">
        <v>6387</v>
      </c>
      <c r="AE1984">
        <v>10496</v>
      </c>
      <c r="AF1984" t="s">
        <v>1018</v>
      </c>
      <c r="AG1984">
        <v>12455</v>
      </c>
      <c r="AH1984" t="s">
        <v>1018</v>
      </c>
      <c r="AI1984">
        <v>2788</v>
      </c>
      <c r="AJ1984">
        <v>3558</v>
      </c>
      <c r="AK1984" t="s">
        <v>1018</v>
      </c>
      <c r="AL1984" t="s">
        <v>15381</v>
      </c>
      <c r="AM1984" t="s">
        <v>6387</v>
      </c>
      <c r="AN1984" t="s">
        <v>6387</v>
      </c>
      <c r="AO1984" t="s">
        <v>15883</v>
      </c>
    </row>
    <row r="1985" spans="1:41" x14ac:dyDescent="0.3">
      <c r="A1985" t="s">
        <v>11124</v>
      </c>
      <c r="B1985" t="s">
        <v>11125</v>
      </c>
      <c r="C1985" s="62">
        <v>33040</v>
      </c>
      <c r="D1985" t="s">
        <v>11126</v>
      </c>
      <c r="E1985" t="s">
        <v>11127</v>
      </c>
      <c r="F1985" t="s">
        <v>1529</v>
      </c>
      <c r="G1985" t="s">
        <v>9083</v>
      </c>
      <c r="H1985" t="s">
        <v>659</v>
      </c>
      <c r="I1985" t="s">
        <v>11128</v>
      </c>
      <c r="J1985" t="s">
        <v>11125</v>
      </c>
      <c r="K1985">
        <v>605509</v>
      </c>
      <c r="L1985" t="s">
        <v>11125</v>
      </c>
      <c r="M1985">
        <v>2119960</v>
      </c>
      <c r="N1985" t="s">
        <v>11125</v>
      </c>
      <c r="O1985" t="s">
        <v>13186</v>
      </c>
      <c r="P1985" t="s">
        <v>11124</v>
      </c>
      <c r="Q1985">
        <v>10043</v>
      </c>
      <c r="R1985" t="s">
        <v>11125</v>
      </c>
      <c r="S1985">
        <v>33394</v>
      </c>
      <c r="T1985" t="s">
        <v>11125</v>
      </c>
      <c r="V1985" t="s">
        <v>12340</v>
      </c>
      <c r="W1985">
        <v>69580</v>
      </c>
      <c r="X1985">
        <v>10043</v>
      </c>
      <c r="Y1985" t="s">
        <v>11125</v>
      </c>
      <c r="Z1985" t="s">
        <v>11129</v>
      </c>
      <c r="AA1985" t="s">
        <v>656</v>
      </c>
      <c r="AB1985" t="s">
        <v>656</v>
      </c>
      <c r="AC1985" t="s">
        <v>11125</v>
      </c>
      <c r="AD1985" t="s">
        <v>11129</v>
      </c>
      <c r="AE1985">
        <v>14018</v>
      </c>
      <c r="AF1985" t="s">
        <v>11125</v>
      </c>
      <c r="AG1985">
        <v>53600</v>
      </c>
      <c r="AH1985" t="s">
        <v>11125</v>
      </c>
      <c r="AI1985">
        <v>18518</v>
      </c>
      <c r="AJ1985">
        <v>4995</v>
      </c>
      <c r="AK1985" t="s">
        <v>11125</v>
      </c>
      <c r="AL1985" t="s">
        <v>15382</v>
      </c>
      <c r="AM1985" t="s">
        <v>11129</v>
      </c>
      <c r="AN1985" t="s">
        <v>11129</v>
      </c>
      <c r="AO1985" t="s">
        <v>659</v>
      </c>
    </row>
    <row r="1986" spans="1:41" x14ac:dyDescent="0.3">
      <c r="A1986" t="s">
        <v>3512</v>
      </c>
      <c r="B1986" t="s">
        <v>920</v>
      </c>
      <c r="C1986" s="62">
        <v>32119</v>
      </c>
      <c r="D1986" t="s">
        <v>6528</v>
      </c>
      <c r="E1986" t="s">
        <v>7346</v>
      </c>
      <c r="F1986" t="s">
        <v>3575</v>
      </c>
      <c r="G1986" t="s">
        <v>3575</v>
      </c>
      <c r="H1986" t="s">
        <v>1371</v>
      </c>
      <c r="I1986" t="s">
        <v>10974</v>
      </c>
      <c r="J1986" t="s">
        <v>920</v>
      </c>
      <c r="K1986">
        <v>456776</v>
      </c>
      <c r="L1986" t="s">
        <v>920</v>
      </c>
      <c r="M1986">
        <v>1663351</v>
      </c>
      <c r="N1986" t="s">
        <v>920</v>
      </c>
      <c r="O1986" t="s">
        <v>13545</v>
      </c>
      <c r="P1986" t="s">
        <v>3512</v>
      </c>
      <c r="Q1986">
        <v>8991</v>
      </c>
      <c r="R1986" t="s">
        <v>920</v>
      </c>
      <c r="S1986">
        <v>31125</v>
      </c>
      <c r="T1986" t="s">
        <v>920</v>
      </c>
      <c r="V1986" t="s">
        <v>12431</v>
      </c>
      <c r="W1986">
        <v>43851</v>
      </c>
      <c r="X1986">
        <v>8991</v>
      </c>
      <c r="Y1986" t="s">
        <v>920</v>
      </c>
      <c r="Z1986" t="s">
        <v>6388</v>
      </c>
      <c r="AA1986" t="s">
        <v>664</v>
      </c>
      <c r="AB1986" t="s">
        <v>664</v>
      </c>
      <c r="AC1986" t="s">
        <v>920</v>
      </c>
      <c r="AD1986" t="s">
        <v>6388</v>
      </c>
      <c r="AE1986">
        <v>10755</v>
      </c>
      <c r="AH1986" t="s">
        <v>920</v>
      </c>
      <c r="AI1986">
        <v>5167</v>
      </c>
      <c r="AN1986" t="s">
        <v>920</v>
      </c>
      <c r="AO1986" t="s">
        <v>1371</v>
      </c>
    </row>
    <row r="1987" spans="1:41" x14ac:dyDescent="0.3">
      <c r="A1987" t="s">
        <v>3224</v>
      </c>
      <c r="B1987" t="s">
        <v>328</v>
      </c>
      <c r="C1987" s="62">
        <v>28516</v>
      </c>
      <c r="D1987" t="s">
        <v>7347</v>
      </c>
      <c r="E1987" t="s">
        <v>7346</v>
      </c>
      <c r="F1987" t="s">
        <v>3575</v>
      </c>
      <c r="G1987" t="s">
        <v>3575</v>
      </c>
      <c r="H1987" t="s">
        <v>1378</v>
      </c>
      <c r="I1987" t="s">
        <v>9219</v>
      </c>
      <c r="J1987" t="s">
        <v>328</v>
      </c>
      <c r="K1987">
        <v>400083</v>
      </c>
      <c r="L1987" t="s">
        <v>328</v>
      </c>
      <c r="M1987">
        <v>223497</v>
      </c>
      <c r="N1987" t="s">
        <v>328</v>
      </c>
      <c r="O1987" t="s">
        <v>3225</v>
      </c>
      <c r="P1987" t="s">
        <v>3224</v>
      </c>
      <c r="Q1987">
        <v>6901</v>
      </c>
      <c r="R1987" t="s">
        <v>328</v>
      </c>
      <c r="S1987">
        <v>5089</v>
      </c>
      <c r="T1987" t="s">
        <v>328</v>
      </c>
      <c r="V1987" t="s">
        <v>4907</v>
      </c>
      <c r="W1987">
        <v>1455</v>
      </c>
      <c r="X1987">
        <v>6901</v>
      </c>
      <c r="Y1987" t="s">
        <v>328</v>
      </c>
      <c r="Z1987" t="s">
        <v>9011</v>
      </c>
      <c r="AA1987" t="s">
        <v>5053</v>
      </c>
      <c r="AB1987" t="s">
        <v>656</v>
      </c>
      <c r="AC1987" t="s">
        <v>328</v>
      </c>
      <c r="AD1987" t="s">
        <v>9011</v>
      </c>
      <c r="AE1987">
        <v>6601</v>
      </c>
      <c r="AI1987">
        <v>3524</v>
      </c>
      <c r="AN1987" t="s">
        <v>328</v>
      </c>
      <c r="AO1987" t="s">
        <v>1378</v>
      </c>
    </row>
    <row r="1988" spans="1:41" x14ac:dyDescent="0.3">
      <c r="A1988" t="s">
        <v>4908</v>
      </c>
      <c r="B1988" t="s">
        <v>1061</v>
      </c>
      <c r="C1988" s="62">
        <v>30246</v>
      </c>
      <c r="D1988" t="s">
        <v>6626</v>
      </c>
      <c r="E1988" t="s">
        <v>7346</v>
      </c>
      <c r="F1988" t="s">
        <v>3575</v>
      </c>
      <c r="G1988" t="s">
        <v>3575</v>
      </c>
      <c r="H1988" t="s">
        <v>1371</v>
      </c>
      <c r="I1988" t="s">
        <v>10204</v>
      </c>
      <c r="J1988" t="s">
        <v>1061</v>
      </c>
      <c r="K1988">
        <v>448614</v>
      </c>
      <c r="L1988" t="s">
        <v>1061</v>
      </c>
      <c r="M1988">
        <v>1598990</v>
      </c>
      <c r="N1988" t="s">
        <v>1061</v>
      </c>
      <c r="O1988" t="s">
        <v>6389</v>
      </c>
      <c r="P1988" t="s">
        <v>4908</v>
      </c>
      <c r="Q1988">
        <v>8533</v>
      </c>
      <c r="R1988" t="s">
        <v>1061</v>
      </c>
      <c r="S1988">
        <v>29347</v>
      </c>
      <c r="T1988" t="s">
        <v>1061</v>
      </c>
      <c r="V1988" t="s">
        <v>6390</v>
      </c>
      <c r="W1988">
        <v>49107</v>
      </c>
      <c r="X1988">
        <v>8533</v>
      </c>
      <c r="Y1988" t="s">
        <v>1061</v>
      </c>
      <c r="Z1988" t="s">
        <v>6391</v>
      </c>
      <c r="AA1988" t="s">
        <v>656</v>
      </c>
      <c r="AB1988" t="s">
        <v>656</v>
      </c>
      <c r="AC1988" t="s">
        <v>1061</v>
      </c>
      <c r="AD1988" t="s">
        <v>6391</v>
      </c>
      <c r="AE1988">
        <v>10927</v>
      </c>
      <c r="AF1988" t="s">
        <v>1061</v>
      </c>
      <c r="AG1988">
        <v>6192</v>
      </c>
      <c r="AH1988" t="s">
        <v>1061</v>
      </c>
      <c r="AI1988">
        <v>1952</v>
      </c>
      <c r="AJ1988">
        <v>3301</v>
      </c>
      <c r="AL1988" t="s">
        <v>15383</v>
      </c>
      <c r="AM1988" t="s">
        <v>6391</v>
      </c>
      <c r="AN1988" t="s">
        <v>1061</v>
      </c>
      <c r="AO1988" t="s">
        <v>1371</v>
      </c>
    </row>
    <row r="1989" spans="1:41" x14ac:dyDescent="0.3">
      <c r="A1989" t="s">
        <v>12770</v>
      </c>
      <c r="B1989" t="s">
        <v>11646</v>
      </c>
      <c r="C1989" s="62">
        <v>35412</v>
      </c>
      <c r="D1989" t="s">
        <v>12771</v>
      </c>
      <c r="E1989" t="s">
        <v>7346</v>
      </c>
      <c r="F1989" t="s">
        <v>1370</v>
      </c>
      <c r="G1989" t="s">
        <v>6107</v>
      </c>
      <c r="H1989" t="s">
        <v>1429</v>
      </c>
      <c r="I1989" t="s">
        <v>15648</v>
      </c>
      <c r="J1989" t="s">
        <v>11646</v>
      </c>
      <c r="K1989">
        <v>650402</v>
      </c>
      <c r="L1989" t="s">
        <v>11646</v>
      </c>
      <c r="N1989" t="s">
        <v>11646</v>
      </c>
      <c r="P1989" t="s">
        <v>12770</v>
      </c>
      <c r="Q1989">
        <v>10236</v>
      </c>
      <c r="R1989" t="s">
        <v>11646</v>
      </c>
      <c r="S1989">
        <v>33804</v>
      </c>
      <c r="W1989">
        <v>104180</v>
      </c>
      <c r="Z1989" t="s">
        <v>12772</v>
      </c>
      <c r="AA1989" t="s">
        <v>656</v>
      </c>
      <c r="AB1989" t="s">
        <v>656</v>
      </c>
      <c r="AC1989" t="s">
        <v>11646</v>
      </c>
      <c r="AD1989" t="s">
        <v>12772</v>
      </c>
      <c r="AE1989">
        <v>13137</v>
      </c>
      <c r="AH1989" t="s">
        <v>11646</v>
      </c>
      <c r="AI1989">
        <v>18487</v>
      </c>
      <c r="AJ1989">
        <v>5653</v>
      </c>
      <c r="AL1989" t="s">
        <v>15384</v>
      </c>
      <c r="AM1989" t="s">
        <v>12772</v>
      </c>
      <c r="AN1989" t="s">
        <v>12772</v>
      </c>
      <c r="AO1989" t="s">
        <v>15915</v>
      </c>
    </row>
    <row r="1990" spans="1:41" x14ac:dyDescent="0.3">
      <c r="A1990" t="s">
        <v>13923</v>
      </c>
      <c r="B1990" t="s">
        <v>11187</v>
      </c>
      <c r="C1990" s="62">
        <v>34236</v>
      </c>
      <c r="D1990" t="s">
        <v>6530</v>
      </c>
      <c r="E1990" t="s">
        <v>7346</v>
      </c>
      <c r="F1990" t="s">
        <v>3575</v>
      </c>
      <c r="G1990" t="s">
        <v>3575</v>
      </c>
      <c r="H1990" t="s">
        <v>1371</v>
      </c>
      <c r="I1990" t="s">
        <v>11749</v>
      </c>
      <c r="J1990" t="s">
        <v>11187</v>
      </c>
      <c r="K1990">
        <v>600526</v>
      </c>
      <c r="L1990" t="s">
        <v>11187</v>
      </c>
      <c r="M1990">
        <v>2210105</v>
      </c>
      <c r="N1990" t="s">
        <v>11187</v>
      </c>
      <c r="O1990" t="s">
        <v>13924</v>
      </c>
      <c r="P1990" t="s">
        <v>13923</v>
      </c>
      <c r="Q1990">
        <v>10408</v>
      </c>
      <c r="R1990" t="s">
        <v>13925</v>
      </c>
      <c r="S1990">
        <v>34847</v>
      </c>
      <c r="T1990" t="s">
        <v>11187</v>
      </c>
      <c r="W1990">
        <v>69323</v>
      </c>
      <c r="X1990">
        <v>10408</v>
      </c>
      <c r="Y1990" t="s">
        <v>13926</v>
      </c>
      <c r="Z1990" t="s">
        <v>13927</v>
      </c>
      <c r="AA1990" t="s">
        <v>664</v>
      </c>
      <c r="AB1990" t="s">
        <v>664</v>
      </c>
      <c r="AD1990" t="s">
        <v>13927</v>
      </c>
      <c r="AE1990">
        <v>14089</v>
      </c>
      <c r="AI1990">
        <v>23773</v>
      </c>
      <c r="AJ1990">
        <v>5425</v>
      </c>
      <c r="AL1990" t="s">
        <v>15385</v>
      </c>
      <c r="AM1990" t="s">
        <v>13927</v>
      </c>
      <c r="AN1990" t="s">
        <v>11187</v>
      </c>
      <c r="AO1990" t="s">
        <v>1371</v>
      </c>
    </row>
    <row r="1991" spans="1:41" x14ac:dyDescent="0.3">
      <c r="A1991" t="s">
        <v>13928</v>
      </c>
      <c r="B1991" t="s">
        <v>11588</v>
      </c>
      <c r="C1991" s="62">
        <v>35187</v>
      </c>
      <c r="D1991" t="s">
        <v>6926</v>
      </c>
      <c r="E1991" t="s">
        <v>13929</v>
      </c>
      <c r="F1991" t="s">
        <v>1407</v>
      </c>
      <c r="G1991" t="s">
        <v>9083</v>
      </c>
      <c r="H1991" t="s">
        <v>1422</v>
      </c>
      <c r="I1991" t="s">
        <v>13044</v>
      </c>
      <c r="J1991" t="s">
        <v>11588</v>
      </c>
      <c r="K1991">
        <v>620443</v>
      </c>
      <c r="L1991" t="s">
        <v>11588</v>
      </c>
      <c r="M1991">
        <v>2167460</v>
      </c>
      <c r="N1991" t="s">
        <v>11588</v>
      </c>
      <c r="O1991" t="s">
        <v>15386</v>
      </c>
      <c r="P1991" t="s">
        <v>13928</v>
      </c>
      <c r="Q1991">
        <v>10669</v>
      </c>
      <c r="R1991" t="s">
        <v>11588</v>
      </c>
      <c r="S1991">
        <v>33805</v>
      </c>
      <c r="T1991" t="s">
        <v>11588</v>
      </c>
      <c r="W1991">
        <v>102110</v>
      </c>
      <c r="X1991">
        <v>10669</v>
      </c>
      <c r="Y1991" t="s">
        <v>11588</v>
      </c>
      <c r="Z1991" t="s">
        <v>13930</v>
      </c>
      <c r="AA1991" t="s">
        <v>656</v>
      </c>
      <c r="AB1991" t="s">
        <v>656</v>
      </c>
      <c r="AD1991" t="s">
        <v>13930</v>
      </c>
      <c r="AE1991">
        <v>12604</v>
      </c>
      <c r="AI1991">
        <v>19981</v>
      </c>
      <c r="AJ1991">
        <v>5498</v>
      </c>
      <c r="AK1991" t="s">
        <v>11588</v>
      </c>
      <c r="AL1991" t="s">
        <v>15387</v>
      </c>
      <c r="AM1991" t="s">
        <v>13930</v>
      </c>
      <c r="AN1991" t="s">
        <v>11588</v>
      </c>
      <c r="AO1991" t="s">
        <v>1422</v>
      </c>
    </row>
    <row r="1992" spans="1:41" x14ac:dyDescent="0.3">
      <c r="A1992" t="s">
        <v>12842</v>
      </c>
      <c r="B1992" t="s">
        <v>11526</v>
      </c>
      <c r="C1992" s="62">
        <v>33849</v>
      </c>
      <c r="D1992" t="s">
        <v>7761</v>
      </c>
      <c r="E1992" t="s">
        <v>12843</v>
      </c>
      <c r="F1992" t="s">
        <v>1563</v>
      </c>
      <c r="G1992" t="s">
        <v>6107</v>
      </c>
      <c r="H1992" t="s">
        <v>1429</v>
      </c>
      <c r="I1992" t="s">
        <v>11527</v>
      </c>
      <c r="J1992" t="s">
        <v>11526</v>
      </c>
      <c r="K1992">
        <v>591720</v>
      </c>
      <c r="L1992" t="s">
        <v>12844</v>
      </c>
      <c r="M1992">
        <v>1804326</v>
      </c>
      <c r="N1992" t="s">
        <v>11526</v>
      </c>
      <c r="O1992" t="s">
        <v>13931</v>
      </c>
      <c r="P1992" t="s">
        <v>12842</v>
      </c>
      <c r="Q1992">
        <v>10088</v>
      </c>
      <c r="R1992" t="s">
        <v>11526</v>
      </c>
      <c r="S1992">
        <v>31200</v>
      </c>
      <c r="T1992" t="s">
        <v>11526</v>
      </c>
      <c r="W1992">
        <v>66883</v>
      </c>
      <c r="X1992">
        <v>10088</v>
      </c>
      <c r="Y1992" t="s">
        <v>11526</v>
      </c>
      <c r="Z1992" t="s">
        <v>12845</v>
      </c>
      <c r="AA1992" t="s">
        <v>656</v>
      </c>
      <c r="AB1992" t="s">
        <v>656</v>
      </c>
      <c r="AC1992" t="s">
        <v>11526</v>
      </c>
      <c r="AD1992" t="s">
        <v>12845</v>
      </c>
      <c r="AE1992">
        <v>12280</v>
      </c>
      <c r="AF1992" t="s">
        <v>11526</v>
      </c>
      <c r="AG1992">
        <v>13451</v>
      </c>
      <c r="AH1992" t="s">
        <v>11526</v>
      </c>
      <c r="AI1992">
        <v>12788</v>
      </c>
      <c r="AJ1992">
        <v>5036</v>
      </c>
      <c r="AK1992" t="s">
        <v>11526</v>
      </c>
      <c r="AL1992" t="s">
        <v>15388</v>
      </c>
      <c r="AM1992" t="s">
        <v>12845</v>
      </c>
      <c r="AN1992" t="s">
        <v>12845</v>
      </c>
      <c r="AO1992" t="s">
        <v>659</v>
      </c>
    </row>
    <row r="1993" spans="1:41" x14ac:dyDescent="0.3">
      <c r="A1993" t="s">
        <v>3226</v>
      </c>
      <c r="B1993" t="s">
        <v>399</v>
      </c>
      <c r="C1993" s="62">
        <v>28690</v>
      </c>
      <c r="D1993" t="s">
        <v>7349</v>
      </c>
      <c r="E1993" t="s">
        <v>7348</v>
      </c>
      <c r="F1993" t="s">
        <v>3575</v>
      </c>
      <c r="G1993" t="s">
        <v>3575</v>
      </c>
      <c r="H1993" t="s">
        <v>1422</v>
      </c>
      <c r="I1993" t="s">
        <v>9758</v>
      </c>
      <c r="J1993" t="s">
        <v>399</v>
      </c>
      <c r="K1993">
        <v>150275</v>
      </c>
      <c r="L1993" t="s">
        <v>399</v>
      </c>
      <c r="M1993">
        <v>21717</v>
      </c>
      <c r="N1993" t="s">
        <v>399</v>
      </c>
      <c r="O1993" t="s">
        <v>3227</v>
      </c>
      <c r="P1993" t="s">
        <v>3226</v>
      </c>
      <c r="Q1993">
        <v>6795</v>
      </c>
      <c r="R1993" t="s">
        <v>399</v>
      </c>
      <c r="S1993">
        <v>4568</v>
      </c>
      <c r="T1993" t="s">
        <v>399</v>
      </c>
      <c r="V1993" t="s">
        <v>4909</v>
      </c>
      <c r="W1993">
        <v>476</v>
      </c>
      <c r="X1993">
        <v>6795</v>
      </c>
      <c r="Y1993" t="s">
        <v>399</v>
      </c>
      <c r="Z1993" t="s">
        <v>9012</v>
      </c>
      <c r="AA1993" t="s">
        <v>656</v>
      </c>
      <c r="AB1993" t="s">
        <v>656</v>
      </c>
      <c r="AC1993" t="s">
        <v>399</v>
      </c>
      <c r="AD1993" t="s">
        <v>9012</v>
      </c>
      <c r="AE1993">
        <v>6152</v>
      </c>
      <c r="AI1993">
        <v>9076</v>
      </c>
      <c r="AN1993" t="s">
        <v>399</v>
      </c>
      <c r="AO1993" t="s">
        <v>1422</v>
      </c>
    </row>
    <row r="1994" spans="1:41" x14ac:dyDescent="0.3">
      <c r="A1994" t="s">
        <v>15845</v>
      </c>
      <c r="B1994" t="s">
        <v>15680</v>
      </c>
      <c r="C1994" s="62">
        <v>35236</v>
      </c>
      <c r="D1994" t="s">
        <v>15846</v>
      </c>
      <c r="E1994" t="s">
        <v>15847</v>
      </c>
      <c r="F1994" t="s">
        <v>1458</v>
      </c>
      <c r="G1994" t="s">
        <v>9083</v>
      </c>
      <c r="H1994" t="s">
        <v>1371</v>
      </c>
      <c r="I1994" t="s">
        <v>15848</v>
      </c>
      <c r="J1994" t="s">
        <v>15680</v>
      </c>
      <c r="K1994">
        <v>657053</v>
      </c>
      <c r="L1994" t="s">
        <v>15680</v>
      </c>
      <c r="P1994" t="s">
        <v>15845</v>
      </c>
      <c r="Q1994">
        <v>9855</v>
      </c>
      <c r="R1994" t="s">
        <v>15680</v>
      </c>
      <c r="S1994">
        <v>33790</v>
      </c>
      <c r="T1994" t="s">
        <v>15680</v>
      </c>
      <c r="W1994">
        <v>104930</v>
      </c>
      <c r="Z1994" t="s">
        <v>16102</v>
      </c>
      <c r="AA1994" t="s">
        <v>656</v>
      </c>
      <c r="AB1994" t="s">
        <v>656</v>
      </c>
      <c r="AD1994" t="s">
        <v>16102</v>
      </c>
      <c r="AE1994">
        <v>13385</v>
      </c>
      <c r="AI1994">
        <v>18370</v>
      </c>
      <c r="AJ1994">
        <v>5172</v>
      </c>
      <c r="AN1994" t="s">
        <v>15680</v>
      </c>
      <c r="AO1994" t="s">
        <v>1371</v>
      </c>
    </row>
    <row r="1995" spans="1:41" x14ac:dyDescent="0.3">
      <c r="A1995" t="s">
        <v>3228</v>
      </c>
      <c r="B1995" t="s">
        <v>69</v>
      </c>
      <c r="C1995" s="62">
        <v>33461</v>
      </c>
      <c r="D1995" t="s">
        <v>7137</v>
      </c>
      <c r="E1995" t="s">
        <v>7136</v>
      </c>
      <c r="F1995" t="s">
        <v>3575</v>
      </c>
      <c r="G1995" t="s">
        <v>3575</v>
      </c>
      <c r="H1995" t="s">
        <v>1429</v>
      </c>
      <c r="I1995" t="s">
        <v>9388</v>
      </c>
      <c r="J1995" t="s">
        <v>69</v>
      </c>
      <c r="K1995">
        <v>541600</v>
      </c>
      <c r="L1995" t="s">
        <v>69</v>
      </c>
      <c r="M1995">
        <v>1953531</v>
      </c>
      <c r="N1995" t="s">
        <v>69</v>
      </c>
      <c r="O1995" t="s">
        <v>4910</v>
      </c>
      <c r="P1995" t="s">
        <v>3228</v>
      </c>
      <c r="Q1995">
        <v>9536</v>
      </c>
      <c r="R1995" t="s">
        <v>69</v>
      </c>
      <c r="S1995">
        <v>32190</v>
      </c>
      <c r="T1995" t="s">
        <v>69</v>
      </c>
      <c r="V1995" t="s">
        <v>4911</v>
      </c>
      <c r="W1995">
        <v>59407</v>
      </c>
      <c r="X1995">
        <v>9536</v>
      </c>
      <c r="Y1995" t="s">
        <v>69</v>
      </c>
      <c r="Z1995" t="s">
        <v>6392</v>
      </c>
      <c r="AA1995" t="s">
        <v>656</v>
      </c>
      <c r="AB1995" t="s">
        <v>656</v>
      </c>
      <c r="AC1995" t="s">
        <v>69</v>
      </c>
      <c r="AD1995" t="s">
        <v>6392</v>
      </c>
      <c r="AE1995">
        <v>12762</v>
      </c>
      <c r="AH1995" t="s">
        <v>69</v>
      </c>
      <c r="AI1995">
        <v>9714</v>
      </c>
      <c r="AJ1995">
        <v>4481</v>
      </c>
      <c r="AN1995" t="s">
        <v>69</v>
      </c>
      <c r="AO1995" t="s">
        <v>1429</v>
      </c>
    </row>
    <row r="1996" spans="1:41" x14ac:dyDescent="0.3">
      <c r="A1996" t="s">
        <v>3229</v>
      </c>
      <c r="B1996" t="s">
        <v>193</v>
      </c>
      <c r="C1996" s="62">
        <v>29363</v>
      </c>
      <c r="D1996" t="s">
        <v>7351</v>
      </c>
      <c r="E1996" t="s">
        <v>7350</v>
      </c>
      <c r="F1996" t="s">
        <v>3575</v>
      </c>
      <c r="G1996" t="s">
        <v>3575</v>
      </c>
      <c r="H1996" t="s">
        <v>658</v>
      </c>
      <c r="I1996" t="s">
        <v>9761</v>
      </c>
      <c r="J1996" t="s">
        <v>193</v>
      </c>
      <c r="K1996">
        <v>429710</v>
      </c>
      <c r="L1996" t="s">
        <v>193</v>
      </c>
      <c r="M1996">
        <v>1670124</v>
      </c>
      <c r="N1996" t="s">
        <v>193</v>
      </c>
      <c r="O1996" t="s">
        <v>4912</v>
      </c>
      <c r="P1996" t="s">
        <v>3229</v>
      </c>
      <c r="Q1996">
        <v>7047</v>
      </c>
      <c r="R1996" t="s">
        <v>193</v>
      </c>
      <c r="S1996">
        <v>5402</v>
      </c>
      <c r="T1996" t="s">
        <v>193</v>
      </c>
      <c r="V1996" t="s">
        <v>4913</v>
      </c>
      <c r="W1996">
        <v>31435</v>
      </c>
      <c r="X1996">
        <v>7047</v>
      </c>
      <c r="Y1996" t="s">
        <v>193</v>
      </c>
      <c r="Z1996" t="s">
        <v>9013</v>
      </c>
      <c r="AA1996" t="s">
        <v>664</v>
      </c>
      <c r="AB1996" t="s">
        <v>656</v>
      </c>
      <c r="AC1996" t="s">
        <v>193</v>
      </c>
      <c r="AD1996" t="s">
        <v>9013</v>
      </c>
      <c r="AI1996">
        <v>4512</v>
      </c>
      <c r="AO1996" t="s">
        <v>658</v>
      </c>
    </row>
    <row r="1997" spans="1:41" x14ac:dyDescent="0.3">
      <c r="A1997" t="s">
        <v>8220</v>
      </c>
      <c r="B1997" t="s">
        <v>9014</v>
      </c>
      <c r="C1997" s="62">
        <v>33290</v>
      </c>
      <c r="D1997" t="s">
        <v>8221</v>
      </c>
      <c r="E1997" t="s">
        <v>6825</v>
      </c>
      <c r="F1997" t="s">
        <v>1424</v>
      </c>
      <c r="G1997" t="s">
        <v>6107</v>
      </c>
      <c r="H1997" t="s">
        <v>659</v>
      </c>
      <c r="I1997" t="s">
        <v>9092</v>
      </c>
      <c r="J1997" t="s">
        <v>9014</v>
      </c>
      <c r="K1997">
        <v>581527</v>
      </c>
      <c r="L1997" t="s">
        <v>9014</v>
      </c>
      <c r="M1997">
        <v>2049815</v>
      </c>
      <c r="N1997" t="s">
        <v>9014</v>
      </c>
      <c r="O1997" t="s">
        <v>13408</v>
      </c>
      <c r="P1997" t="s">
        <v>8220</v>
      </c>
      <c r="Q1997">
        <v>9572</v>
      </c>
      <c r="R1997" t="s">
        <v>9014</v>
      </c>
      <c r="S1997">
        <v>32938</v>
      </c>
      <c r="T1997" t="s">
        <v>9014</v>
      </c>
      <c r="V1997" t="s">
        <v>11977</v>
      </c>
      <c r="W1997">
        <v>100193</v>
      </c>
      <c r="X1997">
        <v>9572</v>
      </c>
      <c r="Y1997" t="s">
        <v>9014</v>
      </c>
      <c r="Z1997" t="s">
        <v>9015</v>
      </c>
      <c r="AA1997" t="s">
        <v>656</v>
      </c>
      <c r="AB1997" t="s">
        <v>656</v>
      </c>
      <c r="AC1997" t="s">
        <v>9014</v>
      </c>
      <c r="AD1997" t="s">
        <v>9015</v>
      </c>
      <c r="AE1997">
        <v>13208</v>
      </c>
      <c r="AF1997" t="s">
        <v>9014</v>
      </c>
      <c r="AG1997">
        <v>38867</v>
      </c>
      <c r="AH1997" t="s">
        <v>9014</v>
      </c>
      <c r="AI1997">
        <v>18305</v>
      </c>
      <c r="AJ1997">
        <v>4827</v>
      </c>
      <c r="AL1997" t="s">
        <v>15389</v>
      </c>
      <c r="AM1997" t="s">
        <v>9015</v>
      </c>
      <c r="AN1997" t="s">
        <v>9015</v>
      </c>
      <c r="AO1997" t="s">
        <v>659</v>
      </c>
    </row>
    <row r="1998" spans="1:41" x14ac:dyDescent="0.3">
      <c r="A1998" t="s">
        <v>13565</v>
      </c>
      <c r="B1998" t="s">
        <v>11649</v>
      </c>
      <c r="C1998" s="62">
        <v>34208</v>
      </c>
      <c r="D1998" t="s">
        <v>6842</v>
      </c>
      <c r="E1998" t="s">
        <v>6825</v>
      </c>
      <c r="F1998" t="s">
        <v>1387</v>
      </c>
      <c r="G1998" t="s">
        <v>6107</v>
      </c>
      <c r="H1998" t="s">
        <v>1394</v>
      </c>
      <c r="I1998" t="s">
        <v>13034</v>
      </c>
      <c r="J1998" t="s">
        <v>11649</v>
      </c>
      <c r="K1998">
        <v>607752</v>
      </c>
      <c r="L1998" t="s">
        <v>11649</v>
      </c>
      <c r="M1998">
        <v>2165930</v>
      </c>
      <c r="N1998" t="s">
        <v>11649</v>
      </c>
      <c r="O1998" t="s">
        <v>15390</v>
      </c>
      <c r="P1998" t="s">
        <v>13565</v>
      </c>
      <c r="Q1998">
        <v>10160</v>
      </c>
      <c r="R1998" t="s">
        <v>11649</v>
      </c>
      <c r="S1998">
        <v>33853</v>
      </c>
      <c r="T1998" t="s">
        <v>11649</v>
      </c>
      <c r="W1998">
        <v>71175</v>
      </c>
      <c r="X1998">
        <v>10160</v>
      </c>
      <c r="Y1998" t="s">
        <v>11649</v>
      </c>
      <c r="Z1998" t="s">
        <v>13566</v>
      </c>
      <c r="AA1998" t="s">
        <v>656</v>
      </c>
      <c r="AB1998" t="s">
        <v>656</v>
      </c>
      <c r="AD1998" t="s">
        <v>13566</v>
      </c>
      <c r="AE1998">
        <v>13420</v>
      </c>
      <c r="AI1998">
        <v>18529</v>
      </c>
      <c r="AJ1998">
        <v>5206</v>
      </c>
      <c r="AK1998" t="s">
        <v>11649</v>
      </c>
      <c r="AL1998" t="s">
        <v>15391</v>
      </c>
      <c r="AM1998" t="s">
        <v>13566</v>
      </c>
      <c r="AN1998" t="s">
        <v>11649</v>
      </c>
      <c r="AO1998" t="s">
        <v>1378</v>
      </c>
    </row>
    <row r="1999" spans="1:41" x14ac:dyDescent="0.3">
      <c r="A1999" t="s">
        <v>12118</v>
      </c>
      <c r="B1999" t="s">
        <v>11276</v>
      </c>
      <c r="C1999" s="62">
        <v>32324</v>
      </c>
      <c r="D1999" t="s">
        <v>7219</v>
      </c>
      <c r="E1999" t="s">
        <v>12119</v>
      </c>
      <c r="F1999" t="s">
        <v>1384</v>
      </c>
      <c r="G1999" t="s">
        <v>6107</v>
      </c>
      <c r="H1999" t="s">
        <v>1371</v>
      </c>
      <c r="I1999" t="s">
        <v>11277</v>
      </c>
      <c r="J1999" t="s">
        <v>11276</v>
      </c>
      <c r="K1999">
        <v>595014</v>
      </c>
      <c r="L1999" t="s">
        <v>11276</v>
      </c>
      <c r="M1999">
        <v>1953420</v>
      </c>
      <c r="N1999" t="s">
        <v>11276</v>
      </c>
      <c r="O1999" t="s">
        <v>12120</v>
      </c>
      <c r="P1999" t="s">
        <v>12118</v>
      </c>
      <c r="Q1999">
        <v>9672</v>
      </c>
      <c r="R1999" t="s">
        <v>11276</v>
      </c>
      <c r="S1999">
        <v>32185</v>
      </c>
      <c r="T1999" t="s">
        <v>11276</v>
      </c>
      <c r="V1999" t="s">
        <v>12965</v>
      </c>
      <c r="W1999">
        <v>68804</v>
      </c>
      <c r="X1999">
        <v>9672</v>
      </c>
      <c r="Y1999" t="s">
        <v>11276</v>
      </c>
      <c r="Z1999" t="s">
        <v>12121</v>
      </c>
      <c r="AA1999" t="s">
        <v>656</v>
      </c>
      <c r="AB1999" t="s">
        <v>656</v>
      </c>
      <c r="AC1999" t="s">
        <v>11276</v>
      </c>
      <c r="AD1999" t="s">
        <v>12121</v>
      </c>
      <c r="AE1999">
        <v>12810</v>
      </c>
      <c r="AF1999" t="s">
        <v>11276</v>
      </c>
      <c r="AG1999">
        <v>17065</v>
      </c>
      <c r="AH1999" t="s">
        <v>11276</v>
      </c>
      <c r="AI1999">
        <v>18414</v>
      </c>
      <c r="AJ1999">
        <v>4578</v>
      </c>
      <c r="AL1999" t="s">
        <v>15392</v>
      </c>
      <c r="AM1999" t="s">
        <v>12121</v>
      </c>
      <c r="AN1999" t="s">
        <v>12121</v>
      </c>
      <c r="AO1999" t="s">
        <v>15883</v>
      </c>
    </row>
    <row r="2000" spans="1:41" x14ac:dyDescent="0.3">
      <c r="A2000" t="s">
        <v>12623</v>
      </c>
      <c r="B2000" t="s">
        <v>11367</v>
      </c>
      <c r="C2000" s="62">
        <v>32583</v>
      </c>
      <c r="D2000" t="s">
        <v>6549</v>
      </c>
      <c r="E2000" t="s">
        <v>12624</v>
      </c>
      <c r="F2000" t="s">
        <v>1384</v>
      </c>
      <c r="G2000" t="s">
        <v>6107</v>
      </c>
      <c r="H2000" t="s">
        <v>1371</v>
      </c>
      <c r="I2000" t="s">
        <v>11840</v>
      </c>
      <c r="J2000" t="s">
        <v>11367</v>
      </c>
      <c r="K2000">
        <v>592811</v>
      </c>
      <c r="L2000" t="s">
        <v>11367</v>
      </c>
      <c r="M2000">
        <v>2119338</v>
      </c>
      <c r="N2000" t="s">
        <v>11367</v>
      </c>
      <c r="O2000" t="s">
        <v>13542</v>
      </c>
      <c r="P2000" t="s">
        <v>12623</v>
      </c>
      <c r="Q2000">
        <v>10280</v>
      </c>
      <c r="R2000" t="s">
        <v>11367</v>
      </c>
      <c r="S2000">
        <v>33589</v>
      </c>
      <c r="T2000" t="s">
        <v>11367</v>
      </c>
      <c r="V2000" t="s">
        <v>12625</v>
      </c>
      <c r="W2000">
        <v>68702</v>
      </c>
      <c r="X2000">
        <v>10280</v>
      </c>
      <c r="Y2000" t="s">
        <v>11367</v>
      </c>
      <c r="Z2000" t="s">
        <v>12626</v>
      </c>
      <c r="AA2000" t="s">
        <v>656</v>
      </c>
      <c r="AB2000" t="s">
        <v>656</v>
      </c>
      <c r="AC2000" t="s">
        <v>11367</v>
      </c>
      <c r="AD2000" t="s">
        <v>12626</v>
      </c>
      <c r="AE2000">
        <v>14093</v>
      </c>
      <c r="AF2000" t="s">
        <v>11367</v>
      </c>
      <c r="AG2000">
        <v>70280</v>
      </c>
      <c r="AH2000" t="s">
        <v>11367</v>
      </c>
      <c r="AI2000">
        <v>23699</v>
      </c>
      <c r="AJ2000">
        <v>5236</v>
      </c>
      <c r="AK2000" t="s">
        <v>11367</v>
      </c>
      <c r="AL2000" t="s">
        <v>15393</v>
      </c>
      <c r="AM2000" t="s">
        <v>12626</v>
      </c>
      <c r="AN2000" t="s">
        <v>12626</v>
      </c>
      <c r="AO2000" t="s">
        <v>1371</v>
      </c>
    </row>
    <row r="2001" spans="1:41" x14ac:dyDescent="0.3">
      <c r="A2001" t="s">
        <v>3230</v>
      </c>
      <c r="B2001" t="s">
        <v>65</v>
      </c>
      <c r="C2001" s="62">
        <v>32931</v>
      </c>
      <c r="D2001" t="s">
        <v>6626</v>
      </c>
      <c r="E2001" t="s">
        <v>7352</v>
      </c>
      <c r="F2001" t="s">
        <v>3575</v>
      </c>
      <c r="G2001" t="s">
        <v>3575</v>
      </c>
      <c r="H2001" t="s">
        <v>1429</v>
      </c>
      <c r="I2001" t="s">
        <v>9143</v>
      </c>
      <c r="J2001" t="s">
        <v>65</v>
      </c>
      <c r="K2001">
        <v>508892</v>
      </c>
      <c r="L2001" t="s">
        <v>65</v>
      </c>
      <c r="M2001">
        <v>1207709</v>
      </c>
      <c r="N2001" t="s">
        <v>65</v>
      </c>
      <c r="O2001" t="s">
        <v>4914</v>
      </c>
      <c r="P2001" t="s">
        <v>3230</v>
      </c>
      <c r="Q2001">
        <v>9303</v>
      </c>
      <c r="R2001" t="s">
        <v>65</v>
      </c>
      <c r="S2001">
        <v>29503</v>
      </c>
      <c r="T2001" t="s">
        <v>65</v>
      </c>
      <c r="U2001" t="s">
        <v>65</v>
      </c>
      <c r="V2001" t="s">
        <v>4915</v>
      </c>
      <c r="W2001">
        <v>56881</v>
      </c>
      <c r="X2001">
        <v>9303</v>
      </c>
      <c r="Y2001" t="s">
        <v>65</v>
      </c>
      <c r="Z2001" t="s">
        <v>6393</v>
      </c>
      <c r="AA2001" t="s">
        <v>656</v>
      </c>
      <c r="AB2001" t="s">
        <v>656</v>
      </c>
      <c r="AC2001" t="s">
        <v>65</v>
      </c>
      <c r="AD2001" t="s">
        <v>6393</v>
      </c>
      <c r="AE2001">
        <v>10003</v>
      </c>
      <c r="AI2001">
        <v>2847</v>
      </c>
      <c r="AN2001" t="s">
        <v>65</v>
      </c>
      <c r="AO2001" t="s">
        <v>1429</v>
      </c>
    </row>
    <row r="2002" spans="1:41" x14ac:dyDescent="0.3">
      <c r="A2002" t="s">
        <v>15849</v>
      </c>
      <c r="B2002" t="s">
        <v>14260</v>
      </c>
      <c r="C2002" s="62">
        <v>33512</v>
      </c>
      <c r="D2002" t="s">
        <v>7277</v>
      </c>
      <c r="E2002" t="s">
        <v>15850</v>
      </c>
      <c r="F2002" t="s">
        <v>1384</v>
      </c>
      <c r="G2002" t="s">
        <v>6107</v>
      </c>
      <c r="H2002" t="s">
        <v>1371</v>
      </c>
      <c r="I2002" t="s">
        <v>15851</v>
      </c>
      <c r="J2002" t="s">
        <v>14260</v>
      </c>
      <c r="K2002">
        <v>642152</v>
      </c>
      <c r="L2002" t="s">
        <v>14260</v>
      </c>
      <c r="P2002" t="s">
        <v>15849</v>
      </c>
      <c r="Q2002">
        <v>10997</v>
      </c>
      <c r="R2002" t="s">
        <v>14260</v>
      </c>
      <c r="S2002">
        <v>35844</v>
      </c>
      <c r="T2002" t="s">
        <v>14260</v>
      </c>
      <c r="W2002">
        <v>102770</v>
      </c>
      <c r="Z2002" t="s">
        <v>16103</v>
      </c>
      <c r="AA2002" t="s">
        <v>656</v>
      </c>
      <c r="AB2002" t="s">
        <v>656</v>
      </c>
      <c r="AD2002" t="s">
        <v>16103</v>
      </c>
      <c r="AE2002">
        <v>15262</v>
      </c>
      <c r="AI2002">
        <v>19445</v>
      </c>
      <c r="AJ2002">
        <v>5860</v>
      </c>
      <c r="AN2002" t="s">
        <v>14260</v>
      </c>
      <c r="AO2002" t="s">
        <v>15883</v>
      </c>
    </row>
    <row r="2003" spans="1:41" x14ac:dyDescent="0.3">
      <c r="A2003" t="s">
        <v>4916</v>
      </c>
      <c r="B2003" t="s">
        <v>4917</v>
      </c>
      <c r="C2003" s="62">
        <v>33112</v>
      </c>
      <c r="D2003" t="s">
        <v>8103</v>
      </c>
      <c r="E2003" t="s">
        <v>8102</v>
      </c>
      <c r="F2003" t="s">
        <v>1468</v>
      </c>
      <c r="G2003" t="s">
        <v>6107</v>
      </c>
      <c r="H2003" t="s">
        <v>1371</v>
      </c>
      <c r="I2003" t="s">
        <v>9297</v>
      </c>
      <c r="J2003" t="s">
        <v>4917</v>
      </c>
      <c r="K2003">
        <v>607374</v>
      </c>
      <c r="L2003" t="s">
        <v>6394</v>
      </c>
      <c r="M2003">
        <v>2053482</v>
      </c>
      <c r="N2003" t="s">
        <v>6394</v>
      </c>
      <c r="O2003" t="s">
        <v>9016</v>
      </c>
      <c r="P2003" t="s">
        <v>4916</v>
      </c>
      <c r="Q2003">
        <v>9827</v>
      </c>
      <c r="R2003" t="s">
        <v>6394</v>
      </c>
      <c r="S2003">
        <v>33170</v>
      </c>
      <c r="T2003" t="s">
        <v>6394</v>
      </c>
      <c r="V2003" t="s">
        <v>6395</v>
      </c>
      <c r="W2003">
        <v>69964</v>
      </c>
      <c r="X2003">
        <v>9827</v>
      </c>
      <c r="Y2003" t="s">
        <v>6394</v>
      </c>
      <c r="Z2003" t="s">
        <v>9298</v>
      </c>
      <c r="AA2003" t="s">
        <v>656</v>
      </c>
      <c r="AB2003" t="s">
        <v>656</v>
      </c>
      <c r="AC2003" t="s">
        <v>4917</v>
      </c>
      <c r="AD2003" t="s">
        <v>9017</v>
      </c>
      <c r="AE2003">
        <v>12416</v>
      </c>
      <c r="AF2003" t="s">
        <v>6394</v>
      </c>
      <c r="AG2003">
        <v>53396</v>
      </c>
      <c r="AH2003" t="s">
        <v>6394</v>
      </c>
      <c r="AI2003">
        <v>18401</v>
      </c>
      <c r="AJ2003">
        <v>4624</v>
      </c>
      <c r="AN2003" t="s">
        <v>6394</v>
      </c>
      <c r="AO2003" t="s">
        <v>15887</v>
      </c>
    </row>
    <row r="2004" spans="1:41" x14ac:dyDescent="0.3">
      <c r="A2004" t="s">
        <v>3231</v>
      </c>
      <c r="B2004" t="s">
        <v>639</v>
      </c>
      <c r="C2004" s="62">
        <v>33457</v>
      </c>
      <c r="D2004" t="s">
        <v>6526</v>
      </c>
      <c r="E2004" t="s">
        <v>6525</v>
      </c>
      <c r="F2004" t="s">
        <v>1468</v>
      </c>
      <c r="G2004" t="s">
        <v>6107</v>
      </c>
      <c r="H2004" t="s">
        <v>1378</v>
      </c>
      <c r="I2004" t="s">
        <v>10298</v>
      </c>
      <c r="J2004" t="s">
        <v>639</v>
      </c>
      <c r="K2004">
        <v>545361</v>
      </c>
      <c r="L2004" t="s">
        <v>639</v>
      </c>
      <c r="M2004">
        <v>1739608</v>
      </c>
      <c r="N2004" t="s">
        <v>639</v>
      </c>
      <c r="O2004" t="s">
        <v>3232</v>
      </c>
      <c r="P2004" t="s">
        <v>3231</v>
      </c>
      <c r="Q2004">
        <v>8861</v>
      </c>
      <c r="R2004" t="s">
        <v>639</v>
      </c>
      <c r="S2004">
        <v>30836</v>
      </c>
      <c r="T2004" t="s">
        <v>639</v>
      </c>
      <c r="U2004" t="s">
        <v>639</v>
      </c>
      <c r="V2004" t="s">
        <v>4918</v>
      </c>
      <c r="W2004">
        <v>59432</v>
      </c>
      <c r="X2004">
        <v>8861</v>
      </c>
      <c r="Y2004" t="s">
        <v>639</v>
      </c>
      <c r="Z2004" t="s">
        <v>6396</v>
      </c>
      <c r="AA2004" t="s">
        <v>656</v>
      </c>
      <c r="AB2004" t="s">
        <v>656</v>
      </c>
      <c r="AC2004" t="s">
        <v>639</v>
      </c>
      <c r="AD2004" t="s">
        <v>6396</v>
      </c>
      <c r="AE2004">
        <v>10956</v>
      </c>
      <c r="AF2004" t="s">
        <v>639</v>
      </c>
      <c r="AG2004">
        <v>12933</v>
      </c>
      <c r="AH2004" t="s">
        <v>639</v>
      </c>
      <c r="AI2004">
        <v>6305</v>
      </c>
      <c r="AJ2004">
        <v>3857</v>
      </c>
      <c r="AL2004" t="s">
        <v>15394</v>
      </c>
      <c r="AM2004" t="s">
        <v>6396</v>
      </c>
      <c r="AN2004" t="s">
        <v>6396</v>
      </c>
      <c r="AO2004" t="s">
        <v>1378</v>
      </c>
    </row>
    <row r="2005" spans="1:41" x14ac:dyDescent="0.3">
      <c r="A2005" t="s">
        <v>3233</v>
      </c>
      <c r="B2005" t="s">
        <v>575</v>
      </c>
      <c r="C2005" s="62">
        <v>31428</v>
      </c>
      <c r="D2005" t="s">
        <v>6707</v>
      </c>
      <c r="E2005" t="s">
        <v>6706</v>
      </c>
      <c r="F2005" t="s">
        <v>1447</v>
      </c>
      <c r="G2005" t="s">
        <v>6107</v>
      </c>
      <c r="H2005" t="s">
        <v>1378</v>
      </c>
      <c r="I2005" t="s">
        <v>9299</v>
      </c>
      <c r="J2005" t="s">
        <v>575</v>
      </c>
      <c r="K2005">
        <v>444432</v>
      </c>
      <c r="L2005" t="s">
        <v>575</v>
      </c>
      <c r="M2005">
        <v>1104384</v>
      </c>
      <c r="N2005" t="s">
        <v>575</v>
      </c>
      <c r="O2005" t="s">
        <v>3234</v>
      </c>
      <c r="P2005" t="s">
        <v>3233</v>
      </c>
      <c r="Q2005">
        <v>8824</v>
      </c>
      <c r="R2005" t="s">
        <v>575</v>
      </c>
      <c r="S2005">
        <v>29322</v>
      </c>
      <c r="T2005" t="s">
        <v>575</v>
      </c>
      <c r="U2005" t="s">
        <v>575</v>
      </c>
      <c r="V2005" t="s">
        <v>4919</v>
      </c>
      <c r="W2005">
        <v>46716</v>
      </c>
      <c r="X2005">
        <v>8824</v>
      </c>
      <c r="Y2005" t="s">
        <v>575</v>
      </c>
      <c r="Z2005" t="s">
        <v>6397</v>
      </c>
      <c r="AA2005" t="s">
        <v>656</v>
      </c>
      <c r="AB2005" t="s">
        <v>656</v>
      </c>
      <c r="AC2005" t="s">
        <v>575</v>
      </c>
      <c r="AD2005" t="s">
        <v>6397</v>
      </c>
      <c r="AE2005">
        <v>8325</v>
      </c>
      <c r="AF2005" t="s">
        <v>575</v>
      </c>
      <c r="AG2005">
        <v>12585</v>
      </c>
      <c r="AH2005" t="s">
        <v>575</v>
      </c>
      <c r="AI2005">
        <v>3302</v>
      </c>
      <c r="AJ2005">
        <v>3529</v>
      </c>
      <c r="AK2005" t="s">
        <v>575</v>
      </c>
      <c r="AL2005" t="s">
        <v>15395</v>
      </c>
      <c r="AM2005" t="s">
        <v>6397</v>
      </c>
      <c r="AN2005" t="s">
        <v>6397</v>
      </c>
      <c r="AO2005" t="s">
        <v>2145</v>
      </c>
    </row>
    <row r="2006" spans="1:41" x14ac:dyDescent="0.3">
      <c r="A2006" t="s">
        <v>13445</v>
      </c>
      <c r="B2006" t="s">
        <v>11477</v>
      </c>
      <c r="C2006" s="62">
        <v>35447</v>
      </c>
      <c r="D2006" t="s">
        <v>6572</v>
      </c>
      <c r="E2006" t="s">
        <v>8223</v>
      </c>
      <c r="F2006" t="s">
        <v>1374</v>
      </c>
      <c r="G2006" t="s">
        <v>6107</v>
      </c>
      <c r="H2006" t="s">
        <v>1378</v>
      </c>
      <c r="I2006" t="s">
        <v>15877</v>
      </c>
      <c r="J2006" t="s">
        <v>11477</v>
      </c>
      <c r="K2006">
        <v>663656</v>
      </c>
      <c r="L2006" t="s">
        <v>11477</v>
      </c>
      <c r="M2006">
        <v>2184352</v>
      </c>
      <c r="N2006" t="s">
        <v>11477</v>
      </c>
      <c r="P2006" t="s">
        <v>13445</v>
      </c>
      <c r="Q2006">
        <v>10480</v>
      </c>
      <c r="S2006">
        <v>33138</v>
      </c>
      <c r="W2006">
        <v>107047</v>
      </c>
      <c r="Z2006" t="s">
        <v>13446</v>
      </c>
      <c r="AA2006" t="s">
        <v>664</v>
      </c>
      <c r="AB2006" t="s">
        <v>656</v>
      </c>
      <c r="AD2006" t="s">
        <v>13446</v>
      </c>
      <c r="AE2006">
        <v>13811</v>
      </c>
      <c r="AI2006">
        <v>18546</v>
      </c>
      <c r="AJ2006">
        <v>5736</v>
      </c>
      <c r="AL2006" t="s">
        <v>15396</v>
      </c>
      <c r="AM2006" t="s">
        <v>13446</v>
      </c>
      <c r="AN2006" t="s">
        <v>11477</v>
      </c>
      <c r="AO2006" t="s">
        <v>1378</v>
      </c>
    </row>
    <row r="2007" spans="1:41" x14ac:dyDescent="0.3">
      <c r="A2007" t="s">
        <v>8222</v>
      </c>
      <c r="B2007" t="s">
        <v>9018</v>
      </c>
      <c r="C2007" s="62">
        <v>33060</v>
      </c>
      <c r="D2007" t="s">
        <v>8224</v>
      </c>
      <c r="E2007" t="s">
        <v>8223</v>
      </c>
      <c r="F2007" t="s">
        <v>3575</v>
      </c>
      <c r="G2007" t="s">
        <v>3575</v>
      </c>
      <c r="H2007" t="s">
        <v>1378</v>
      </c>
      <c r="I2007" t="s">
        <v>10824</v>
      </c>
      <c r="J2007" t="s">
        <v>9018</v>
      </c>
      <c r="K2007">
        <v>605512</v>
      </c>
      <c r="L2007" t="s">
        <v>9018</v>
      </c>
      <c r="M2007">
        <v>2066800</v>
      </c>
      <c r="N2007" t="s">
        <v>9018</v>
      </c>
      <c r="O2007" t="s">
        <v>13605</v>
      </c>
      <c r="P2007" t="s">
        <v>8222</v>
      </c>
      <c r="Q2007">
        <v>9958</v>
      </c>
      <c r="R2007" t="s">
        <v>9018</v>
      </c>
      <c r="S2007">
        <v>33066</v>
      </c>
      <c r="T2007" t="s">
        <v>9018</v>
      </c>
      <c r="V2007" t="s">
        <v>9019</v>
      </c>
      <c r="W2007">
        <v>70886</v>
      </c>
      <c r="X2007">
        <v>9958</v>
      </c>
      <c r="Y2007" t="s">
        <v>9018</v>
      </c>
      <c r="Z2007" t="s">
        <v>9020</v>
      </c>
      <c r="AA2007" t="s">
        <v>664</v>
      </c>
      <c r="AB2007" t="s">
        <v>664</v>
      </c>
      <c r="AC2007" t="s">
        <v>9018</v>
      </c>
      <c r="AD2007" t="s">
        <v>9020</v>
      </c>
      <c r="AE2007">
        <v>13128</v>
      </c>
      <c r="AF2007" t="s">
        <v>9018</v>
      </c>
      <c r="AG2007">
        <v>39109</v>
      </c>
      <c r="AH2007" t="s">
        <v>9018</v>
      </c>
      <c r="AI2007">
        <v>18390</v>
      </c>
      <c r="AJ2007">
        <v>4791</v>
      </c>
      <c r="AL2007" t="s">
        <v>15397</v>
      </c>
      <c r="AM2007" t="s">
        <v>9020</v>
      </c>
      <c r="AN2007" t="s">
        <v>9018</v>
      </c>
      <c r="AO2007" t="s">
        <v>1378</v>
      </c>
    </row>
    <row r="2008" spans="1:41" x14ac:dyDescent="0.3">
      <c r="A2008" t="s">
        <v>15649</v>
      </c>
      <c r="B2008" t="s">
        <v>15650</v>
      </c>
      <c r="C2008" s="62">
        <v>33896</v>
      </c>
      <c r="D2008" t="s">
        <v>6842</v>
      </c>
      <c r="E2008" t="s">
        <v>15651</v>
      </c>
      <c r="F2008" t="s">
        <v>1390</v>
      </c>
      <c r="G2008" t="s">
        <v>6107</v>
      </c>
      <c r="H2008" t="s">
        <v>1371</v>
      </c>
      <c r="I2008" t="s">
        <v>15499</v>
      </c>
      <c r="J2008" t="s">
        <v>15650</v>
      </c>
      <c r="K2008">
        <v>592815</v>
      </c>
      <c r="L2008" t="s">
        <v>15650</v>
      </c>
      <c r="P2008" t="s">
        <v>15649</v>
      </c>
      <c r="Q2008">
        <v>9839</v>
      </c>
      <c r="R2008" t="s">
        <v>15650</v>
      </c>
      <c r="S2008">
        <v>33368</v>
      </c>
      <c r="T2008" t="s">
        <v>15650</v>
      </c>
      <c r="W2008">
        <v>67139</v>
      </c>
      <c r="X2008">
        <v>9839</v>
      </c>
      <c r="Y2008" t="s">
        <v>15650</v>
      </c>
      <c r="Z2008" t="s">
        <v>16104</v>
      </c>
      <c r="AA2008" t="s">
        <v>656</v>
      </c>
      <c r="AB2008" t="s">
        <v>656</v>
      </c>
      <c r="AD2008" t="s">
        <v>16104</v>
      </c>
      <c r="AE2008">
        <v>11643</v>
      </c>
      <c r="AI2008">
        <v>13869</v>
      </c>
      <c r="AJ2008">
        <v>4764</v>
      </c>
      <c r="AN2008" t="s">
        <v>15650</v>
      </c>
      <c r="AO2008" t="s">
        <v>15883</v>
      </c>
    </row>
    <row r="2009" spans="1:41" x14ac:dyDescent="0.3">
      <c r="A2009" t="s">
        <v>3235</v>
      </c>
      <c r="B2009" t="s">
        <v>644</v>
      </c>
      <c r="C2009" s="62">
        <v>30965</v>
      </c>
      <c r="D2009" t="s">
        <v>6658</v>
      </c>
      <c r="E2009" t="s">
        <v>6657</v>
      </c>
      <c r="F2009" t="s">
        <v>1370</v>
      </c>
      <c r="G2009" t="s">
        <v>6107</v>
      </c>
      <c r="H2009" t="s">
        <v>1429</v>
      </c>
      <c r="I2009" t="s">
        <v>10005</v>
      </c>
      <c r="J2009" t="s">
        <v>644</v>
      </c>
      <c r="K2009">
        <v>453064</v>
      </c>
      <c r="L2009" t="s">
        <v>644</v>
      </c>
      <c r="M2009">
        <v>589256</v>
      </c>
      <c r="N2009" t="s">
        <v>644</v>
      </c>
      <c r="O2009" t="s">
        <v>3236</v>
      </c>
      <c r="P2009" t="s">
        <v>3235</v>
      </c>
      <c r="Q2009">
        <v>7850</v>
      </c>
      <c r="R2009" t="s">
        <v>644</v>
      </c>
      <c r="S2009">
        <v>28567</v>
      </c>
      <c r="T2009" t="s">
        <v>644</v>
      </c>
      <c r="U2009" t="s">
        <v>644</v>
      </c>
      <c r="V2009" t="s">
        <v>4920</v>
      </c>
      <c r="W2009">
        <v>46724</v>
      </c>
      <c r="X2009">
        <v>7850</v>
      </c>
      <c r="Y2009" t="s">
        <v>644</v>
      </c>
      <c r="Z2009" t="s">
        <v>6398</v>
      </c>
      <c r="AA2009" t="s">
        <v>656</v>
      </c>
      <c r="AB2009" t="s">
        <v>656</v>
      </c>
      <c r="AC2009" t="s">
        <v>644</v>
      </c>
      <c r="AD2009" t="s">
        <v>6398</v>
      </c>
      <c r="AE2009">
        <v>8617</v>
      </c>
      <c r="AF2009" t="s">
        <v>644</v>
      </c>
      <c r="AG2009">
        <v>5079</v>
      </c>
      <c r="AH2009" t="s">
        <v>644</v>
      </c>
      <c r="AI2009">
        <v>8035</v>
      </c>
      <c r="AJ2009">
        <v>2417</v>
      </c>
      <c r="AK2009" t="s">
        <v>644</v>
      </c>
      <c r="AL2009" t="s">
        <v>15398</v>
      </c>
      <c r="AM2009" t="s">
        <v>6398</v>
      </c>
      <c r="AN2009" t="s">
        <v>6398</v>
      </c>
      <c r="AO2009" t="s">
        <v>1429</v>
      </c>
    </row>
    <row r="2010" spans="1:41" x14ac:dyDescent="0.3">
      <c r="A2010" t="s">
        <v>14182</v>
      </c>
      <c r="B2010" t="s">
        <v>14064</v>
      </c>
      <c r="C2010" s="62">
        <v>33865</v>
      </c>
      <c r="D2010" t="s">
        <v>14183</v>
      </c>
      <c r="E2010" t="s">
        <v>14184</v>
      </c>
      <c r="F2010" t="s">
        <v>3575</v>
      </c>
      <c r="G2010" t="s">
        <v>3575</v>
      </c>
      <c r="H2010" t="s">
        <v>1371</v>
      </c>
      <c r="I2010" t="s">
        <v>14065</v>
      </c>
      <c r="J2010" t="s">
        <v>14064</v>
      </c>
      <c r="K2010">
        <v>605513</v>
      </c>
      <c r="L2010" t="s">
        <v>14064</v>
      </c>
      <c r="M2010">
        <v>2167350</v>
      </c>
      <c r="N2010" t="s">
        <v>14064</v>
      </c>
      <c r="P2010" t="s">
        <v>14182</v>
      </c>
      <c r="Q2010">
        <v>10180</v>
      </c>
      <c r="S2010">
        <v>33732</v>
      </c>
      <c r="W2010">
        <v>103809</v>
      </c>
      <c r="Z2010" t="s">
        <v>14185</v>
      </c>
      <c r="AA2010" t="s">
        <v>656</v>
      </c>
      <c r="AB2010" t="s">
        <v>656</v>
      </c>
      <c r="AD2010" t="s">
        <v>14185</v>
      </c>
      <c r="AE2010">
        <v>13437</v>
      </c>
      <c r="AI2010">
        <v>20454</v>
      </c>
      <c r="AJ2010">
        <v>5180</v>
      </c>
      <c r="AL2010" t="s">
        <v>15399</v>
      </c>
      <c r="AM2010" t="s">
        <v>14185</v>
      </c>
      <c r="AN2010" t="s">
        <v>14064</v>
      </c>
      <c r="AO2010" t="s">
        <v>1371</v>
      </c>
    </row>
    <row r="2011" spans="1:41" x14ac:dyDescent="0.3">
      <c r="A2011" t="s">
        <v>3237</v>
      </c>
      <c r="B2011" t="s">
        <v>865</v>
      </c>
      <c r="C2011" s="62">
        <v>33379</v>
      </c>
      <c r="D2011" t="s">
        <v>7513</v>
      </c>
      <c r="E2011" t="s">
        <v>6931</v>
      </c>
      <c r="F2011" t="s">
        <v>3575</v>
      </c>
      <c r="G2011" t="s">
        <v>3575</v>
      </c>
      <c r="H2011" t="s">
        <v>1371</v>
      </c>
      <c r="I2011" t="s">
        <v>9256</v>
      </c>
      <c r="J2011" t="s">
        <v>865</v>
      </c>
      <c r="K2011">
        <v>545363</v>
      </c>
      <c r="L2011" t="s">
        <v>865</v>
      </c>
      <c r="M2011">
        <v>1699971</v>
      </c>
      <c r="N2011" t="s">
        <v>865</v>
      </c>
      <c r="O2011" t="s">
        <v>3238</v>
      </c>
      <c r="P2011" t="s">
        <v>3237</v>
      </c>
      <c r="Q2011">
        <v>8855</v>
      </c>
      <c r="R2011" t="s">
        <v>865</v>
      </c>
      <c r="S2011">
        <v>30526</v>
      </c>
      <c r="T2011" t="s">
        <v>865</v>
      </c>
      <c r="V2011" t="s">
        <v>4921</v>
      </c>
      <c r="W2011">
        <v>66008</v>
      </c>
      <c r="X2011">
        <v>8855</v>
      </c>
      <c r="Y2011" t="s">
        <v>865</v>
      </c>
      <c r="Z2011" t="s">
        <v>6399</v>
      </c>
      <c r="AA2011" t="s">
        <v>656</v>
      </c>
      <c r="AB2011" t="s">
        <v>656</v>
      </c>
      <c r="AC2011" t="s">
        <v>865</v>
      </c>
      <c r="AD2011" t="s">
        <v>6399</v>
      </c>
      <c r="AE2011">
        <v>10953</v>
      </c>
      <c r="AF2011" t="s">
        <v>865</v>
      </c>
      <c r="AG2011">
        <v>12927</v>
      </c>
      <c r="AH2011" t="s">
        <v>865</v>
      </c>
      <c r="AI2011">
        <v>6072</v>
      </c>
      <c r="AJ2011">
        <v>3752</v>
      </c>
      <c r="AL2011" t="s">
        <v>15400</v>
      </c>
      <c r="AM2011" t="s">
        <v>6399</v>
      </c>
      <c r="AN2011" t="s">
        <v>865</v>
      </c>
      <c r="AO2011" t="s">
        <v>1371</v>
      </c>
    </row>
    <row r="2012" spans="1:41" x14ac:dyDescent="0.3">
      <c r="A2012" t="s">
        <v>3239</v>
      </c>
      <c r="B2012" t="s">
        <v>354</v>
      </c>
      <c r="C2012" s="62">
        <v>31009</v>
      </c>
      <c r="D2012" t="s">
        <v>6635</v>
      </c>
      <c r="E2012" t="s">
        <v>6931</v>
      </c>
      <c r="F2012" t="s">
        <v>1377</v>
      </c>
      <c r="G2012" t="s">
        <v>9083</v>
      </c>
      <c r="H2012" t="s">
        <v>658</v>
      </c>
      <c r="I2012" t="s">
        <v>10899</v>
      </c>
      <c r="J2012" t="s">
        <v>354</v>
      </c>
      <c r="K2012">
        <v>457759</v>
      </c>
      <c r="L2012" t="s">
        <v>354</v>
      </c>
      <c r="M2012">
        <v>1600680</v>
      </c>
      <c r="N2012" t="s">
        <v>354</v>
      </c>
      <c r="O2012" t="s">
        <v>13585</v>
      </c>
      <c r="P2012" t="s">
        <v>3239</v>
      </c>
      <c r="Q2012">
        <v>8588</v>
      </c>
      <c r="R2012" t="s">
        <v>354</v>
      </c>
      <c r="S2012">
        <v>29607</v>
      </c>
      <c r="T2012" t="s">
        <v>354</v>
      </c>
      <c r="V2012" t="s">
        <v>12922</v>
      </c>
      <c r="W2012">
        <v>51991</v>
      </c>
      <c r="X2012">
        <v>8588</v>
      </c>
      <c r="Y2012" t="s">
        <v>354</v>
      </c>
      <c r="Z2012" t="s">
        <v>6400</v>
      </c>
      <c r="AA2012" t="s">
        <v>656</v>
      </c>
      <c r="AB2012" t="s">
        <v>656</v>
      </c>
      <c r="AC2012" t="s">
        <v>354</v>
      </c>
      <c r="AD2012" t="s">
        <v>6400</v>
      </c>
      <c r="AE2012">
        <v>10335</v>
      </c>
      <c r="AF2012" t="s">
        <v>354</v>
      </c>
      <c r="AG2012">
        <v>6312</v>
      </c>
      <c r="AH2012" t="s">
        <v>354</v>
      </c>
      <c r="AI2012">
        <v>3013</v>
      </c>
      <c r="AJ2012">
        <v>3349</v>
      </c>
      <c r="AL2012" t="s">
        <v>15401</v>
      </c>
      <c r="AM2012" t="s">
        <v>6400</v>
      </c>
      <c r="AN2012" t="s">
        <v>6400</v>
      </c>
      <c r="AO2012" t="s">
        <v>658</v>
      </c>
    </row>
    <row r="2013" spans="1:41" x14ac:dyDescent="0.3">
      <c r="A2013" t="s">
        <v>9206</v>
      </c>
      <c r="B2013" t="s">
        <v>9207</v>
      </c>
      <c r="C2013" s="62">
        <v>34150</v>
      </c>
      <c r="D2013" t="s">
        <v>9208</v>
      </c>
      <c r="E2013" t="s">
        <v>6931</v>
      </c>
      <c r="F2013" t="s">
        <v>1432</v>
      </c>
      <c r="G2013" t="s">
        <v>9083</v>
      </c>
      <c r="H2013" t="s">
        <v>1429</v>
      </c>
      <c r="I2013" t="s">
        <v>9209</v>
      </c>
      <c r="J2013" t="s">
        <v>9207</v>
      </c>
      <c r="K2013">
        <v>607208</v>
      </c>
      <c r="L2013" t="s">
        <v>9207</v>
      </c>
      <c r="M2013">
        <v>2135249</v>
      </c>
      <c r="N2013" t="s">
        <v>9207</v>
      </c>
      <c r="O2013" t="s">
        <v>13155</v>
      </c>
      <c r="P2013" t="s">
        <v>9206</v>
      </c>
      <c r="Q2013">
        <v>10056</v>
      </c>
      <c r="R2013" t="s">
        <v>9207</v>
      </c>
      <c r="S2013">
        <v>33710</v>
      </c>
      <c r="T2013" t="s">
        <v>9207</v>
      </c>
      <c r="V2013" t="s">
        <v>11985</v>
      </c>
      <c r="W2013">
        <v>70917</v>
      </c>
      <c r="X2013">
        <v>10056</v>
      </c>
      <c r="Y2013" t="s">
        <v>9207</v>
      </c>
      <c r="Z2013" t="s">
        <v>9210</v>
      </c>
      <c r="AA2013" t="s">
        <v>656</v>
      </c>
      <c r="AB2013" t="s">
        <v>656</v>
      </c>
      <c r="AC2013" t="s">
        <v>9207</v>
      </c>
      <c r="AD2013" t="s">
        <v>9210</v>
      </c>
      <c r="AE2013">
        <v>13370</v>
      </c>
      <c r="AF2013" t="s">
        <v>9207</v>
      </c>
      <c r="AG2013">
        <v>65881</v>
      </c>
      <c r="AH2013" t="s">
        <v>9207</v>
      </c>
      <c r="AI2013">
        <v>18368</v>
      </c>
      <c r="AJ2013">
        <v>4949</v>
      </c>
      <c r="AK2013" t="s">
        <v>9207</v>
      </c>
      <c r="AL2013" t="s">
        <v>15402</v>
      </c>
      <c r="AM2013" t="s">
        <v>9210</v>
      </c>
      <c r="AN2013" t="s">
        <v>9210</v>
      </c>
      <c r="AO2013" t="s">
        <v>1429</v>
      </c>
    </row>
    <row r="2014" spans="1:41" x14ac:dyDescent="0.3">
      <c r="A2014" t="s">
        <v>3240</v>
      </c>
      <c r="B2014" t="s">
        <v>679</v>
      </c>
      <c r="C2014" s="62">
        <v>27487</v>
      </c>
      <c r="D2014" t="s">
        <v>7693</v>
      </c>
      <c r="E2014" t="s">
        <v>7692</v>
      </c>
      <c r="F2014" t="s">
        <v>3575</v>
      </c>
      <c r="G2014" t="s">
        <v>3575</v>
      </c>
      <c r="H2014" t="s">
        <v>1371</v>
      </c>
      <c r="I2014" t="s">
        <v>10970</v>
      </c>
      <c r="J2014" t="s">
        <v>679</v>
      </c>
      <c r="K2014">
        <v>493157</v>
      </c>
      <c r="L2014" t="s">
        <v>679</v>
      </c>
      <c r="M2014">
        <v>1657590</v>
      </c>
      <c r="N2014" t="s">
        <v>679</v>
      </c>
      <c r="O2014" t="s">
        <v>3241</v>
      </c>
      <c r="P2014" t="s">
        <v>3240</v>
      </c>
      <c r="Q2014">
        <v>8394</v>
      </c>
      <c r="R2014" t="s">
        <v>679</v>
      </c>
      <c r="S2014">
        <v>30130</v>
      </c>
      <c r="T2014" t="s">
        <v>679</v>
      </c>
      <c r="V2014" t="s">
        <v>4922</v>
      </c>
      <c r="W2014">
        <v>44014</v>
      </c>
      <c r="X2014">
        <v>8394</v>
      </c>
      <c r="Y2014" t="s">
        <v>679</v>
      </c>
      <c r="Z2014" t="s">
        <v>6401</v>
      </c>
      <c r="AA2014" t="s">
        <v>656</v>
      </c>
      <c r="AB2014" t="s">
        <v>656</v>
      </c>
      <c r="AC2014" t="s">
        <v>679</v>
      </c>
      <c r="AD2014" t="s">
        <v>6401</v>
      </c>
      <c r="AE2014">
        <v>8999</v>
      </c>
      <c r="AF2014" t="s">
        <v>679</v>
      </c>
      <c r="AG2014">
        <v>6196</v>
      </c>
      <c r="AH2014" t="s">
        <v>679</v>
      </c>
      <c r="AI2014">
        <v>12704</v>
      </c>
      <c r="AJ2014">
        <v>3157</v>
      </c>
      <c r="AL2014" t="s">
        <v>15403</v>
      </c>
      <c r="AM2014" t="s">
        <v>6401</v>
      </c>
      <c r="AN2014" t="s">
        <v>679</v>
      </c>
      <c r="AO2014" t="s">
        <v>1371</v>
      </c>
    </row>
    <row r="2015" spans="1:41" x14ac:dyDescent="0.3">
      <c r="A2015" t="s">
        <v>3242</v>
      </c>
      <c r="B2015" t="s">
        <v>533</v>
      </c>
      <c r="C2015" s="62">
        <v>29291</v>
      </c>
      <c r="D2015" t="s">
        <v>7257</v>
      </c>
      <c r="E2015" t="s">
        <v>7353</v>
      </c>
      <c r="F2015" t="s">
        <v>3575</v>
      </c>
      <c r="G2015" t="s">
        <v>3575</v>
      </c>
      <c r="H2015" t="s">
        <v>659</v>
      </c>
      <c r="I2015" t="s">
        <v>9426</v>
      </c>
      <c r="J2015" t="s">
        <v>533</v>
      </c>
      <c r="K2015">
        <v>462564</v>
      </c>
      <c r="L2015" t="s">
        <v>533</v>
      </c>
      <c r="M2015">
        <v>292238</v>
      </c>
      <c r="N2015" t="s">
        <v>533</v>
      </c>
      <c r="O2015" t="s">
        <v>3243</v>
      </c>
      <c r="P2015" t="s">
        <v>3242</v>
      </c>
      <c r="Q2015">
        <v>7692</v>
      </c>
      <c r="R2015" t="s">
        <v>533</v>
      </c>
      <c r="S2015">
        <v>6462</v>
      </c>
      <c r="T2015" t="s">
        <v>533</v>
      </c>
      <c r="U2015" t="s">
        <v>533</v>
      </c>
      <c r="V2015" t="s">
        <v>4923</v>
      </c>
      <c r="W2015">
        <v>44018</v>
      </c>
      <c r="X2015">
        <v>7692</v>
      </c>
      <c r="Y2015" t="s">
        <v>533</v>
      </c>
      <c r="Z2015" t="s">
        <v>6402</v>
      </c>
      <c r="AA2015" t="s">
        <v>656</v>
      </c>
      <c r="AB2015" t="s">
        <v>656</v>
      </c>
      <c r="AC2015" t="s">
        <v>533</v>
      </c>
      <c r="AD2015" t="s">
        <v>6402</v>
      </c>
      <c r="AE2015">
        <v>8781</v>
      </c>
      <c r="AF2015" t="s">
        <v>533</v>
      </c>
      <c r="AG2015">
        <v>5156</v>
      </c>
      <c r="AH2015" t="s">
        <v>533</v>
      </c>
      <c r="AI2015">
        <v>15252</v>
      </c>
      <c r="AN2015" t="s">
        <v>533</v>
      </c>
      <c r="AO2015" t="s">
        <v>659</v>
      </c>
    </row>
    <row r="2016" spans="1:41" x14ac:dyDescent="0.3">
      <c r="A2016" t="s">
        <v>3244</v>
      </c>
      <c r="B2016" t="s">
        <v>9021</v>
      </c>
      <c r="C2016" s="62">
        <v>30915</v>
      </c>
      <c r="D2016" t="s">
        <v>7453</v>
      </c>
      <c r="E2016" t="s">
        <v>6634</v>
      </c>
      <c r="F2016" t="s">
        <v>3575</v>
      </c>
      <c r="G2016" t="s">
        <v>3575</v>
      </c>
      <c r="H2016" t="s">
        <v>1378</v>
      </c>
      <c r="I2016" t="s">
        <v>10662</v>
      </c>
      <c r="J2016" t="s">
        <v>10663</v>
      </c>
      <c r="K2016">
        <v>425834</v>
      </c>
      <c r="L2016" t="s">
        <v>9021</v>
      </c>
      <c r="M2016">
        <v>390784</v>
      </c>
      <c r="N2016" t="s">
        <v>9021</v>
      </c>
      <c r="O2016" t="s">
        <v>3245</v>
      </c>
      <c r="P2016" t="s">
        <v>3244</v>
      </c>
      <c r="Q2016">
        <v>7333</v>
      </c>
      <c r="R2016" t="s">
        <v>10663</v>
      </c>
      <c r="S2016">
        <v>5970</v>
      </c>
      <c r="T2016" t="s">
        <v>9021</v>
      </c>
      <c r="U2016" t="s">
        <v>9021</v>
      </c>
      <c r="V2016" t="s">
        <v>4924</v>
      </c>
      <c r="W2016">
        <v>45374</v>
      </c>
      <c r="X2016">
        <v>7333</v>
      </c>
      <c r="Y2016" t="s">
        <v>9021</v>
      </c>
      <c r="Z2016" t="s">
        <v>12728</v>
      </c>
      <c r="AA2016" t="s">
        <v>656</v>
      </c>
      <c r="AB2016" t="s">
        <v>656</v>
      </c>
      <c r="AC2016" t="s">
        <v>10663</v>
      </c>
      <c r="AD2016" t="s">
        <v>9022</v>
      </c>
      <c r="AE2016">
        <v>7140</v>
      </c>
      <c r="AF2016" t="s">
        <v>10663</v>
      </c>
      <c r="AG2016">
        <v>5614</v>
      </c>
      <c r="AH2016" t="s">
        <v>10663</v>
      </c>
      <c r="AI2016">
        <v>6912</v>
      </c>
      <c r="AJ2016">
        <v>2067</v>
      </c>
      <c r="AN2016" t="s">
        <v>10663</v>
      </c>
      <c r="AO2016" t="s">
        <v>1378</v>
      </c>
    </row>
    <row r="2017" spans="1:41" x14ac:dyDescent="0.3">
      <c r="A2017" t="s">
        <v>3246</v>
      </c>
      <c r="B2017" t="s">
        <v>590</v>
      </c>
      <c r="C2017" s="62">
        <v>32014</v>
      </c>
      <c r="D2017" t="s">
        <v>6635</v>
      </c>
      <c r="E2017" t="s">
        <v>6634</v>
      </c>
      <c r="F2017" t="s">
        <v>1468</v>
      </c>
      <c r="G2017" t="s">
        <v>6107</v>
      </c>
      <c r="H2017" t="s">
        <v>1378</v>
      </c>
      <c r="I2017" t="s">
        <v>9763</v>
      </c>
      <c r="J2017" t="s">
        <v>590</v>
      </c>
      <c r="K2017">
        <v>457708</v>
      </c>
      <c r="L2017" t="s">
        <v>590</v>
      </c>
      <c r="M2017">
        <v>593198</v>
      </c>
      <c r="N2017" t="s">
        <v>590</v>
      </c>
      <c r="O2017" t="s">
        <v>3247</v>
      </c>
      <c r="P2017" t="s">
        <v>3246</v>
      </c>
      <c r="Q2017">
        <v>8080</v>
      </c>
      <c r="R2017" t="s">
        <v>590</v>
      </c>
      <c r="S2017">
        <v>28841</v>
      </c>
      <c r="T2017" t="s">
        <v>590</v>
      </c>
      <c r="U2017" t="s">
        <v>590</v>
      </c>
      <c r="V2017" t="s">
        <v>4925</v>
      </c>
      <c r="W2017">
        <v>51985</v>
      </c>
      <c r="X2017">
        <v>8080</v>
      </c>
      <c r="Y2017" t="s">
        <v>590</v>
      </c>
      <c r="Z2017" t="s">
        <v>6403</v>
      </c>
      <c r="AA2017" t="s">
        <v>656</v>
      </c>
      <c r="AB2017" t="s">
        <v>656</v>
      </c>
      <c r="AC2017" t="s">
        <v>590</v>
      </c>
      <c r="AD2017" t="s">
        <v>6403</v>
      </c>
      <c r="AE2017">
        <v>8606</v>
      </c>
      <c r="AF2017" t="s">
        <v>590</v>
      </c>
      <c r="AG2017">
        <v>6197</v>
      </c>
      <c r="AH2017" t="s">
        <v>590</v>
      </c>
      <c r="AI2017">
        <v>2269</v>
      </c>
      <c r="AJ2017">
        <v>2711</v>
      </c>
      <c r="AK2017" t="s">
        <v>590</v>
      </c>
      <c r="AL2017" t="s">
        <v>15404</v>
      </c>
      <c r="AM2017" t="s">
        <v>6403</v>
      </c>
      <c r="AN2017" t="s">
        <v>6403</v>
      </c>
      <c r="AO2017" t="s">
        <v>1378</v>
      </c>
    </row>
    <row r="2018" spans="1:41" x14ac:dyDescent="0.3">
      <c r="A2018" t="s">
        <v>12439</v>
      </c>
      <c r="B2018" t="s">
        <v>11198</v>
      </c>
      <c r="C2018" s="62">
        <v>33493</v>
      </c>
      <c r="D2018" t="s">
        <v>6530</v>
      </c>
      <c r="E2018" t="s">
        <v>12440</v>
      </c>
      <c r="F2018" t="s">
        <v>1411</v>
      </c>
      <c r="G2018" t="s">
        <v>9083</v>
      </c>
      <c r="H2018" t="s">
        <v>1371</v>
      </c>
      <c r="I2018" t="s">
        <v>11301</v>
      </c>
      <c r="J2018" t="s">
        <v>11198</v>
      </c>
      <c r="K2018">
        <v>570632</v>
      </c>
      <c r="L2018" t="s">
        <v>11198</v>
      </c>
      <c r="M2018">
        <v>2053483</v>
      </c>
      <c r="N2018" t="s">
        <v>11198</v>
      </c>
      <c r="O2018" t="s">
        <v>13425</v>
      </c>
      <c r="P2018" t="s">
        <v>12439</v>
      </c>
      <c r="Q2018">
        <v>9931</v>
      </c>
      <c r="R2018" t="s">
        <v>11198</v>
      </c>
      <c r="S2018">
        <v>33107</v>
      </c>
      <c r="T2018" t="s">
        <v>11198</v>
      </c>
      <c r="V2018" t="s">
        <v>12920</v>
      </c>
      <c r="W2018">
        <v>66311</v>
      </c>
      <c r="X2018">
        <v>9931</v>
      </c>
      <c r="Y2018" t="s">
        <v>15405</v>
      </c>
      <c r="Z2018" t="s">
        <v>12441</v>
      </c>
      <c r="AA2018" t="s">
        <v>656</v>
      </c>
      <c r="AB2018" t="s">
        <v>656</v>
      </c>
      <c r="AC2018" t="s">
        <v>11198</v>
      </c>
      <c r="AD2018" t="s">
        <v>12441</v>
      </c>
      <c r="AE2018">
        <v>13194</v>
      </c>
      <c r="AF2018" t="s">
        <v>11198</v>
      </c>
      <c r="AG2018">
        <v>53608</v>
      </c>
      <c r="AH2018" t="s">
        <v>11198</v>
      </c>
      <c r="AI2018">
        <v>9840</v>
      </c>
      <c r="AJ2018">
        <v>4898</v>
      </c>
      <c r="AK2018" t="s">
        <v>11198</v>
      </c>
      <c r="AL2018" t="s">
        <v>15406</v>
      </c>
      <c r="AM2018" t="s">
        <v>12441</v>
      </c>
      <c r="AN2018" t="s">
        <v>12441</v>
      </c>
      <c r="AO2018" t="s">
        <v>15887</v>
      </c>
    </row>
    <row r="2019" spans="1:41" x14ac:dyDescent="0.3">
      <c r="A2019" t="s">
        <v>10342</v>
      </c>
      <c r="B2019" t="s">
        <v>10343</v>
      </c>
      <c r="C2019" s="62">
        <v>35289</v>
      </c>
      <c r="D2019" t="s">
        <v>7192</v>
      </c>
      <c r="E2019" t="s">
        <v>10344</v>
      </c>
      <c r="F2019" t="s">
        <v>1377</v>
      </c>
      <c r="G2019" t="s">
        <v>9083</v>
      </c>
      <c r="H2019" t="s">
        <v>1371</v>
      </c>
      <c r="I2019" t="s">
        <v>11786</v>
      </c>
      <c r="J2019" t="s">
        <v>10343</v>
      </c>
      <c r="K2019">
        <v>628711</v>
      </c>
      <c r="L2019" t="s">
        <v>10343</v>
      </c>
      <c r="M2019">
        <v>2073700</v>
      </c>
      <c r="N2019" t="s">
        <v>10343</v>
      </c>
      <c r="O2019" t="s">
        <v>13569</v>
      </c>
      <c r="P2019" t="s">
        <v>10342</v>
      </c>
      <c r="Q2019">
        <v>9585</v>
      </c>
      <c r="R2019" t="s">
        <v>10343</v>
      </c>
      <c r="S2019">
        <v>33223</v>
      </c>
      <c r="T2019" t="s">
        <v>10343</v>
      </c>
      <c r="V2019" t="s">
        <v>12540</v>
      </c>
      <c r="W2019">
        <v>101992</v>
      </c>
      <c r="X2019">
        <v>9585</v>
      </c>
      <c r="Y2019" t="s">
        <v>15407</v>
      </c>
      <c r="Z2019" t="s">
        <v>10345</v>
      </c>
      <c r="AA2019" t="s">
        <v>664</v>
      </c>
      <c r="AB2019" t="s">
        <v>664</v>
      </c>
      <c r="AC2019" t="s">
        <v>10343</v>
      </c>
      <c r="AD2019" t="s">
        <v>10345</v>
      </c>
      <c r="AE2019">
        <v>12926</v>
      </c>
      <c r="AF2019" t="s">
        <v>10343</v>
      </c>
      <c r="AG2019">
        <v>52166</v>
      </c>
      <c r="AH2019" t="s">
        <v>10343</v>
      </c>
      <c r="AI2019">
        <v>18240</v>
      </c>
      <c r="AJ2019">
        <v>5081</v>
      </c>
      <c r="AN2019" t="s">
        <v>10343</v>
      </c>
      <c r="AO2019" t="s">
        <v>1371</v>
      </c>
    </row>
    <row r="2020" spans="1:41" x14ac:dyDescent="0.3">
      <c r="A2020" t="s">
        <v>13317</v>
      </c>
      <c r="B2020" t="s">
        <v>11576</v>
      </c>
      <c r="C2020" s="62">
        <v>35584</v>
      </c>
      <c r="D2020" t="s">
        <v>6926</v>
      </c>
      <c r="E2020" t="s">
        <v>10344</v>
      </c>
      <c r="F2020" t="s">
        <v>1407</v>
      </c>
      <c r="G2020" t="s">
        <v>9083</v>
      </c>
      <c r="H2020" t="s">
        <v>659</v>
      </c>
      <c r="I2020" t="s">
        <v>15954</v>
      </c>
      <c r="J2020" t="s">
        <v>11576</v>
      </c>
      <c r="K2020">
        <v>649966</v>
      </c>
      <c r="L2020" t="s">
        <v>11576</v>
      </c>
      <c r="M2020">
        <v>2227185</v>
      </c>
      <c r="N2020" t="s">
        <v>11576</v>
      </c>
      <c r="P2020" t="s">
        <v>13317</v>
      </c>
      <c r="Q2020">
        <v>10570</v>
      </c>
      <c r="S2020">
        <v>32161</v>
      </c>
      <c r="W2020">
        <v>104096</v>
      </c>
      <c r="Z2020" t="s">
        <v>13318</v>
      </c>
      <c r="AA2020" t="s">
        <v>656</v>
      </c>
      <c r="AB2020" t="s">
        <v>656</v>
      </c>
      <c r="AD2020" t="s">
        <v>13318</v>
      </c>
      <c r="AE2020">
        <v>14403</v>
      </c>
      <c r="AI2020">
        <v>20827</v>
      </c>
      <c r="AJ2020">
        <v>5741</v>
      </c>
      <c r="AN2020" t="s">
        <v>11576</v>
      </c>
      <c r="AO2020" t="s">
        <v>659</v>
      </c>
    </row>
    <row r="2021" spans="1:41" x14ac:dyDescent="0.3">
      <c r="A2021" t="s">
        <v>3248</v>
      </c>
      <c r="B2021" t="s">
        <v>209</v>
      </c>
      <c r="C2021" s="62">
        <v>29058</v>
      </c>
      <c r="D2021" t="s">
        <v>6702</v>
      </c>
      <c r="E2021" t="s">
        <v>6847</v>
      </c>
      <c r="F2021" t="s">
        <v>3575</v>
      </c>
      <c r="G2021" t="s">
        <v>3575</v>
      </c>
      <c r="H2021" t="s">
        <v>658</v>
      </c>
      <c r="I2021" t="s">
        <v>9751</v>
      </c>
      <c r="J2021" t="s">
        <v>209</v>
      </c>
      <c r="K2021">
        <v>346874</v>
      </c>
      <c r="L2021" t="s">
        <v>209</v>
      </c>
      <c r="M2021">
        <v>212040</v>
      </c>
      <c r="N2021" t="s">
        <v>209</v>
      </c>
      <c r="O2021" t="s">
        <v>3249</v>
      </c>
      <c r="P2021" t="s">
        <v>3248</v>
      </c>
      <c r="Q2021">
        <v>6698</v>
      </c>
      <c r="R2021" t="s">
        <v>209</v>
      </c>
      <c r="S2021">
        <v>4657</v>
      </c>
      <c r="T2021" t="s">
        <v>209</v>
      </c>
      <c r="U2021" t="s">
        <v>209</v>
      </c>
      <c r="V2021" t="s">
        <v>4926</v>
      </c>
      <c r="W2021">
        <v>858</v>
      </c>
      <c r="X2021">
        <v>6698</v>
      </c>
      <c r="Y2021" t="s">
        <v>209</v>
      </c>
      <c r="Z2021" t="s">
        <v>6404</v>
      </c>
      <c r="AA2021" t="s">
        <v>656</v>
      </c>
      <c r="AB2021" t="s">
        <v>656</v>
      </c>
      <c r="AC2021" t="s">
        <v>209</v>
      </c>
      <c r="AD2021" t="s">
        <v>6404</v>
      </c>
      <c r="AE2021">
        <v>6613</v>
      </c>
      <c r="AF2021" t="s">
        <v>209</v>
      </c>
      <c r="AG2021">
        <v>5110</v>
      </c>
      <c r="AH2021" t="s">
        <v>209</v>
      </c>
      <c r="AI2021">
        <v>7983</v>
      </c>
      <c r="AN2021" t="s">
        <v>209</v>
      </c>
      <c r="AO2021" t="s">
        <v>658</v>
      </c>
    </row>
    <row r="2022" spans="1:41" x14ac:dyDescent="0.3">
      <c r="A2022" t="s">
        <v>11135</v>
      </c>
      <c r="B2022" t="s">
        <v>11136</v>
      </c>
      <c r="C2022" s="62">
        <v>31821</v>
      </c>
      <c r="D2022" t="s">
        <v>7189</v>
      </c>
      <c r="E2022" t="s">
        <v>11137</v>
      </c>
      <c r="F2022" t="s">
        <v>1447</v>
      </c>
      <c r="G2022" t="s">
        <v>6107</v>
      </c>
      <c r="H2022" t="s">
        <v>1378</v>
      </c>
      <c r="I2022" t="s">
        <v>11138</v>
      </c>
      <c r="J2022" t="s">
        <v>11136</v>
      </c>
      <c r="K2022">
        <v>625329</v>
      </c>
      <c r="L2022" t="s">
        <v>11136</v>
      </c>
      <c r="M2022">
        <v>2064797</v>
      </c>
      <c r="N2022" t="s">
        <v>11136</v>
      </c>
      <c r="O2022" t="s">
        <v>11887</v>
      </c>
      <c r="P2022" t="s">
        <v>11135</v>
      </c>
      <c r="Q2022">
        <v>9465</v>
      </c>
      <c r="R2022" t="s">
        <v>11136</v>
      </c>
      <c r="S2022">
        <v>33090</v>
      </c>
      <c r="T2022" t="s">
        <v>11136</v>
      </c>
      <c r="V2022" t="s">
        <v>11888</v>
      </c>
      <c r="W2022">
        <v>55317</v>
      </c>
      <c r="X2022">
        <v>9465</v>
      </c>
      <c r="Y2022" t="s">
        <v>11136</v>
      </c>
      <c r="Z2022" t="s">
        <v>11139</v>
      </c>
      <c r="AA2022" t="s">
        <v>664</v>
      </c>
      <c r="AB2022" t="s">
        <v>656</v>
      </c>
      <c r="AC2022" t="s">
        <v>11136</v>
      </c>
      <c r="AD2022" t="s">
        <v>11139</v>
      </c>
      <c r="AE2022">
        <v>11340</v>
      </c>
      <c r="AI2022">
        <v>18229</v>
      </c>
      <c r="AJ2022">
        <v>4418</v>
      </c>
      <c r="AN2022" t="s">
        <v>11136</v>
      </c>
      <c r="AO2022" t="s">
        <v>1378</v>
      </c>
    </row>
    <row r="2023" spans="1:41" x14ac:dyDescent="0.3">
      <c r="A2023" t="s">
        <v>10867</v>
      </c>
      <c r="B2023" t="s">
        <v>10868</v>
      </c>
      <c r="C2023" s="62">
        <v>33522</v>
      </c>
      <c r="D2023" t="s">
        <v>10869</v>
      </c>
      <c r="E2023" t="s">
        <v>10870</v>
      </c>
      <c r="F2023" t="s">
        <v>1370</v>
      </c>
      <c r="G2023" t="s">
        <v>6107</v>
      </c>
      <c r="H2023" t="s">
        <v>658</v>
      </c>
      <c r="I2023" t="s">
        <v>10871</v>
      </c>
      <c r="J2023" t="s">
        <v>10868</v>
      </c>
      <c r="K2023">
        <v>570482</v>
      </c>
      <c r="L2023" t="s">
        <v>10868</v>
      </c>
      <c r="M2023">
        <v>2043931</v>
      </c>
      <c r="N2023" t="s">
        <v>10868</v>
      </c>
      <c r="O2023" t="s">
        <v>13365</v>
      </c>
      <c r="P2023" t="s">
        <v>10867</v>
      </c>
      <c r="Q2023">
        <v>9991</v>
      </c>
      <c r="R2023" t="s">
        <v>10868</v>
      </c>
      <c r="S2023">
        <v>32721</v>
      </c>
      <c r="T2023" t="s">
        <v>10868</v>
      </c>
      <c r="V2023" t="s">
        <v>12665</v>
      </c>
      <c r="W2023">
        <v>60956</v>
      </c>
      <c r="X2023">
        <v>9991</v>
      </c>
      <c r="Y2023" t="s">
        <v>10868</v>
      </c>
      <c r="Z2023" t="s">
        <v>10872</v>
      </c>
      <c r="AA2023" t="s">
        <v>656</v>
      </c>
      <c r="AB2023" t="s">
        <v>656</v>
      </c>
      <c r="AC2023" t="s">
        <v>10868</v>
      </c>
      <c r="AD2023" t="s">
        <v>10872</v>
      </c>
      <c r="AE2023">
        <v>13337</v>
      </c>
      <c r="AH2023" t="s">
        <v>10868</v>
      </c>
      <c r="AI2023">
        <v>10002</v>
      </c>
      <c r="AJ2023">
        <v>4726</v>
      </c>
      <c r="AL2023" t="s">
        <v>15408</v>
      </c>
      <c r="AM2023" t="s">
        <v>10872</v>
      </c>
      <c r="AN2023" t="s">
        <v>16105</v>
      </c>
      <c r="AO2023" t="s">
        <v>658</v>
      </c>
    </row>
    <row r="2024" spans="1:41" x14ac:dyDescent="0.3">
      <c r="A2024" t="s">
        <v>3250</v>
      </c>
      <c r="B2024" t="s">
        <v>594</v>
      </c>
      <c r="C2024" s="62">
        <v>28841</v>
      </c>
      <c r="D2024" t="s">
        <v>6644</v>
      </c>
      <c r="E2024" t="s">
        <v>6692</v>
      </c>
      <c r="F2024" t="s">
        <v>3575</v>
      </c>
      <c r="G2024" t="s">
        <v>3575</v>
      </c>
      <c r="H2024" t="s">
        <v>659</v>
      </c>
      <c r="I2024" t="s">
        <v>9606</v>
      </c>
      <c r="J2024" t="s">
        <v>594</v>
      </c>
      <c r="K2024">
        <v>400284</v>
      </c>
      <c r="L2024" t="s">
        <v>594</v>
      </c>
      <c r="M2024">
        <v>288923</v>
      </c>
      <c r="N2024" t="s">
        <v>594</v>
      </c>
      <c r="O2024" t="s">
        <v>3251</v>
      </c>
      <c r="P2024" t="s">
        <v>3250</v>
      </c>
      <c r="Q2024">
        <v>7072</v>
      </c>
      <c r="R2024" t="s">
        <v>594</v>
      </c>
      <c r="S2024">
        <v>5383</v>
      </c>
      <c r="T2024" t="s">
        <v>594</v>
      </c>
      <c r="U2024" t="s">
        <v>594</v>
      </c>
      <c r="V2024" t="s">
        <v>4927</v>
      </c>
      <c r="W2024">
        <v>16632</v>
      </c>
      <c r="X2024">
        <v>7072</v>
      </c>
      <c r="Y2024" t="s">
        <v>594</v>
      </c>
      <c r="Z2024" t="s">
        <v>6405</v>
      </c>
      <c r="AA2024" t="s">
        <v>664</v>
      </c>
      <c r="AB2024" t="s">
        <v>656</v>
      </c>
      <c r="AC2024" t="s">
        <v>594</v>
      </c>
      <c r="AD2024" t="s">
        <v>6405</v>
      </c>
      <c r="AE2024">
        <v>6508</v>
      </c>
      <c r="AF2024" t="s">
        <v>594</v>
      </c>
      <c r="AG2024">
        <v>5403</v>
      </c>
      <c r="AH2024" t="s">
        <v>594</v>
      </c>
      <c r="AI2024">
        <v>7273</v>
      </c>
      <c r="AJ2024">
        <v>781</v>
      </c>
      <c r="AK2024" t="s">
        <v>594</v>
      </c>
      <c r="AL2024" t="s">
        <v>15409</v>
      </c>
      <c r="AM2024" t="s">
        <v>6405</v>
      </c>
      <c r="AN2024" t="s">
        <v>6405</v>
      </c>
      <c r="AO2024" t="s">
        <v>659</v>
      </c>
    </row>
    <row r="2025" spans="1:41" x14ac:dyDescent="0.3">
      <c r="A2025" t="s">
        <v>13932</v>
      </c>
      <c r="B2025" t="s">
        <v>11706</v>
      </c>
      <c r="C2025" s="62">
        <v>33856</v>
      </c>
      <c r="D2025" t="s">
        <v>7381</v>
      </c>
      <c r="E2025" t="s">
        <v>13933</v>
      </c>
      <c r="F2025" t="s">
        <v>1524</v>
      </c>
      <c r="G2025" t="s">
        <v>9083</v>
      </c>
      <c r="H2025" t="s">
        <v>1429</v>
      </c>
      <c r="I2025" t="s">
        <v>11707</v>
      </c>
      <c r="J2025" t="s">
        <v>11706</v>
      </c>
      <c r="K2025">
        <v>642162</v>
      </c>
      <c r="L2025" t="s">
        <v>11706</v>
      </c>
      <c r="M2025">
        <v>2119384</v>
      </c>
      <c r="N2025" t="s">
        <v>11706</v>
      </c>
      <c r="O2025" t="s">
        <v>13934</v>
      </c>
      <c r="P2025" t="s">
        <v>13932</v>
      </c>
      <c r="Q2025">
        <v>10403</v>
      </c>
      <c r="R2025" t="s">
        <v>11706</v>
      </c>
      <c r="S2025">
        <v>33364</v>
      </c>
      <c r="T2025" t="s">
        <v>11706</v>
      </c>
      <c r="W2025">
        <v>102775</v>
      </c>
      <c r="X2025">
        <v>10403</v>
      </c>
      <c r="Y2025" t="s">
        <v>11706</v>
      </c>
      <c r="Z2025" t="s">
        <v>13935</v>
      </c>
      <c r="AA2025" t="s">
        <v>656</v>
      </c>
      <c r="AB2025" t="s">
        <v>656</v>
      </c>
      <c r="AD2025" t="s">
        <v>13935</v>
      </c>
      <c r="AE2025">
        <v>13628</v>
      </c>
      <c r="AI2025">
        <v>18632</v>
      </c>
      <c r="AJ2025">
        <v>5379</v>
      </c>
      <c r="AK2025" t="s">
        <v>11706</v>
      </c>
      <c r="AL2025" t="s">
        <v>15410</v>
      </c>
      <c r="AM2025" t="s">
        <v>13935</v>
      </c>
      <c r="AN2025" t="s">
        <v>13935</v>
      </c>
      <c r="AO2025" t="s">
        <v>659</v>
      </c>
    </row>
    <row r="2026" spans="1:41" x14ac:dyDescent="0.3">
      <c r="A2026" t="s">
        <v>3252</v>
      </c>
      <c r="B2026" t="s">
        <v>369</v>
      </c>
      <c r="C2026" s="62">
        <v>31381</v>
      </c>
      <c r="D2026" t="s">
        <v>6926</v>
      </c>
      <c r="E2026" t="s">
        <v>6925</v>
      </c>
      <c r="F2026" t="s">
        <v>3575</v>
      </c>
      <c r="G2026" t="s">
        <v>3575</v>
      </c>
      <c r="H2026" t="s">
        <v>658</v>
      </c>
      <c r="I2026" t="s">
        <v>10310</v>
      </c>
      <c r="J2026" t="s">
        <v>369</v>
      </c>
      <c r="K2026">
        <v>472528</v>
      </c>
      <c r="L2026" t="s">
        <v>369</v>
      </c>
      <c r="M2026">
        <v>1225749</v>
      </c>
      <c r="N2026" t="s">
        <v>369</v>
      </c>
      <c r="O2026" t="s">
        <v>3253</v>
      </c>
      <c r="P2026" t="s">
        <v>3252</v>
      </c>
      <c r="Q2026">
        <v>8361</v>
      </c>
      <c r="R2026" t="s">
        <v>369</v>
      </c>
      <c r="S2026">
        <v>29246</v>
      </c>
      <c r="T2026" t="s">
        <v>369</v>
      </c>
      <c r="U2026" t="s">
        <v>369</v>
      </c>
      <c r="V2026" t="s">
        <v>4928</v>
      </c>
      <c r="W2026">
        <v>46752</v>
      </c>
      <c r="X2026">
        <v>8361</v>
      </c>
      <c r="Y2026" t="s">
        <v>369</v>
      </c>
      <c r="Z2026" t="s">
        <v>6406</v>
      </c>
      <c r="AA2026" t="s">
        <v>664</v>
      </c>
      <c r="AB2026" t="s">
        <v>656</v>
      </c>
      <c r="AC2026" t="s">
        <v>369</v>
      </c>
      <c r="AD2026" t="s">
        <v>6406</v>
      </c>
      <c r="AE2026">
        <v>10783</v>
      </c>
      <c r="AF2026" t="s">
        <v>369</v>
      </c>
      <c r="AG2026">
        <v>5225</v>
      </c>
      <c r="AH2026" t="s">
        <v>369</v>
      </c>
      <c r="AI2026">
        <v>1558</v>
      </c>
      <c r="AJ2026">
        <v>3072</v>
      </c>
      <c r="AK2026" t="s">
        <v>369</v>
      </c>
      <c r="AL2026" t="s">
        <v>15411</v>
      </c>
      <c r="AM2026" t="s">
        <v>6406</v>
      </c>
      <c r="AN2026" t="s">
        <v>6406</v>
      </c>
      <c r="AO2026" t="s">
        <v>15895</v>
      </c>
    </row>
    <row r="2027" spans="1:41" x14ac:dyDescent="0.3">
      <c r="A2027" t="s">
        <v>15878</v>
      </c>
      <c r="B2027" t="s">
        <v>15690</v>
      </c>
      <c r="C2027" s="62">
        <v>34292</v>
      </c>
      <c r="D2027" t="s">
        <v>15879</v>
      </c>
      <c r="E2027" t="s">
        <v>7478</v>
      </c>
      <c r="F2027" t="s">
        <v>1374</v>
      </c>
      <c r="G2027" t="s">
        <v>6107</v>
      </c>
      <c r="H2027" t="s">
        <v>1371</v>
      </c>
      <c r="I2027" t="s">
        <v>15880</v>
      </c>
      <c r="J2027" t="s">
        <v>15690</v>
      </c>
      <c r="K2027">
        <v>664285</v>
      </c>
      <c r="L2027" t="s">
        <v>15690</v>
      </c>
      <c r="P2027" t="s">
        <v>15878</v>
      </c>
      <c r="Q2027">
        <v>11138</v>
      </c>
      <c r="R2027" t="s">
        <v>15690</v>
      </c>
      <c r="S2027">
        <v>36581</v>
      </c>
      <c r="T2027" t="s">
        <v>15690</v>
      </c>
      <c r="W2027">
        <v>107058</v>
      </c>
      <c r="Z2027" t="s">
        <v>16106</v>
      </c>
      <c r="AA2027" t="s">
        <v>664</v>
      </c>
      <c r="AB2027" t="s">
        <v>664</v>
      </c>
      <c r="AD2027" t="s">
        <v>16106</v>
      </c>
      <c r="AE2027">
        <v>14900</v>
      </c>
      <c r="AI2027">
        <v>22426</v>
      </c>
      <c r="AJ2027">
        <v>5963</v>
      </c>
      <c r="AN2027" t="s">
        <v>15690</v>
      </c>
      <c r="AO2027" t="s">
        <v>1371</v>
      </c>
    </row>
    <row r="2028" spans="1:41" x14ac:dyDescent="0.3">
      <c r="A2028" t="s">
        <v>3254</v>
      </c>
      <c r="B2028" t="s">
        <v>1089</v>
      </c>
      <c r="C2028" s="62">
        <v>30338</v>
      </c>
      <c r="D2028" t="s">
        <v>6530</v>
      </c>
      <c r="E2028" t="s">
        <v>7478</v>
      </c>
      <c r="F2028" t="s">
        <v>3575</v>
      </c>
      <c r="G2028" t="s">
        <v>3575</v>
      </c>
      <c r="H2028" t="s">
        <v>1371</v>
      </c>
      <c r="I2028" t="s">
        <v>10604</v>
      </c>
      <c r="J2028" t="s">
        <v>1089</v>
      </c>
      <c r="K2028">
        <v>451990</v>
      </c>
      <c r="L2028" t="s">
        <v>1089</v>
      </c>
      <c r="M2028">
        <v>1604395</v>
      </c>
      <c r="N2028" t="s">
        <v>3255</v>
      </c>
      <c r="O2028" t="s">
        <v>13369</v>
      </c>
      <c r="P2028" t="s">
        <v>3254</v>
      </c>
      <c r="Q2028">
        <v>8905</v>
      </c>
      <c r="R2028" t="s">
        <v>1089</v>
      </c>
      <c r="S2028">
        <v>29468</v>
      </c>
      <c r="T2028" t="s">
        <v>1089</v>
      </c>
      <c r="V2028" t="s">
        <v>11894</v>
      </c>
      <c r="W2028">
        <v>44077</v>
      </c>
      <c r="X2028">
        <v>8905</v>
      </c>
      <c r="Y2028" t="s">
        <v>1089</v>
      </c>
      <c r="Z2028" t="s">
        <v>9023</v>
      </c>
      <c r="AA2028" t="s">
        <v>656</v>
      </c>
      <c r="AB2028" t="s">
        <v>656</v>
      </c>
      <c r="AC2028" t="s">
        <v>1089</v>
      </c>
      <c r="AD2028" t="s">
        <v>9023</v>
      </c>
      <c r="AE2028">
        <v>8099</v>
      </c>
      <c r="AF2028" t="s">
        <v>1089</v>
      </c>
      <c r="AG2028">
        <v>52856</v>
      </c>
      <c r="AH2028" t="s">
        <v>1089</v>
      </c>
      <c r="AI2028">
        <v>16249</v>
      </c>
      <c r="AJ2028">
        <v>4991</v>
      </c>
      <c r="AN2028" t="s">
        <v>1089</v>
      </c>
      <c r="AO2028" t="s">
        <v>1371</v>
      </c>
    </row>
    <row r="2029" spans="1:41" x14ac:dyDescent="0.3">
      <c r="A2029" t="s">
        <v>3256</v>
      </c>
      <c r="B2029" t="s">
        <v>188</v>
      </c>
      <c r="C2029" s="62">
        <v>32134</v>
      </c>
      <c r="D2029" t="s">
        <v>7355</v>
      </c>
      <c r="E2029" t="s">
        <v>7354</v>
      </c>
      <c r="F2029" t="s">
        <v>3575</v>
      </c>
      <c r="G2029" t="s">
        <v>3575</v>
      </c>
      <c r="H2029" t="s">
        <v>659</v>
      </c>
      <c r="I2029" t="s">
        <v>10787</v>
      </c>
      <c r="J2029" t="s">
        <v>188</v>
      </c>
      <c r="K2029">
        <v>518170</v>
      </c>
      <c r="L2029" t="s">
        <v>188</v>
      </c>
      <c r="M2029">
        <v>1741768</v>
      </c>
      <c r="N2029" t="s">
        <v>188</v>
      </c>
      <c r="O2029" t="s">
        <v>4929</v>
      </c>
      <c r="P2029" t="s">
        <v>3256</v>
      </c>
      <c r="Q2029">
        <v>9161</v>
      </c>
      <c r="R2029" t="s">
        <v>188</v>
      </c>
      <c r="S2029">
        <v>30907</v>
      </c>
      <c r="T2029" t="s">
        <v>188</v>
      </c>
      <c r="V2029" t="s">
        <v>4930</v>
      </c>
      <c r="W2029">
        <v>56899</v>
      </c>
      <c r="X2029">
        <v>9161</v>
      </c>
      <c r="Y2029" t="s">
        <v>188</v>
      </c>
      <c r="Z2029" t="s">
        <v>6407</v>
      </c>
      <c r="AA2029" t="s">
        <v>664</v>
      </c>
      <c r="AB2029" t="s">
        <v>656</v>
      </c>
      <c r="AC2029" t="s">
        <v>188</v>
      </c>
      <c r="AD2029" t="s">
        <v>6407</v>
      </c>
      <c r="AE2029">
        <v>10907</v>
      </c>
      <c r="AF2029" t="s">
        <v>188</v>
      </c>
      <c r="AG2029">
        <v>12996</v>
      </c>
      <c r="AI2029">
        <v>4627</v>
      </c>
      <c r="AN2029" t="s">
        <v>188</v>
      </c>
      <c r="AO2029" t="s">
        <v>659</v>
      </c>
    </row>
    <row r="2030" spans="1:41" x14ac:dyDescent="0.3">
      <c r="A2030" t="s">
        <v>3257</v>
      </c>
      <c r="B2030" t="s">
        <v>1227</v>
      </c>
      <c r="C2030" s="62">
        <v>28456</v>
      </c>
      <c r="D2030" t="s">
        <v>7252</v>
      </c>
      <c r="E2030" t="s">
        <v>8104</v>
      </c>
      <c r="F2030" t="s">
        <v>1374</v>
      </c>
      <c r="G2030" t="s">
        <v>6107</v>
      </c>
      <c r="H2030" t="s">
        <v>1371</v>
      </c>
      <c r="I2030" t="s">
        <v>10374</v>
      </c>
      <c r="J2030" t="s">
        <v>1227</v>
      </c>
      <c r="K2030">
        <v>447744</v>
      </c>
      <c r="L2030" t="s">
        <v>1227</v>
      </c>
      <c r="M2030">
        <v>541521</v>
      </c>
      <c r="N2030" t="s">
        <v>1227</v>
      </c>
      <c r="O2030" t="s">
        <v>3258</v>
      </c>
      <c r="P2030" t="s">
        <v>3257</v>
      </c>
      <c r="Q2030">
        <v>8706</v>
      </c>
      <c r="R2030" t="s">
        <v>1227</v>
      </c>
      <c r="S2030">
        <v>30889</v>
      </c>
      <c r="T2030" t="s">
        <v>1227</v>
      </c>
      <c r="V2030" t="s">
        <v>4931</v>
      </c>
      <c r="W2030">
        <v>49043</v>
      </c>
      <c r="X2030">
        <v>8706</v>
      </c>
      <c r="Y2030" t="s">
        <v>1227</v>
      </c>
      <c r="Z2030" t="s">
        <v>6408</v>
      </c>
      <c r="AA2030" t="s">
        <v>664</v>
      </c>
      <c r="AB2030" t="s">
        <v>664</v>
      </c>
      <c r="AC2030" t="s">
        <v>1227</v>
      </c>
      <c r="AD2030" t="s">
        <v>6408</v>
      </c>
      <c r="AI2030">
        <v>4007</v>
      </c>
      <c r="AO2030" t="s">
        <v>1371</v>
      </c>
    </row>
    <row r="2031" spans="1:41" x14ac:dyDescent="0.3">
      <c r="A2031" t="s">
        <v>3259</v>
      </c>
      <c r="B2031" t="s">
        <v>7</v>
      </c>
      <c r="C2031" s="62">
        <v>28630</v>
      </c>
      <c r="D2031" t="s">
        <v>6884</v>
      </c>
      <c r="E2031" t="s">
        <v>7478</v>
      </c>
      <c r="F2031" t="s">
        <v>3575</v>
      </c>
      <c r="G2031" t="s">
        <v>3575</v>
      </c>
      <c r="H2031" t="s">
        <v>1429</v>
      </c>
      <c r="I2031" t="s">
        <v>9871</v>
      </c>
      <c r="J2031" t="s">
        <v>7</v>
      </c>
      <c r="K2031">
        <v>407832</v>
      </c>
      <c r="L2031" t="s">
        <v>7</v>
      </c>
      <c r="M2031">
        <v>284648</v>
      </c>
      <c r="N2031" t="s">
        <v>7</v>
      </c>
      <c r="O2031" t="s">
        <v>3260</v>
      </c>
      <c r="P2031" t="s">
        <v>3259</v>
      </c>
      <c r="Q2031">
        <v>7421</v>
      </c>
      <c r="R2031" t="s">
        <v>7</v>
      </c>
      <c r="V2031" t="s">
        <v>6409</v>
      </c>
      <c r="W2031">
        <v>44075</v>
      </c>
      <c r="X2031">
        <v>7421</v>
      </c>
      <c r="Y2031" t="s">
        <v>6410</v>
      </c>
      <c r="Z2031" t="s">
        <v>9024</v>
      </c>
      <c r="AA2031" t="s">
        <v>656</v>
      </c>
      <c r="AB2031" t="s">
        <v>656</v>
      </c>
      <c r="AC2031" t="s">
        <v>7</v>
      </c>
      <c r="AD2031" t="s">
        <v>9024</v>
      </c>
      <c r="AI2031">
        <v>4280</v>
      </c>
      <c r="AO2031" t="s">
        <v>1429</v>
      </c>
    </row>
    <row r="2032" spans="1:41" x14ac:dyDescent="0.3">
      <c r="A2032" t="s">
        <v>3261</v>
      </c>
      <c r="B2032" t="s">
        <v>170</v>
      </c>
      <c r="C2032" s="62">
        <v>30944</v>
      </c>
      <c r="D2032" t="s">
        <v>6846</v>
      </c>
      <c r="E2032" t="s">
        <v>7113</v>
      </c>
      <c r="F2032" t="s">
        <v>3575</v>
      </c>
      <c r="G2032" t="s">
        <v>3575</v>
      </c>
      <c r="H2032" t="s">
        <v>658</v>
      </c>
      <c r="I2032" t="s">
        <v>9921</v>
      </c>
      <c r="J2032" t="s">
        <v>170</v>
      </c>
      <c r="K2032">
        <v>502143</v>
      </c>
      <c r="L2032" t="s">
        <v>170</v>
      </c>
      <c r="M2032">
        <v>1660696</v>
      </c>
      <c r="N2032" t="s">
        <v>170</v>
      </c>
      <c r="O2032" t="s">
        <v>3262</v>
      </c>
      <c r="P2032" t="s">
        <v>3261</v>
      </c>
      <c r="Q2032">
        <v>8665</v>
      </c>
      <c r="R2032" t="s">
        <v>170</v>
      </c>
      <c r="S2032">
        <v>29439</v>
      </c>
      <c r="T2032" t="s">
        <v>170</v>
      </c>
      <c r="U2032" t="s">
        <v>170</v>
      </c>
      <c r="V2032" t="s">
        <v>4932</v>
      </c>
      <c r="W2032">
        <v>50147</v>
      </c>
      <c r="X2032">
        <v>8665</v>
      </c>
      <c r="Y2032" t="s">
        <v>170</v>
      </c>
      <c r="Z2032" t="s">
        <v>6411</v>
      </c>
      <c r="AA2032" t="s">
        <v>656</v>
      </c>
      <c r="AB2032" t="s">
        <v>656</v>
      </c>
      <c r="AC2032" t="s">
        <v>170</v>
      </c>
      <c r="AD2032" t="s">
        <v>6411</v>
      </c>
      <c r="AE2032">
        <v>9651</v>
      </c>
      <c r="AF2032" t="s">
        <v>170</v>
      </c>
      <c r="AG2032">
        <v>12292</v>
      </c>
      <c r="AH2032" t="s">
        <v>170</v>
      </c>
      <c r="AI2032">
        <v>15563</v>
      </c>
      <c r="AJ2032">
        <v>3368</v>
      </c>
      <c r="AK2032" t="s">
        <v>170</v>
      </c>
      <c r="AL2032" t="s">
        <v>15412</v>
      </c>
      <c r="AM2032" t="s">
        <v>6411</v>
      </c>
      <c r="AN2032" t="s">
        <v>6411</v>
      </c>
      <c r="AO2032" t="s">
        <v>658</v>
      </c>
    </row>
    <row r="2033" spans="1:41" x14ac:dyDescent="0.3">
      <c r="A2033" t="s">
        <v>3263</v>
      </c>
      <c r="B2033" t="s">
        <v>1198</v>
      </c>
      <c r="C2033" s="62">
        <v>29060</v>
      </c>
      <c r="D2033" t="s">
        <v>6530</v>
      </c>
      <c r="E2033" t="s">
        <v>8105</v>
      </c>
      <c r="F2033" t="s">
        <v>3575</v>
      </c>
      <c r="G2033" t="s">
        <v>3575</v>
      </c>
      <c r="H2033" t="s">
        <v>1371</v>
      </c>
      <c r="I2033" t="s">
        <v>9820</v>
      </c>
      <c r="J2033" t="s">
        <v>1198</v>
      </c>
      <c r="K2033">
        <v>407878</v>
      </c>
      <c r="L2033" t="s">
        <v>1198</v>
      </c>
      <c r="M2033">
        <v>284649</v>
      </c>
      <c r="N2033" t="s">
        <v>1198</v>
      </c>
      <c r="O2033" t="s">
        <v>3264</v>
      </c>
      <c r="P2033" t="s">
        <v>3263</v>
      </c>
      <c r="Q2033">
        <v>7151</v>
      </c>
      <c r="R2033" t="s">
        <v>1198</v>
      </c>
      <c r="S2033">
        <v>5504</v>
      </c>
      <c r="T2033" t="s">
        <v>1198</v>
      </c>
      <c r="V2033" t="s">
        <v>4933</v>
      </c>
      <c r="W2033">
        <v>31436</v>
      </c>
      <c r="X2033">
        <v>7151</v>
      </c>
      <c r="Y2033" t="s">
        <v>1198</v>
      </c>
      <c r="Z2033" t="s">
        <v>6412</v>
      </c>
      <c r="AA2033" t="s">
        <v>656</v>
      </c>
      <c r="AB2033" t="s">
        <v>656</v>
      </c>
      <c r="AC2033" t="s">
        <v>1198</v>
      </c>
      <c r="AD2033" t="s">
        <v>6412</v>
      </c>
      <c r="AI2033">
        <v>10963</v>
      </c>
      <c r="AO2033" t="s">
        <v>1371</v>
      </c>
    </row>
    <row r="2034" spans="1:41" x14ac:dyDescent="0.3">
      <c r="A2034" t="s">
        <v>3265</v>
      </c>
      <c r="B2034" t="s">
        <v>1353</v>
      </c>
      <c r="C2034" s="62">
        <v>31189</v>
      </c>
      <c r="D2034" t="s">
        <v>7171</v>
      </c>
      <c r="E2034" t="s">
        <v>8106</v>
      </c>
      <c r="F2034" t="s">
        <v>3575</v>
      </c>
      <c r="G2034" t="s">
        <v>3575</v>
      </c>
      <c r="H2034" t="s">
        <v>1371</v>
      </c>
      <c r="I2034" t="s">
        <v>10104</v>
      </c>
      <c r="J2034" t="s">
        <v>1353</v>
      </c>
      <c r="K2034">
        <v>462995</v>
      </c>
      <c r="L2034" t="s">
        <v>1353</v>
      </c>
      <c r="M2034">
        <v>1219705</v>
      </c>
      <c r="N2034" t="s">
        <v>1353</v>
      </c>
      <c r="O2034" t="s">
        <v>3266</v>
      </c>
      <c r="P2034" t="s">
        <v>3265</v>
      </c>
      <c r="Q2034">
        <v>8006</v>
      </c>
      <c r="R2034" t="s">
        <v>1353</v>
      </c>
      <c r="V2034" t="s">
        <v>4934</v>
      </c>
      <c r="W2034">
        <v>46794</v>
      </c>
      <c r="X2034">
        <v>8006</v>
      </c>
      <c r="Y2034" t="s">
        <v>4935</v>
      </c>
      <c r="Z2034" t="s">
        <v>9025</v>
      </c>
      <c r="AA2034" t="s">
        <v>656</v>
      </c>
      <c r="AB2034" t="s">
        <v>656</v>
      </c>
      <c r="AC2034" t="s">
        <v>1353</v>
      </c>
      <c r="AD2034" t="s">
        <v>9025</v>
      </c>
      <c r="AI2034">
        <v>16202</v>
      </c>
      <c r="AO2034" t="s">
        <v>1371</v>
      </c>
    </row>
    <row r="2035" spans="1:41" x14ac:dyDescent="0.3">
      <c r="A2035" t="s">
        <v>4936</v>
      </c>
      <c r="B2035" t="s">
        <v>429</v>
      </c>
      <c r="C2035" s="62">
        <v>31617</v>
      </c>
      <c r="D2035" t="s">
        <v>6977</v>
      </c>
      <c r="E2035" t="s">
        <v>6976</v>
      </c>
      <c r="F2035" t="s">
        <v>3575</v>
      </c>
      <c r="G2035" t="s">
        <v>3575</v>
      </c>
      <c r="H2035" t="s">
        <v>1378</v>
      </c>
      <c r="I2035" t="s">
        <v>10022</v>
      </c>
      <c r="J2035" t="s">
        <v>429</v>
      </c>
      <c r="K2035">
        <v>475100</v>
      </c>
      <c r="L2035" t="s">
        <v>429</v>
      </c>
      <c r="M2035">
        <v>1741024</v>
      </c>
      <c r="N2035" t="s">
        <v>429</v>
      </c>
      <c r="O2035" t="s">
        <v>4937</v>
      </c>
      <c r="P2035" t="s">
        <v>4936</v>
      </c>
      <c r="Q2035">
        <v>9177</v>
      </c>
      <c r="R2035" t="s">
        <v>429</v>
      </c>
      <c r="S2035">
        <v>30714</v>
      </c>
      <c r="T2035" t="s">
        <v>429</v>
      </c>
      <c r="V2035" t="s">
        <v>6413</v>
      </c>
      <c r="W2035">
        <v>46792</v>
      </c>
      <c r="X2035">
        <v>9177</v>
      </c>
      <c r="Y2035" t="s">
        <v>429</v>
      </c>
      <c r="Z2035" t="s">
        <v>6414</v>
      </c>
      <c r="AA2035" t="s">
        <v>656</v>
      </c>
      <c r="AB2035" t="s">
        <v>656</v>
      </c>
      <c r="AC2035" t="s">
        <v>429</v>
      </c>
      <c r="AD2035" t="s">
        <v>6414</v>
      </c>
      <c r="AE2035">
        <v>11211</v>
      </c>
      <c r="AF2035" t="s">
        <v>429</v>
      </c>
      <c r="AG2035">
        <v>17052</v>
      </c>
      <c r="AH2035" t="s">
        <v>429</v>
      </c>
      <c r="AI2035">
        <v>2928</v>
      </c>
      <c r="AJ2035">
        <v>4096</v>
      </c>
      <c r="AN2035" t="s">
        <v>429</v>
      </c>
      <c r="AO2035" t="s">
        <v>1378</v>
      </c>
    </row>
    <row r="2036" spans="1:41" x14ac:dyDescent="0.3">
      <c r="A2036" t="s">
        <v>12126</v>
      </c>
      <c r="B2036" t="s">
        <v>11315</v>
      </c>
      <c r="C2036" s="62">
        <v>33602</v>
      </c>
      <c r="D2036" t="s">
        <v>6960</v>
      </c>
      <c r="E2036" t="s">
        <v>6823</v>
      </c>
      <c r="F2036" t="s">
        <v>3575</v>
      </c>
      <c r="G2036" t="s">
        <v>3575</v>
      </c>
      <c r="H2036" t="s">
        <v>1371</v>
      </c>
      <c r="I2036" t="s">
        <v>11747</v>
      </c>
      <c r="J2036" t="s">
        <v>11315</v>
      </c>
      <c r="K2036">
        <v>570714</v>
      </c>
      <c r="L2036" t="s">
        <v>11315</v>
      </c>
      <c r="M2036">
        <v>2169704</v>
      </c>
      <c r="N2036" t="s">
        <v>11315</v>
      </c>
      <c r="O2036" t="s">
        <v>13102</v>
      </c>
      <c r="P2036" t="s">
        <v>12126</v>
      </c>
      <c r="Q2036">
        <v>10275</v>
      </c>
      <c r="R2036" t="s">
        <v>11315</v>
      </c>
      <c r="S2036">
        <v>33877</v>
      </c>
      <c r="T2036" t="s">
        <v>11315</v>
      </c>
      <c r="V2036" t="s">
        <v>12127</v>
      </c>
      <c r="W2036">
        <v>66379</v>
      </c>
      <c r="X2036">
        <v>10275</v>
      </c>
      <c r="Y2036" t="s">
        <v>15413</v>
      </c>
      <c r="Z2036" t="s">
        <v>12128</v>
      </c>
      <c r="AA2036" t="s">
        <v>656</v>
      </c>
      <c r="AB2036" t="s">
        <v>656</v>
      </c>
      <c r="AC2036" t="s">
        <v>11315</v>
      </c>
      <c r="AD2036" t="s">
        <v>12128</v>
      </c>
      <c r="AE2036">
        <v>14102</v>
      </c>
      <c r="AF2036" t="s">
        <v>11315</v>
      </c>
      <c r="AG2036">
        <v>70272</v>
      </c>
      <c r="AH2036" t="s">
        <v>11315</v>
      </c>
      <c r="AI2036">
        <v>10667</v>
      </c>
      <c r="AJ2036">
        <v>5102</v>
      </c>
      <c r="AN2036" t="s">
        <v>11315</v>
      </c>
      <c r="AO2036" t="s">
        <v>1371</v>
      </c>
    </row>
    <row r="2037" spans="1:41" x14ac:dyDescent="0.3">
      <c r="A2037" t="s">
        <v>3267</v>
      </c>
      <c r="B2037" t="s">
        <v>873</v>
      </c>
      <c r="C2037" s="62">
        <v>30349</v>
      </c>
      <c r="D2037" t="s">
        <v>6614</v>
      </c>
      <c r="E2037" t="s">
        <v>6823</v>
      </c>
      <c r="F2037" t="s">
        <v>1507</v>
      </c>
      <c r="G2037" t="s">
        <v>9083</v>
      </c>
      <c r="H2037" t="s">
        <v>1371</v>
      </c>
      <c r="I2037" t="s">
        <v>10352</v>
      </c>
      <c r="J2037" t="s">
        <v>873</v>
      </c>
      <c r="K2037">
        <v>450306</v>
      </c>
      <c r="L2037" t="s">
        <v>873</v>
      </c>
      <c r="M2037">
        <v>556425</v>
      </c>
      <c r="N2037" t="s">
        <v>873</v>
      </c>
      <c r="O2037" t="s">
        <v>3268</v>
      </c>
      <c r="P2037" t="s">
        <v>3267</v>
      </c>
      <c r="Q2037">
        <v>7599</v>
      </c>
      <c r="R2037" t="s">
        <v>873</v>
      </c>
      <c r="S2037">
        <v>6352</v>
      </c>
      <c r="T2037" t="s">
        <v>873</v>
      </c>
      <c r="V2037" t="s">
        <v>4938</v>
      </c>
      <c r="W2037">
        <v>45595</v>
      </c>
      <c r="X2037">
        <v>7599</v>
      </c>
      <c r="Y2037" t="s">
        <v>873</v>
      </c>
      <c r="Z2037" t="s">
        <v>6415</v>
      </c>
      <c r="AA2037" t="s">
        <v>664</v>
      </c>
      <c r="AB2037" t="s">
        <v>664</v>
      </c>
      <c r="AC2037" t="s">
        <v>873</v>
      </c>
      <c r="AD2037" t="s">
        <v>6415</v>
      </c>
      <c r="AE2037">
        <v>8327</v>
      </c>
      <c r="AF2037" t="s">
        <v>873</v>
      </c>
      <c r="AG2037">
        <v>6200</v>
      </c>
      <c r="AH2037" t="s">
        <v>873</v>
      </c>
      <c r="AI2037">
        <v>720</v>
      </c>
      <c r="AJ2037">
        <v>1217</v>
      </c>
      <c r="AK2037" t="s">
        <v>873</v>
      </c>
      <c r="AL2037" t="s">
        <v>15414</v>
      </c>
      <c r="AM2037" t="s">
        <v>6415</v>
      </c>
      <c r="AN2037" t="s">
        <v>6415</v>
      </c>
      <c r="AO2037" t="s">
        <v>15887</v>
      </c>
    </row>
    <row r="2038" spans="1:41" x14ac:dyDescent="0.3">
      <c r="A2038" t="s">
        <v>4939</v>
      </c>
      <c r="B2038" t="s">
        <v>1289</v>
      </c>
      <c r="C2038" s="62">
        <v>33086</v>
      </c>
      <c r="D2038" t="s">
        <v>6824</v>
      </c>
      <c r="E2038" t="s">
        <v>6823</v>
      </c>
      <c r="F2038" t="s">
        <v>3575</v>
      </c>
      <c r="G2038" t="s">
        <v>3575</v>
      </c>
      <c r="H2038" t="s">
        <v>1394</v>
      </c>
      <c r="I2038" t="s">
        <v>9319</v>
      </c>
      <c r="J2038" t="s">
        <v>1289</v>
      </c>
      <c r="K2038">
        <v>573627</v>
      </c>
      <c r="L2038" t="s">
        <v>1289</v>
      </c>
      <c r="M2038">
        <v>2052567</v>
      </c>
      <c r="N2038" t="s">
        <v>1289</v>
      </c>
      <c r="O2038" t="s">
        <v>9026</v>
      </c>
      <c r="P2038" t="s">
        <v>4939</v>
      </c>
      <c r="Q2038">
        <v>9592</v>
      </c>
      <c r="R2038" t="s">
        <v>1289</v>
      </c>
      <c r="S2038">
        <v>33012</v>
      </c>
      <c r="T2038" t="s">
        <v>1289</v>
      </c>
      <c r="V2038" t="s">
        <v>6416</v>
      </c>
      <c r="W2038">
        <v>60293</v>
      </c>
      <c r="X2038">
        <v>9592</v>
      </c>
      <c r="Y2038" t="s">
        <v>1289</v>
      </c>
      <c r="Z2038" t="s">
        <v>6417</v>
      </c>
      <c r="AA2038" t="s">
        <v>5053</v>
      </c>
      <c r="AB2038" t="s">
        <v>656</v>
      </c>
      <c r="AC2038" t="s">
        <v>1289</v>
      </c>
      <c r="AD2038" t="s">
        <v>6417</v>
      </c>
      <c r="AE2038">
        <v>12723</v>
      </c>
      <c r="AF2038" t="s">
        <v>1289</v>
      </c>
      <c r="AG2038">
        <v>39087</v>
      </c>
      <c r="AH2038" t="s">
        <v>1289</v>
      </c>
      <c r="AI2038">
        <v>12069</v>
      </c>
      <c r="AJ2038">
        <v>4703</v>
      </c>
      <c r="AK2038" t="s">
        <v>1289</v>
      </c>
      <c r="AL2038" t="s">
        <v>15415</v>
      </c>
      <c r="AM2038" t="s">
        <v>6417</v>
      </c>
      <c r="AN2038" t="s">
        <v>6417</v>
      </c>
      <c r="AO2038" t="s">
        <v>1394</v>
      </c>
    </row>
    <row r="2039" spans="1:41" x14ac:dyDescent="0.3">
      <c r="A2039" t="s">
        <v>3269</v>
      </c>
      <c r="B2039" t="s">
        <v>1068</v>
      </c>
      <c r="C2039" s="62">
        <v>30986</v>
      </c>
      <c r="D2039" t="s">
        <v>6545</v>
      </c>
      <c r="E2039" t="s">
        <v>8107</v>
      </c>
      <c r="F2039" t="s">
        <v>1387</v>
      </c>
      <c r="G2039" t="s">
        <v>6107</v>
      </c>
      <c r="H2039" t="s">
        <v>1371</v>
      </c>
      <c r="I2039" t="s">
        <v>9152</v>
      </c>
      <c r="J2039" t="s">
        <v>1068</v>
      </c>
      <c r="K2039">
        <v>460008</v>
      </c>
      <c r="L2039" t="s">
        <v>1068</v>
      </c>
      <c r="M2039">
        <v>1725463</v>
      </c>
      <c r="N2039" t="s">
        <v>1068</v>
      </c>
      <c r="O2039" t="s">
        <v>3270</v>
      </c>
      <c r="P2039" t="s">
        <v>3269</v>
      </c>
      <c r="Q2039">
        <v>8840</v>
      </c>
      <c r="R2039" t="s">
        <v>1068</v>
      </c>
      <c r="S2039">
        <v>30386</v>
      </c>
      <c r="T2039" t="s">
        <v>1068</v>
      </c>
      <c r="V2039" t="s">
        <v>4940</v>
      </c>
      <c r="W2039">
        <v>52044</v>
      </c>
      <c r="X2039">
        <v>8840</v>
      </c>
      <c r="Y2039" t="s">
        <v>1068</v>
      </c>
      <c r="Z2039" t="s">
        <v>6418</v>
      </c>
      <c r="AA2039" t="s">
        <v>656</v>
      </c>
      <c r="AB2039" t="s">
        <v>656</v>
      </c>
      <c r="AC2039" t="s">
        <v>1068</v>
      </c>
      <c r="AD2039" t="s">
        <v>6418</v>
      </c>
      <c r="AE2039">
        <v>10130</v>
      </c>
      <c r="AF2039" t="s">
        <v>1068</v>
      </c>
      <c r="AG2039">
        <v>12735</v>
      </c>
      <c r="AH2039" t="s">
        <v>1068</v>
      </c>
      <c r="AI2039">
        <v>2861</v>
      </c>
      <c r="AN2039" t="s">
        <v>1068</v>
      </c>
      <c r="AO2039" t="s">
        <v>1371</v>
      </c>
    </row>
    <row r="2040" spans="1:41" x14ac:dyDescent="0.3">
      <c r="A2040" t="s">
        <v>3271</v>
      </c>
      <c r="B2040" t="s">
        <v>912</v>
      </c>
      <c r="C2040" s="62">
        <v>30627</v>
      </c>
      <c r="D2040" t="s">
        <v>8109</v>
      </c>
      <c r="E2040" t="s">
        <v>8108</v>
      </c>
      <c r="F2040" t="s">
        <v>3575</v>
      </c>
      <c r="G2040" t="s">
        <v>3575</v>
      </c>
      <c r="H2040" t="s">
        <v>1371</v>
      </c>
      <c r="I2040" t="s">
        <v>10525</v>
      </c>
      <c r="J2040" t="s">
        <v>912</v>
      </c>
      <c r="K2040">
        <v>458220</v>
      </c>
      <c r="L2040" t="s">
        <v>912</v>
      </c>
      <c r="M2040">
        <v>1392910</v>
      </c>
      <c r="N2040" t="s">
        <v>912</v>
      </c>
      <c r="O2040" t="s">
        <v>3272</v>
      </c>
      <c r="P2040" t="s">
        <v>3271</v>
      </c>
      <c r="Q2040">
        <v>8459</v>
      </c>
      <c r="R2040" t="s">
        <v>912</v>
      </c>
      <c r="V2040" t="s">
        <v>6419</v>
      </c>
      <c r="W2040">
        <v>49097</v>
      </c>
      <c r="X2040">
        <v>8459</v>
      </c>
      <c r="Y2040" t="s">
        <v>912</v>
      </c>
      <c r="Z2040" t="s">
        <v>9027</v>
      </c>
      <c r="AA2040" t="s">
        <v>656</v>
      </c>
      <c r="AB2040" t="s">
        <v>656</v>
      </c>
      <c r="AC2040" t="s">
        <v>912</v>
      </c>
      <c r="AD2040" t="s">
        <v>9027</v>
      </c>
      <c r="AI2040">
        <v>1352</v>
      </c>
      <c r="AO2040" t="s">
        <v>1371</v>
      </c>
    </row>
    <row r="2041" spans="1:41" x14ac:dyDescent="0.3">
      <c r="A2041" t="s">
        <v>8225</v>
      </c>
      <c r="B2041" t="s">
        <v>9028</v>
      </c>
      <c r="C2041" s="62">
        <v>33106</v>
      </c>
      <c r="D2041" t="s">
        <v>6536</v>
      </c>
      <c r="E2041" t="s">
        <v>8110</v>
      </c>
      <c r="F2041" t="s">
        <v>1387</v>
      </c>
      <c r="G2041" t="s">
        <v>6107</v>
      </c>
      <c r="H2041" t="s">
        <v>1422</v>
      </c>
      <c r="I2041" t="s">
        <v>10290</v>
      </c>
      <c r="J2041" t="s">
        <v>9028</v>
      </c>
      <c r="K2041">
        <v>543877</v>
      </c>
      <c r="L2041" t="s">
        <v>9028</v>
      </c>
      <c r="M2041">
        <v>1810924</v>
      </c>
      <c r="N2041" t="s">
        <v>9028</v>
      </c>
      <c r="O2041" t="s">
        <v>9029</v>
      </c>
      <c r="P2041" t="s">
        <v>8225</v>
      </c>
      <c r="Q2041">
        <v>9762</v>
      </c>
      <c r="R2041" t="s">
        <v>9028</v>
      </c>
      <c r="S2041">
        <v>31389</v>
      </c>
      <c r="T2041" t="s">
        <v>9028</v>
      </c>
      <c r="V2041" t="s">
        <v>9030</v>
      </c>
      <c r="W2041">
        <v>58767</v>
      </c>
      <c r="X2041">
        <v>9762</v>
      </c>
      <c r="Y2041" t="s">
        <v>10291</v>
      </c>
      <c r="Z2041" t="s">
        <v>9031</v>
      </c>
      <c r="AA2041" t="s">
        <v>656</v>
      </c>
      <c r="AB2041" t="s">
        <v>656</v>
      </c>
      <c r="AC2041" t="s">
        <v>9028</v>
      </c>
      <c r="AD2041" t="s">
        <v>9031</v>
      </c>
      <c r="AE2041">
        <v>12264</v>
      </c>
      <c r="AF2041" t="s">
        <v>9028</v>
      </c>
      <c r="AG2041">
        <v>13858</v>
      </c>
      <c r="AH2041" t="s">
        <v>9028</v>
      </c>
      <c r="AI2041">
        <v>5723</v>
      </c>
      <c r="AJ2041">
        <v>4683</v>
      </c>
      <c r="AK2041" t="s">
        <v>9028</v>
      </c>
      <c r="AL2041" t="s">
        <v>15416</v>
      </c>
      <c r="AM2041" t="s">
        <v>9031</v>
      </c>
      <c r="AN2041" t="s">
        <v>9031</v>
      </c>
      <c r="AO2041" t="s">
        <v>1422</v>
      </c>
    </row>
    <row r="2042" spans="1:41" x14ac:dyDescent="0.3">
      <c r="A2042" t="s">
        <v>3273</v>
      </c>
      <c r="B2042" t="s">
        <v>1123</v>
      </c>
      <c r="C2042" s="62">
        <v>27966</v>
      </c>
      <c r="D2042" t="s">
        <v>6756</v>
      </c>
      <c r="E2042" t="s">
        <v>8110</v>
      </c>
      <c r="F2042" t="s">
        <v>3575</v>
      </c>
      <c r="G2042" t="s">
        <v>3575</v>
      </c>
      <c r="H2042" t="s">
        <v>1371</v>
      </c>
      <c r="I2042" t="s">
        <v>9626</v>
      </c>
      <c r="J2042" t="s">
        <v>1123</v>
      </c>
      <c r="K2042">
        <v>134320</v>
      </c>
      <c r="L2042" t="s">
        <v>1123</v>
      </c>
      <c r="M2042">
        <v>8148</v>
      </c>
      <c r="N2042" t="s">
        <v>1123</v>
      </c>
      <c r="O2042" t="s">
        <v>3274</v>
      </c>
      <c r="P2042" t="s">
        <v>3273</v>
      </c>
      <c r="Q2042">
        <v>5947</v>
      </c>
      <c r="R2042" t="s">
        <v>1123</v>
      </c>
      <c r="V2042" t="s">
        <v>6420</v>
      </c>
      <c r="W2042">
        <v>427</v>
      </c>
      <c r="Z2042" t="s">
        <v>9032</v>
      </c>
      <c r="AA2042" t="s">
        <v>656</v>
      </c>
      <c r="AB2042" t="s">
        <v>656</v>
      </c>
      <c r="AC2042" t="s">
        <v>1123</v>
      </c>
      <c r="AD2042" t="s">
        <v>9032</v>
      </c>
      <c r="AI2042">
        <v>9167</v>
      </c>
      <c r="AO2042" t="s">
        <v>1371</v>
      </c>
    </row>
    <row r="2043" spans="1:41" x14ac:dyDescent="0.3">
      <c r="A2043" t="s">
        <v>8247</v>
      </c>
      <c r="B2043" t="s">
        <v>9033</v>
      </c>
      <c r="C2043" s="62">
        <v>33762</v>
      </c>
      <c r="D2043" t="s">
        <v>8115</v>
      </c>
      <c r="E2043" t="s">
        <v>8248</v>
      </c>
      <c r="F2043" t="s">
        <v>1396</v>
      </c>
      <c r="G2043" t="s">
        <v>9083</v>
      </c>
      <c r="H2043" t="s">
        <v>1371</v>
      </c>
      <c r="I2043" t="s">
        <v>9837</v>
      </c>
      <c r="J2043" t="s">
        <v>9033</v>
      </c>
      <c r="K2043">
        <v>592826</v>
      </c>
      <c r="L2043" t="s">
        <v>9033</v>
      </c>
      <c r="M2043">
        <v>2117039</v>
      </c>
      <c r="N2043" t="s">
        <v>9033</v>
      </c>
      <c r="O2043" t="s">
        <v>13379</v>
      </c>
      <c r="P2043" t="s">
        <v>8247</v>
      </c>
      <c r="Q2043">
        <v>9992</v>
      </c>
      <c r="R2043" t="s">
        <v>11793</v>
      </c>
      <c r="S2043">
        <v>31878</v>
      </c>
      <c r="T2043" t="s">
        <v>9033</v>
      </c>
      <c r="V2043" t="s">
        <v>12426</v>
      </c>
      <c r="W2043">
        <v>67143</v>
      </c>
      <c r="X2043">
        <v>9992</v>
      </c>
      <c r="Y2043" t="s">
        <v>9838</v>
      </c>
      <c r="Z2043" t="s">
        <v>12751</v>
      </c>
      <c r="AA2043" t="s">
        <v>5053</v>
      </c>
      <c r="AB2043" t="s">
        <v>656</v>
      </c>
      <c r="AC2043" t="s">
        <v>9033</v>
      </c>
      <c r="AD2043" t="s">
        <v>9034</v>
      </c>
      <c r="AE2043">
        <v>11554</v>
      </c>
      <c r="AF2043" t="s">
        <v>11793</v>
      </c>
      <c r="AG2043">
        <v>62872</v>
      </c>
      <c r="AH2043" t="s">
        <v>11793</v>
      </c>
      <c r="AI2043">
        <v>14464</v>
      </c>
      <c r="AJ2043">
        <v>4946</v>
      </c>
      <c r="AN2043" t="s">
        <v>12751</v>
      </c>
      <c r="AO2043" t="s">
        <v>15887</v>
      </c>
    </row>
    <row r="2044" spans="1:41" x14ac:dyDescent="0.3">
      <c r="A2044" t="s">
        <v>15652</v>
      </c>
      <c r="B2044" t="s">
        <v>14246</v>
      </c>
      <c r="C2044" s="62">
        <v>32473</v>
      </c>
      <c r="D2044" t="s">
        <v>7158</v>
      </c>
      <c r="E2044" t="s">
        <v>15653</v>
      </c>
      <c r="F2044" t="s">
        <v>1387</v>
      </c>
      <c r="G2044" t="s">
        <v>6107</v>
      </c>
      <c r="H2044" t="s">
        <v>1371</v>
      </c>
      <c r="I2044" t="s">
        <v>15512</v>
      </c>
      <c r="J2044" t="s">
        <v>14246</v>
      </c>
      <c r="K2044">
        <v>584171</v>
      </c>
      <c r="L2044" t="s">
        <v>14246</v>
      </c>
      <c r="P2044" t="s">
        <v>15652</v>
      </c>
      <c r="Q2044">
        <v>10701</v>
      </c>
      <c r="R2044" t="s">
        <v>14246</v>
      </c>
      <c r="S2044">
        <v>36191</v>
      </c>
      <c r="T2044" t="s">
        <v>14246</v>
      </c>
      <c r="W2044">
        <v>66774</v>
      </c>
      <c r="X2044">
        <v>10701</v>
      </c>
      <c r="Y2044" t="s">
        <v>16107</v>
      </c>
      <c r="Z2044" t="s">
        <v>16108</v>
      </c>
      <c r="AA2044" t="s">
        <v>656</v>
      </c>
      <c r="AB2044" t="s">
        <v>656</v>
      </c>
      <c r="AD2044" t="s">
        <v>16108</v>
      </c>
      <c r="AE2044">
        <v>14716</v>
      </c>
      <c r="AI2044">
        <v>5600</v>
      </c>
      <c r="AJ2044">
        <v>5501</v>
      </c>
      <c r="AN2044" t="s">
        <v>14246</v>
      </c>
      <c r="AO2044" t="s">
        <v>15883</v>
      </c>
    </row>
    <row r="2045" spans="1:41" x14ac:dyDescent="0.3">
      <c r="A2045" t="s">
        <v>3275</v>
      </c>
      <c r="B2045" t="s">
        <v>420</v>
      </c>
      <c r="C2045" s="62">
        <v>30253</v>
      </c>
      <c r="D2045" t="s">
        <v>6939</v>
      </c>
      <c r="E2045" t="s">
        <v>6967</v>
      </c>
      <c r="F2045" t="s">
        <v>3575</v>
      </c>
      <c r="G2045" t="s">
        <v>3575</v>
      </c>
      <c r="H2045" t="s">
        <v>1378</v>
      </c>
      <c r="I2045" t="s">
        <v>10654</v>
      </c>
      <c r="J2045" t="s">
        <v>420</v>
      </c>
      <c r="K2045">
        <v>461416</v>
      </c>
      <c r="L2045" t="s">
        <v>420</v>
      </c>
      <c r="M2045">
        <v>1205586</v>
      </c>
      <c r="N2045" t="s">
        <v>420</v>
      </c>
      <c r="O2045" t="s">
        <v>3276</v>
      </c>
      <c r="P2045" t="s">
        <v>3275</v>
      </c>
      <c r="Q2045">
        <v>8340</v>
      </c>
      <c r="R2045" t="s">
        <v>420</v>
      </c>
      <c r="S2045">
        <v>29224</v>
      </c>
      <c r="T2045" t="s">
        <v>420</v>
      </c>
      <c r="U2045" t="s">
        <v>420</v>
      </c>
      <c r="V2045" t="s">
        <v>4941</v>
      </c>
      <c r="W2045">
        <v>49138</v>
      </c>
      <c r="X2045">
        <v>8340</v>
      </c>
      <c r="Y2045" t="s">
        <v>420</v>
      </c>
      <c r="Z2045" t="s">
        <v>6421</v>
      </c>
      <c r="AA2045" t="s">
        <v>664</v>
      </c>
      <c r="AB2045" t="s">
        <v>664</v>
      </c>
      <c r="AC2045" t="s">
        <v>420</v>
      </c>
      <c r="AD2045" t="s">
        <v>6421</v>
      </c>
      <c r="AE2045">
        <v>9447</v>
      </c>
      <c r="AF2045" t="s">
        <v>420</v>
      </c>
      <c r="AG2045">
        <v>5036</v>
      </c>
      <c r="AH2045" t="s">
        <v>420</v>
      </c>
      <c r="AI2045">
        <v>3054</v>
      </c>
      <c r="AN2045" t="s">
        <v>420</v>
      </c>
      <c r="AO2045" t="s">
        <v>1378</v>
      </c>
    </row>
    <row r="2046" spans="1:41" x14ac:dyDescent="0.3">
      <c r="A2046" t="s">
        <v>3277</v>
      </c>
      <c r="B2046" t="s">
        <v>704</v>
      </c>
      <c r="C2046" s="62">
        <v>31126</v>
      </c>
      <c r="D2046" t="s">
        <v>6943</v>
      </c>
      <c r="E2046" t="s">
        <v>8111</v>
      </c>
      <c r="F2046" t="s">
        <v>1458</v>
      </c>
      <c r="G2046" t="s">
        <v>9083</v>
      </c>
      <c r="H2046" t="s">
        <v>1371</v>
      </c>
      <c r="I2046" t="s">
        <v>10365</v>
      </c>
      <c r="J2046" t="s">
        <v>704</v>
      </c>
      <c r="K2046">
        <v>458924</v>
      </c>
      <c r="L2046" t="s">
        <v>704</v>
      </c>
      <c r="M2046">
        <v>1725409</v>
      </c>
      <c r="N2046" t="s">
        <v>704</v>
      </c>
      <c r="O2046" t="s">
        <v>3278</v>
      </c>
      <c r="P2046" t="s">
        <v>3277</v>
      </c>
      <c r="Q2046">
        <v>8709</v>
      </c>
      <c r="R2046" t="s">
        <v>704</v>
      </c>
      <c r="S2046">
        <v>30509</v>
      </c>
      <c r="T2046" t="s">
        <v>704</v>
      </c>
      <c r="V2046" t="s">
        <v>4942</v>
      </c>
      <c r="W2046">
        <v>46827</v>
      </c>
      <c r="X2046">
        <v>8709</v>
      </c>
      <c r="Y2046" t="s">
        <v>704</v>
      </c>
      <c r="Z2046" t="s">
        <v>9035</v>
      </c>
      <c r="AA2046" t="s">
        <v>664</v>
      </c>
      <c r="AB2046" t="s">
        <v>664</v>
      </c>
      <c r="AC2046" t="s">
        <v>704</v>
      </c>
      <c r="AD2046" t="s">
        <v>9035</v>
      </c>
      <c r="AE2046">
        <v>11290</v>
      </c>
      <c r="AH2046" t="s">
        <v>704</v>
      </c>
      <c r="AI2046">
        <v>5675</v>
      </c>
      <c r="AJ2046">
        <v>3471</v>
      </c>
      <c r="AN2046" t="s">
        <v>704</v>
      </c>
      <c r="AO2046" t="s">
        <v>15883</v>
      </c>
    </row>
    <row r="2047" spans="1:41" x14ac:dyDescent="0.3">
      <c r="A2047" t="s">
        <v>4943</v>
      </c>
      <c r="B2047" t="s">
        <v>901</v>
      </c>
      <c r="C2047" s="62">
        <v>33392</v>
      </c>
      <c r="D2047" t="s">
        <v>7526</v>
      </c>
      <c r="E2047" t="s">
        <v>7525</v>
      </c>
      <c r="F2047" t="s">
        <v>3575</v>
      </c>
      <c r="G2047" t="s">
        <v>3575</v>
      </c>
      <c r="H2047" t="s">
        <v>1371</v>
      </c>
      <c r="I2047" t="s">
        <v>10606</v>
      </c>
      <c r="J2047" t="s">
        <v>901</v>
      </c>
      <c r="K2047">
        <v>570649</v>
      </c>
      <c r="L2047" t="s">
        <v>901</v>
      </c>
      <c r="M2047">
        <v>1971219</v>
      </c>
      <c r="N2047" t="s">
        <v>901</v>
      </c>
      <c r="O2047" t="s">
        <v>4944</v>
      </c>
      <c r="P2047" t="s">
        <v>4943</v>
      </c>
      <c r="Q2047">
        <v>9422</v>
      </c>
      <c r="R2047" t="s">
        <v>901</v>
      </c>
      <c r="S2047">
        <v>31876</v>
      </c>
      <c r="T2047" t="s">
        <v>901</v>
      </c>
      <c r="V2047" t="s">
        <v>6422</v>
      </c>
      <c r="W2047">
        <v>66326</v>
      </c>
      <c r="X2047">
        <v>9422</v>
      </c>
      <c r="Y2047" t="s">
        <v>901</v>
      </c>
      <c r="Z2047" t="s">
        <v>6423</v>
      </c>
      <c r="AA2047" t="s">
        <v>656</v>
      </c>
      <c r="AB2047" t="s">
        <v>656</v>
      </c>
      <c r="AC2047" t="s">
        <v>901</v>
      </c>
      <c r="AD2047" t="s">
        <v>6423</v>
      </c>
      <c r="AE2047">
        <v>11792</v>
      </c>
      <c r="AF2047" t="s">
        <v>901</v>
      </c>
      <c r="AG2047">
        <v>38013</v>
      </c>
      <c r="AH2047" t="s">
        <v>901</v>
      </c>
      <c r="AI2047">
        <v>10481</v>
      </c>
      <c r="AJ2047">
        <v>4321</v>
      </c>
      <c r="AN2047" t="s">
        <v>901</v>
      </c>
      <c r="AO2047" t="s">
        <v>1371</v>
      </c>
    </row>
    <row r="2048" spans="1:41" x14ac:dyDescent="0.3">
      <c r="A2048" t="s">
        <v>3279</v>
      </c>
      <c r="B2048" t="s">
        <v>1135</v>
      </c>
      <c r="C2048" s="62">
        <v>29514</v>
      </c>
      <c r="D2048" t="s">
        <v>6530</v>
      </c>
      <c r="E2048" t="s">
        <v>8112</v>
      </c>
      <c r="F2048" t="s">
        <v>3575</v>
      </c>
      <c r="G2048" t="s">
        <v>3575</v>
      </c>
      <c r="H2048" t="s">
        <v>1371</v>
      </c>
      <c r="I2048" t="s">
        <v>10292</v>
      </c>
      <c r="J2048" t="s">
        <v>1135</v>
      </c>
      <c r="K2048">
        <v>407842</v>
      </c>
      <c r="L2048" t="s">
        <v>1135</v>
      </c>
      <c r="M2048">
        <v>284651</v>
      </c>
      <c r="N2048" t="s">
        <v>1135</v>
      </c>
      <c r="O2048" t="s">
        <v>3280</v>
      </c>
      <c r="P2048" t="s">
        <v>3279</v>
      </c>
      <c r="Q2048">
        <v>7799</v>
      </c>
      <c r="R2048" t="s">
        <v>1135</v>
      </c>
      <c r="S2048">
        <v>28498</v>
      </c>
      <c r="T2048" t="s">
        <v>1135</v>
      </c>
      <c r="V2048" t="s">
        <v>4945</v>
      </c>
      <c r="W2048">
        <v>44239</v>
      </c>
      <c r="X2048">
        <v>7799</v>
      </c>
      <c r="Y2048" t="s">
        <v>1135</v>
      </c>
      <c r="Z2048" t="s">
        <v>6424</v>
      </c>
      <c r="AA2048" t="s">
        <v>656</v>
      </c>
      <c r="AB2048" t="s">
        <v>656</v>
      </c>
      <c r="AC2048" t="s">
        <v>1135</v>
      </c>
      <c r="AD2048" t="s">
        <v>6424</v>
      </c>
      <c r="AE2048">
        <v>8531</v>
      </c>
      <c r="AI2048">
        <v>7105</v>
      </c>
      <c r="AN2048" t="s">
        <v>1135</v>
      </c>
      <c r="AO2048" t="s">
        <v>1371</v>
      </c>
    </row>
    <row r="2049" spans="1:41" x14ac:dyDescent="0.3">
      <c r="A2049" t="s">
        <v>13276</v>
      </c>
      <c r="B2049" t="s">
        <v>11689</v>
      </c>
      <c r="C2049" s="62">
        <v>35200</v>
      </c>
      <c r="D2049" t="s">
        <v>6528</v>
      </c>
      <c r="E2049" t="s">
        <v>13277</v>
      </c>
      <c r="F2049" t="s">
        <v>1377</v>
      </c>
      <c r="G2049" t="s">
        <v>9083</v>
      </c>
      <c r="H2049" t="s">
        <v>1378</v>
      </c>
      <c r="I2049" t="s">
        <v>15417</v>
      </c>
      <c r="J2049" t="s">
        <v>11689</v>
      </c>
      <c r="K2049">
        <v>657077</v>
      </c>
      <c r="L2049" t="s">
        <v>11307</v>
      </c>
      <c r="M2049">
        <v>2167479</v>
      </c>
      <c r="N2049" t="s">
        <v>11689</v>
      </c>
      <c r="O2049" t="s">
        <v>16109</v>
      </c>
      <c r="P2049" t="s">
        <v>13276</v>
      </c>
      <c r="Q2049">
        <v>10505</v>
      </c>
      <c r="S2049">
        <v>33786</v>
      </c>
      <c r="T2049" t="s">
        <v>11689</v>
      </c>
      <c r="W2049">
        <v>104938</v>
      </c>
      <c r="Z2049" t="s">
        <v>13278</v>
      </c>
      <c r="AA2049" t="s">
        <v>664</v>
      </c>
      <c r="AB2049" t="s">
        <v>664</v>
      </c>
      <c r="AD2049" t="s">
        <v>13278</v>
      </c>
      <c r="AE2049">
        <v>13215</v>
      </c>
      <c r="AI2049">
        <v>18408</v>
      </c>
      <c r="AJ2049">
        <v>5161</v>
      </c>
      <c r="AL2049" t="s">
        <v>15418</v>
      </c>
      <c r="AM2049" t="s">
        <v>13278</v>
      </c>
      <c r="AN2049" t="s">
        <v>11307</v>
      </c>
      <c r="AO2049" t="s">
        <v>1378</v>
      </c>
    </row>
    <row r="2050" spans="1:41" x14ac:dyDescent="0.3">
      <c r="A2050" t="s">
        <v>3281</v>
      </c>
      <c r="B2050" t="s">
        <v>692</v>
      </c>
      <c r="C2050" s="62">
        <v>30367</v>
      </c>
      <c r="D2050" t="s">
        <v>6635</v>
      </c>
      <c r="E2050" t="s">
        <v>7508</v>
      </c>
      <c r="F2050" t="s">
        <v>1374</v>
      </c>
      <c r="G2050" t="s">
        <v>6107</v>
      </c>
      <c r="H2050" t="s">
        <v>1371</v>
      </c>
      <c r="I2050" t="s">
        <v>10919</v>
      </c>
      <c r="J2050" t="s">
        <v>692</v>
      </c>
      <c r="K2050">
        <v>434378</v>
      </c>
      <c r="L2050" t="s">
        <v>692</v>
      </c>
      <c r="M2050">
        <v>530362</v>
      </c>
      <c r="N2050" t="s">
        <v>692</v>
      </c>
      <c r="O2050" t="s">
        <v>3282</v>
      </c>
      <c r="P2050" t="s">
        <v>3281</v>
      </c>
      <c r="Q2050">
        <v>7590</v>
      </c>
      <c r="R2050" t="s">
        <v>692</v>
      </c>
      <c r="S2050">
        <v>6341</v>
      </c>
      <c r="T2050" t="s">
        <v>692</v>
      </c>
      <c r="V2050" t="s">
        <v>4946</v>
      </c>
      <c r="W2050">
        <v>45613</v>
      </c>
      <c r="X2050">
        <v>7590</v>
      </c>
      <c r="Y2050" t="s">
        <v>692</v>
      </c>
      <c r="Z2050" t="s">
        <v>6425</v>
      </c>
      <c r="AA2050" t="s">
        <v>656</v>
      </c>
      <c r="AB2050" t="s">
        <v>656</v>
      </c>
      <c r="AC2050" t="s">
        <v>692</v>
      </c>
      <c r="AD2050" t="s">
        <v>6425</v>
      </c>
      <c r="AE2050">
        <v>8309</v>
      </c>
      <c r="AF2050" t="s">
        <v>692</v>
      </c>
      <c r="AG2050">
        <v>5202</v>
      </c>
      <c r="AH2050" t="s">
        <v>692</v>
      </c>
      <c r="AI2050">
        <v>15261</v>
      </c>
      <c r="AJ2050">
        <v>1236</v>
      </c>
      <c r="AK2050" t="s">
        <v>692</v>
      </c>
      <c r="AL2050" t="s">
        <v>15419</v>
      </c>
      <c r="AM2050" t="s">
        <v>6425</v>
      </c>
      <c r="AN2050" t="s">
        <v>6425</v>
      </c>
      <c r="AO2050" t="s">
        <v>15887</v>
      </c>
    </row>
    <row r="2051" spans="1:41" x14ac:dyDescent="0.3">
      <c r="A2051" t="s">
        <v>11934</v>
      </c>
      <c r="B2051" t="s">
        <v>11374</v>
      </c>
      <c r="C2051" s="62">
        <v>33043</v>
      </c>
      <c r="D2051" t="s">
        <v>6732</v>
      </c>
      <c r="E2051" t="s">
        <v>11935</v>
      </c>
      <c r="F2051" t="s">
        <v>3575</v>
      </c>
      <c r="G2051" t="s">
        <v>3575</v>
      </c>
      <c r="H2051" t="s">
        <v>1371</v>
      </c>
      <c r="I2051" t="s">
        <v>11375</v>
      </c>
      <c r="J2051" t="s">
        <v>11374</v>
      </c>
      <c r="K2051">
        <v>548337</v>
      </c>
      <c r="L2051" t="s">
        <v>11374</v>
      </c>
      <c r="M2051">
        <v>2113635</v>
      </c>
      <c r="N2051" t="s">
        <v>11374</v>
      </c>
      <c r="O2051" t="s">
        <v>13606</v>
      </c>
      <c r="P2051" t="s">
        <v>11934</v>
      </c>
      <c r="Q2051">
        <v>9915</v>
      </c>
      <c r="R2051" t="s">
        <v>11374</v>
      </c>
      <c r="S2051">
        <v>33131</v>
      </c>
      <c r="T2051" t="s">
        <v>11374</v>
      </c>
      <c r="V2051" t="s">
        <v>11936</v>
      </c>
      <c r="W2051">
        <v>70785</v>
      </c>
      <c r="X2051">
        <v>9915</v>
      </c>
      <c r="Y2051" t="s">
        <v>11374</v>
      </c>
      <c r="Z2051" t="s">
        <v>11937</v>
      </c>
      <c r="AA2051" t="s">
        <v>656</v>
      </c>
      <c r="AB2051" t="s">
        <v>656</v>
      </c>
      <c r="AC2051" t="s">
        <v>11374</v>
      </c>
      <c r="AD2051" t="s">
        <v>11937</v>
      </c>
      <c r="AE2051">
        <v>12228</v>
      </c>
      <c r="AF2051" t="s">
        <v>11374</v>
      </c>
      <c r="AG2051">
        <v>53025</v>
      </c>
      <c r="AH2051" t="s">
        <v>11374</v>
      </c>
      <c r="AI2051">
        <v>18537</v>
      </c>
      <c r="AN2051" t="s">
        <v>11374</v>
      </c>
      <c r="AO2051" t="s">
        <v>1371</v>
      </c>
    </row>
    <row r="2052" spans="1:41" x14ac:dyDescent="0.3">
      <c r="A2052" t="s">
        <v>3283</v>
      </c>
      <c r="B2052" t="s">
        <v>511</v>
      </c>
      <c r="C2052" s="62">
        <v>32577</v>
      </c>
      <c r="D2052" t="s">
        <v>7357</v>
      </c>
      <c r="E2052" t="s">
        <v>7356</v>
      </c>
      <c r="F2052" t="s">
        <v>3575</v>
      </c>
      <c r="G2052" t="s">
        <v>3575</v>
      </c>
      <c r="H2052" t="s">
        <v>1378</v>
      </c>
      <c r="I2052" t="s">
        <v>9604</v>
      </c>
      <c r="J2052" t="s">
        <v>511</v>
      </c>
      <c r="K2052">
        <v>493364</v>
      </c>
      <c r="L2052" t="s">
        <v>511</v>
      </c>
      <c r="M2052">
        <v>1655262</v>
      </c>
      <c r="N2052" t="s">
        <v>511</v>
      </c>
      <c r="O2052" t="s">
        <v>3284</v>
      </c>
      <c r="P2052" t="s">
        <v>3283</v>
      </c>
      <c r="Q2052">
        <v>8398</v>
      </c>
      <c r="R2052" t="s">
        <v>511</v>
      </c>
      <c r="S2052">
        <v>30103</v>
      </c>
      <c r="T2052" t="s">
        <v>511</v>
      </c>
      <c r="U2052" t="s">
        <v>511</v>
      </c>
      <c r="V2052" t="s">
        <v>4947</v>
      </c>
      <c r="W2052">
        <v>55376</v>
      </c>
      <c r="X2052">
        <v>8398</v>
      </c>
      <c r="Y2052" t="s">
        <v>511</v>
      </c>
      <c r="Z2052" t="s">
        <v>6426</v>
      </c>
      <c r="AA2052" t="s">
        <v>656</v>
      </c>
      <c r="AB2052" t="s">
        <v>656</v>
      </c>
      <c r="AC2052" t="s">
        <v>511</v>
      </c>
      <c r="AD2052" t="s">
        <v>6426</v>
      </c>
      <c r="AE2052">
        <v>10535</v>
      </c>
      <c r="AI2052">
        <v>5714</v>
      </c>
      <c r="AN2052" t="s">
        <v>511</v>
      </c>
      <c r="AO2052" t="s">
        <v>1378</v>
      </c>
    </row>
    <row r="2053" spans="1:41" x14ac:dyDescent="0.3">
      <c r="A2053" t="s">
        <v>3285</v>
      </c>
      <c r="B2053" t="s">
        <v>530</v>
      </c>
      <c r="C2053" s="62">
        <v>29555</v>
      </c>
      <c r="D2053" t="s">
        <v>6905</v>
      </c>
      <c r="E2053" t="s">
        <v>6904</v>
      </c>
      <c r="F2053" t="s">
        <v>3575</v>
      </c>
      <c r="G2053" t="s">
        <v>3575</v>
      </c>
      <c r="H2053" t="s">
        <v>1378</v>
      </c>
      <c r="I2053" t="s">
        <v>9888</v>
      </c>
      <c r="J2053" t="s">
        <v>530</v>
      </c>
      <c r="K2053">
        <v>425664</v>
      </c>
      <c r="L2053" t="s">
        <v>530</v>
      </c>
      <c r="M2053">
        <v>292349</v>
      </c>
      <c r="N2053" t="s">
        <v>530</v>
      </c>
      <c r="O2053" t="s">
        <v>3286</v>
      </c>
      <c r="P2053" t="s">
        <v>3285</v>
      </c>
      <c r="Q2053">
        <v>7104</v>
      </c>
      <c r="R2053" t="s">
        <v>530</v>
      </c>
      <c r="S2053">
        <v>5409</v>
      </c>
      <c r="T2053" t="s">
        <v>530</v>
      </c>
      <c r="U2053" t="s">
        <v>530</v>
      </c>
      <c r="V2053" t="s">
        <v>4948</v>
      </c>
      <c r="W2053">
        <v>16634</v>
      </c>
      <c r="X2053">
        <v>7104</v>
      </c>
      <c r="Y2053" t="s">
        <v>530</v>
      </c>
      <c r="Z2053" t="s">
        <v>6427</v>
      </c>
      <c r="AA2053" t="s">
        <v>5053</v>
      </c>
      <c r="AB2053" t="s">
        <v>656</v>
      </c>
      <c r="AC2053" t="s">
        <v>530</v>
      </c>
      <c r="AD2053" t="s">
        <v>6427</v>
      </c>
      <c r="AE2053">
        <v>7453</v>
      </c>
      <c r="AF2053" t="s">
        <v>530</v>
      </c>
      <c r="AG2053">
        <v>5402</v>
      </c>
      <c r="AH2053" t="s">
        <v>530</v>
      </c>
      <c r="AI2053">
        <v>7219</v>
      </c>
      <c r="AN2053" t="s">
        <v>530</v>
      </c>
      <c r="AO2053" t="s">
        <v>1378</v>
      </c>
    </row>
    <row r="2054" spans="1:41" x14ac:dyDescent="0.3">
      <c r="A2054" t="s">
        <v>3287</v>
      </c>
      <c r="B2054" t="s">
        <v>1244</v>
      </c>
      <c r="C2054" s="62">
        <v>31907</v>
      </c>
      <c r="D2054" t="s">
        <v>6981</v>
      </c>
      <c r="E2054" t="s">
        <v>8113</v>
      </c>
      <c r="F2054" t="s">
        <v>3575</v>
      </c>
      <c r="G2054" t="s">
        <v>3575</v>
      </c>
      <c r="H2054" t="s">
        <v>1371</v>
      </c>
      <c r="I2054" t="s">
        <v>9648</v>
      </c>
      <c r="J2054" t="s">
        <v>1244</v>
      </c>
      <c r="K2054">
        <v>500903</v>
      </c>
      <c r="L2054" t="s">
        <v>1244</v>
      </c>
      <c r="M2054">
        <v>1784665</v>
      </c>
      <c r="N2054" t="s">
        <v>1244</v>
      </c>
      <c r="O2054" t="s">
        <v>3288</v>
      </c>
      <c r="P2054" t="s">
        <v>3287</v>
      </c>
      <c r="Q2054">
        <v>8489</v>
      </c>
      <c r="R2054" t="s">
        <v>1244</v>
      </c>
      <c r="S2054">
        <v>31131</v>
      </c>
      <c r="T2054" t="s">
        <v>1244</v>
      </c>
      <c r="V2054" t="s">
        <v>4949</v>
      </c>
      <c r="W2054">
        <v>51682</v>
      </c>
      <c r="X2054">
        <v>8489</v>
      </c>
      <c r="Y2054" t="s">
        <v>1244</v>
      </c>
      <c r="Z2054" t="s">
        <v>9036</v>
      </c>
      <c r="AA2054" t="s">
        <v>656</v>
      </c>
      <c r="AB2054" t="s">
        <v>656</v>
      </c>
      <c r="AC2054" t="s">
        <v>1244</v>
      </c>
      <c r="AD2054" t="s">
        <v>9036</v>
      </c>
      <c r="AE2054">
        <v>11424</v>
      </c>
      <c r="AI2054">
        <v>16091</v>
      </c>
      <c r="AN2054" t="s">
        <v>1244</v>
      </c>
      <c r="AO2054" t="s">
        <v>1371</v>
      </c>
    </row>
    <row r="2055" spans="1:41" x14ac:dyDescent="0.3">
      <c r="A2055" t="s">
        <v>3289</v>
      </c>
      <c r="B2055" t="s">
        <v>863</v>
      </c>
      <c r="C2055" s="62">
        <v>30648</v>
      </c>
      <c r="D2055" t="s">
        <v>6626</v>
      </c>
      <c r="E2055" t="s">
        <v>8114</v>
      </c>
      <c r="F2055" t="s">
        <v>3575</v>
      </c>
      <c r="G2055" t="s">
        <v>3575</v>
      </c>
      <c r="H2055" t="s">
        <v>1371</v>
      </c>
      <c r="I2055" t="s">
        <v>10144</v>
      </c>
      <c r="J2055" t="s">
        <v>863</v>
      </c>
      <c r="K2055">
        <v>453646</v>
      </c>
      <c r="L2055" t="s">
        <v>863</v>
      </c>
      <c r="M2055">
        <v>580606</v>
      </c>
      <c r="N2055" t="s">
        <v>863</v>
      </c>
      <c r="O2055" t="s">
        <v>3290</v>
      </c>
      <c r="P2055" t="s">
        <v>3289</v>
      </c>
      <c r="Q2055">
        <v>7772</v>
      </c>
      <c r="R2055" t="s">
        <v>863</v>
      </c>
      <c r="S2055">
        <v>28466</v>
      </c>
      <c r="T2055" t="s">
        <v>863</v>
      </c>
      <c r="V2055" t="s">
        <v>4950</v>
      </c>
      <c r="W2055">
        <v>48961</v>
      </c>
      <c r="X2055">
        <v>7772</v>
      </c>
      <c r="Y2055" t="s">
        <v>863</v>
      </c>
      <c r="Z2055" t="s">
        <v>6428</v>
      </c>
      <c r="AA2055" t="s">
        <v>656</v>
      </c>
      <c r="AB2055" t="s">
        <v>656</v>
      </c>
      <c r="AC2055" t="s">
        <v>863</v>
      </c>
      <c r="AD2055" t="s">
        <v>6428</v>
      </c>
      <c r="AE2055">
        <v>8582</v>
      </c>
      <c r="AF2055" t="s">
        <v>863</v>
      </c>
      <c r="AG2055">
        <v>5720</v>
      </c>
      <c r="AH2055" t="s">
        <v>863</v>
      </c>
      <c r="AI2055">
        <v>7254</v>
      </c>
      <c r="AJ2055">
        <v>2287</v>
      </c>
      <c r="AN2055" t="s">
        <v>863</v>
      </c>
      <c r="AO2055" t="s">
        <v>1371</v>
      </c>
    </row>
    <row r="2056" spans="1:41" x14ac:dyDescent="0.3">
      <c r="A2056" t="s">
        <v>15654</v>
      </c>
      <c r="B2056" t="s">
        <v>14288</v>
      </c>
      <c r="C2056" s="62">
        <v>33408</v>
      </c>
      <c r="D2056" t="s">
        <v>6536</v>
      </c>
      <c r="E2056" t="s">
        <v>8114</v>
      </c>
      <c r="F2056" t="s">
        <v>3575</v>
      </c>
      <c r="G2056" t="s">
        <v>3575</v>
      </c>
      <c r="H2056" t="s">
        <v>658</v>
      </c>
      <c r="I2056" t="s">
        <v>15491</v>
      </c>
      <c r="J2056" t="s">
        <v>14288</v>
      </c>
      <c r="K2056">
        <v>570799</v>
      </c>
      <c r="L2056" t="s">
        <v>14288</v>
      </c>
      <c r="P2056" t="s">
        <v>15654</v>
      </c>
      <c r="Q2056">
        <v>10262</v>
      </c>
      <c r="R2056" t="s">
        <v>14288</v>
      </c>
      <c r="S2056">
        <v>31873</v>
      </c>
      <c r="T2056" t="s">
        <v>14288</v>
      </c>
      <c r="W2056">
        <v>66416</v>
      </c>
      <c r="X2056">
        <v>10262</v>
      </c>
      <c r="Y2056" t="s">
        <v>14288</v>
      </c>
      <c r="Z2056" t="s">
        <v>16110</v>
      </c>
      <c r="AA2056" t="s">
        <v>656</v>
      </c>
      <c r="AB2056" t="s">
        <v>656</v>
      </c>
      <c r="AD2056" t="s">
        <v>16110</v>
      </c>
      <c r="AE2056">
        <v>11798</v>
      </c>
      <c r="AI2056">
        <v>10355</v>
      </c>
      <c r="AJ2056">
        <v>5228</v>
      </c>
      <c r="AN2056" t="s">
        <v>14288</v>
      </c>
      <c r="AO2056" t="s">
        <v>658</v>
      </c>
    </row>
    <row r="2057" spans="1:41" x14ac:dyDescent="0.3">
      <c r="A2057" t="s">
        <v>3513</v>
      </c>
      <c r="B2057" t="s">
        <v>45</v>
      </c>
      <c r="C2057" s="62">
        <v>33360</v>
      </c>
      <c r="D2057" t="s">
        <v>6795</v>
      </c>
      <c r="E2057" t="s">
        <v>7144</v>
      </c>
      <c r="F2057" t="s">
        <v>1447</v>
      </c>
      <c r="G2057" t="s">
        <v>6107</v>
      </c>
      <c r="H2057" t="s">
        <v>659</v>
      </c>
      <c r="I2057" t="s">
        <v>9546</v>
      </c>
      <c r="J2057" t="s">
        <v>45</v>
      </c>
      <c r="K2057">
        <v>542340</v>
      </c>
      <c r="L2057" t="s">
        <v>45</v>
      </c>
      <c r="M2057">
        <v>292100</v>
      </c>
      <c r="N2057" t="s">
        <v>45</v>
      </c>
      <c r="O2057" t="s">
        <v>4951</v>
      </c>
      <c r="P2057" t="s">
        <v>3513</v>
      </c>
      <c r="Q2057">
        <v>9468</v>
      </c>
      <c r="R2057" t="s">
        <v>45</v>
      </c>
      <c r="S2057">
        <v>31973</v>
      </c>
      <c r="T2057" t="s">
        <v>45</v>
      </c>
      <c r="U2057" t="s">
        <v>45</v>
      </c>
      <c r="V2057" t="s">
        <v>4952</v>
      </c>
      <c r="W2057">
        <v>59688</v>
      </c>
      <c r="X2057">
        <v>9468</v>
      </c>
      <c r="Y2057" t="s">
        <v>45</v>
      </c>
      <c r="Z2057" t="s">
        <v>6429</v>
      </c>
      <c r="AA2057" t="s">
        <v>5053</v>
      </c>
      <c r="AB2057" t="s">
        <v>656</v>
      </c>
      <c r="AC2057" t="s">
        <v>45</v>
      </c>
      <c r="AD2057" t="s">
        <v>6429</v>
      </c>
      <c r="AE2057">
        <v>11249</v>
      </c>
      <c r="AF2057" t="s">
        <v>45</v>
      </c>
      <c r="AG2057">
        <v>13430</v>
      </c>
      <c r="AH2057" t="s">
        <v>45</v>
      </c>
      <c r="AI2057">
        <v>16089</v>
      </c>
      <c r="AJ2057">
        <v>4358</v>
      </c>
      <c r="AK2057" t="s">
        <v>45</v>
      </c>
      <c r="AL2057" t="s">
        <v>15420</v>
      </c>
      <c r="AM2057" t="s">
        <v>6429</v>
      </c>
      <c r="AN2057" t="s">
        <v>6429</v>
      </c>
      <c r="AO2057" t="s">
        <v>659</v>
      </c>
    </row>
    <row r="2058" spans="1:41" x14ac:dyDescent="0.3">
      <c r="A2058" t="s">
        <v>3291</v>
      </c>
      <c r="B2058" t="s">
        <v>1174</v>
      </c>
      <c r="C2058" s="62">
        <v>31605</v>
      </c>
      <c r="D2058" t="s">
        <v>6568</v>
      </c>
      <c r="E2058" t="s">
        <v>8115</v>
      </c>
      <c r="F2058" t="s">
        <v>3575</v>
      </c>
      <c r="G2058" t="s">
        <v>3575</v>
      </c>
      <c r="H2058" t="s">
        <v>1371</v>
      </c>
      <c r="I2058" t="s">
        <v>10437</v>
      </c>
      <c r="J2058" t="s">
        <v>1174</v>
      </c>
      <c r="K2058">
        <v>543883</v>
      </c>
      <c r="L2058" t="s">
        <v>1174</v>
      </c>
      <c r="M2058">
        <v>1915104</v>
      </c>
      <c r="N2058" t="s">
        <v>1174</v>
      </c>
      <c r="O2058" t="s">
        <v>4953</v>
      </c>
      <c r="P2058" t="s">
        <v>3291</v>
      </c>
      <c r="Q2058">
        <v>9189</v>
      </c>
      <c r="R2058" t="s">
        <v>1174</v>
      </c>
      <c r="S2058">
        <v>31540</v>
      </c>
      <c r="T2058" t="s">
        <v>1174</v>
      </c>
      <c r="V2058" t="s">
        <v>4954</v>
      </c>
      <c r="W2058">
        <v>58289</v>
      </c>
      <c r="X2058">
        <v>9189</v>
      </c>
      <c r="Y2058" t="s">
        <v>1174</v>
      </c>
      <c r="Z2058" t="s">
        <v>6430</v>
      </c>
      <c r="AA2058" t="s">
        <v>656</v>
      </c>
      <c r="AB2058" t="s">
        <v>656</v>
      </c>
      <c r="AC2058" t="s">
        <v>1174</v>
      </c>
      <c r="AD2058" t="s">
        <v>6430</v>
      </c>
      <c r="AE2058">
        <v>12344</v>
      </c>
      <c r="AF2058" t="s">
        <v>1174</v>
      </c>
      <c r="AG2058">
        <v>14103</v>
      </c>
      <c r="AH2058" t="s">
        <v>1174</v>
      </c>
      <c r="AI2058">
        <v>4796</v>
      </c>
      <c r="AJ2058">
        <v>4108</v>
      </c>
      <c r="AL2058" t="s">
        <v>15421</v>
      </c>
      <c r="AM2058" t="s">
        <v>6430</v>
      </c>
      <c r="AN2058" t="s">
        <v>6430</v>
      </c>
      <c r="AO2058" t="s">
        <v>15883</v>
      </c>
    </row>
    <row r="2059" spans="1:41" x14ac:dyDescent="0.3">
      <c r="A2059" t="s">
        <v>3292</v>
      </c>
      <c r="B2059" t="s">
        <v>410</v>
      </c>
      <c r="C2059" s="62">
        <v>32747</v>
      </c>
      <c r="D2059" t="s">
        <v>6607</v>
      </c>
      <c r="E2059" t="s">
        <v>7479</v>
      </c>
      <c r="F2059" t="s">
        <v>3575</v>
      </c>
      <c r="G2059" t="s">
        <v>3575</v>
      </c>
      <c r="H2059" t="s">
        <v>658</v>
      </c>
      <c r="I2059" t="s">
        <v>10069</v>
      </c>
      <c r="J2059" t="s">
        <v>410</v>
      </c>
      <c r="K2059">
        <v>519388</v>
      </c>
      <c r="L2059" t="s">
        <v>410</v>
      </c>
      <c r="M2059">
        <v>1232134</v>
      </c>
      <c r="N2059" t="s">
        <v>410</v>
      </c>
      <c r="O2059" t="s">
        <v>4955</v>
      </c>
      <c r="P2059" t="s">
        <v>3292</v>
      </c>
      <c r="Q2059">
        <v>8679</v>
      </c>
      <c r="R2059" t="s">
        <v>410</v>
      </c>
      <c r="S2059">
        <v>29978</v>
      </c>
      <c r="T2059" t="s">
        <v>410</v>
      </c>
      <c r="V2059" t="s">
        <v>4956</v>
      </c>
      <c r="W2059">
        <v>57576</v>
      </c>
      <c r="X2059">
        <v>8679</v>
      </c>
      <c r="Y2059" t="s">
        <v>410</v>
      </c>
      <c r="Z2059" t="s">
        <v>9037</v>
      </c>
      <c r="AA2059" t="s">
        <v>656</v>
      </c>
      <c r="AB2059" t="s">
        <v>656</v>
      </c>
      <c r="AC2059" t="s">
        <v>410</v>
      </c>
      <c r="AD2059" t="s">
        <v>9037</v>
      </c>
      <c r="AE2059">
        <v>9755</v>
      </c>
      <c r="AH2059" t="s">
        <v>410</v>
      </c>
      <c r="AI2059">
        <v>4956</v>
      </c>
      <c r="AN2059" t="s">
        <v>410</v>
      </c>
      <c r="AO2059" t="s">
        <v>658</v>
      </c>
    </row>
    <row r="2060" spans="1:41" x14ac:dyDescent="0.3">
      <c r="A2060" t="s">
        <v>10985</v>
      </c>
      <c r="B2060" t="s">
        <v>10986</v>
      </c>
      <c r="C2060" s="62">
        <v>33190</v>
      </c>
      <c r="D2060" t="s">
        <v>10987</v>
      </c>
      <c r="E2060" t="s">
        <v>10988</v>
      </c>
      <c r="F2060" t="s">
        <v>1458</v>
      </c>
      <c r="G2060" t="s">
        <v>9083</v>
      </c>
      <c r="H2060" t="s">
        <v>1371</v>
      </c>
      <c r="I2060" t="s">
        <v>10989</v>
      </c>
      <c r="J2060" t="s">
        <v>10986</v>
      </c>
      <c r="K2060">
        <v>527055</v>
      </c>
      <c r="L2060" t="s">
        <v>10986</v>
      </c>
      <c r="M2060">
        <v>1730743</v>
      </c>
      <c r="N2060" t="s">
        <v>10986</v>
      </c>
      <c r="O2060" t="s">
        <v>12374</v>
      </c>
      <c r="P2060" t="s">
        <v>10985</v>
      </c>
      <c r="Q2060">
        <v>8998</v>
      </c>
      <c r="R2060" t="s">
        <v>10986</v>
      </c>
      <c r="S2060">
        <v>31087</v>
      </c>
      <c r="T2060" t="s">
        <v>10986</v>
      </c>
      <c r="V2060" t="s">
        <v>12375</v>
      </c>
      <c r="W2060">
        <v>58775</v>
      </c>
      <c r="X2060">
        <v>8998</v>
      </c>
      <c r="Y2060" t="s">
        <v>15422</v>
      </c>
      <c r="Z2060" t="s">
        <v>10990</v>
      </c>
      <c r="AA2060" t="s">
        <v>656</v>
      </c>
      <c r="AB2060" t="s">
        <v>656</v>
      </c>
      <c r="AC2060" t="s">
        <v>10986</v>
      </c>
      <c r="AD2060" t="s">
        <v>10990</v>
      </c>
      <c r="AE2060">
        <v>11260</v>
      </c>
      <c r="AF2060" t="s">
        <v>10986</v>
      </c>
      <c r="AG2060">
        <v>13421</v>
      </c>
      <c r="AH2060" t="s">
        <v>10986</v>
      </c>
      <c r="AI2060">
        <v>5751</v>
      </c>
      <c r="AJ2060">
        <v>3860</v>
      </c>
      <c r="AL2060" t="s">
        <v>15423</v>
      </c>
      <c r="AM2060" t="s">
        <v>10990</v>
      </c>
      <c r="AN2060" t="s">
        <v>10990</v>
      </c>
      <c r="AO2060" t="s">
        <v>15883</v>
      </c>
    </row>
    <row r="2061" spans="1:41" x14ac:dyDescent="0.3">
      <c r="A2061" t="s">
        <v>3293</v>
      </c>
      <c r="B2061" t="s">
        <v>5</v>
      </c>
      <c r="C2061" s="62">
        <v>24586</v>
      </c>
      <c r="D2061" t="s">
        <v>6817</v>
      </c>
      <c r="E2061" t="s">
        <v>7480</v>
      </c>
      <c r="F2061" t="s">
        <v>3575</v>
      </c>
      <c r="G2061" t="s">
        <v>3575</v>
      </c>
      <c r="H2061" t="s">
        <v>1429</v>
      </c>
      <c r="I2061" t="s">
        <v>9509</v>
      </c>
      <c r="J2061" t="s">
        <v>5</v>
      </c>
      <c r="K2061">
        <v>123744</v>
      </c>
      <c r="L2061" t="s">
        <v>5</v>
      </c>
      <c r="M2061">
        <v>8159</v>
      </c>
      <c r="N2061" t="s">
        <v>5</v>
      </c>
      <c r="O2061" t="s">
        <v>3294</v>
      </c>
      <c r="P2061" t="s">
        <v>3293</v>
      </c>
      <c r="Q2061">
        <v>4306</v>
      </c>
      <c r="R2061" t="s">
        <v>5</v>
      </c>
      <c r="S2061">
        <v>2149</v>
      </c>
      <c r="T2061" t="s">
        <v>5</v>
      </c>
      <c r="V2061" t="s">
        <v>6431</v>
      </c>
      <c r="W2061">
        <v>1129</v>
      </c>
      <c r="Z2061" t="s">
        <v>9038</v>
      </c>
      <c r="AA2061" t="s">
        <v>5053</v>
      </c>
      <c r="AB2061" t="s">
        <v>656</v>
      </c>
      <c r="AC2061" t="s">
        <v>5</v>
      </c>
      <c r="AD2061" t="s">
        <v>9038</v>
      </c>
      <c r="AI2061">
        <v>7872</v>
      </c>
      <c r="AO2061" t="s">
        <v>1429</v>
      </c>
    </row>
    <row r="2062" spans="1:41" x14ac:dyDescent="0.3">
      <c r="A2062" t="s">
        <v>12258</v>
      </c>
      <c r="B2062" t="s">
        <v>11615</v>
      </c>
      <c r="C2062" s="62">
        <v>33955</v>
      </c>
      <c r="D2062" t="s">
        <v>7257</v>
      </c>
      <c r="E2062" t="s">
        <v>12259</v>
      </c>
      <c r="F2062" t="s">
        <v>1390</v>
      </c>
      <c r="G2062" t="s">
        <v>6107</v>
      </c>
      <c r="H2062" t="s">
        <v>1394</v>
      </c>
      <c r="I2062" t="s">
        <v>11616</v>
      </c>
      <c r="J2062" t="s">
        <v>11615</v>
      </c>
      <c r="K2062">
        <v>596129</v>
      </c>
      <c r="L2062" t="s">
        <v>12260</v>
      </c>
      <c r="N2062" t="s">
        <v>11615</v>
      </c>
      <c r="O2062" t="s">
        <v>13936</v>
      </c>
      <c r="P2062" t="s">
        <v>12258</v>
      </c>
      <c r="Q2062">
        <v>9556</v>
      </c>
      <c r="R2062" t="s">
        <v>12260</v>
      </c>
      <c r="S2062">
        <v>32851</v>
      </c>
      <c r="T2062" t="s">
        <v>11615</v>
      </c>
      <c r="V2062" t="s">
        <v>12261</v>
      </c>
      <c r="W2062">
        <v>70408</v>
      </c>
      <c r="X2062">
        <v>9556</v>
      </c>
      <c r="Y2062" t="s">
        <v>12260</v>
      </c>
      <c r="Z2062" t="s">
        <v>12262</v>
      </c>
      <c r="AA2062" t="s">
        <v>664</v>
      </c>
      <c r="AB2062" t="s">
        <v>656</v>
      </c>
      <c r="AC2062" t="s">
        <v>11615</v>
      </c>
      <c r="AD2062" t="s">
        <v>12262</v>
      </c>
      <c r="AE2062">
        <v>12198</v>
      </c>
      <c r="AH2062" t="s">
        <v>12260</v>
      </c>
      <c r="AI2062">
        <v>18192</v>
      </c>
      <c r="AJ2062">
        <v>5329</v>
      </c>
      <c r="AN2062" t="s">
        <v>12260</v>
      </c>
      <c r="AO2062" t="s">
        <v>1394</v>
      </c>
    </row>
    <row r="2063" spans="1:41" x14ac:dyDescent="0.3">
      <c r="A2063" t="s">
        <v>3295</v>
      </c>
      <c r="B2063" t="s">
        <v>801</v>
      </c>
      <c r="C2063" s="62">
        <v>28328</v>
      </c>
      <c r="D2063" t="s">
        <v>6637</v>
      </c>
      <c r="E2063" t="s">
        <v>8116</v>
      </c>
      <c r="F2063" t="s">
        <v>1414</v>
      </c>
      <c r="G2063" t="s">
        <v>9083</v>
      </c>
      <c r="H2063" t="s">
        <v>1371</v>
      </c>
      <c r="I2063" t="s">
        <v>9284</v>
      </c>
      <c r="J2063" t="s">
        <v>801</v>
      </c>
      <c r="K2063">
        <v>285064</v>
      </c>
      <c r="L2063" t="s">
        <v>801</v>
      </c>
      <c r="M2063">
        <v>174758</v>
      </c>
      <c r="N2063" t="s">
        <v>801</v>
      </c>
      <c r="O2063" t="s">
        <v>3296</v>
      </c>
      <c r="P2063" t="s">
        <v>3295</v>
      </c>
      <c r="Q2063">
        <v>6571</v>
      </c>
      <c r="R2063" t="s">
        <v>801</v>
      </c>
      <c r="S2063">
        <v>4514</v>
      </c>
      <c r="T2063" t="s">
        <v>801</v>
      </c>
      <c r="V2063" t="s">
        <v>4957</v>
      </c>
      <c r="W2063">
        <v>746</v>
      </c>
      <c r="X2063">
        <v>6571</v>
      </c>
      <c r="Y2063" t="s">
        <v>801</v>
      </c>
      <c r="Z2063" t="s">
        <v>6432</v>
      </c>
      <c r="AA2063" t="s">
        <v>656</v>
      </c>
      <c r="AB2063" t="s">
        <v>656</v>
      </c>
      <c r="AC2063" t="s">
        <v>801</v>
      </c>
      <c r="AD2063" t="s">
        <v>6432</v>
      </c>
      <c r="AE2063">
        <v>6594</v>
      </c>
      <c r="AF2063" t="s">
        <v>801</v>
      </c>
      <c r="AG2063">
        <v>13176</v>
      </c>
      <c r="AH2063" t="s">
        <v>801</v>
      </c>
      <c r="AI2063">
        <v>5457</v>
      </c>
      <c r="AK2063" t="s">
        <v>801</v>
      </c>
      <c r="AN2063" t="s">
        <v>801</v>
      </c>
      <c r="AO2063" t="s">
        <v>1371</v>
      </c>
    </row>
    <row r="2064" spans="1:41" x14ac:dyDescent="0.3">
      <c r="A2064" t="s">
        <v>3514</v>
      </c>
      <c r="B2064" t="s">
        <v>123</v>
      </c>
      <c r="C2064" s="62">
        <v>30987</v>
      </c>
      <c r="D2064" t="s">
        <v>6873</v>
      </c>
      <c r="E2064" t="s">
        <v>6893</v>
      </c>
      <c r="F2064" t="s">
        <v>3575</v>
      </c>
      <c r="G2064" t="s">
        <v>3575</v>
      </c>
      <c r="H2064" t="s">
        <v>1422</v>
      </c>
      <c r="I2064" t="s">
        <v>10117</v>
      </c>
      <c r="J2064" t="s">
        <v>123</v>
      </c>
      <c r="K2064">
        <v>519390</v>
      </c>
      <c r="L2064" t="s">
        <v>123</v>
      </c>
      <c r="M2064">
        <v>1667927</v>
      </c>
      <c r="N2064" t="s">
        <v>123</v>
      </c>
      <c r="O2064" t="s">
        <v>4958</v>
      </c>
      <c r="P2064" t="s">
        <v>3514</v>
      </c>
      <c r="Q2064">
        <v>9147</v>
      </c>
      <c r="R2064" t="s">
        <v>123</v>
      </c>
      <c r="S2064">
        <v>31032</v>
      </c>
      <c r="T2064" t="s">
        <v>123</v>
      </c>
      <c r="V2064" t="s">
        <v>6433</v>
      </c>
      <c r="W2064">
        <v>56945</v>
      </c>
      <c r="X2064">
        <v>9147</v>
      </c>
      <c r="Y2064" t="s">
        <v>123</v>
      </c>
      <c r="Z2064" t="s">
        <v>6434</v>
      </c>
      <c r="AA2064" t="s">
        <v>664</v>
      </c>
      <c r="AB2064" t="s">
        <v>656</v>
      </c>
      <c r="AC2064" t="s">
        <v>123</v>
      </c>
      <c r="AD2064" t="s">
        <v>6434</v>
      </c>
      <c r="AE2064">
        <v>10232</v>
      </c>
      <c r="AF2064" t="s">
        <v>123</v>
      </c>
      <c r="AG2064">
        <v>13516</v>
      </c>
      <c r="AH2064" t="s">
        <v>123</v>
      </c>
      <c r="AI2064">
        <v>4906</v>
      </c>
      <c r="AJ2064">
        <v>4067</v>
      </c>
      <c r="AK2064" t="s">
        <v>123</v>
      </c>
      <c r="AL2064" t="s">
        <v>15424</v>
      </c>
      <c r="AM2064" t="s">
        <v>6434</v>
      </c>
      <c r="AN2064" t="s">
        <v>6434</v>
      </c>
      <c r="AO2064" t="s">
        <v>1422</v>
      </c>
    </row>
    <row r="2065" spans="1:41" x14ac:dyDescent="0.3">
      <c r="A2065" t="s">
        <v>13937</v>
      </c>
      <c r="B2065" t="s">
        <v>13014</v>
      </c>
      <c r="C2065" s="62">
        <v>33282</v>
      </c>
      <c r="D2065" t="s">
        <v>7330</v>
      </c>
      <c r="E2065" t="s">
        <v>13938</v>
      </c>
      <c r="F2065" t="s">
        <v>1370</v>
      </c>
      <c r="G2065" t="s">
        <v>6107</v>
      </c>
      <c r="H2065" t="s">
        <v>1394</v>
      </c>
      <c r="I2065" t="s">
        <v>13015</v>
      </c>
      <c r="J2065" t="s">
        <v>13014</v>
      </c>
      <c r="K2065">
        <v>572228</v>
      </c>
      <c r="L2065" t="s">
        <v>13014</v>
      </c>
      <c r="M2065">
        <v>2226571</v>
      </c>
      <c r="N2065" t="s">
        <v>13014</v>
      </c>
      <c r="O2065" t="s">
        <v>15425</v>
      </c>
      <c r="P2065" t="s">
        <v>13937</v>
      </c>
      <c r="Q2065">
        <v>10745</v>
      </c>
      <c r="R2065" t="s">
        <v>13014</v>
      </c>
      <c r="S2065">
        <v>35201</v>
      </c>
      <c r="T2065" t="s">
        <v>13014</v>
      </c>
      <c r="W2065">
        <v>99919</v>
      </c>
      <c r="X2065">
        <v>10745</v>
      </c>
      <c r="Y2065" t="s">
        <v>13014</v>
      </c>
      <c r="Z2065" t="s">
        <v>13939</v>
      </c>
      <c r="AA2065" t="s">
        <v>656</v>
      </c>
      <c r="AB2065" t="s">
        <v>656</v>
      </c>
      <c r="AD2065" t="s">
        <v>13939</v>
      </c>
      <c r="AE2065">
        <v>15030</v>
      </c>
      <c r="AI2065">
        <v>23799</v>
      </c>
      <c r="AJ2065">
        <v>5634</v>
      </c>
      <c r="AL2065" t="s">
        <v>15426</v>
      </c>
      <c r="AM2065" t="s">
        <v>13939</v>
      </c>
      <c r="AN2065" t="s">
        <v>13014</v>
      </c>
      <c r="AO2065" t="s">
        <v>1394</v>
      </c>
    </row>
    <row r="2066" spans="1:41" x14ac:dyDescent="0.3">
      <c r="A2066" t="s">
        <v>3297</v>
      </c>
      <c r="B2066" t="s">
        <v>835</v>
      </c>
      <c r="C2066" s="62">
        <v>30500</v>
      </c>
      <c r="D2066" t="s">
        <v>7595</v>
      </c>
      <c r="E2066" t="s">
        <v>7594</v>
      </c>
      <c r="F2066" t="s">
        <v>1428</v>
      </c>
      <c r="G2066" t="s">
        <v>6107</v>
      </c>
      <c r="H2066" t="s">
        <v>1371</v>
      </c>
      <c r="I2066" t="s">
        <v>10896</v>
      </c>
      <c r="J2066" t="s">
        <v>835</v>
      </c>
      <c r="K2066">
        <v>450172</v>
      </c>
      <c r="L2066" t="s">
        <v>835</v>
      </c>
      <c r="M2066">
        <v>564090</v>
      </c>
      <c r="N2066" t="s">
        <v>835</v>
      </c>
      <c r="O2066" t="s">
        <v>3298</v>
      </c>
      <c r="P2066" t="s">
        <v>3297</v>
      </c>
      <c r="Q2066">
        <v>7639</v>
      </c>
      <c r="R2066" t="s">
        <v>835</v>
      </c>
      <c r="S2066">
        <v>6401</v>
      </c>
      <c r="T2066" t="s">
        <v>835</v>
      </c>
      <c r="V2066" t="s">
        <v>4959</v>
      </c>
      <c r="W2066">
        <v>45621</v>
      </c>
      <c r="X2066">
        <v>7639</v>
      </c>
      <c r="Y2066" t="s">
        <v>835</v>
      </c>
      <c r="Z2066" t="s">
        <v>6435</v>
      </c>
      <c r="AA2066" t="s">
        <v>656</v>
      </c>
      <c r="AB2066" t="s">
        <v>656</v>
      </c>
      <c r="AC2066" t="s">
        <v>835</v>
      </c>
      <c r="AD2066" t="s">
        <v>6435</v>
      </c>
      <c r="AE2066">
        <v>8644</v>
      </c>
      <c r="AF2066" t="s">
        <v>835</v>
      </c>
      <c r="AG2066">
        <v>6206</v>
      </c>
      <c r="AH2066" t="s">
        <v>835</v>
      </c>
      <c r="AI2066">
        <v>1604</v>
      </c>
      <c r="AJ2066">
        <v>1128</v>
      </c>
      <c r="AK2066" t="s">
        <v>835</v>
      </c>
      <c r="AN2066" t="s">
        <v>835</v>
      </c>
      <c r="AO2066" t="s">
        <v>1371</v>
      </c>
    </row>
    <row r="2067" spans="1:41" x14ac:dyDescent="0.3">
      <c r="A2067" t="s">
        <v>3299</v>
      </c>
      <c r="B2067" t="s">
        <v>940</v>
      </c>
      <c r="C2067" s="62">
        <v>31678</v>
      </c>
      <c r="D2067" t="s">
        <v>6642</v>
      </c>
      <c r="E2067" t="s">
        <v>8117</v>
      </c>
      <c r="F2067" t="s">
        <v>3575</v>
      </c>
      <c r="G2067" t="s">
        <v>3575</v>
      </c>
      <c r="H2067" t="s">
        <v>1371</v>
      </c>
      <c r="I2067" t="s">
        <v>10289</v>
      </c>
      <c r="J2067" t="s">
        <v>940</v>
      </c>
      <c r="K2067">
        <v>458690</v>
      </c>
      <c r="L2067" t="s">
        <v>940</v>
      </c>
      <c r="M2067">
        <v>1184597</v>
      </c>
      <c r="N2067" t="s">
        <v>940</v>
      </c>
      <c r="O2067" t="s">
        <v>3300</v>
      </c>
      <c r="P2067" t="s">
        <v>3299</v>
      </c>
      <c r="Q2067">
        <v>8109</v>
      </c>
      <c r="R2067" t="s">
        <v>940</v>
      </c>
      <c r="S2067">
        <v>28874</v>
      </c>
      <c r="T2067" t="s">
        <v>940</v>
      </c>
      <c r="V2067" t="s">
        <v>4960</v>
      </c>
      <c r="W2067">
        <v>46849</v>
      </c>
      <c r="X2067">
        <v>8109</v>
      </c>
      <c r="Y2067" t="s">
        <v>940</v>
      </c>
      <c r="Z2067" t="s">
        <v>9039</v>
      </c>
      <c r="AA2067" t="s">
        <v>656</v>
      </c>
      <c r="AB2067" t="s">
        <v>656</v>
      </c>
      <c r="AC2067" t="s">
        <v>940</v>
      </c>
      <c r="AD2067" t="s">
        <v>9039</v>
      </c>
      <c r="AE2067">
        <v>8630</v>
      </c>
      <c r="AF2067" t="s">
        <v>940</v>
      </c>
      <c r="AG2067">
        <v>5695</v>
      </c>
      <c r="AI2067">
        <v>16057</v>
      </c>
      <c r="AJ2067">
        <v>2860</v>
      </c>
      <c r="AL2067" t="s">
        <v>15427</v>
      </c>
      <c r="AM2067" t="s">
        <v>9039</v>
      </c>
      <c r="AN2067" t="s">
        <v>940</v>
      </c>
      <c r="AO2067" t="s">
        <v>15883</v>
      </c>
    </row>
    <row r="2068" spans="1:41" x14ac:dyDescent="0.3">
      <c r="A2068" t="s">
        <v>3301</v>
      </c>
      <c r="B2068" t="s">
        <v>649</v>
      </c>
      <c r="C2068" s="62">
        <v>30569</v>
      </c>
      <c r="D2068" t="s">
        <v>6674</v>
      </c>
      <c r="E2068" t="s">
        <v>6673</v>
      </c>
      <c r="F2068" t="s">
        <v>1444</v>
      </c>
      <c r="G2068" t="s">
        <v>9083</v>
      </c>
      <c r="H2068" t="s">
        <v>1394</v>
      </c>
      <c r="I2068" t="s">
        <v>10760</v>
      </c>
      <c r="J2068" t="s">
        <v>649</v>
      </c>
      <c r="K2068">
        <v>458015</v>
      </c>
      <c r="L2068" t="s">
        <v>649</v>
      </c>
      <c r="M2068">
        <v>547434</v>
      </c>
      <c r="N2068" t="s">
        <v>649</v>
      </c>
      <c r="O2068" t="s">
        <v>3302</v>
      </c>
      <c r="P2068" t="s">
        <v>3301</v>
      </c>
      <c r="Q2068">
        <v>7946</v>
      </c>
      <c r="R2068" t="s">
        <v>649</v>
      </c>
      <c r="S2068">
        <v>28670</v>
      </c>
      <c r="T2068" t="s">
        <v>649</v>
      </c>
      <c r="U2068" t="s">
        <v>649</v>
      </c>
      <c r="V2068" t="s">
        <v>4961</v>
      </c>
      <c r="W2068">
        <v>45487</v>
      </c>
      <c r="X2068">
        <v>7946</v>
      </c>
      <c r="Y2068" t="s">
        <v>649</v>
      </c>
      <c r="Z2068" t="s">
        <v>6436</v>
      </c>
      <c r="AA2068" t="s">
        <v>664</v>
      </c>
      <c r="AB2068" t="s">
        <v>656</v>
      </c>
      <c r="AC2068" t="s">
        <v>649</v>
      </c>
      <c r="AD2068" t="s">
        <v>6436</v>
      </c>
      <c r="AE2068">
        <v>7856</v>
      </c>
      <c r="AF2068" t="s">
        <v>649</v>
      </c>
      <c r="AG2068">
        <v>5488</v>
      </c>
      <c r="AH2068" t="s">
        <v>649</v>
      </c>
      <c r="AI2068">
        <v>1107</v>
      </c>
      <c r="AJ2068">
        <v>2492</v>
      </c>
      <c r="AK2068" t="s">
        <v>649</v>
      </c>
      <c r="AL2068" t="s">
        <v>14206</v>
      </c>
      <c r="AM2068" t="s">
        <v>6436</v>
      </c>
      <c r="AN2068" t="s">
        <v>6436</v>
      </c>
      <c r="AO2068" t="s">
        <v>1394</v>
      </c>
    </row>
    <row r="2069" spans="1:41" x14ac:dyDescent="0.3">
      <c r="A2069" t="s">
        <v>3515</v>
      </c>
      <c r="B2069" t="s">
        <v>1352</v>
      </c>
      <c r="C2069" s="62">
        <v>33420</v>
      </c>
      <c r="D2069" t="s">
        <v>6583</v>
      </c>
      <c r="E2069" t="s">
        <v>7586</v>
      </c>
      <c r="F2069" t="s">
        <v>1393</v>
      </c>
      <c r="G2069" t="s">
        <v>9083</v>
      </c>
      <c r="H2069" t="s">
        <v>1371</v>
      </c>
      <c r="I2069" t="s">
        <v>9720</v>
      </c>
      <c r="J2069" t="s">
        <v>1352</v>
      </c>
      <c r="K2069">
        <v>608379</v>
      </c>
      <c r="L2069" t="s">
        <v>1352</v>
      </c>
      <c r="M2069">
        <v>2001081</v>
      </c>
      <c r="N2069" t="s">
        <v>1352</v>
      </c>
      <c r="O2069" t="s">
        <v>4962</v>
      </c>
      <c r="P2069" t="s">
        <v>3515</v>
      </c>
      <c r="Q2069">
        <v>9329</v>
      </c>
      <c r="R2069" t="s">
        <v>1352</v>
      </c>
      <c r="S2069">
        <v>32640</v>
      </c>
      <c r="T2069" t="s">
        <v>1352</v>
      </c>
      <c r="V2069" t="s">
        <v>4963</v>
      </c>
      <c r="W2069">
        <v>70641</v>
      </c>
      <c r="X2069">
        <v>9329</v>
      </c>
      <c r="Y2069" t="s">
        <v>1352</v>
      </c>
      <c r="Z2069" t="s">
        <v>6437</v>
      </c>
      <c r="AA2069" t="s">
        <v>656</v>
      </c>
      <c r="AB2069" t="s">
        <v>656</v>
      </c>
      <c r="AC2069" t="s">
        <v>1352</v>
      </c>
      <c r="AD2069" t="s">
        <v>6437</v>
      </c>
      <c r="AE2069">
        <v>12457</v>
      </c>
      <c r="AF2069" t="s">
        <v>1352</v>
      </c>
      <c r="AG2069">
        <v>37999</v>
      </c>
      <c r="AH2069" t="s">
        <v>1352</v>
      </c>
      <c r="AI2069">
        <v>18171</v>
      </c>
      <c r="AJ2069">
        <v>4315</v>
      </c>
      <c r="AK2069" t="s">
        <v>1352</v>
      </c>
      <c r="AL2069" t="s">
        <v>15428</v>
      </c>
      <c r="AM2069" t="s">
        <v>6437</v>
      </c>
      <c r="AN2069" t="s">
        <v>6437</v>
      </c>
      <c r="AO2069" t="s">
        <v>15887</v>
      </c>
    </row>
    <row r="2070" spans="1:41" x14ac:dyDescent="0.3">
      <c r="A2070" t="s">
        <v>4964</v>
      </c>
      <c r="B2070" t="s">
        <v>1060</v>
      </c>
      <c r="C2070" s="62">
        <v>29638</v>
      </c>
      <c r="D2070" t="s">
        <v>7455</v>
      </c>
      <c r="E2070" t="s">
        <v>8118</v>
      </c>
      <c r="F2070" t="s">
        <v>3575</v>
      </c>
      <c r="G2070" t="s">
        <v>3575</v>
      </c>
      <c r="H2070" t="s">
        <v>1371</v>
      </c>
      <c r="I2070" t="s">
        <v>9691</v>
      </c>
      <c r="J2070" t="s">
        <v>1060</v>
      </c>
      <c r="K2070">
        <v>493159</v>
      </c>
      <c r="L2070" t="s">
        <v>1060</v>
      </c>
      <c r="M2070">
        <v>1927391</v>
      </c>
      <c r="N2070" t="s">
        <v>1060</v>
      </c>
      <c r="O2070" t="s">
        <v>9040</v>
      </c>
      <c r="P2070" t="s">
        <v>4964</v>
      </c>
      <c r="Q2070">
        <v>9091</v>
      </c>
      <c r="R2070" t="s">
        <v>1060</v>
      </c>
      <c r="S2070">
        <v>32042</v>
      </c>
      <c r="T2070" t="s">
        <v>1060</v>
      </c>
      <c r="V2070" t="s">
        <v>6438</v>
      </c>
      <c r="W2070">
        <v>51334</v>
      </c>
      <c r="X2070">
        <v>9091</v>
      </c>
      <c r="Y2070" t="s">
        <v>1060</v>
      </c>
      <c r="Z2070" t="s">
        <v>6439</v>
      </c>
      <c r="AA2070" t="s">
        <v>664</v>
      </c>
      <c r="AB2070" t="s">
        <v>664</v>
      </c>
      <c r="AC2070" t="s">
        <v>1060</v>
      </c>
      <c r="AD2070" t="s">
        <v>6439</v>
      </c>
      <c r="AE2070">
        <v>7906</v>
      </c>
      <c r="AF2070" t="s">
        <v>1060</v>
      </c>
      <c r="AG2070">
        <v>16872</v>
      </c>
      <c r="AH2070" t="s">
        <v>1060</v>
      </c>
      <c r="AI2070">
        <v>18145</v>
      </c>
      <c r="AN2070" t="s">
        <v>1060</v>
      </c>
      <c r="AO2070" t="s">
        <v>1371</v>
      </c>
    </row>
    <row r="2071" spans="1:41" x14ac:dyDescent="0.3">
      <c r="A2071" t="s">
        <v>3303</v>
      </c>
      <c r="B2071" t="s">
        <v>1108</v>
      </c>
      <c r="C2071" s="62">
        <v>30464</v>
      </c>
      <c r="D2071" t="s">
        <v>7875</v>
      </c>
      <c r="E2071" t="s">
        <v>7505</v>
      </c>
      <c r="F2071" t="s">
        <v>3575</v>
      </c>
      <c r="G2071" t="s">
        <v>3575</v>
      </c>
      <c r="H2071" t="s">
        <v>1371</v>
      </c>
      <c r="I2071" t="s">
        <v>9260</v>
      </c>
      <c r="J2071" t="s">
        <v>1108</v>
      </c>
      <c r="K2071">
        <v>460677</v>
      </c>
      <c r="L2071" t="s">
        <v>1108</v>
      </c>
      <c r="M2071">
        <v>1402915</v>
      </c>
      <c r="N2071" t="s">
        <v>1108</v>
      </c>
      <c r="O2071" t="s">
        <v>3304</v>
      </c>
      <c r="P2071" t="s">
        <v>3303</v>
      </c>
      <c r="Q2071">
        <v>8228</v>
      </c>
      <c r="R2071" t="s">
        <v>1108</v>
      </c>
      <c r="S2071">
        <v>29110</v>
      </c>
      <c r="T2071" t="s">
        <v>1108</v>
      </c>
      <c r="V2071" t="s">
        <v>6440</v>
      </c>
      <c r="W2071">
        <v>48996</v>
      </c>
      <c r="X2071">
        <v>8228</v>
      </c>
      <c r="Y2071" t="s">
        <v>1108</v>
      </c>
      <c r="Z2071" t="s">
        <v>9041</v>
      </c>
      <c r="AA2071" t="s">
        <v>656</v>
      </c>
      <c r="AB2071" t="s">
        <v>656</v>
      </c>
      <c r="AC2071" t="s">
        <v>1108</v>
      </c>
      <c r="AD2071" t="s">
        <v>9041</v>
      </c>
      <c r="AI2071">
        <v>1875</v>
      </c>
      <c r="AO2071" t="s">
        <v>1371</v>
      </c>
    </row>
    <row r="2072" spans="1:41" x14ac:dyDescent="0.3">
      <c r="A2072" t="s">
        <v>13152</v>
      </c>
      <c r="B2072" t="s">
        <v>11578</v>
      </c>
      <c r="C2072" s="62">
        <v>34661</v>
      </c>
      <c r="D2072" t="s">
        <v>6974</v>
      </c>
      <c r="E2072" t="s">
        <v>7505</v>
      </c>
      <c r="F2072" t="s">
        <v>1370</v>
      </c>
      <c r="G2072" t="s">
        <v>6107</v>
      </c>
      <c r="H2072" t="s">
        <v>659</v>
      </c>
      <c r="I2072" t="s">
        <v>13940</v>
      </c>
      <c r="J2072" t="s">
        <v>11578</v>
      </c>
      <c r="K2072">
        <v>642180</v>
      </c>
      <c r="L2072" t="s">
        <v>11578</v>
      </c>
      <c r="M2072">
        <v>2169698</v>
      </c>
      <c r="N2072" t="s">
        <v>11578</v>
      </c>
      <c r="O2072" t="s">
        <v>15429</v>
      </c>
      <c r="P2072" t="s">
        <v>13152</v>
      </c>
      <c r="Q2072">
        <v>10203</v>
      </c>
      <c r="S2072">
        <v>30027</v>
      </c>
      <c r="W2072">
        <v>102779</v>
      </c>
      <c r="X2072">
        <v>10203</v>
      </c>
      <c r="Y2072" t="s">
        <v>11578</v>
      </c>
      <c r="Z2072" t="s">
        <v>13153</v>
      </c>
      <c r="AA2072" t="s">
        <v>664</v>
      </c>
      <c r="AB2072" t="s">
        <v>656</v>
      </c>
      <c r="AD2072" t="s">
        <v>13153</v>
      </c>
      <c r="AE2072">
        <v>13788</v>
      </c>
      <c r="AI2072">
        <v>19387</v>
      </c>
      <c r="AJ2072">
        <v>5520</v>
      </c>
      <c r="AL2072" t="s">
        <v>15430</v>
      </c>
      <c r="AM2072" t="s">
        <v>13153</v>
      </c>
      <c r="AN2072" t="s">
        <v>11578</v>
      </c>
      <c r="AO2072" t="s">
        <v>659</v>
      </c>
    </row>
    <row r="2073" spans="1:41" x14ac:dyDescent="0.3">
      <c r="A2073" t="s">
        <v>6441</v>
      </c>
      <c r="B2073" t="s">
        <v>4965</v>
      </c>
      <c r="C2073" s="62">
        <v>26139</v>
      </c>
      <c r="D2073" t="s">
        <v>6570</v>
      </c>
      <c r="E2073" t="s">
        <v>8119</v>
      </c>
      <c r="F2073" t="s">
        <v>3575</v>
      </c>
      <c r="G2073" t="s">
        <v>3575</v>
      </c>
      <c r="H2073" t="s">
        <v>1371</v>
      </c>
      <c r="I2073" t="s">
        <v>10466</v>
      </c>
      <c r="J2073" t="s">
        <v>4965</v>
      </c>
      <c r="K2073">
        <v>123790</v>
      </c>
      <c r="L2073" t="s">
        <v>4965</v>
      </c>
      <c r="M2073">
        <v>8163</v>
      </c>
      <c r="N2073" t="s">
        <v>4965</v>
      </c>
      <c r="O2073" t="s">
        <v>6442</v>
      </c>
      <c r="P2073" t="s">
        <v>6441</v>
      </c>
      <c r="R2073" t="s">
        <v>4965</v>
      </c>
      <c r="S2073">
        <v>3375</v>
      </c>
      <c r="T2073" t="s">
        <v>4965</v>
      </c>
      <c r="V2073" t="s">
        <v>6443</v>
      </c>
      <c r="W2073">
        <v>49</v>
      </c>
      <c r="Z2073" t="s">
        <v>9042</v>
      </c>
      <c r="AA2073" t="s">
        <v>656</v>
      </c>
      <c r="AB2073" t="s">
        <v>656</v>
      </c>
      <c r="AC2073" t="s">
        <v>4965</v>
      </c>
      <c r="AD2073" t="s">
        <v>9042</v>
      </c>
      <c r="AI2073">
        <v>8860</v>
      </c>
      <c r="AO2073" t="s">
        <v>1371</v>
      </c>
    </row>
    <row r="2074" spans="1:41" x14ac:dyDescent="0.3">
      <c r="A2074" t="s">
        <v>3305</v>
      </c>
      <c r="B2074" t="s">
        <v>688</v>
      </c>
      <c r="C2074" s="62">
        <v>29828</v>
      </c>
      <c r="D2074" t="s">
        <v>6553</v>
      </c>
      <c r="E2074" t="s">
        <v>7559</v>
      </c>
      <c r="F2074" t="s">
        <v>1393</v>
      </c>
      <c r="G2074" t="s">
        <v>9083</v>
      </c>
      <c r="H2074" t="s">
        <v>1371</v>
      </c>
      <c r="I2074" t="s">
        <v>9268</v>
      </c>
      <c r="J2074" t="s">
        <v>688</v>
      </c>
      <c r="K2074">
        <v>425794</v>
      </c>
      <c r="L2074" t="s">
        <v>688</v>
      </c>
      <c r="M2074">
        <v>389743</v>
      </c>
      <c r="N2074" t="s">
        <v>688</v>
      </c>
      <c r="O2074" t="s">
        <v>3306</v>
      </c>
      <c r="P2074" t="s">
        <v>3305</v>
      </c>
      <c r="Q2074">
        <v>7048</v>
      </c>
      <c r="R2074" t="s">
        <v>688</v>
      </c>
      <c r="S2074">
        <v>5403</v>
      </c>
      <c r="T2074" t="s">
        <v>688</v>
      </c>
      <c r="V2074" t="s">
        <v>4966</v>
      </c>
      <c r="W2074">
        <v>31361</v>
      </c>
      <c r="X2074">
        <v>7048</v>
      </c>
      <c r="Y2074" t="s">
        <v>688</v>
      </c>
      <c r="Z2074" t="s">
        <v>6444</v>
      </c>
      <c r="AA2074" t="s">
        <v>656</v>
      </c>
      <c r="AB2074" t="s">
        <v>656</v>
      </c>
      <c r="AC2074" t="s">
        <v>688</v>
      </c>
      <c r="AD2074" t="s">
        <v>6444</v>
      </c>
      <c r="AE2074">
        <v>6921</v>
      </c>
      <c r="AF2074" t="s">
        <v>688</v>
      </c>
      <c r="AG2074">
        <v>5431</v>
      </c>
      <c r="AH2074" t="s">
        <v>688</v>
      </c>
      <c r="AI2074">
        <v>8739</v>
      </c>
      <c r="AJ2074">
        <v>1012</v>
      </c>
      <c r="AK2074" t="s">
        <v>688</v>
      </c>
      <c r="AL2074" t="s">
        <v>15431</v>
      </c>
      <c r="AM2074" t="s">
        <v>6444</v>
      </c>
      <c r="AN2074" t="s">
        <v>6444</v>
      </c>
      <c r="AO2074" t="s">
        <v>1371</v>
      </c>
    </row>
    <row r="2075" spans="1:41" x14ac:dyDescent="0.3">
      <c r="A2075" t="s">
        <v>3307</v>
      </c>
      <c r="B2075" t="s">
        <v>703</v>
      </c>
      <c r="C2075" s="62">
        <v>32097</v>
      </c>
      <c r="D2075" t="s">
        <v>6988</v>
      </c>
      <c r="E2075" t="s">
        <v>7722</v>
      </c>
      <c r="F2075" t="s">
        <v>3575</v>
      </c>
      <c r="G2075" t="s">
        <v>3575</v>
      </c>
      <c r="H2075" t="s">
        <v>1371</v>
      </c>
      <c r="I2075" t="s">
        <v>10207</v>
      </c>
      <c r="J2075" t="s">
        <v>703</v>
      </c>
      <c r="K2075">
        <v>477229</v>
      </c>
      <c r="L2075" t="s">
        <v>703</v>
      </c>
      <c r="M2075">
        <v>1520602</v>
      </c>
      <c r="N2075" t="s">
        <v>703</v>
      </c>
      <c r="O2075" t="s">
        <v>3308</v>
      </c>
      <c r="P2075" t="s">
        <v>3307</v>
      </c>
      <c r="Q2075">
        <v>8686</v>
      </c>
      <c r="R2075" t="s">
        <v>703</v>
      </c>
      <c r="S2075">
        <v>29323</v>
      </c>
      <c r="T2075" t="s">
        <v>703</v>
      </c>
      <c r="V2075" t="s">
        <v>4967</v>
      </c>
      <c r="W2075">
        <v>56948</v>
      </c>
      <c r="X2075">
        <v>8686</v>
      </c>
      <c r="Y2075" t="s">
        <v>703</v>
      </c>
      <c r="Z2075" t="s">
        <v>6445</v>
      </c>
      <c r="AA2075" t="s">
        <v>656</v>
      </c>
      <c r="AB2075" t="s">
        <v>656</v>
      </c>
      <c r="AC2075" t="s">
        <v>703</v>
      </c>
      <c r="AD2075" t="s">
        <v>6445</v>
      </c>
      <c r="AE2075">
        <v>9293</v>
      </c>
      <c r="AF2075" t="s">
        <v>703</v>
      </c>
      <c r="AG2075">
        <v>11324</v>
      </c>
      <c r="AH2075" t="s">
        <v>703</v>
      </c>
      <c r="AI2075">
        <v>7692</v>
      </c>
      <c r="AJ2075">
        <v>3580</v>
      </c>
      <c r="AN2075" t="s">
        <v>703</v>
      </c>
      <c r="AO2075" t="s">
        <v>1371</v>
      </c>
    </row>
    <row r="2076" spans="1:41" x14ac:dyDescent="0.3">
      <c r="A2076" t="s">
        <v>3309</v>
      </c>
      <c r="B2076" t="s">
        <v>1084</v>
      </c>
      <c r="C2076" s="62">
        <v>31347</v>
      </c>
      <c r="D2076" t="s">
        <v>6572</v>
      </c>
      <c r="E2076" t="s">
        <v>8120</v>
      </c>
      <c r="F2076" t="s">
        <v>3575</v>
      </c>
      <c r="G2076" t="s">
        <v>3575</v>
      </c>
      <c r="H2076" t="s">
        <v>1371</v>
      </c>
      <c r="I2076" t="s">
        <v>10206</v>
      </c>
      <c r="J2076" t="s">
        <v>1084</v>
      </c>
      <c r="K2076">
        <v>448252</v>
      </c>
      <c r="L2076" t="s">
        <v>1084</v>
      </c>
      <c r="M2076">
        <v>1226055</v>
      </c>
      <c r="N2076" t="s">
        <v>1084</v>
      </c>
      <c r="O2076" t="s">
        <v>3310</v>
      </c>
      <c r="P2076" t="s">
        <v>3309</v>
      </c>
      <c r="Q2076">
        <v>9058</v>
      </c>
      <c r="R2076" t="s">
        <v>1084</v>
      </c>
      <c r="S2076">
        <v>31183</v>
      </c>
      <c r="T2076" t="s">
        <v>1084</v>
      </c>
      <c r="V2076" t="s">
        <v>6446</v>
      </c>
      <c r="W2076">
        <v>49008</v>
      </c>
      <c r="X2076">
        <v>9058</v>
      </c>
      <c r="Y2076" t="s">
        <v>1084</v>
      </c>
      <c r="Z2076" t="s">
        <v>9043</v>
      </c>
      <c r="AA2076" t="s">
        <v>656</v>
      </c>
      <c r="AB2076" t="s">
        <v>656</v>
      </c>
      <c r="AC2076" t="s">
        <v>1084</v>
      </c>
      <c r="AD2076" t="s">
        <v>9043</v>
      </c>
      <c r="AI2076">
        <v>1803</v>
      </c>
      <c r="AJ2076">
        <v>4989</v>
      </c>
      <c r="AO2076" t="s">
        <v>1371</v>
      </c>
    </row>
    <row r="2077" spans="1:41" x14ac:dyDescent="0.3">
      <c r="A2077" t="s">
        <v>6447</v>
      </c>
      <c r="B2077" t="s">
        <v>1280</v>
      </c>
      <c r="C2077" s="62">
        <v>33325</v>
      </c>
      <c r="D2077" t="s">
        <v>6536</v>
      </c>
      <c r="E2077" t="s">
        <v>6784</v>
      </c>
      <c r="F2077" t="s">
        <v>1529</v>
      </c>
      <c r="G2077" t="s">
        <v>9083</v>
      </c>
      <c r="H2077" t="s">
        <v>1394</v>
      </c>
      <c r="I2077" t="s">
        <v>10617</v>
      </c>
      <c r="J2077" t="s">
        <v>1280</v>
      </c>
      <c r="K2077">
        <v>572233</v>
      </c>
      <c r="L2077" t="s">
        <v>1280</v>
      </c>
      <c r="M2077">
        <v>2044379</v>
      </c>
      <c r="N2077" t="s">
        <v>1280</v>
      </c>
      <c r="O2077" t="s">
        <v>9044</v>
      </c>
      <c r="P2077" t="s">
        <v>6447</v>
      </c>
      <c r="Q2077">
        <v>9846</v>
      </c>
      <c r="R2077" t="s">
        <v>1280</v>
      </c>
      <c r="S2077">
        <v>32758</v>
      </c>
      <c r="T2077" t="s">
        <v>1280</v>
      </c>
      <c r="V2077" t="s">
        <v>6448</v>
      </c>
      <c r="W2077">
        <v>100121</v>
      </c>
      <c r="X2077">
        <v>9846</v>
      </c>
      <c r="Y2077" t="s">
        <v>1280</v>
      </c>
      <c r="Z2077" t="s">
        <v>6449</v>
      </c>
      <c r="AA2077" t="s">
        <v>656</v>
      </c>
      <c r="AB2077" t="s">
        <v>656</v>
      </c>
      <c r="AC2077" t="s">
        <v>1280</v>
      </c>
      <c r="AD2077" t="s">
        <v>6449</v>
      </c>
      <c r="AE2077">
        <v>12909</v>
      </c>
      <c r="AF2077" t="s">
        <v>1280</v>
      </c>
      <c r="AG2077">
        <v>38218</v>
      </c>
      <c r="AI2077">
        <v>18389</v>
      </c>
      <c r="AJ2077">
        <v>4775</v>
      </c>
      <c r="AL2077" t="s">
        <v>15432</v>
      </c>
      <c r="AM2077" t="s">
        <v>6449</v>
      </c>
      <c r="AN2077" t="s">
        <v>1280</v>
      </c>
      <c r="AO2077" t="s">
        <v>1394</v>
      </c>
    </row>
    <row r="2078" spans="1:41" x14ac:dyDescent="0.3">
      <c r="A2078" t="s">
        <v>3311</v>
      </c>
      <c r="B2078" t="s">
        <v>527</v>
      </c>
      <c r="C2078" s="62">
        <v>31300</v>
      </c>
      <c r="D2078" t="s">
        <v>6785</v>
      </c>
      <c r="E2078" t="s">
        <v>6784</v>
      </c>
      <c r="F2078" t="s">
        <v>3575</v>
      </c>
      <c r="G2078" t="s">
        <v>3575</v>
      </c>
      <c r="H2078" t="s">
        <v>659</v>
      </c>
      <c r="I2078" t="s">
        <v>9241</v>
      </c>
      <c r="J2078" t="s">
        <v>527</v>
      </c>
      <c r="K2078">
        <v>435522</v>
      </c>
      <c r="L2078" t="s">
        <v>527</v>
      </c>
      <c r="M2078">
        <v>545787</v>
      </c>
      <c r="N2078" t="s">
        <v>527</v>
      </c>
      <c r="O2078" t="s">
        <v>3312</v>
      </c>
      <c r="P2078" t="s">
        <v>3311</v>
      </c>
      <c r="Q2078">
        <v>8571</v>
      </c>
      <c r="R2078" t="s">
        <v>527</v>
      </c>
      <c r="S2078">
        <v>29590</v>
      </c>
      <c r="T2078" t="s">
        <v>527</v>
      </c>
      <c r="U2078" t="s">
        <v>527</v>
      </c>
      <c r="V2078" t="s">
        <v>4968</v>
      </c>
      <c r="W2078">
        <v>49024</v>
      </c>
      <c r="X2078">
        <v>8571</v>
      </c>
      <c r="Y2078" t="s">
        <v>527</v>
      </c>
      <c r="Z2078" t="s">
        <v>6450</v>
      </c>
      <c r="AA2078" t="s">
        <v>5053</v>
      </c>
      <c r="AB2078" t="s">
        <v>656</v>
      </c>
      <c r="AC2078" t="s">
        <v>527</v>
      </c>
      <c r="AD2078" t="s">
        <v>6450</v>
      </c>
      <c r="AE2078">
        <v>8265</v>
      </c>
      <c r="AF2078" t="s">
        <v>527</v>
      </c>
      <c r="AG2078">
        <v>6276</v>
      </c>
      <c r="AH2078" t="s">
        <v>527</v>
      </c>
      <c r="AI2078">
        <v>3448</v>
      </c>
      <c r="AJ2078">
        <v>3171</v>
      </c>
      <c r="AK2078" t="s">
        <v>527</v>
      </c>
      <c r="AL2078" t="s">
        <v>15433</v>
      </c>
      <c r="AM2078" t="s">
        <v>6450</v>
      </c>
      <c r="AN2078" t="s">
        <v>6450</v>
      </c>
      <c r="AO2078" t="s">
        <v>15955</v>
      </c>
    </row>
    <row r="2079" spans="1:41" x14ac:dyDescent="0.3">
      <c r="A2079" t="s">
        <v>3516</v>
      </c>
      <c r="B2079" t="s">
        <v>996</v>
      </c>
      <c r="C2079" s="62">
        <v>33829</v>
      </c>
      <c r="D2079" t="s">
        <v>7587</v>
      </c>
      <c r="E2079" t="s">
        <v>6784</v>
      </c>
      <c r="F2079" t="s">
        <v>1529</v>
      </c>
      <c r="G2079" t="s">
        <v>9083</v>
      </c>
      <c r="H2079" t="s">
        <v>1371</v>
      </c>
      <c r="I2079" t="s">
        <v>10245</v>
      </c>
      <c r="J2079" t="s">
        <v>996</v>
      </c>
      <c r="K2079">
        <v>592836</v>
      </c>
      <c r="L2079" t="s">
        <v>996</v>
      </c>
      <c r="M2079">
        <v>1757981</v>
      </c>
      <c r="N2079" t="s">
        <v>996</v>
      </c>
      <c r="O2079" t="s">
        <v>4969</v>
      </c>
      <c r="P2079" t="s">
        <v>3516</v>
      </c>
      <c r="Q2079">
        <v>9321</v>
      </c>
      <c r="R2079" t="s">
        <v>996</v>
      </c>
      <c r="S2079">
        <v>31864</v>
      </c>
      <c r="T2079" t="s">
        <v>996</v>
      </c>
      <c r="V2079" t="s">
        <v>4970</v>
      </c>
      <c r="W2079">
        <v>67148</v>
      </c>
      <c r="X2079">
        <v>9321</v>
      </c>
      <c r="Y2079" t="s">
        <v>996</v>
      </c>
      <c r="Z2079" t="s">
        <v>6451</v>
      </c>
      <c r="AA2079" t="s">
        <v>656</v>
      </c>
      <c r="AB2079" t="s">
        <v>656</v>
      </c>
      <c r="AC2079" t="s">
        <v>996</v>
      </c>
      <c r="AD2079" t="s">
        <v>6451</v>
      </c>
      <c r="AE2079">
        <v>11537</v>
      </c>
      <c r="AF2079" t="s">
        <v>996</v>
      </c>
      <c r="AG2079">
        <v>21097</v>
      </c>
      <c r="AH2079" t="s">
        <v>996</v>
      </c>
      <c r="AI2079">
        <v>14646</v>
      </c>
      <c r="AJ2079">
        <v>4062</v>
      </c>
      <c r="AK2079" t="s">
        <v>996</v>
      </c>
      <c r="AL2079" t="s">
        <v>15434</v>
      </c>
      <c r="AM2079" t="s">
        <v>6451</v>
      </c>
      <c r="AN2079" t="s">
        <v>6451</v>
      </c>
      <c r="AO2079" t="s">
        <v>1371</v>
      </c>
    </row>
    <row r="2080" spans="1:41" x14ac:dyDescent="0.3">
      <c r="A2080" t="s">
        <v>3313</v>
      </c>
      <c r="B2080" t="s">
        <v>352</v>
      </c>
      <c r="C2080" s="62">
        <v>31650</v>
      </c>
      <c r="D2080" t="s">
        <v>6538</v>
      </c>
      <c r="E2080" t="s">
        <v>7358</v>
      </c>
      <c r="F2080" t="s">
        <v>1407</v>
      </c>
      <c r="G2080" t="s">
        <v>9083</v>
      </c>
      <c r="H2080" t="s">
        <v>658</v>
      </c>
      <c r="I2080" t="s">
        <v>10168</v>
      </c>
      <c r="J2080" t="s">
        <v>352</v>
      </c>
      <c r="K2080">
        <v>477165</v>
      </c>
      <c r="L2080" t="s">
        <v>352</v>
      </c>
      <c r="M2080">
        <v>1630094</v>
      </c>
      <c r="N2080" t="s">
        <v>352</v>
      </c>
      <c r="O2080" t="s">
        <v>3314</v>
      </c>
      <c r="P2080" t="s">
        <v>3313</v>
      </c>
      <c r="Q2080">
        <v>8416</v>
      </c>
      <c r="R2080" t="s">
        <v>352</v>
      </c>
      <c r="S2080">
        <v>30174</v>
      </c>
      <c r="T2080" t="s">
        <v>352</v>
      </c>
      <c r="U2080" t="s">
        <v>352</v>
      </c>
      <c r="V2080" t="s">
        <v>4971</v>
      </c>
      <c r="W2080">
        <v>58779</v>
      </c>
      <c r="X2080">
        <v>8416</v>
      </c>
      <c r="Y2080" t="s">
        <v>352</v>
      </c>
      <c r="Z2080" t="s">
        <v>9045</v>
      </c>
      <c r="AA2080" t="s">
        <v>664</v>
      </c>
      <c r="AB2080" t="s">
        <v>656</v>
      </c>
      <c r="AC2080" t="s">
        <v>352</v>
      </c>
      <c r="AD2080" t="s">
        <v>9045</v>
      </c>
      <c r="AE2080">
        <v>10471</v>
      </c>
      <c r="AF2080" t="s">
        <v>352</v>
      </c>
      <c r="AG2080">
        <v>11331</v>
      </c>
      <c r="AH2080" t="s">
        <v>352</v>
      </c>
      <c r="AI2080">
        <v>5656</v>
      </c>
      <c r="AJ2080">
        <v>3163</v>
      </c>
      <c r="AN2080" t="s">
        <v>352</v>
      </c>
      <c r="AO2080" t="s">
        <v>658</v>
      </c>
    </row>
    <row r="2081" spans="1:41" x14ac:dyDescent="0.3">
      <c r="A2081" t="s">
        <v>9178</v>
      </c>
      <c r="B2081" t="s">
        <v>9179</v>
      </c>
      <c r="C2081" s="62">
        <v>35023</v>
      </c>
      <c r="D2081" t="s">
        <v>9180</v>
      </c>
      <c r="E2081" t="s">
        <v>8121</v>
      </c>
      <c r="F2081" t="s">
        <v>1424</v>
      </c>
      <c r="G2081" t="s">
        <v>6107</v>
      </c>
      <c r="H2081" t="s">
        <v>659</v>
      </c>
      <c r="I2081" t="s">
        <v>9181</v>
      </c>
      <c r="J2081" t="s">
        <v>9179</v>
      </c>
      <c r="K2081">
        <v>657088</v>
      </c>
      <c r="L2081" t="s">
        <v>9179</v>
      </c>
      <c r="N2081" t="s">
        <v>9179</v>
      </c>
      <c r="P2081" t="s">
        <v>9178</v>
      </c>
      <c r="R2081" t="s">
        <v>9179</v>
      </c>
      <c r="S2081">
        <v>33726</v>
      </c>
      <c r="T2081" t="s">
        <v>9179</v>
      </c>
      <c r="V2081" t="s">
        <v>12376</v>
      </c>
      <c r="W2081">
        <v>104942</v>
      </c>
      <c r="Z2081" t="s">
        <v>9182</v>
      </c>
      <c r="AA2081" t="s">
        <v>664</v>
      </c>
      <c r="AB2081" t="s">
        <v>656</v>
      </c>
      <c r="AC2081" t="s">
        <v>9179</v>
      </c>
      <c r="AD2081" t="s">
        <v>9182</v>
      </c>
      <c r="AE2081">
        <v>13377</v>
      </c>
      <c r="AI2081">
        <v>18417</v>
      </c>
      <c r="AJ2081">
        <v>5213</v>
      </c>
      <c r="AN2081" t="s">
        <v>9179</v>
      </c>
      <c r="AO2081" t="s">
        <v>659</v>
      </c>
    </row>
    <row r="2082" spans="1:41" x14ac:dyDescent="0.3">
      <c r="A2082" t="s">
        <v>3315</v>
      </c>
      <c r="B2082" t="s">
        <v>1017</v>
      </c>
      <c r="C2082" s="62">
        <v>31798</v>
      </c>
      <c r="D2082" t="s">
        <v>6607</v>
      </c>
      <c r="E2082" t="s">
        <v>8121</v>
      </c>
      <c r="F2082" t="s">
        <v>3575</v>
      </c>
      <c r="G2082" t="s">
        <v>3575</v>
      </c>
      <c r="H2082" t="s">
        <v>1371</v>
      </c>
      <c r="I2082" t="s">
        <v>10629</v>
      </c>
      <c r="J2082" t="s">
        <v>1017</v>
      </c>
      <c r="K2082">
        <v>476205</v>
      </c>
      <c r="L2082" t="s">
        <v>1017</v>
      </c>
      <c r="M2082">
        <v>1915317</v>
      </c>
      <c r="N2082" t="s">
        <v>1017</v>
      </c>
      <c r="O2082" t="s">
        <v>4972</v>
      </c>
      <c r="P2082" t="s">
        <v>3315</v>
      </c>
      <c r="Q2082">
        <v>9239</v>
      </c>
      <c r="R2082" t="s">
        <v>1017</v>
      </c>
      <c r="S2082">
        <v>32039</v>
      </c>
      <c r="T2082" t="s">
        <v>1017</v>
      </c>
      <c r="V2082" t="s">
        <v>4973</v>
      </c>
      <c r="W2082">
        <v>49044</v>
      </c>
      <c r="X2082">
        <v>9239</v>
      </c>
      <c r="Y2082" t="s">
        <v>1017</v>
      </c>
      <c r="Z2082" t="s">
        <v>6452</v>
      </c>
      <c r="AA2082" t="s">
        <v>656</v>
      </c>
      <c r="AB2082" t="s">
        <v>656</v>
      </c>
      <c r="AC2082" t="s">
        <v>1017</v>
      </c>
      <c r="AD2082" t="s">
        <v>6452</v>
      </c>
      <c r="AE2082">
        <v>11876</v>
      </c>
      <c r="AI2082">
        <v>2927</v>
      </c>
      <c r="AN2082" t="s">
        <v>1017</v>
      </c>
      <c r="AO2082" t="s">
        <v>1371</v>
      </c>
    </row>
    <row r="2083" spans="1:41" x14ac:dyDescent="0.3">
      <c r="A2083" t="s">
        <v>11463</v>
      </c>
      <c r="B2083" t="s">
        <v>11722</v>
      </c>
      <c r="C2083" s="62">
        <v>32777</v>
      </c>
      <c r="D2083" t="s">
        <v>11109</v>
      </c>
      <c r="E2083" t="s">
        <v>11464</v>
      </c>
      <c r="F2083" t="s">
        <v>1468</v>
      </c>
      <c r="G2083" t="s">
        <v>6107</v>
      </c>
      <c r="H2083" t="s">
        <v>658</v>
      </c>
      <c r="I2083" t="s">
        <v>11723</v>
      </c>
      <c r="J2083" t="s">
        <v>11722</v>
      </c>
      <c r="K2083">
        <v>595023</v>
      </c>
      <c r="L2083" t="s">
        <v>11722</v>
      </c>
      <c r="M2083">
        <v>2171839</v>
      </c>
      <c r="N2083" t="s">
        <v>11722</v>
      </c>
      <c r="O2083" t="s">
        <v>13394</v>
      </c>
      <c r="P2083" t="s">
        <v>11463</v>
      </c>
      <c r="Q2083">
        <v>10254</v>
      </c>
      <c r="R2083" t="s">
        <v>11722</v>
      </c>
      <c r="S2083">
        <v>34296</v>
      </c>
      <c r="T2083" t="s">
        <v>11722</v>
      </c>
      <c r="V2083" t="s">
        <v>12129</v>
      </c>
      <c r="W2083">
        <v>67884</v>
      </c>
      <c r="X2083">
        <v>10254</v>
      </c>
      <c r="Y2083" t="s">
        <v>11722</v>
      </c>
      <c r="Z2083" t="s">
        <v>12130</v>
      </c>
      <c r="AA2083" t="s">
        <v>5053</v>
      </c>
      <c r="AB2083" t="s">
        <v>656</v>
      </c>
      <c r="AC2083" t="s">
        <v>11722</v>
      </c>
      <c r="AD2083" t="s">
        <v>12130</v>
      </c>
      <c r="AE2083">
        <v>14124</v>
      </c>
      <c r="AF2083" t="s">
        <v>11722</v>
      </c>
      <c r="AG2083">
        <v>68643</v>
      </c>
      <c r="AH2083" t="s">
        <v>11722</v>
      </c>
      <c r="AI2083">
        <v>14318</v>
      </c>
      <c r="AJ2083">
        <v>5135</v>
      </c>
      <c r="AL2083" t="s">
        <v>15435</v>
      </c>
      <c r="AM2083" t="s">
        <v>12130</v>
      </c>
      <c r="AN2083" t="s">
        <v>11722</v>
      </c>
      <c r="AO2083" t="s">
        <v>658</v>
      </c>
    </row>
    <row r="2084" spans="1:41" x14ac:dyDescent="0.3">
      <c r="A2084" t="s">
        <v>3316</v>
      </c>
      <c r="B2084" t="s">
        <v>946</v>
      </c>
      <c r="C2084" s="62">
        <v>31118</v>
      </c>
      <c r="D2084" t="s">
        <v>8122</v>
      </c>
      <c r="E2084" t="s">
        <v>7097</v>
      </c>
      <c r="F2084" t="s">
        <v>3575</v>
      </c>
      <c r="G2084" t="s">
        <v>3575</v>
      </c>
      <c r="H2084" t="s">
        <v>1371</v>
      </c>
      <c r="I2084" t="s">
        <v>9558</v>
      </c>
      <c r="J2084" t="s">
        <v>946</v>
      </c>
      <c r="K2084">
        <v>502208</v>
      </c>
      <c r="L2084" t="s">
        <v>946</v>
      </c>
      <c r="M2084">
        <v>1537194</v>
      </c>
      <c r="N2084" t="s">
        <v>946</v>
      </c>
      <c r="O2084" t="s">
        <v>3317</v>
      </c>
      <c r="P2084" t="s">
        <v>3316</v>
      </c>
      <c r="Q2084">
        <v>8448</v>
      </c>
      <c r="R2084" t="s">
        <v>946</v>
      </c>
      <c r="S2084">
        <v>29701</v>
      </c>
      <c r="T2084" t="s">
        <v>946</v>
      </c>
      <c r="V2084" t="s">
        <v>4974</v>
      </c>
      <c r="W2084">
        <v>50184</v>
      </c>
      <c r="X2084">
        <v>8448</v>
      </c>
      <c r="Y2084" t="s">
        <v>946</v>
      </c>
      <c r="Z2084" t="s">
        <v>9046</v>
      </c>
      <c r="AA2084" t="s">
        <v>656</v>
      </c>
      <c r="AB2084" t="s">
        <v>656</v>
      </c>
      <c r="AC2084" t="s">
        <v>946</v>
      </c>
      <c r="AD2084" t="s">
        <v>9046</v>
      </c>
      <c r="AE2084">
        <v>10338</v>
      </c>
      <c r="AI2084">
        <v>2871</v>
      </c>
      <c r="AN2084" t="s">
        <v>946</v>
      </c>
      <c r="AO2084" t="s">
        <v>1371</v>
      </c>
    </row>
    <row r="2085" spans="1:41" x14ac:dyDescent="0.3">
      <c r="A2085" t="s">
        <v>4975</v>
      </c>
      <c r="B2085" t="s">
        <v>1296</v>
      </c>
      <c r="C2085" s="62">
        <v>32756</v>
      </c>
      <c r="D2085" t="s">
        <v>7098</v>
      </c>
      <c r="E2085" t="s">
        <v>7097</v>
      </c>
      <c r="F2085" t="s">
        <v>3575</v>
      </c>
      <c r="G2085" t="s">
        <v>3575</v>
      </c>
      <c r="H2085" t="s">
        <v>1394</v>
      </c>
      <c r="I2085" t="s">
        <v>10834</v>
      </c>
      <c r="J2085" t="s">
        <v>1296</v>
      </c>
      <c r="K2085">
        <v>595025</v>
      </c>
      <c r="L2085" t="s">
        <v>1296</v>
      </c>
      <c r="M2085">
        <v>1804323</v>
      </c>
      <c r="N2085" t="s">
        <v>1296</v>
      </c>
      <c r="O2085" t="s">
        <v>6453</v>
      </c>
      <c r="P2085" t="s">
        <v>4975</v>
      </c>
      <c r="Q2085">
        <v>9525</v>
      </c>
      <c r="R2085" t="s">
        <v>1296</v>
      </c>
      <c r="S2085">
        <v>31199</v>
      </c>
      <c r="T2085" t="s">
        <v>1296</v>
      </c>
      <c r="V2085" t="s">
        <v>6454</v>
      </c>
      <c r="W2085">
        <v>67886</v>
      </c>
      <c r="X2085">
        <v>9525</v>
      </c>
      <c r="Y2085" t="s">
        <v>1296</v>
      </c>
      <c r="Z2085" t="s">
        <v>6455</v>
      </c>
      <c r="AA2085" t="s">
        <v>5053</v>
      </c>
      <c r="AB2085" t="s">
        <v>656</v>
      </c>
      <c r="AC2085" t="s">
        <v>9047</v>
      </c>
      <c r="AD2085" t="s">
        <v>6455</v>
      </c>
      <c r="AE2085">
        <v>11825</v>
      </c>
      <c r="AF2085" t="s">
        <v>1296</v>
      </c>
      <c r="AG2085">
        <v>13459</v>
      </c>
      <c r="AI2085">
        <v>13522</v>
      </c>
      <c r="AJ2085">
        <v>4465</v>
      </c>
      <c r="AN2085" t="s">
        <v>1296</v>
      </c>
      <c r="AO2085" t="s">
        <v>1394</v>
      </c>
    </row>
    <row r="2086" spans="1:41" x14ac:dyDescent="0.3">
      <c r="A2086" t="s">
        <v>4976</v>
      </c>
      <c r="B2086" t="s">
        <v>954</v>
      </c>
      <c r="C2086" s="62">
        <v>29311</v>
      </c>
      <c r="D2086" t="s">
        <v>8124</v>
      </c>
      <c r="E2086" t="s">
        <v>8123</v>
      </c>
      <c r="F2086" t="s">
        <v>3575</v>
      </c>
      <c r="G2086" t="s">
        <v>3575</v>
      </c>
      <c r="H2086" t="s">
        <v>1371</v>
      </c>
      <c r="I2086" t="s">
        <v>10572</v>
      </c>
      <c r="J2086" t="s">
        <v>954</v>
      </c>
      <c r="K2086">
        <v>425426</v>
      </c>
      <c r="L2086" t="s">
        <v>954</v>
      </c>
      <c r="M2086">
        <v>382868</v>
      </c>
      <c r="N2086" t="s">
        <v>954</v>
      </c>
      <c r="O2086" t="s">
        <v>6456</v>
      </c>
      <c r="P2086" t="s">
        <v>4976</v>
      </c>
      <c r="Q2086">
        <v>7502</v>
      </c>
      <c r="R2086" t="s">
        <v>954</v>
      </c>
      <c r="S2086">
        <v>6209</v>
      </c>
      <c r="T2086" t="s">
        <v>954</v>
      </c>
      <c r="V2086" t="s">
        <v>6457</v>
      </c>
      <c r="W2086">
        <v>31803</v>
      </c>
      <c r="X2086">
        <v>7502</v>
      </c>
      <c r="Y2086" t="s">
        <v>954</v>
      </c>
      <c r="Z2086" t="s">
        <v>6458</v>
      </c>
      <c r="AA2086" t="s">
        <v>656</v>
      </c>
      <c r="AB2086" t="s">
        <v>656</v>
      </c>
      <c r="AC2086" t="s">
        <v>954</v>
      </c>
      <c r="AD2086" t="s">
        <v>6458</v>
      </c>
      <c r="AE2086">
        <v>7356</v>
      </c>
      <c r="AF2086" t="s">
        <v>954</v>
      </c>
      <c r="AG2086">
        <v>6214</v>
      </c>
      <c r="AH2086" t="s">
        <v>954</v>
      </c>
      <c r="AI2086">
        <v>3777</v>
      </c>
      <c r="AN2086" t="s">
        <v>954</v>
      </c>
      <c r="AO2086" t="s">
        <v>1371</v>
      </c>
    </row>
    <row r="2087" spans="1:41" x14ac:dyDescent="0.3">
      <c r="A2087" t="s">
        <v>15852</v>
      </c>
      <c r="B2087" t="s">
        <v>15665</v>
      </c>
      <c r="C2087" s="62">
        <v>34317</v>
      </c>
      <c r="D2087" t="s">
        <v>6957</v>
      </c>
      <c r="E2087" t="s">
        <v>15853</v>
      </c>
      <c r="F2087" t="s">
        <v>1468</v>
      </c>
      <c r="G2087" t="s">
        <v>6107</v>
      </c>
      <c r="H2087" t="s">
        <v>658</v>
      </c>
      <c r="I2087" t="s">
        <v>15854</v>
      </c>
      <c r="J2087" t="s">
        <v>15665</v>
      </c>
      <c r="K2087">
        <v>621493</v>
      </c>
      <c r="L2087" t="s">
        <v>15665</v>
      </c>
      <c r="P2087" t="s">
        <v>15852</v>
      </c>
      <c r="Q2087">
        <v>10496</v>
      </c>
      <c r="R2087" t="s">
        <v>15665</v>
      </c>
      <c r="W2087">
        <v>107106</v>
      </c>
      <c r="Z2087" t="s">
        <v>16111</v>
      </c>
      <c r="AA2087" t="s">
        <v>656</v>
      </c>
      <c r="AB2087" t="s">
        <v>656</v>
      </c>
      <c r="AD2087" t="s">
        <v>16111</v>
      </c>
      <c r="AE2087">
        <v>13858</v>
      </c>
      <c r="AI2087">
        <v>22048</v>
      </c>
      <c r="AJ2087">
        <v>5891</v>
      </c>
      <c r="AN2087" t="s">
        <v>15665</v>
      </c>
      <c r="AO2087" t="s">
        <v>658</v>
      </c>
    </row>
    <row r="2088" spans="1:41" x14ac:dyDescent="0.3">
      <c r="A2088" t="s">
        <v>3318</v>
      </c>
      <c r="B2088" t="s">
        <v>913</v>
      </c>
      <c r="C2088" s="62">
        <v>32014</v>
      </c>
      <c r="D2088" t="s">
        <v>6553</v>
      </c>
      <c r="E2088" t="s">
        <v>8125</v>
      </c>
      <c r="F2088" t="s">
        <v>3575</v>
      </c>
      <c r="G2088" t="s">
        <v>3575</v>
      </c>
      <c r="H2088" t="s">
        <v>1371</v>
      </c>
      <c r="I2088" t="s">
        <v>10779</v>
      </c>
      <c r="J2088" t="s">
        <v>913</v>
      </c>
      <c r="K2088">
        <v>476589</v>
      </c>
      <c r="L2088" t="s">
        <v>913</v>
      </c>
      <c r="M2088">
        <v>1800946</v>
      </c>
      <c r="N2088" t="s">
        <v>913</v>
      </c>
      <c r="O2088" t="s">
        <v>4977</v>
      </c>
      <c r="P2088" t="s">
        <v>3318</v>
      </c>
      <c r="Q2088">
        <v>9224</v>
      </c>
      <c r="R2088" t="s">
        <v>913</v>
      </c>
      <c r="S2088">
        <v>31101</v>
      </c>
      <c r="T2088" t="s">
        <v>913</v>
      </c>
      <c r="V2088" t="s">
        <v>4978</v>
      </c>
      <c r="W2088">
        <v>60759</v>
      </c>
      <c r="X2088">
        <v>9224</v>
      </c>
      <c r="Y2088" t="s">
        <v>913</v>
      </c>
      <c r="Z2088" t="s">
        <v>6459</v>
      </c>
      <c r="AA2088" t="s">
        <v>656</v>
      </c>
      <c r="AB2088" t="s">
        <v>656</v>
      </c>
      <c r="AC2088" t="s">
        <v>913</v>
      </c>
      <c r="AD2088" t="s">
        <v>6459</v>
      </c>
      <c r="AE2088">
        <v>11083</v>
      </c>
      <c r="AF2088" t="s">
        <v>913</v>
      </c>
      <c r="AG2088">
        <v>13184</v>
      </c>
      <c r="AH2088" t="s">
        <v>913</v>
      </c>
      <c r="AI2088">
        <v>4418</v>
      </c>
      <c r="AJ2088">
        <v>4132</v>
      </c>
      <c r="AL2088" t="s">
        <v>15436</v>
      </c>
      <c r="AM2088" t="s">
        <v>6459</v>
      </c>
      <c r="AN2088" t="s">
        <v>6459</v>
      </c>
      <c r="AO2088" t="s">
        <v>15883</v>
      </c>
    </row>
    <row r="2089" spans="1:41" x14ac:dyDescent="0.3">
      <c r="A2089" t="s">
        <v>3319</v>
      </c>
      <c r="B2089" t="s">
        <v>1203</v>
      </c>
      <c r="C2089" s="62">
        <v>31197</v>
      </c>
      <c r="D2089" t="s">
        <v>7028</v>
      </c>
      <c r="E2089" t="s">
        <v>7660</v>
      </c>
      <c r="F2089" t="s">
        <v>1381</v>
      </c>
      <c r="G2089" t="s">
        <v>9083</v>
      </c>
      <c r="H2089" t="s">
        <v>1371</v>
      </c>
      <c r="I2089" t="s">
        <v>10873</v>
      </c>
      <c r="J2089" t="s">
        <v>1203</v>
      </c>
      <c r="K2089">
        <v>453265</v>
      </c>
      <c r="L2089" t="s">
        <v>1203</v>
      </c>
      <c r="M2089">
        <v>1784882</v>
      </c>
      <c r="N2089" t="s">
        <v>1203</v>
      </c>
      <c r="O2089" t="s">
        <v>3320</v>
      </c>
      <c r="P2089" t="s">
        <v>3319</v>
      </c>
      <c r="Q2089">
        <v>8958</v>
      </c>
      <c r="R2089" t="s">
        <v>1203</v>
      </c>
      <c r="S2089">
        <v>31513</v>
      </c>
      <c r="T2089" t="s">
        <v>1203</v>
      </c>
      <c r="V2089" t="s">
        <v>4979</v>
      </c>
      <c r="W2089">
        <v>56957</v>
      </c>
      <c r="X2089">
        <v>8958</v>
      </c>
      <c r="Y2089" t="s">
        <v>1203</v>
      </c>
      <c r="Z2089" t="s">
        <v>6460</v>
      </c>
      <c r="AA2089" t="s">
        <v>664</v>
      </c>
      <c r="AB2089" t="s">
        <v>664</v>
      </c>
      <c r="AC2089" t="s">
        <v>1203</v>
      </c>
      <c r="AD2089" t="s">
        <v>6460</v>
      </c>
      <c r="AE2089">
        <v>10716</v>
      </c>
      <c r="AF2089" t="s">
        <v>1203</v>
      </c>
      <c r="AG2089">
        <v>13192</v>
      </c>
      <c r="AH2089" t="s">
        <v>1203</v>
      </c>
      <c r="AI2089">
        <v>16011</v>
      </c>
      <c r="AJ2089">
        <v>3829</v>
      </c>
      <c r="AL2089" t="s">
        <v>15437</v>
      </c>
      <c r="AM2089" t="s">
        <v>6460</v>
      </c>
      <c r="AN2089" t="s">
        <v>6460</v>
      </c>
      <c r="AO2089" t="s">
        <v>15883</v>
      </c>
    </row>
    <row r="2090" spans="1:41" x14ac:dyDescent="0.3">
      <c r="A2090" t="s">
        <v>3321</v>
      </c>
      <c r="B2090" t="s">
        <v>758</v>
      </c>
      <c r="C2090" s="62">
        <v>30228</v>
      </c>
      <c r="D2090" t="s">
        <v>7528</v>
      </c>
      <c r="E2090" t="s">
        <v>7527</v>
      </c>
      <c r="F2090" t="s">
        <v>1407</v>
      </c>
      <c r="G2090" t="s">
        <v>9083</v>
      </c>
      <c r="H2090" t="s">
        <v>1371</v>
      </c>
      <c r="I2090" t="s">
        <v>9230</v>
      </c>
      <c r="J2090" t="s">
        <v>758</v>
      </c>
      <c r="K2090">
        <v>450308</v>
      </c>
      <c r="L2090" t="s">
        <v>758</v>
      </c>
      <c r="M2090">
        <v>584809</v>
      </c>
      <c r="N2090" t="s">
        <v>758</v>
      </c>
      <c r="O2090" t="s">
        <v>3322</v>
      </c>
      <c r="P2090" t="s">
        <v>3321</v>
      </c>
      <c r="Q2090">
        <v>7708</v>
      </c>
      <c r="R2090" t="s">
        <v>758</v>
      </c>
      <c r="S2090">
        <v>6479</v>
      </c>
      <c r="T2090" t="s">
        <v>758</v>
      </c>
      <c r="V2090" t="s">
        <v>4980</v>
      </c>
      <c r="W2090">
        <v>49127</v>
      </c>
      <c r="X2090">
        <v>7708</v>
      </c>
      <c r="Y2090" t="s">
        <v>758</v>
      </c>
      <c r="Z2090" t="s">
        <v>6461</v>
      </c>
      <c r="AA2090" t="s">
        <v>656</v>
      </c>
      <c r="AB2090" t="s">
        <v>656</v>
      </c>
      <c r="AC2090" t="s">
        <v>758</v>
      </c>
      <c r="AD2090" t="s">
        <v>6461</v>
      </c>
      <c r="AE2090">
        <v>8239</v>
      </c>
      <c r="AF2090" t="s">
        <v>758</v>
      </c>
      <c r="AG2090">
        <v>5688</v>
      </c>
      <c r="AH2090" t="s">
        <v>758</v>
      </c>
      <c r="AI2090">
        <v>2002</v>
      </c>
      <c r="AJ2090">
        <v>2301</v>
      </c>
      <c r="AN2090" t="s">
        <v>758</v>
      </c>
      <c r="AO2090" t="s">
        <v>1371</v>
      </c>
    </row>
    <row r="2091" spans="1:41" x14ac:dyDescent="0.3">
      <c r="A2091" t="s">
        <v>12151</v>
      </c>
      <c r="B2091" t="s">
        <v>11292</v>
      </c>
      <c r="C2091" s="62">
        <v>34202</v>
      </c>
      <c r="D2091" t="s">
        <v>7330</v>
      </c>
      <c r="E2091" t="s">
        <v>7527</v>
      </c>
      <c r="F2091" t="s">
        <v>1529</v>
      </c>
      <c r="G2091" t="s">
        <v>9083</v>
      </c>
      <c r="H2091" t="s">
        <v>1371</v>
      </c>
      <c r="I2091" t="s">
        <v>11795</v>
      </c>
      <c r="J2091" t="s">
        <v>11292</v>
      </c>
      <c r="K2091">
        <v>596133</v>
      </c>
      <c r="L2091" t="s">
        <v>11292</v>
      </c>
      <c r="M2091">
        <v>2135258</v>
      </c>
      <c r="N2091" t="s">
        <v>11292</v>
      </c>
      <c r="O2091" t="s">
        <v>13472</v>
      </c>
      <c r="P2091" t="s">
        <v>12151</v>
      </c>
      <c r="Q2091">
        <v>10217</v>
      </c>
      <c r="R2091" t="s">
        <v>11292</v>
      </c>
      <c r="S2091">
        <v>33770</v>
      </c>
      <c r="T2091" t="s">
        <v>11292</v>
      </c>
      <c r="V2091" t="s">
        <v>12152</v>
      </c>
      <c r="W2091">
        <v>70913</v>
      </c>
      <c r="X2091">
        <v>10217</v>
      </c>
      <c r="Y2091" t="s">
        <v>11292</v>
      </c>
      <c r="Z2091" t="s">
        <v>12153</v>
      </c>
      <c r="AA2091" t="s">
        <v>656</v>
      </c>
      <c r="AB2091" t="s">
        <v>656</v>
      </c>
      <c r="AC2091" t="s">
        <v>11292</v>
      </c>
      <c r="AD2091" t="s">
        <v>12153</v>
      </c>
      <c r="AE2091">
        <v>13395</v>
      </c>
      <c r="AH2091" t="s">
        <v>11292</v>
      </c>
      <c r="AI2091">
        <v>18380</v>
      </c>
      <c r="AJ2091">
        <v>5349</v>
      </c>
      <c r="AL2091" t="s">
        <v>15438</v>
      </c>
      <c r="AM2091" t="s">
        <v>12153</v>
      </c>
      <c r="AN2091" t="s">
        <v>12153</v>
      </c>
      <c r="AO2091" t="s">
        <v>15887</v>
      </c>
    </row>
    <row r="2092" spans="1:41" x14ac:dyDescent="0.3">
      <c r="A2092" t="s">
        <v>4981</v>
      </c>
      <c r="B2092" t="s">
        <v>4982</v>
      </c>
      <c r="C2092" s="62">
        <v>28984</v>
      </c>
      <c r="D2092" t="s">
        <v>6664</v>
      </c>
      <c r="E2092" t="s">
        <v>8126</v>
      </c>
      <c r="F2092" t="s">
        <v>3575</v>
      </c>
      <c r="G2092" t="s">
        <v>3575</v>
      </c>
      <c r="H2092" t="s">
        <v>1371</v>
      </c>
      <c r="I2092" t="s">
        <v>9735</v>
      </c>
      <c r="J2092" t="s">
        <v>4982</v>
      </c>
      <c r="K2092">
        <v>425630</v>
      </c>
      <c r="L2092" t="s">
        <v>4982</v>
      </c>
      <c r="M2092">
        <v>390856</v>
      </c>
      <c r="N2092" t="s">
        <v>4982</v>
      </c>
      <c r="O2092" t="s">
        <v>6462</v>
      </c>
      <c r="P2092" t="s">
        <v>4981</v>
      </c>
      <c r="R2092" t="s">
        <v>4982</v>
      </c>
      <c r="V2092" t="s">
        <v>6463</v>
      </c>
      <c r="W2092">
        <v>16636</v>
      </c>
      <c r="Z2092" t="s">
        <v>9048</v>
      </c>
      <c r="AA2092" t="s">
        <v>656</v>
      </c>
      <c r="AB2092" t="s">
        <v>656</v>
      </c>
      <c r="AC2092" t="s">
        <v>4982</v>
      </c>
      <c r="AD2092" t="s">
        <v>9048</v>
      </c>
      <c r="AI2092">
        <v>15197</v>
      </c>
      <c r="AO2092" t="s">
        <v>1371</v>
      </c>
    </row>
    <row r="2093" spans="1:41" x14ac:dyDescent="0.3">
      <c r="A2093" t="s">
        <v>4983</v>
      </c>
      <c r="B2093" t="s">
        <v>1312</v>
      </c>
      <c r="C2093" s="62">
        <v>32738</v>
      </c>
      <c r="D2093" t="s">
        <v>6633</v>
      </c>
      <c r="E2093" t="s">
        <v>8126</v>
      </c>
      <c r="F2093" t="s">
        <v>3575</v>
      </c>
      <c r="G2093" t="s">
        <v>3575</v>
      </c>
      <c r="H2093" t="s">
        <v>1371</v>
      </c>
      <c r="I2093" t="s">
        <v>10461</v>
      </c>
      <c r="J2093" t="s">
        <v>1312</v>
      </c>
      <c r="K2093">
        <v>543900</v>
      </c>
      <c r="L2093" t="s">
        <v>1312</v>
      </c>
      <c r="M2093">
        <v>2052582</v>
      </c>
      <c r="N2093" t="s">
        <v>1312</v>
      </c>
      <c r="O2093" t="s">
        <v>6464</v>
      </c>
      <c r="P2093" t="s">
        <v>4983</v>
      </c>
      <c r="Q2093">
        <v>9514</v>
      </c>
      <c r="R2093" t="s">
        <v>1312</v>
      </c>
      <c r="S2093">
        <v>31733</v>
      </c>
      <c r="T2093" t="s">
        <v>1312</v>
      </c>
      <c r="V2093" t="s">
        <v>6465</v>
      </c>
      <c r="W2093">
        <v>65998</v>
      </c>
      <c r="X2093">
        <v>9514</v>
      </c>
      <c r="Y2093" t="s">
        <v>1312</v>
      </c>
      <c r="Z2093" t="s">
        <v>6466</v>
      </c>
      <c r="AA2093" t="s">
        <v>656</v>
      </c>
      <c r="AB2093" t="s">
        <v>656</v>
      </c>
      <c r="AC2093" t="s">
        <v>1312</v>
      </c>
      <c r="AD2093" t="s">
        <v>6466</v>
      </c>
      <c r="AE2093">
        <v>10488</v>
      </c>
      <c r="AF2093" t="s">
        <v>1312</v>
      </c>
      <c r="AG2093">
        <v>39089</v>
      </c>
      <c r="AH2093" t="s">
        <v>1312</v>
      </c>
      <c r="AI2093">
        <v>13513</v>
      </c>
      <c r="AN2093" t="s">
        <v>1312</v>
      </c>
      <c r="AO2093" t="s">
        <v>1371</v>
      </c>
    </row>
    <row r="2094" spans="1:41" x14ac:dyDescent="0.3">
      <c r="A2094" t="s">
        <v>3323</v>
      </c>
      <c r="B2094" t="s">
        <v>1238</v>
      </c>
      <c r="C2094" s="62">
        <v>31448</v>
      </c>
      <c r="D2094" t="s">
        <v>6637</v>
      </c>
      <c r="E2094" t="s">
        <v>8126</v>
      </c>
      <c r="F2094" t="s">
        <v>3575</v>
      </c>
      <c r="G2094" t="s">
        <v>3575</v>
      </c>
      <c r="H2094" t="s">
        <v>1371</v>
      </c>
      <c r="I2094" t="s">
        <v>9215</v>
      </c>
      <c r="J2094" t="s">
        <v>1238</v>
      </c>
      <c r="K2094">
        <v>444436</v>
      </c>
      <c r="L2094" t="s">
        <v>1238</v>
      </c>
      <c r="M2094">
        <v>1654356</v>
      </c>
      <c r="N2094" t="s">
        <v>1238</v>
      </c>
      <c r="O2094" t="s">
        <v>13382</v>
      </c>
      <c r="P2094" t="s">
        <v>3323</v>
      </c>
      <c r="Q2094">
        <v>8524</v>
      </c>
      <c r="R2094" t="s">
        <v>1238</v>
      </c>
      <c r="S2094">
        <v>30032</v>
      </c>
      <c r="T2094" t="s">
        <v>1238</v>
      </c>
      <c r="V2094" t="s">
        <v>12264</v>
      </c>
      <c r="W2094">
        <v>49130</v>
      </c>
      <c r="X2094">
        <v>8524</v>
      </c>
      <c r="Y2094" t="s">
        <v>1238</v>
      </c>
      <c r="Z2094" t="s">
        <v>6467</v>
      </c>
      <c r="AA2094" t="s">
        <v>656</v>
      </c>
      <c r="AB2094" t="s">
        <v>656</v>
      </c>
      <c r="AC2094" t="s">
        <v>1238</v>
      </c>
      <c r="AD2094" t="s">
        <v>6467</v>
      </c>
      <c r="AE2094">
        <v>8802</v>
      </c>
      <c r="AF2094" t="s">
        <v>1238</v>
      </c>
      <c r="AG2094">
        <v>5042</v>
      </c>
      <c r="AH2094" t="s">
        <v>1238</v>
      </c>
      <c r="AI2094">
        <v>2159</v>
      </c>
      <c r="AN2094" t="s">
        <v>1238</v>
      </c>
      <c r="AO2094" t="s">
        <v>1371</v>
      </c>
    </row>
    <row r="2095" spans="1:41" x14ac:dyDescent="0.3">
      <c r="A2095" t="s">
        <v>4984</v>
      </c>
      <c r="B2095" t="s">
        <v>1063</v>
      </c>
      <c r="C2095" s="62">
        <v>32914</v>
      </c>
      <c r="D2095" t="s">
        <v>6975</v>
      </c>
      <c r="E2095" t="s">
        <v>7631</v>
      </c>
      <c r="F2095" t="s">
        <v>3575</v>
      </c>
      <c r="G2095" t="s">
        <v>3575</v>
      </c>
      <c r="H2095" t="s">
        <v>1371</v>
      </c>
      <c r="I2095" t="s">
        <v>9488</v>
      </c>
      <c r="J2095" t="s">
        <v>1063</v>
      </c>
      <c r="K2095">
        <v>543903</v>
      </c>
      <c r="L2095" t="s">
        <v>1063</v>
      </c>
      <c r="M2095">
        <v>1799467</v>
      </c>
      <c r="N2095" t="s">
        <v>1063</v>
      </c>
      <c r="O2095" t="s">
        <v>6468</v>
      </c>
      <c r="P2095" t="s">
        <v>4984</v>
      </c>
      <c r="Q2095">
        <v>9249</v>
      </c>
      <c r="R2095" t="s">
        <v>1063</v>
      </c>
      <c r="S2095">
        <v>31119</v>
      </c>
      <c r="T2095" t="s">
        <v>1063</v>
      </c>
      <c r="V2095" t="s">
        <v>6469</v>
      </c>
      <c r="W2095">
        <v>58787</v>
      </c>
      <c r="X2095">
        <v>9249</v>
      </c>
      <c r="Y2095" t="s">
        <v>1063</v>
      </c>
      <c r="Z2095" t="s">
        <v>6470</v>
      </c>
      <c r="AA2095" t="s">
        <v>656</v>
      </c>
      <c r="AB2095" t="s">
        <v>656</v>
      </c>
      <c r="AC2095" t="s">
        <v>1063</v>
      </c>
      <c r="AD2095" t="s">
        <v>6470</v>
      </c>
      <c r="AE2095">
        <v>11229</v>
      </c>
      <c r="AF2095" t="s">
        <v>1063</v>
      </c>
      <c r="AG2095">
        <v>13692</v>
      </c>
      <c r="AH2095" t="s">
        <v>1063</v>
      </c>
      <c r="AI2095">
        <v>18147</v>
      </c>
      <c r="AJ2095">
        <v>4235</v>
      </c>
      <c r="AN2095" t="s">
        <v>1063</v>
      </c>
      <c r="AO2095" t="s">
        <v>1371</v>
      </c>
    </row>
    <row r="2096" spans="1:41" x14ac:dyDescent="0.3">
      <c r="A2096" t="s">
        <v>3324</v>
      </c>
      <c r="B2096" t="s">
        <v>211</v>
      </c>
      <c r="C2096" s="62">
        <v>31803</v>
      </c>
      <c r="D2096" t="s">
        <v>7359</v>
      </c>
      <c r="E2096" t="s">
        <v>7039</v>
      </c>
      <c r="F2096" t="s">
        <v>3575</v>
      </c>
      <c r="G2096" t="s">
        <v>3575</v>
      </c>
      <c r="H2096" t="s">
        <v>659</v>
      </c>
      <c r="I2096" t="s">
        <v>9560</v>
      </c>
      <c r="J2096" t="s">
        <v>211</v>
      </c>
      <c r="K2096">
        <v>457789</v>
      </c>
      <c r="L2096" t="s">
        <v>211</v>
      </c>
      <c r="M2096">
        <v>1630095</v>
      </c>
      <c r="N2096" t="s">
        <v>211</v>
      </c>
      <c r="O2096" t="s">
        <v>3325</v>
      </c>
      <c r="P2096" t="s">
        <v>3324</v>
      </c>
      <c r="Q2096">
        <v>8956</v>
      </c>
      <c r="R2096" t="s">
        <v>211</v>
      </c>
      <c r="S2096">
        <v>30035</v>
      </c>
      <c r="T2096" t="s">
        <v>211</v>
      </c>
      <c r="U2096" t="s">
        <v>211</v>
      </c>
      <c r="V2096" t="s">
        <v>4985</v>
      </c>
      <c r="W2096">
        <v>58789</v>
      </c>
      <c r="X2096">
        <v>8956</v>
      </c>
      <c r="Y2096" t="s">
        <v>211</v>
      </c>
      <c r="Z2096" t="s">
        <v>6471</v>
      </c>
      <c r="AA2096" t="s">
        <v>5053</v>
      </c>
      <c r="AB2096" t="s">
        <v>656</v>
      </c>
      <c r="AC2096" t="s">
        <v>211</v>
      </c>
      <c r="AD2096" t="s">
        <v>6471</v>
      </c>
      <c r="AE2096">
        <v>10479</v>
      </c>
      <c r="AF2096" t="s">
        <v>211</v>
      </c>
      <c r="AG2096">
        <v>13067</v>
      </c>
      <c r="AH2096" t="s">
        <v>211</v>
      </c>
      <c r="AI2096">
        <v>8487</v>
      </c>
      <c r="AJ2096">
        <v>3442</v>
      </c>
      <c r="AN2096" t="s">
        <v>211</v>
      </c>
      <c r="AO2096" t="s">
        <v>659</v>
      </c>
    </row>
    <row r="2097" spans="1:41" x14ac:dyDescent="0.3">
      <c r="A2097" t="s">
        <v>3326</v>
      </c>
      <c r="B2097" t="s">
        <v>599</v>
      </c>
      <c r="C2097" s="62">
        <v>30207</v>
      </c>
      <c r="D2097" t="s">
        <v>7040</v>
      </c>
      <c r="E2097" t="s">
        <v>7039</v>
      </c>
      <c r="F2097" t="s">
        <v>3575</v>
      </c>
      <c r="G2097" t="s">
        <v>3575</v>
      </c>
      <c r="H2097" t="s">
        <v>2145</v>
      </c>
      <c r="I2097" t="s">
        <v>10605</v>
      </c>
      <c r="J2097" t="s">
        <v>599</v>
      </c>
      <c r="K2097">
        <v>430001</v>
      </c>
      <c r="L2097" t="s">
        <v>599</v>
      </c>
      <c r="M2097">
        <v>433808</v>
      </c>
      <c r="N2097" t="s">
        <v>599</v>
      </c>
      <c r="O2097" t="s">
        <v>3327</v>
      </c>
      <c r="P2097" t="s">
        <v>3326</v>
      </c>
      <c r="Q2097">
        <v>7213</v>
      </c>
      <c r="R2097" t="s">
        <v>11548</v>
      </c>
      <c r="S2097">
        <v>5652</v>
      </c>
      <c r="T2097" t="s">
        <v>599</v>
      </c>
      <c r="U2097" t="s">
        <v>599</v>
      </c>
      <c r="V2097" t="s">
        <v>4986</v>
      </c>
      <c r="W2097">
        <v>45365</v>
      </c>
      <c r="X2097">
        <v>7213</v>
      </c>
      <c r="Y2097" t="s">
        <v>599</v>
      </c>
      <c r="Z2097" t="s">
        <v>6472</v>
      </c>
      <c r="AA2097" t="s">
        <v>656</v>
      </c>
      <c r="AB2097" t="s">
        <v>656</v>
      </c>
      <c r="AC2097" t="s">
        <v>599</v>
      </c>
      <c r="AD2097" t="s">
        <v>6472</v>
      </c>
      <c r="AE2097">
        <v>7600</v>
      </c>
      <c r="AF2097" t="s">
        <v>11548</v>
      </c>
      <c r="AG2097">
        <v>6216</v>
      </c>
      <c r="AH2097" t="s">
        <v>11548</v>
      </c>
      <c r="AI2097">
        <v>7159</v>
      </c>
      <c r="AK2097" t="s">
        <v>11548</v>
      </c>
      <c r="AN2097" t="s">
        <v>599</v>
      </c>
      <c r="AO2097" t="s">
        <v>2145</v>
      </c>
    </row>
    <row r="2098" spans="1:41" x14ac:dyDescent="0.3">
      <c r="A2098" t="s">
        <v>3328</v>
      </c>
      <c r="B2098" t="s">
        <v>1335</v>
      </c>
      <c r="C2098" s="62">
        <v>31667</v>
      </c>
      <c r="D2098" t="s">
        <v>6572</v>
      </c>
      <c r="E2098" t="s">
        <v>8127</v>
      </c>
      <c r="F2098" t="s">
        <v>3575</v>
      </c>
      <c r="G2098" t="s">
        <v>3575</v>
      </c>
      <c r="H2098" t="s">
        <v>1371</v>
      </c>
      <c r="I2098" t="s">
        <v>9453</v>
      </c>
      <c r="J2098" t="s">
        <v>1335</v>
      </c>
      <c r="K2098">
        <v>475095</v>
      </c>
      <c r="L2098" t="s">
        <v>1335</v>
      </c>
      <c r="M2098">
        <v>1735566</v>
      </c>
      <c r="N2098" t="s">
        <v>1335</v>
      </c>
      <c r="O2098" t="s">
        <v>3329</v>
      </c>
      <c r="P2098" t="s">
        <v>3328</v>
      </c>
      <c r="Q2098">
        <v>8986</v>
      </c>
      <c r="R2098" t="s">
        <v>1335</v>
      </c>
      <c r="S2098">
        <v>30521</v>
      </c>
      <c r="T2098" t="s">
        <v>1335</v>
      </c>
      <c r="V2098" t="s">
        <v>4987</v>
      </c>
      <c r="W2098">
        <v>58790</v>
      </c>
      <c r="X2098">
        <v>8986</v>
      </c>
      <c r="Y2098" t="s">
        <v>1335</v>
      </c>
      <c r="Z2098" t="s">
        <v>9049</v>
      </c>
      <c r="AA2098" t="s">
        <v>664</v>
      </c>
      <c r="AB2098" t="s">
        <v>656</v>
      </c>
      <c r="AC2098" t="s">
        <v>1335</v>
      </c>
      <c r="AD2098" t="s">
        <v>9049</v>
      </c>
      <c r="AI2098">
        <v>5090</v>
      </c>
      <c r="AO2098" t="s">
        <v>1371</v>
      </c>
    </row>
    <row r="2099" spans="1:41" x14ac:dyDescent="0.3">
      <c r="A2099" t="s">
        <v>3330</v>
      </c>
      <c r="B2099" t="s">
        <v>321</v>
      </c>
      <c r="C2099" s="62">
        <v>31009</v>
      </c>
      <c r="D2099" t="s">
        <v>7361</v>
      </c>
      <c r="E2099" t="s">
        <v>7360</v>
      </c>
      <c r="F2099" t="s">
        <v>3575</v>
      </c>
      <c r="G2099" t="s">
        <v>3575</v>
      </c>
      <c r="H2099" t="s">
        <v>1378</v>
      </c>
      <c r="I2099" t="s">
        <v>9614</v>
      </c>
      <c r="J2099" t="s">
        <v>321</v>
      </c>
      <c r="K2099">
        <v>489413</v>
      </c>
      <c r="L2099" t="s">
        <v>321</v>
      </c>
      <c r="M2099">
        <v>1654357</v>
      </c>
      <c r="N2099" t="s">
        <v>321</v>
      </c>
      <c r="O2099" t="s">
        <v>3331</v>
      </c>
      <c r="P2099" t="s">
        <v>3330</v>
      </c>
      <c r="Q2099">
        <v>8731</v>
      </c>
      <c r="R2099" t="s">
        <v>321</v>
      </c>
      <c r="S2099">
        <v>30069</v>
      </c>
      <c r="T2099" t="s">
        <v>321</v>
      </c>
      <c r="V2099" t="s">
        <v>4988</v>
      </c>
      <c r="W2099">
        <v>49600</v>
      </c>
      <c r="X2099">
        <v>8731</v>
      </c>
      <c r="Y2099" t="s">
        <v>321</v>
      </c>
      <c r="Z2099" t="s">
        <v>9050</v>
      </c>
      <c r="AA2099" t="s">
        <v>656</v>
      </c>
      <c r="AB2099" t="s">
        <v>656</v>
      </c>
      <c r="AC2099" t="s">
        <v>321</v>
      </c>
      <c r="AD2099" t="s">
        <v>9050</v>
      </c>
      <c r="AI2099">
        <v>3774</v>
      </c>
      <c r="AO2099" t="s">
        <v>1378</v>
      </c>
    </row>
    <row r="2100" spans="1:41" x14ac:dyDescent="0.3">
      <c r="A2100" t="s">
        <v>4989</v>
      </c>
      <c r="B2100" t="s">
        <v>915</v>
      </c>
      <c r="C2100" s="62">
        <v>30191</v>
      </c>
      <c r="D2100" t="s">
        <v>7799</v>
      </c>
      <c r="E2100" t="s">
        <v>7360</v>
      </c>
      <c r="F2100" t="s">
        <v>3575</v>
      </c>
      <c r="G2100" t="s">
        <v>3575</v>
      </c>
      <c r="H2100" t="s">
        <v>1371</v>
      </c>
      <c r="I2100" t="s">
        <v>9391</v>
      </c>
      <c r="J2100" t="s">
        <v>915</v>
      </c>
      <c r="K2100">
        <v>448694</v>
      </c>
      <c r="L2100" t="s">
        <v>915</v>
      </c>
      <c r="M2100">
        <v>584969</v>
      </c>
      <c r="N2100" t="s">
        <v>915</v>
      </c>
      <c r="O2100" t="s">
        <v>6473</v>
      </c>
      <c r="P2100" t="s">
        <v>4989</v>
      </c>
      <c r="Q2100">
        <v>8160</v>
      </c>
      <c r="R2100" t="s">
        <v>915</v>
      </c>
      <c r="V2100" t="s">
        <v>6474</v>
      </c>
      <c r="W2100">
        <v>44618</v>
      </c>
      <c r="X2100">
        <v>8160</v>
      </c>
      <c r="Y2100" t="s">
        <v>915</v>
      </c>
      <c r="Z2100" t="s">
        <v>9051</v>
      </c>
      <c r="AA2100" t="s">
        <v>656</v>
      </c>
      <c r="AB2100" t="s">
        <v>656</v>
      </c>
      <c r="AC2100" t="s">
        <v>915</v>
      </c>
      <c r="AD2100" t="s">
        <v>9051</v>
      </c>
      <c r="AI2100">
        <v>501</v>
      </c>
      <c r="AO2100" t="s">
        <v>1371</v>
      </c>
    </row>
    <row r="2101" spans="1:41" x14ac:dyDescent="0.3">
      <c r="A2101" t="s">
        <v>3332</v>
      </c>
      <c r="B2101" t="s">
        <v>384</v>
      </c>
      <c r="C2101" s="62">
        <v>28832</v>
      </c>
      <c r="D2101" t="s">
        <v>7362</v>
      </c>
      <c r="E2101" t="s">
        <v>7360</v>
      </c>
      <c r="F2101" t="s">
        <v>3575</v>
      </c>
      <c r="G2101" t="s">
        <v>3575</v>
      </c>
      <c r="H2101" t="s">
        <v>1378</v>
      </c>
      <c r="I2101" t="s">
        <v>10036</v>
      </c>
      <c r="J2101" t="s">
        <v>384</v>
      </c>
      <c r="K2101">
        <v>150484</v>
      </c>
      <c r="L2101" t="s">
        <v>384</v>
      </c>
      <c r="M2101">
        <v>44628</v>
      </c>
      <c r="N2101" t="s">
        <v>384</v>
      </c>
      <c r="O2101" t="s">
        <v>3333</v>
      </c>
      <c r="P2101" t="s">
        <v>3332</v>
      </c>
      <c r="Q2101">
        <v>6327</v>
      </c>
      <c r="R2101" t="s">
        <v>384</v>
      </c>
      <c r="S2101">
        <v>4166</v>
      </c>
      <c r="T2101" t="s">
        <v>384</v>
      </c>
      <c r="V2101" t="s">
        <v>4990</v>
      </c>
      <c r="W2101">
        <v>1019</v>
      </c>
      <c r="X2101">
        <v>6327</v>
      </c>
      <c r="Y2101" t="s">
        <v>384</v>
      </c>
      <c r="Z2101" t="s">
        <v>9052</v>
      </c>
      <c r="AA2101" t="s">
        <v>656</v>
      </c>
      <c r="AB2101" t="s">
        <v>656</v>
      </c>
      <c r="AC2101" t="s">
        <v>384</v>
      </c>
      <c r="AD2101" t="s">
        <v>9052</v>
      </c>
      <c r="AI2101">
        <v>8015</v>
      </c>
      <c r="AO2101" t="s">
        <v>1378</v>
      </c>
    </row>
    <row r="2102" spans="1:41" x14ac:dyDescent="0.3">
      <c r="A2102" t="s">
        <v>12854</v>
      </c>
      <c r="B2102" t="s">
        <v>11546</v>
      </c>
      <c r="C2102" s="62">
        <v>32989</v>
      </c>
      <c r="D2102" t="s">
        <v>6674</v>
      </c>
      <c r="E2102" t="s">
        <v>12855</v>
      </c>
      <c r="F2102" t="s">
        <v>1437</v>
      </c>
      <c r="G2102" t="s">
        <v>6107</v>
      </c>
      <c r="H2102" t="s">
        <v>659</v>
      </c>
      <c r="I2102" t="s">
        <v>11547</v>
      </c>
      <c r="J2102" t="s">
        <v>11546</v>
      </c>
      <c r="K2102">
        <v>621563</v>
      </c>
      <c r="L2102" t="s">
        <v>11546</v>
      </c>
      <c r="M2102">
        <v>2052585</v>
      </c>
      <c r="N2102" t="s">
        <v>11546</v>
      </c>
      <c r="O2102" t="s">
        <v>13432</v>
      </c>
      <c r="P2102" t="s">
        <v>12854</v>
      </c>
      <c r="Q2102">
        <v>10380</v>
      </c>
      <c r="R2102" t="s">
        <v>11546</v>
      </c>
      <c r="S2102">
        <v>33017</v>
      </c>
      <c r="T2102" t="s">
        <v>11546</v>
      </c>
      <c r="W2102">
        <v>100666</v>
      </c>
      <c r="X2102">
        <v>10380</v>
      </c>
      <c r="Y2102" t="s">
        <v>11546</v>
      </c>
      <c r="Z2102" t="s">
        <v>12856</v>
      </c>
      <c r="AA2102" t="s">
        <v>664</v>
      </c>
      <c r="AB2102" t="s">
        <v>656</v>
      </c>
      <c r="AC2102" t="s">
        <v>11546</v>
      </c>
      <c r="AD2102" t="s">
        <v>12856</v>
      </c>
      <c r="AE2102">
        <v>13173</v>
      </c>
      <c r="AF2102" t="s">
        <v>11546</v>
      </c>
      <c r="AG2102">
        <v>73832</v>
      </c>
      <c r="AI2102">
        <v>23710</v>
      </c>
      <c r="AJ2102">
        <v>4839</v>
      </c>
      <c r="AL2102" t="s">
        <v>15439</v>
      </c>
      <c r="AM2102" t="s">
        <v>12856</v>
      </c>
      <c r="AN2102" t="s">
        <v>11546</v>
      </c>
      <c r="AO2102" t="s">
        <v>15903</v>
      </c>
    </row>
    <row r="2103" spans="1:41" x14ac:dyDescent="0.3">
      <c r="A2103" t="s">
        <v>3334</v>
      </c>
      <c r="B2103" t="s">
        <v>559</v>
      </c>
      <c r="C2103" s="62">
        <v>28995</v>
      </c>
      <c r="D2103" t="s">
        <v>6777</v>
      </c>
      <c r="E2103" t="s">
        <v>6776</v>
      </c>
      <c r="F2103" t="s">
        <v>3575</v>
      </c>
      <c r="G2103" t="s">
        <v>3575</v>
      </c>
      <c r="H2103" t="s">
        <v>1378</v>
      </c>
      <c r="I2103" t="s">
        <v>9380</v>
      </c>
      <c r="J2103" t="s">
        <v>559</v>
      </c>
      <c r="K2103">
        <v>150029</v>
      </c>
      <c r="L2103" t="s">
        <v>559</v>
      </c>
      <c r="M2103">
        <v>44638</v>
      </c>
      <c r="N2103" t="s">
        <v>559</v>
      </c>
      <c r="O2103" t="s">
        <v>3335</v>
      </c>
      <c r="P2103" t="s">
        <v>3334</v>
      </c>
      <c r="Q2103">
        <v>6423</v>
      </c>
      <c r="R2103" t="s">
        <v>559</v>
      </c>
      <c r="S2103">
        <v>4262</v>
      </c>
      <c r="T2103" t="s">
        <v>559</v>
      </c>
      <c r="U2103" t="s">
        <v>559</v>
      </c>
      <c r="V2103" t="s">
        <v>4991</v>
      </c>
      <c r="W2103">
        <v>1020</v>
      </c>
      <c r="X2103">
        <v>6423</v>
      </c>
      <c r="Y2103" t="s">
        <v>559</v>
      </c>
      <c r="Z2103" t="s">
        <v>6475</v>
      </c>
      <c r="AA2103" t="s">
        <v>656</v>
      </c>
      <c r="AB2103" t="s">
        <v>656</v>
      </c>
      <c r="AC2103" t="s">
        <v>559</v>
      </c>
      <c r="AD2103" t="s">
        <v>6475</v>
      </c>
      <c r="AE2103">
        <v>6188</v>
      </c>
      <c r="AF2103" t="s">
        <v>559</v>
      </c>
      <c r="AG2103">
        <v>5406</v>
      </c>
      <c r="AH2103" t="s">
        <v>559</v>
      </c>
      <c r="AI2103">
        <v>7116</v>
      </c>
      <c r="AJ2103">
        <v>648</v>
      </c>
      <c r="AL2103" t="s">
        <v>15440</v>
      </c>
      <c r="AM2103" t="s">
        <v>6475</v>
      </c>
      <c r="AN2103" t="s">
        <v>6475</v>
      </c>
      <c r="AO2103" t="s">
        <v>1378</v>
      </c>
    </row>
    <row r="2104" spans="1:41" x14ac:dyDescent="0.3">
      <c r="A2104" t="s">
        <v>3336</v>
      </c>
      <c r="B2104" t="s">
        <v>848</v>
      </c>
      <c r="C2104" s="62">
        <v>28397</v>
      </c>
      <c r="D2104" t="s">
        <v>6751</v>
      </c>
      <c r="E2104" t="s">
        <v>8128</v>
      </c>
      <c r="F2104" t="s">
        <v>3575</v>
      </c>
      <c r="G2104" t="s">
        <v>3575</v>
      </c>
      <c r="H2104" t="s">
        <v>1371</v>
      </c>
      <c r="I2104" t="s">
        <v>9287</v>
      </c>
      <c r="J2104" t="s">
        <v>848</v>
      </c>
      <c r="K2104">
        <v>150414</v>
      </c>
      <c r="L2104" t="s">
        <v>848</v>
      </c>
      <c r="M2104">
        <v>44649</v>
      </c>
      <c r="N2104" t="s">
        <v>848</v>
      </c>
      <c r="O2104" t="s">
        <v>3337</v>
      </c>
      <c r="P2104" t="s">
        <v>3336</v>
      </c>
      <c r="Q2104">
        <v>6500</v>
      </c>
      <c r="R2104" t="s">
        <v>848</v>
      </c>
      <c r="S2104">
        <v>4422</v>
      </c>
      <c r="T2104" t="s">
        <v>848</v>
      </c>
      <c r="V2104" t="s">
        <v>4992</v>
      </c>
      <c r="W2104">
        <v>1130</v>
      </c>
      <c r="X2104">
        <v>6500</v>
      </c>
      <c r="Y2104" t="s">
        <v>848</v>
      </c>
      <c r="Z2104" t="s">
        <v>9053</v>
      </c>
      <c r="AA2104" t="s">
        <v>656</v>
      </c>
      <c r="AB2104" t="s">
        <v>656</v>
      </c>
      <c r="AC2104" t="s">
        <v>848</v>
      </c>
      <c r="AD2104" t="s">
        <v>9053</v>
      </c>
      <c r="AI2104">
        <v>4345</v>
      </c>
      <c r="AO2104" t="s">
        <v>1371</v>
      </c>
    </row>
    <row r="2105" spans="1:41" x14ac:dyDescent="0.3">
      <c r="A2105" t="s">
        <v>3338</v>
      </c>
      <c r="B2105" t="s">
        <v>529</v>
      </c>
      <c r="C2105" s="62">
        <v>32334</v>
      </c>
      <c r="D2105" t="s">
        <v>6637</v>
      </c>
      <c r="E2105" t="s">
        <v>7147</v>
      </c>
      <c r="F2105" t="s">
        <v>3575</v>
      </c>
      <c r="G2105" t="s">
        <v>3575</v>
      </c>
      <c r="H2105" t="s">
        <v>658</v>
      </c>
      <c r="I2105" t="s">
        <v>9895</v>
      </c>
      <c r="J2105" t="s">
        <v>529</v>
      </c>
      <c r="K2105">
        <v>572253</v>
      </c>
      <c r="L2105" t="s">
        <v>529</v>
      </c>
      <c r="M2105">
        <v>1741029</v>
      </c>
      <c r="N2105" t="s">
        <v>529</v>
      </c>
      <c r="O2105" t="s">
        <v>13237</v>
      </c>
      <c r="P2105" t="s">
        <v>3338</v>
      </c>
      <c r="Q2105">
        <v>9244</v>
      </c>
      <c r="R2105" t="s">
        <v>529</v>
      </c>
      <c r="S2105">
        <v>30758</v>
      </c>
      <c r="T2105" t="s">
        <v>529</v>
      </c>
      <c r="V2105" t="s">
        <v>12077</v>
      </c>
      <c r="W2105">
        <v>44652</v>
      </c>
      <c r="X2105">
        <v>9244</v>
      </c>
      <c r="Y2105" t="s">
        <v>529</v>
      </c>
      <c r="Z2105" t="s">
        <v>9054</v>
      </c>
      <c r="AA2105" t="s">
        <v>664</v>
      </c>
      <c r="AB2105" t="s">
        <v>656</v>
      </c>
      <c r="AC2105" t="s">
        <v>529</v>
      </c>
      <c r="AD2105" t="s">
        <v>9054</v>
      </c>
      <c r="AE2105">
        <v>11104</v>
      </c>
      <c r="AI2105">
        <v>8652</v>
      </c>
      <c r="AN2105" t="s">
        <v>529</v>
      </c>
      <c r="AO2105" t="s">
        <v>658</v>
      </c>
    </row>
    <row r="2106" spans="1:41" x14ac:dyDescent="0.3">
      <c r="A2106" t="s">
        <v>3339</v>
      </c>
      <c r="B2106" t="s">
        <v>761</v>
      </c>
      <c r="C2106" s="62">
        <v>33023</v>
      </c>
      <c r="D2106" t="s">
        <v>6849</v>
      </c>
      <c r="E2106" t="s">
        <v>7147</v>
      </c>
      <c r="F2106" t="s">
        <v>1507</v>
      </c>
      <c r="G2106" t="s">
        <v>9083</v>
      </c>
      <c r="H2106" t="s">
        <v>1371</v>
      </c>
      <c r="I2106" t="s">
        <v>9252</v>
      </c>
      <c r="J2106" t="s">
        <v>761</v>
      </c>
      <c r="K2106">
        <v>554430</v>
      </c>
      <c r="L2106" t="s">
        <v>761</v>
      </c>
      <c r="M2106">
        <v>1744777</v>
      </c>
      <c r="N2106" t="s">
        <v>761</v>
      </c>
      <c r="O2106" t="s">
        <v>4993</v>
      </c>
      <c r="P2106" t="s">
        <v>3339</v>
      </c>
      <c r="Q2106">
        <v>9124</v>
      </c>
      <c r="R2106" t="s">
        <v>761</v>
      </c>
      <c r="S2106">
        <v>31267</v>
      </c>
      <c r="T2106" t="s">
        <v>761</v>
      </c>
      <c r="V2106" t="s">
        <v>4994</v>
      </c>
      <c r="W2106">
        <v>66213</v>
      </c>
      <c r="X2106">
        <v>9124</v>
      </c>
      <c r="Y2106" t="s">
        <v>761</v>
      </c>
      <c r="Z2106" t="s">
        <v>6476</v>
      </c>
      <c r="AA2106" t="s">
        <v>664</v>
      </c>
      <c r="AB2106" t="s">
        <v>656</v>
      </c>
      <c r="AC2106" t="s">
        <v>761</v>
      </c>
      <c r="AD2106" t="s">
        <v>6476</v>
      </c>
      <c r="AE2106">
        <v>10951</v>
      </c>
      <c r="AF2106" t="s">
        <v>761</v>
      </c>
      <c r="AG2106">
        <v>16960</v>
      </c>
      <c r="AH2106" t="s">
        <v>761</v>
      </c>
      <c r="AI2106">
        <v>15962</v>
      </c>
      <c r="AJ2106">
        <v>4084</v>
      </c>
      <c r="AK2106" t="s">
        <v>761</v>
      </c>
      <c r="AL2106" t="s">
        <v>15441</v>
      </c>
      <c r="AM2106" t="s">
        <v>6476</v>
      </c>
      <c r="AN2106" t="s">
        <v>6476</v>
      </c>
      <c r="AO2106" t="s">
        <v>15887</v>
      </c>
    </row>
    <row r="2107" spans="1:41" x14ac:dyDescent="0.3">
      <c r="A2107" t="s">
        <v>3340</v>
      </c>
      <c r="B2107" t="s">
        <v>975</v>
      </c>
      <c r="C2107" s="62">
        <v>32384</v>
      </c>
      <c r="D2107" t="s">
        <v>6528</v>
      </c>
      <c r="E2107" t="s">
        <v>8129</v>
      </c>
      <c r="F2107" t="s">
        <v>3575</v>
      </c>
      <c r="G2107" t="s">
        <v>3575</v>
      </c>
      <c r="H2107" t="s">
        <v>1371</v>
      </c>
      <c r="I2107" t="s">
        <v>10000</v>
      </c>
      <c r="J2107" t="s">
        <v>975</v>
      </c>
      <c r="K2107">
        <v>502229</v>
      </c>
      <c r="L2107" t="s">
        <v>975</v>
      </c>
      <c r="M2107">
        <v>1732488</v>
      </c>
      <c r="N2107" t="s">
        <v>975</v>
      </c>
      <c r="O2107" t="s">
        <v>3341</v>
      </c>
      <c r="P2107" t="s">
        <v>3340</v>
      </c>
      <c r="Q2107">
        <v>8916</v>
      </c>
      <c r="R2107" t="s">
        <v>975</v>
      </c>
      <c r="S2107">
        <v>30446</v>
      </c>
      <c r="T2107" t="s">
        <v>975</v>
      </c>
      <c r="V2107" t="s">
        <v>4995</v>
      </c>
      <c r="W2107">
        <v>65814</v>
      </c>
      <c r="X2107">
        <v>8916</v>
      </c>
      <c r="Y2107" t="s">
        <v>975</v>
      </c>
      <c r="Z2107" t="s">
        <v>9055</v>
      </c>
      <c r="AA2107" t="s">
        <v>656</v>
      </c>
      <c r="AB2107" t="s">
        <v>656</v>
      </c>
      <c r="AC2107" t="s">
        <v>975</v>
      </c>
      <c r="AD2107" t="s">
        <v>9055</v>
      </c>
      <c r="AE2107">
        <v>10947</v>
      </c>
      <c r="AI2107">
        <v>8611</v>
      </c>
      <c r="AN2107" t="s">
        <v>975</v>
      </c>
      <c r="AO2107" t="s">
        <v>1371</v>
      </c>
    </row>
    <row r="2108" spans="1:41" x14ac:dyDescent="0.3">
      <c r="A2108" t="s">
        <v>12709</v>
      </c>
      <c r="B2108" t="s">
        <v>11503</v>
      </c>
      <c r="C2108" s="62">
        <v>33175</v>
      </c>
      <c r="D2108" t="s">
        <v>6974</v>
      </c>
      <c r="E2108" t="s">
        <v>8129</v>
      </c>
      <c r="F2108" t="s">
        <v>1374</v>
      </c>
      <c r="G2108" t="s">
        <v>6107</v>
      </c>
      <c r="H2108" t="s">
        <v>1394</v>
      </c>
      <c r="I2108" t="s">
        <v>11504</v>
      </c>
      <c r="J2108" t="s">
        <v>11503</v>
      </c>
      <c r="K2108">
        <v>643603</v>
      </c>
      <c r="L2108" t="s">
        <v>11503</v>
      </c>
      <c r="M2108">
        <v>2215849</v>
      </c>
      <c r="N2108" t="s">
        <v>11503</v>
      </c>
      <c r="O2108" t="s">
        <v>13556</v>
      </c>
      <c r="P2108" t="s">
        <v>12709</v>
      </c>
      <c r="Q2108">
        <v>10249</v>
      </c>
      <c r="R2108" t="s">
        <v>11503</v>
      </c>
      <c r="S2108">
        <v>34968</v>
      </c>
      <c r="T2108" t="s">
        <v>11503</v>
      </c>
      <c r="V2108" t="s">
        <v>12960</v>
      </c>
      <c r="W2108">
        <v>103546</v>
      </c>
      <c r="X2108">
        <v>10249</v>
      </c>
      <c r="Y2108" t="s">
        <v>11503</v>
      </c>
      <c r="Z2108" t="s">
        <v>12710</v>
      </c>
      <c r="AA2108" t="s">
        <v>656</v>
      </c>
      <c r="AB2108" t="s">
        <v>656</v>
      </c>
      <c r="AC2108" t="s">
        <v>11503</v>
      </c>
      <c r="AD2108" t="s">
        <v>12710</v>
      </c>
      <c r="AE2108">
        <v>14048</v>
      </c>
      <c r="AF2108" t="s">
        <v>11503</v>
      </c>
      <c r="AG2108">
        <v>68627</v>
      </c>
      <c r="AH2108" t="s">
        <v>11503</v>
      </c>
      <c r="AI2108">
        <v>18540</v>
      </c>
      <c r="AJ2108">
        <v>5050</v>
      </c>
      <c r="AL2108" t="s">
        <v>15442</v>
      </c>
      <c r="AM2108" t="s">
        <v>12710</v>
      </c>
      <c r="AN2108" t="s">
        <v>11503</v>
      </c>
      <c r="AO2108" t="s">
        <v>15889</v>
      </c>
    </row>
    <row r="2109" spans="1:41" x14ac:dyDescent="0.3">
      <c r="A2109" t="s">
        <v>3342</v>
      </c>
      <c r="B2109" t="s">
        <v>891</v>
      </c>
      <c r="C2109" s="62">
        <v>32673</v>
      </c>
      <c r="D2109" t="s">
        <v>6644</v>
      </c>
      <c r="E2109" t="s">
        <v>8130</v>
      </c>
      <c r="F2109" t="s">
        <v>3575</v>
      </c>
      <c r="G2109" t="s">
        <v>3575</v>
      </c>
      <c r="H2109" t="s">
        <v>1371</v>
      </c>
      <c r="I2109" t="s">
        <v>10744</v>
      </c>
      <c r="J2109" t="s">
        <v>891</v>
      </c>
      <c r="K2109">
        <v>595032</v>
      </c>
      <c r="L2109" t="s">
        <v>891</v>
      </c>
      <c r="M2109">
        <v>1943719</v>
      </c>
      <c r="N2109" t="s">
        <v>891</v>
      </c>
      <c r="O2109" t="s">
        <v>9056</v>
      </c>
      <c r="P2109" t="s">
        <v>3342</v>
      </c>
      <c r="Q2109">
        <v>9702</v>
      </c>
      <c r="R2109" t="s">
        <v>891</v>
      </c>
      <c r="S2109">
        <v>31858</v>
      </c>
      <c r="T2109" t="s">
        <v>891</v>
      </c>
      <c r="V2109" t="s">
        <v>6477</v>
      </c>
      <c r="W2109">
        <v>67891</v>
      </c>
      <c r="X2109">
        <v>9702</v>
      </c>
      <c r="Y2109" t="s">
        <v>891</v>
      </c>
      <c r="Z2109" t="s">
        <v>6478</v>
      </c>
      <c r="AA2109" t="s">
        <v>656</v>
      </c>
      <c r="AB2109" t="s">
        <v>656</v>
      </c>
      <c r="AC2109" t="s">
        <v>891</v>
      </c>
      <c r="AD2109" t="s">
        <v>6478</v>
      </c>
      <c r="AE2109">
        <v>13351</v>
      </c>
      <c r="AF2109" t="s">
        <v>891</v>
      </c>
      <c r="AG2109">
        <v>17005</v>
      </c>
      <c r="AH2109" t="s">
        <v>891</v>
      </c>
      <c r="AI2109">
        <v>13552</v>
      </c>
      <c r="AJ2109">
        <v>4627</v>
      </c>
      <c r="AL2109" t="s">
        <v>15443</v>
      </c>
      <c r="AM2109" t="s">
        <v>6478</v>
      </c>
      <c r="AN2109" t="s">
        <v>891</v>
      </c>
      <c r="AO2109" t="s">
        <v>1371</v>
      </c>
    </row>
    <row r="2110" spans="1:41" x14ac:dyDescent="0.3">
      <c r="A2110" t="s">
        <v>14229</v>
      </c>
      <c r="B2110" t="s">
        <v>14195</v>
      </c>
      <c r="C2110" s="62">
        <v>35688</v>
      </c>
      <c r="D2110" t="s">
        <v>9180</v>
      </c>
      <c r="E2110" t="s">
        <v>8130</v>
      </c>
      <c r="F2110" t="s">
        <v>1374</v>
      </c>
      <c r="G2110" t="s">
        <v>6107</v>
      </c>
      <c r="H2110" t="s">
        <v>1371</v>
      </c>
      <c r="I2110" t="s">
        <v>14196</v>
      </c>
      <c r="J2110" t="s">
        <v>14195</v>
      </c>
      <c r="K2110">
        <v>666215</v>
      </c>
      <c r="L2110" t="s">
        <v>14195</v>
      </c>
      <c r="P2110" t="s">
        <v>14229</v>
      </c>
      <c r="S2110">
        <v>40915</v>
      </c>
      <c r="T2110" t="s">
        <v>14195</v>
      </c>
      <c r="W2110">
        <v>109107</v>
      </c>
      <c r="Z2110" t="s">
        <v>14230</v>
      </c>
      <c r="AA2110" t="s">
        <v>656</v>
      </c>
      <c r="AB2110" t="s">
        <v>656</v>
      </c>
      <c r="AD2110" t="s">
        <v>14230</v>
      </c>
      <c r="AE2110">
        <v>14243</v>
      </c>
      <c r="AJ2110">
        <v>5737</v>
      </c>
      <c r="AN2110" t="s">
        <v>14195</v>
      </c>
      <c r="AO2110" t="s">
        <v>1371</v>
      </c>
    </row>
    <row r="2111" spans="1:41" x14ac:dyDescent="0.3">
      <c r="A2111" t="s">
        <v>3343</v>
      </c>
      <c r="B2111" t="s">
        <v>1237</v>
      </c>
      <c r="C2111" s="62">
        <v>32894</v>
      </c>
      <c r="D2111" t="s">
        <v>6616</v>
      </c>
      <c r="E2111" t="s">
        <v>7656</v>
      </c>
      <c r="F2111" t="s">
        <v>3575</v>
      </c>
      <c r="G2111" t="s">
        <v>3575</v>
      </c>
      <c r="H2111" t="s">
        <v>1371</v>
      </c>
      <c r="I2111" t="s">
        <v>10169</v>
      </c>
      <c r="J2111" t="s">
        <v>1237</v>
      </c>
      <c r="K2111">
        <v>543921</v>
      </c>
      <c r="L2111" t="s">
        <v>1237</v>
      </c>
      <c r="M2111">
        <v>1840203</v>
      </c>
      <c r="N2111" t="s">
        <v>1237</v>
      </c>
      <c r="O2111" t="s">
        <v>4996</v>
      </c>
      <c r="P2111" t="s">
        <v>3343</v>
      </c>
      <c r="Q2111">
        <v>9153</v>
      </c>
      <c r="R2111" t="s">
        <v>1237</v>
      </c>
      <c r="S2111">
        <v>31856</v>
      </c>
      <c r="T2111" t="s">
        <v>1237</v>
      </c>
      <c r="V2111" t="s">
        <v>4997</v>
      </c>
      <c r="W2111">
        <v>58178</v>
      </c>
      <c r="X2111">
        <v>9153</v>
      </c>
      <c r="Y2111" t="s">
        <v>1237</v>
      </c>
      <c r="Z2111" t="s">
        <v>6479</v>
      </c>
      <c r="AA2111" t="s">
        <v>656</v>
      </c>
      <c r="AB2111" t="s">
        <v>656</v>
      </c>
      <c r="AC2111" t="s">
        <v>1237</v>
      </c>
      <c r="AD2111" t="s">
        <v>6479</v>
      </c>
      <c r="AE2111">
        <v>10621</v>
      </c>
      <c r="AF2111" t="s">
        <v>1237</v>
      </c>
      <c r="AG2111">
        <v>17157</v>
      </c>
      <c r="AH2111" t="s">
        <v>1237</v>
      </c>
      <c r="AI2111">
        <v>6047</v>
      </c>
      <c r="AJ2111">
        <v>4011</v>
      </c>
      <c r="AN2111" t="s">
        <v>1237</v>
      </c>
      <c r="AO2111" t="s">
        <v>1371</v>
      </c>
    </row>
    <row r="2112" spans="1:41" x14ac:dyDescent="0.3">
      <c r="A2112" t="s">
        <v>3344</v>
      </c>
      <c r="B2112" t="s">
        <v>540</v>
      </c>
      <c r="C2112" s="62">
        <v>31553</v>
      </c>
      <c r="D2112" t="s">
        <v>6610</v>
      </c>
      <c r="E2112" t="s">
        <v>6835</v>
      </c>
      <c r="F2112" t="s">
        <v>3575</v>
      </c>
      <c r="G2112" t="s">
        <v>3575</v>
      </c>
      <c r="H2112" t="s">
        <v>1422</v>
      </c>
      <c r="I2112" t="s">
        <v>9674</v>
      </c>
      <c r="J2112" t="s">
        <v>540</v>
      </c>
      <c r="K2112">
        <v>446308</v>
      </c>
      <c r="L2112" t="s">
        <v>540</v>
      </c>
      <c r="M2112">
        <v>1232135</v>
      </c>
      <c r="N2112" t="s">
        <v>540</v>
      </c>
      <c r="O2112" t="s">
        <v>3345</v>
      </c>
      <c r="P2112" t="s">
        <v>3344</v>
      </c>
      <c r="Q2112">
        <v>8395</v>
      </c>
      <c r="R2112" t="s">
        <v>540</v>
      </c>
      <c r="S2112">
        <v>29287</v>
      </c>
      <c r="T2112" t="s">
        <v>540</v>
      </c>
      <c r="U2112" t="s">
        <v>540</v>
      </c>
      <c r="V2112" t="s">
        <v>4998</v>
      </c>
      <c r="W2112">
        <v>57712</v>
      </c>
      <c r="X2112">
        <v>8395</v>
      </c>
      <c r="Y2112" t="s">
        <v>540</v>
      </c>
      <c r="Z2112" t="s">
        <v>6480</v>
      </c>
      <c r="AA2112" t="s">
        <v>5053</v>
      </c>
      <c r="AB2112" t="s">
        <v>656</v>
      </c>
      <c r="AC2112" t="s">
        <v>540</v>
      </c>
      <c r="AD2112" t="s">
        <v>6480</v>
      </c>
      <c r="AE2112">
        <v>9754</v>
      </c>
      <c r="AF2112" t="s">
        <v>540</v>
      </c>
      <c r="AG2112">
        <v>5265</v>
      </c>
      <c r="AH2112" t="s">
        <v>540</v>
      </c>
      <c r="AI2112">
        <v>7665</v>
      </c>
      <c r="AJ2112">
        <v>3120</v>
      </c>
      <c r="AK2112" t="s">
        <v>540</v>
      </c>
      <c r="AL2112" t="s">
        <v>15444</v>
      </c>
      <c r="AM2112" t="s">
        <v>6480</v>
      </c>
      <c r="AN2112" t="s">
        <v>6480</v>
      </c>
      <c r="AO2112" t="s">
        <v>1422</v>
      </c>
    </row>
    <row r="2113" spans="1:41" x14ac:dyDescent="0.3">
      <c r="A2113" t="s">
        <v>3346</v>
      </c>
      <c r="B2113" t="s">
        <v>242</v>
      </c>
      <c r="C2113" s="62">
        <v>28409</v>
      </c>
      <c r="D2113" t="s">
        <v>7364</v>
      </c>
      <c r="E2113" t="s">
        <v>7363</v>
      </c>
      <c r="F2113" t="s">
        <v>3575</v>
      </c>
      <c r="G2113" t="s">
        <v>3575</v>
      </c>
      <c r="H2113" t="s">
        <v>1394</v>
      </c>
      <c r="I2113" t="s">
        <v>9723</v>
      </c>
      <c r="J2113" t="s">
        <v>242</v>
      </c>
      <c r="K2113">
        <v>421064</v>
      </c>
      <c r="L2113" t="s">
        <v>242</v>
      </c>
      <c r="M2113">
        <v>182000</v>
      </c>
      <c r="N2113" t="s">
        <v>242</v>
      </c>
      <c r="O2113" t="s">
        <v>3347</v>
      </c>
      <c r="P2113" t="s">
        <v>3346</v>
      </c>
      <c r="Q2113">
        <v>6930</v>
      </c>
      <c r="R2113" t="s">
        <v>242</v>
      </c>
      <c r="S2113">
        <v>5176</v>
      </c>
      <c r="T2113" t="s">
        <v>242</v>
      </c>
      <c r="V2113" t="s">
        <v>4999</v>
      </c>
      <c r="W2113">
        <v>592</v>
      </c>
      <c r="X2113">
        <v>6930</v>
      </c>
      <c r="Y2113" t="s">
        <v>242</v>
      </c>
      <c r="Z2113" t="s">
        <v>9057</v>
      </c>
      <c r="AA2113" t="s">
        <v>656</v>
      </c>
      <c r="AB2113" t="s">
        <v>656</v>
      </c>
      <c r="AC2113" t="s">
        <v>242</v>
      </c>
      <c r="AD2113" t="s">
        <v>9057</v>
      </c>
      <c r="AI2113">
        <v>7848</v>
      </c>
      <c r="AO2113" t="s">
        <v>1394</v>
      </c>
    </row>
    <row r="2114" spans="1:41" x14ac:dyDescent="0.3">
      <c r="A2114" t="s">
        <v>3348</v>
      </c>
      <c r="B2114" t="s">
        <v>694</v>
      </c>
      <c r="C2114" s="62">
        <v>30666</v>
      </c>
      <c r="D2114" t="s">
        <v>7544</v>
      </c>
      <c r="E2114" t="s">
        <v>8131</v>
      </c>
      <c r="F2114" t="s">
        <v>3575</v>
      </c>
      <c r="G2114" t="s">
        <v>3575</v>
      </c>
      <c r="H2114" t="s">
        <v>1371</v>
      </c>
      <c r="I2114" t="s">
        <v>9218</v>
      </c>
      <c r="J2114" t="s">
        <v>694</v>
      </c>
      <c r="K2114">
        <v>452666</v>
      </c>
      <c r="L2114" t="s">
        <v>694</v>
      </c>
      <c r="M2114">
        <v>1784885</v>
      </c>
      <c r="N2114" t="s">
        <v>694</v>
      </c>
      <c r="O2114" t="s">
        <v>3349</v>
      </c>
      <c r="P2114" t="s">
        <v>3348</v>
      </c>
      <c r="Q2114">
        <v>8883</v>
      </c>
      <c r="R2114" t="s">
        <v>694</v>
      </c>
      <c r="S2114">
        <v>31517</v>
      </c>
      <c r="T2114" t="s">
        <v>694</v>
      </c>
      <c r="V2114" t="s">
        <v>5000</v>
      </c>
      <c r="W2114">
        <v>65756</v>
      </c>
      <c r="X2114">
        <v>8883</v>
      </c>
      <c r="Y2114" t="s">
        <v>694</v>
      </c>
      <c r="Z2114" t="s">
        <v>6481</v>
      </c>
      <c r="AA2114" t="s">
        <v>656</v>
      </c>
      <c r="AB2114" t="s">
        <v>656</v>
      </c>
      <c r="AC2114" t="s">
        <v>694</v>
      </c>
      <c r="AD2114" t="s">
        <v>6481</v>
      </c>
      <c r="AE2114">
        <v>7574</v>
      </c>
      <c r="AF2114" t="s">
        <v>694</v>
      </c>
      <c r="AG2114">
        <v>13494</v>
      </c>
      <c r="AH2114" t="s">
        <v>694</v>
      </c>
      <c r="AI2114">
        <v>14354</v>
      </c>
      <c r="AJ2114">
        <v>3742</v>
      </c>
      <c r="AN2114" t="s">
        <v>694</v>
      </c>
      <c r="AO2114" t="s">
        <v>1371</v>
      </c>
    </row>
    <row r="2115" spans="1:41" x14ac:dyDescent="0.3">
      <c r="A2115" t="s">
        <v>13484</v>
      </c>
      <c r="B2115" t="s">
        <v>11244</v>
      </c>
      <c r="C2115" s="62">
        <v>32653</v>
      </c>
      <c r="D2115" t="s">
        <v>6581</v>
      </c>
      <c r="E2115" t="s">
        <v>13485</v>
      </c>
      <c r="F2115" t="s">
        <v>3575</v>
      </c>
      <c r="G2115" t="s">
        <v>3575</v>
      </c>
      <c r="H2115" t="s">
        <v>1371</v>
      </c>
      <c r="I2115" t="s">
        <v>13486</v>
      </c>
      <c r="J2115" t="s">
        <v>11244</v>
      </c>
      <c r="K2115">
        <v>658792</v>
      </c>
      <c r="L2115" t="s">
        <v>11244</v>
      </c>
      <c r="M2115">
        <v>2245943</v>
      </c>
      <c r="N2115" t="s">
        <v>11244</v>
      </c>
      <c r="O2115" t="s">
        <v>16112</v>
      </c>
      <c r="P2115" t="s">
        <v>13484</v>
      </c>
      <c r="Q2115">
        <v>10832</v>
      </c>
      <c r="S2115">
        <v>36001</v>
      </c>
      <c r="T2115" t="s">
        <v>11244</v>
      </c>
      <c r="W2115">
        <v>105362</v>
      </c>
      <c r="Z2115" t="s">
        <v>13487</v>
      </c>
      <c r="AA2115" t="s">
        <v>656</v>
      </c>
      <c r="AB2115" t="s">
        <v>656</v>
      </c>
      <c r="AD2115" t="s">
        <v>13487</v>
      </c>
      <c r="AE2115">
        <v>14229</v>
      </c>
      <c r="AI2115">
        <v>21883</v>
      </c>
      <c r="AJ2115">
        <v>5303</v>
      </c>
      <c r="AL2115" t="s">
        <v>15445</v>
      </c>
      <c r="AM2115" t="s">
        <v>13487</v>
      </c>
      <c r="AN2115" t="s">
        <v>11244</v>
      </c>
      <c r="AO2115" t="s">
        <v>1371</v>
      </c>
    </row>
    <row r="2116" spans="1:41" x14ac:dyDescent="0.3">
      <c r="A2116" t="s">
        <v>5001</v>
      </c>
      <c r="B2116" t="s">
        <v>1339</v>
      </c>
      <c r="C2116" s="62">
        <v>29963</v>
      </c>
      <c r="D2116" t="s">
        <v>8133</v>
      </c>
      <c r="E2116" t="s">
        <v>8132</v>
      </c>
      <c r="F2116" t="s">
        <v>3575</v>
      </c>
      <c r="G2116" t="s">
        <v>3575</v>
      </c>
      <c r="H2116" t="s">
        <v>1371</v>
      </c>
      <c r="I2116" t="s">
        <v>9403</v>
      </c>
      <c r="J2116" t="s">
        <v>1339</v>
      </c>
      <c r="K2116">
        <v>425883</v>
      </c>
      <c r="L2116" t="s">
        <v>1339</v>
      </c>
      <c r="M2116">
        <v>390827</v>
      </c>
      <c r="N2116" t="s">
        <v>1339</v>
      </c>
      <c r="O2116" t="s">
        <v>6482</v>
      </c>
      <c r="P2116" t="s">
        <v>6483</v>
      </c>
      <c r="R2116" t="s">
        <v>1339</v>
      </c>
      <c r="V2116" t="s">
        <v>6484</v>
      </c>
      <c r="W2116">
        <v>31317</v>
      </c>
      <c r="Z2116" t="s">
        <v>9058</v>
      </c>
      <c r="AA2116" t="s">
        <v>656</v>
      </c>
      <c r="AB2116" t="s">
        <v>656</v>
      </c>
      <c r="AC2116" t="s">
        <v>1339</v>
      </c>
      <c r="AD2116" t="s">
        <v>9058</v>
      </c>
      <c r="AE2116">
        <v>6968</v>
      </c>
      <c r="AI2116">
        <v>7867</v>
      </c>
      <c r="AN2116" t="s">
        <v>1339</v>
      </c>
      <c r="AO2116" t="s">
        <v>1371</v>
      </c>
    </row>
    <row r="2117" spans="1:41" x14ac:dyDescent="0.3">
      <c r="A2117" t="s">
        <v>3350</v>
      </c>
      <c r="B2117" t="s">
        <v>842</v>
      </c>
      <c r="C2117" s="62">
        <v>26456</v>
      </c>
      <c r="D2117" t="s">
        <v>7638</v>
      </c>
      <c r="E2117" t="s">
        <v>7637</v>
      </c>
      <c r="F2117" t="s">
        <v>1393</v>
      </c>
      <c r="G2117" t="s">
        <v>9083</v>
      </c>
      <c r="H2117" t="s">
        <v>1371</v>
      </c>
      <c r="I2117" t="s">
        <v>9439</v>
      </c>
      <c r="J2117" t="s">
        <v>842</v>
      </c>
      <c r="K2117">
        <v>425532</v>
      </c>
      <c r="L2117" t="s">
        <v>842</v>
      </c>
      <c r="M2117">
        <v>292135</v>
      </c>
      <c r="N2117" t="s">
        <v>842</v>
      </c>
      <c r="O2117" t="s">
        <v>3351</v>
      </c>
      <c r="P2117" t="s">
        <v>3350</v>
      </c>
      <c r="Q2117">
        <v>6873</v>
      </c>
      <c r="R2117" t="s">
        <v>842</v>
      </c>
      <c r="S2117">
        <v>5026</v>
      </c>
      <c r="T2117" t="s">
        <v>842</v>
      </c>
      <c r="V2117" t="s">
        <v>5002</v>
      </c>
      <c r="W2117">
        <v>16637</v>
      </c>
      <c r="X2117">
        <v>6873</v>
      </c>
      <c r="Y2117" t="s">
        <v>842</v>
      </c>
      <c r="Z2117" t="s">
        <v>6485</v>
      </c>
      <c r="AA2117" t="s">
        <v>656</v>
      </c>
      <c r="AB2117" t="s">
        <v>664</v>
      </c>
      <c r="AC2117" t="s">
        <v>842</v>
      </c>
      <c r="AD2117" t="s">
        <v>6485</v>
      </c>
      <c r="AE2117">
        <v>6856</v>
      </c>
      <c r="AF2117" t="s">
        <v>842</v>
      </c>
      <c r="AG2117">
        <v>15210</v>
      </c>
      <c r="AH2117" t="s">
        <v>842</v>
      </c>
      <c r="AI2117">
        <v>4066</v>
      </c>
      <c r="AN2117" t="s">
        <v>842</v>
      </c>
      <c r="AO2117" t="s">
        <v>1371</v>
      </c>
    </row>
    <row r="2118" spans="1:41" x14ac:dyDescent="0.3">
      <c r="A2118" t="s">
        <v>3352</v>
      </c>
      <c r="B2118" t="s">
        <v>617</v>
      </c>
      <c r="C2118" s="62">
        <v>28903</v>
      </c>
      <c r="D2118" t="s">
        <v>6607</v>
      </c>
      <c r="E2118" t="s">
        <v>7365</v>
      </c>
      <c r="F2118" t="s">
        <v>3575</v>
      </c>
      <c r="G2118" t="s">
        <v>3575</v>
      </c>
      <c r="H2118" t="s">
        <v>1378</v>
      </c>
      <c r="I2118" t="s">
        <v>10672</v>
      </c>
      <c r="J2118" t="s">
        <v>617</v>
      </c>
      <c r="K2118">
        <v>425545</v>
      </c>
      <c r="L2118" t="s">
        <v>617</v>
      </c>
      <c r="M2118">
        <v>383458</v>
      </c>
      <c r="N2118" t="s">
        <v>617</v>
      </c>
      <c r="O2118" t="s">
        <v>3353</v>
      </c>
      <c r="P2118" t="s">
        <v>3352</v>
      </c>
      <c r="Q2118">
        <v>7373</v>
      </c>
      <c r="R2118" t="s">
        <v>617</v>
      </c>
      <c r="S2118">
        <v>6024</v>
      </c>
      <c r="T2118" t="s">
        <v>617</v>
      </c>
      <c r="U2118" t="s">
        <v>617</v>
      </c>
      <c r="V2118" t="s">
        <v>5003</v>
      </c>
      <c r="W2118">
        <v>31494</v>
      </c>
      <c r="X2118">
        <v>7373</v>
      </c>
      <c r="Y2118" t="s">
        <v>617</v>
      </c>
      <c r="Z2118" t="s">
        <v>9059</v>
      </c>
      <c r="AA2118" t="s">
        <v>656</v>
      </c>
      <c r="AB2118" t="s">
        <v>656</v>
      </c>
      <c r="AC2118" t="s">
        <v>617</v>
      </c>
      <c r="AD2118" t="s">
        <v>9059</v>
      </c>
      <c r="AI2118">
        <v>8046</v>
      </c>
      <c r="AO2118" t="s">
        <v>1378</v>
      </c>
    </row>
    <row r="2119" spans="1:41" x14ac:dyDescent="0.3">
      <c r="A2119" t="s">
        <v>12196</v>
      </c>
      <c r="B2119" t="s">
        <v>9903</v>
      </c>
      <c r="C2119" s="62">
        <v>33471</v>
      </c>
      <c r="D2119" t="s">
        <v>9904</v>
      </c>
      <c r="E2119" t="s">
        <v>7637</v>
      </c>
      <c r="F2119" t="s">
        <v>3575</v>
      </c>
      <c r="G2119" t="s">
        <v>3575</v>
      </c>
      <c r="H2119" t="s">
        <v>1378</v>
      </c>
      <c r="I2119" t="s">
        <v>9905</v>
      </c>
      <c r="J2119" t="s">
        <v>9903</v>
      </c>
      <c r="K2119">
        <v>592863</v>
      </c>
      <c r="L2119" t="s">
        <v>9903</v>
      </c>
      <c r="M2119">
        <v>1948191</v>
      </c>
      <c r="N2119" t="s">
        <v>9903</v>
      </c>
      <c r="O2119" t="s">
        <v>13620</v>
      </c>
      <c r="P2119" t="s">
        <v>12196</v>
      </c>
      <c r="Q2119">
        <v>9601</v>
      </c>
      <c r="R2119" t="s">
        <v>9903</v>
      </c>
      <c r="S2119">
        <v>31848</v>
      </c>
      <c r="T2119" t="s">
        <v>9903</v>
      </c>
      <c r="V2119" t="s">
        <v>12197</v>
      </c>
      <c r="W2119">
        <v>67152</v>
      </c>
      <c r="X2119">
        <v>9601</v>
      </c>
      <c r="Y2119" t="s">
        <v>9903</v>
      </c>
      <c r="Z2119" t="s">
        <v>9906</v>
      </c>
      <c r="AA2119" t="s">
        <v>664</v>
      </c>
      <c r="AB2119" t="s">
        <v>656</v>
      </c>
      <c r="AC2119" t="s">
        <v>9903</v>
      </c>
      <c r="AD2119" t="s">
        <v>9906</v>
      </c>
      <c r="AE2119">
        <v>11511</v>
      </c>
      <c r="AF2119" t="s">
        <v>9903</v>
      </c>
      <c r="AG2119">
        <v>21212</v>
      </c>
      <c r="AH2119" t="s">
        <v>9903</v>
      </c>
      <c r="AI2119">
        <v>14913</v>
      </c>
      <c r="AJ2119">
        <v>4947</v>
      </c>
      <c r="AL2119" t="s">
        <v>15446</v>
      </c>
      <c r="AM2119" t="s">
        <v>9906</v>
      </c>
      <c r="AN2119" t="s">
        <v>9903</v>
      </c>
      <c r="AO2119" t="s">
        <v>1378</v>
      </c>
    </row>
    <row r="2120" spans="1:41" x14ac:dyDescent="0.3">
      <c r="A2120" t="s">
        <v>12541</v>
      </c>
      <c r="B2120" t="s">
        <v>11510</v>
      </c>
      <c r="C2120" s="62">
        <v>33069</v>
      </c>
      <c r="D2120" t="s">
        <v>12542</v>
      </c>
      <c r="E2120" t="s">
        <v>12543</v>
      </c>
      <c r="F2120" t="s">
        <v>1381</v>
      </c>
      <c r="G2120" t="s">
        <v>9083</v>
      </c>
      <c r="H2120" t="s">
        <v>1378</v>
      </c>
      <c r="I2120" t="s">
        <v>11511</v>
      </c>
      <c r="J2120" t="s">
        <v>11510</v>
      </c>
      <c r="K2120">
        <v>607776</v>
      </c>
      <c r="L2120" t="s">
        <v>11510</v>
      </c>
      <c r="M2120">
        <v>2044516</v>
      </c>
      <c r="N2120" t="s">
        <v>11510</v>
      </c>
      <c r="O2120" t="s">
        <v>13582</v>
      </c>
      <c r="P2120" t="s">
        <v>12541</v>
      </c>
      <c r="Q2120">
        <v>10092</v>
      </c>
      <c r="R2120" t="s">
        <v>11510</v>
      </c>
      <c r="S2120">
        <v>32765</v>
      </c>
      <c r="T2120" t="s">
        <v>11510</v>
      </c>
      <c r="V2120" t="s">
        <v>12544</v>
      </c>
      <c r="W2120">
        <v>71291</v>
      </c>
      <c r="X2120">
        <v>10092</v>
      </c>
      <c r="Y2120" t="s">
        <v>11510</v>
      </c>
      <c r="Z2120" t="s">
        <v>12545</v>
      </c>
      <c r="AA2120" t="s">
        <v>656</v>
      </c>
      <c r="AB2120" t="s">
        <v>656</v>
      </c>
      <c r="AC2120" t="s">
        <v>11510</v>
      </c>
      <c r="AD2120" t="s">
        <v>12545</v>
      </c>
      <c r="AE2120">
        <v>13262</v>
      </c>
      <c r="AF2120" t="s">
        <v>11510</v>
      </c>
      <c r="AG2120">
        <v>38938</v>
      </c>
      <c r="AH2120" t="s">
        <v>11510</v>
      </c>
      <c r="AI2120">
        <v>18550</v>
      </c>
      <c r="AJ2120">
        <v>5046</v>
      </c>
      <c r="AL2120" t="s">
        <v>15447</v>
      </c>
      <c r="AM2120" t="s">
        <v>12545</v>
      </c>
      <c r="AN2120" t="s">
        <v>11510</v>
      </c>
      <c r="AO2120" t="s">
        <v>1378</v>
      </c>
    </row>
    <row r="2121" spans="1:41" x14ac:dyDescent="0.3">
      <c r="A2121" t="s">
        <v>11414</v>
      </c>
      <c r="B2121" t="s">
        <v>11650</v>
      </c>
      <c r="C2121" s="62">
        <v>34220</v>
      </c>
      <c r="D2121" t="s">
        <v>6568</v>
      </c>
      <c r="E2121" t="s">
        <v>7637</v>
      </c>
      <c r="F2121" t="s">
        <v>1396</v>
      </c>
      <c r="G2121" t="s">
        <v>9083</v>
      </c>
      <c r="H2121" t="s">
        <v>1378</v>
      </c>
      <c r="I2121" t="s">
        <v>13941</v>
      </c>
      <c r="J2121" t="s">
        <v>11650</v>
      </c>
      <c r="K2121">
        <v>608384</v>
      </c>
      <c r="L2121" t="s">
        <v>11650</v>
      </c>
      <c r="M2121">
        <v>2053584</v>
      </c>
      <c r="N2121" t="s">
        <v>11650</v>
      </c>
      <c r="O2121" t="s">
        <v>15448</v>
      </c>
      <c r="P2121" t="s">
        <v>11414</v>
      </c>
      <c r="Q2121">
        <v>9633</v>
      </c>
      <c r="R2121" t="s">
        <v>11650</v>
      </c>
      <c r="S2121">
        <v>33266</v>
      </c>
      <c r="T2121" t="s">
        <v>11650</v>
      </c>
      <c r="V2121" t="s">
        <v>12156</v>
      </c>
      <c r="W2121">
        <v>70645</v>
      </c>
      <c r="X2121">
        <v>9633</v>
      </c>
      <c r="Y2121" t="s">
        <v>11650</v>
      </c>
      <c r="Z2121" t="s">
        <v>12157</v>
      </c>
      <c r="AA2121" t="s">
        <v>664</v>
      </c>
      <c r="AB2121" t="s">
        <v>664</v>
      </c>
      <c r="AC2121" t="s">
        <v>11650</v>
      </c>
      <c r="AD2121" t="s">
        <v>12157</v>
      </c>
      <c r="AE2121">
        <v>12542</v>
      </c>
      <c r="AI2121">
        <v>18293</v>
      </c>
      <c r="AJ2121">
        <v>4799</v>
      </c>
      <c r="AL2121" t="s">
        <v>15449</v>
      </c>
      <c r="AM2121" t="s">
        <v>12157</v>
      </c>
      <c r="AN2121" t="s">
        <v>12157</v>
      </c>
      <c r="AO2121" t="s">
        <v>1378</v>
      </c>
    </row>
    <row r="2122" spans="1:41" x14ac:dyDescent="0.3">
      <c r="A2122" t="s">
        <v>13942</v>
      </c>
      <c r="B2122" t="s">
        <v>11342</v>
      </c>
      <c r="C2122" s="62">
        <v>33719</v>
      </c>
      <c r="D2122" t="s">
        <v>6812</v>
      </c>
      <c r="E2122" t="s">
        <v>7637</v>
      </c>
      <c r="F2122" t="s">
        <v>1414</v>
      </c>
      <c r="G2122" t="s">
        <v>9083</v>
      </c>
      <c r="H2122" t="s">
        <v>1371</v>
      </c>
      <c r="I2122" t="s">
        <v>11832</v>
      </c>
      <c r="J2122" t="s">
        <v>11342</v>
      </c>
      <c r="K2122">
        <v>592866</v>
      </c>
      <c r="L2122" t="s">
        <v>11342</v>
      </c>
      <c r="M2122">
        <v>2066811</v>
      </c>
      <c r="N2122" t="s">
        <v>11342</v>
      </c>
      <c r="O2122" t="s">
        <v>13943</v>
      </c>
      <c r="P2122" t="s">
        <v>13942</v>
      </c>
      <c r="Q2122">
        <v>10144</v>
      </c>
      <c r="R2122" t="s">
        <v>11342</v>
      </c>
      <c r="S2122">
        <v>33305</v>
      </c>
      <c r="T2122" t="s">
        <v>11342</v>
      </c>
      <c r="W2122">
        <v>100206</v>
      </c>
      <c r="X2122">
        <v>10144</v>
      </c>
      <c r="Y2122" t="s">
        <v>11342</v>
      </c>
      <c r="Z2122" t="s">
        <v>13944</v>
      </c>
      <c r="AA2122" t="s">
        <v>656</v>
      </c>
      <c r="AB2122" t="s">
        <v>656</v>
      </c>
      <c r="AD2122" t="s">
        <v>13944</v>
      </c>
      <c r="AE2122">
        <v>12986</v>
      </c>
      <c r="AI2122">
        <v>18608</v>
      </c>
      <c r="AJ2122">
        <v>5175</v>
      </c>
      <c r="AK2122" t="s">
        <v>11342</v>
      </c>
      <c r="AL2122" t="s">
        <v>15450</v>
      </c>
      <c r="AM2122" t="s">
        <v>13944</v>
      </c>
      <c r="AN2122" t="s">
        <v>13944</v>
      </c>
      <c r="AO2122" t="s">
        <v>15887</v>
      </c>
    </row>
    <row r="2123" spans="1:41" x14ac:dyDescent="0.3">
      <c r="A2123" t="s">
        <v>8290</v>
      </c>
      <c r="B2123" t="s">
        <v>9060</v>
      </c>
      <c r="C2123" s="62">
        <v>31719</v>
      </c>
      <c r="D2123" t="s">
        <v>6528</v>
      </c>
      <c r="E2123" t="s">
        <v>6884</v>
      </c>
      <c r="F2123" t="s">
        <v>3575</v>
      </c>
      <c r="G2123" t="s">
        <v>3575</v>
      </c>
      <c r="H2123" t="s">
        <v>1371</v>
      </c>
      <c r="I2123" t="s">
        <v>9840</v>
      </c>
      <c r="J2123" t="s">
        <v>9060</v>
      </c>
      <c r="K2123">
        <v>543935</v>
      </c>
      <c r="L2123" t="s">
        <v>9060</v>
      </c>
      <c r="M2123">
        <v>1799270</v>
      </c>
      <c r="N2123" t="s">
        <v>9060</v>
      </c>
      <c r="O2123" t="s">
        <v>9061</v>
      </c>
      <c r="P2123" t="s">
        <v>8290</v>
      </c>
      <c r="Q2123">
        <v>9364</v>
      </c>
      <c r="R2123" t="s">
        <v>9060</v>
      </c>
      <c r="S2123">
        <v>31557</v>
      </c>
      <c r="T2123" t="s">
        <v>9060</v>
      </c>
      <c r="V2123" t="s">
        <v>9062</v>
      </c>
      <c r="W2123">
        <v>60051</v>
      </c>
      <c r="X2123">
        <v>9364</v>
      </c>
      <c r="Y2123" t="s">
        <v>9060</v>
      </c>
      <c r="Z2123" t="s">
        <v>9063</v>
      </c>
      <c r="AA2123" t="s">
        <v>656</v>
      </c>
      <c r="AB2123" t="s">
        <v>656</v>
      </c>
      <c r="AC2123" t="s">
        <v>9060</v>
      </c>
      <c r="AD2123" t="s">
        <v>9063</v>
      </c>
      <c r="AE2123">
        <v>10995</v>
      </c>
      <c r="AF2123" t="s">
        <v>9060</v>
      </c>
      <c r="AG2123">
        <v>13418</v>
      </c>
      <c r="AH2123" t="s">
        <v>9060</v>
      </c>
      <c r="AI2123">
        <v>4555</v>
      </c>
      <c r="AJ2123">
        <v>4029</v>
      </c>
      <c r="AL2123" t="s">
        <v>15451</v>
      </c>
      <c r="AM2123" t="s">
        <v>9063</v>
      </c>
      <c r="AN2123" t="s">
        <v>9063</v>
      </c>
      <c r="AO2123" t="s">
        <v>15883</v>
      </c>
    </row>
    <row r="2124" spans="1:41" x14ac:dyDescent="0.3">
      <c r="A2124" t="s">
        <v>3354</v>
      </c>
      <c r="B2124" t="s">
        <v>224</v>
      </c>
      <c r="C2124" s="62">
        <v>30414</v>
      </c>
      <c r="D2124" t="s">
        <v>7167</v>
      </c>
      <c r="E2124" t="s">
        <v>6884</v>
      </c>
      <c r="F2124" t="s">
        <v>1403</v>
      </c>
      <c r="G2124" t="s">
        <v>6107</v>
      </c>
      <c r="H2124" t="s">
        <v>1422</v>
      </c>
      <c r="I2124" t="s">
        <v>9827</v>
      </c>
      <c r="J2124" t="s">
        <v>224</v>
      </c>
      <c r="K2124">
        <v>435064</v>
      </c>
      <c r="L2124" t="s">
        <v>224</v>
      </c>
      <c r="M2124">
        <v>538897</v>
      </c>
      <c r="N2124" t="s">
        <v>224</v>
      </c>
      <c r="O2124" t="s">
        <v>3355</v>
      </c>
      <c r="P2124" t="s">
        <v>3354</v>
      </c>
      <c r="Q2124">
        <v>8232</v>
      </c>
      <c r="R2124" t="s">
        <v>224</v>
      </c>
      <c r="S2124">
        <v>29115</v>
      </c>
      <c r="T2124" t="s">
        <v>224</v>
      </c>
      <c r="V2124" t="s">
        <v>5004</v>
      </c>
      <c r="W2124">
        <v>49220</v>
      </c>
      <c r="X2124">
        <v>8232</v>
      </c>
      <c r="Y2124" t="s">
        <v>224</v>
      </c>
      <c r="Z2124" t="s">
        <v>6486</v>
      </c>
      <c r="AA2124" t="s">
        <v>656</v>
      </c>
      <c r="AB2124" t="s">
        <v>656</v>
      </c>
      <c r="AC2124" t="s">
        <v>224</v>
      </c>
      <c r="AD2124" t="s">
        <v>6486</v>
      </c>
      <c r="AE2124">
        <v>7917</v>
      </c>
      <c r="AF2124" t="s">
        <v>224</v>
      </c>
      <c r="AG2124">
        <v>6221</v>
      </c>
      <c r="AH2124" t="s">
        <v>224</v>
      </c>
      <c r="AI2124">
        <v>1185</v>
      </c>
      <c r="AJ2124">
        <v>2905</v>
      </c>
      <c r="AN2124" t="s">
        <v>224</v>
      </c>
      <c r="AO2124" t="s">
        <v>1422</v>
      </c>
    </row>
    <row r="2125" spans="1:41" x14ac:dyDescent="0.3">
      <c r="A2125" t="s">
        <v>3356</v>
      </c>
      <c r="B2125" t="s">
        <v>1266</v>
      </c>
      <c r="C2125" s="62">
        <v>30026</v>
      </c>
      <c r="D2125" t="s">
        <v>6574</v>
      </c>
      <c r="E2125" t="s">
        <v>6884</v>
      </c>
      <c r="F2125" t="s">
        <v>3575</v>
      </c>
      <c r="G2125" t="s">
        <v>3575</v>
      </c>
      <c r="H2125" t="s">
        <v>1371</v>
      </c>
      <c r="I2125" t="s">
        <v>10643</v>
      </c>
      <c r="J2125" t="s">
        <v>1266</v>
      </c>
      <c r="K2125">
        <v>451216</v>
      </c>
      <c r="L2125" t="s">
        <v>1266</v>
      </c>
      <c r="M2125">
        <v>585913</v>
      </c>
      <c r="N2125" t="s">
        <v>1266</v>
      </c>
      <c r="O2125" t="s">
        <v>13396</v>
      </c>
      <c r="P2125" t="s">
        <v>3356</v>
      </c>
      <c r="Q2125">
        <v>7743</v>
      </c>
      <c r="R2125" t="s">
        <v>1266</v>
      </c>
      <c r="S2125">
        <v>6521</v>
      </c>
      <c r="T2125" t="s">
        <v>1266</v>
      </c>
      <c r="V2125" t="s">
        <v>12248</v>
      </c>
      <c r="W2125">
        <v>44831</v>
      </c>
      <c r="X2125">
        <v>7743</v>
      </c>
      <c r="Y2125" t="s">
        <v>1266</v>
      </c>
      <c r="Z2125" t="s">
        <v>6487</v>
      </c>
      <c r="AA2125" t="s">
        <v>656</v>
      </c>
      <c r="AB2125" t="s">
        <v>656</v>
      </c>
      <c r="AC2125" t="s">
        <v>1266</v>
      </c>
      <c r="AD2125" t="s">
        <v>6487</v>
      </c>
      <c r="AE2125">
        <v>8164</v>
      </c>
      <c r="AI2125">
        <v>950</v>
      </c>
      <c r="AN2125" t="s">
        <v>1266</v>
      </c>
      <c r="AO2125" t="s">
        <v>1371</v>
      </c>
    </row>
    <row r="2126" spans="1:41" x14ac:dyDescent="0.3">
      <c r="A2126" t="s">
        <v>3357</v>
      </c>
      <c r="B2126" t="s">
        <v>802</v>
      </c>
      <c r="C2126" s="62">
        <v>29543</v>
      </c>
      <c r="D2126" t="s">
        <v>6972</v>
      </c>
      <c r="E2126" t="s">
        <v>6884</v>
      </c>
      <c r="F2126" t="s">
        <v>3575</v>
      </c>
      <c r="G2126" t="s">
        <v>3575</v>
      </c>
      <c r="H2126" t="s">
        <v>1371</v>
      </c>
      <c r="I2126" t="s">
        <v>10407</v>
      </c>
      <c r="J2126" t="s">
        <v>802</v>
      </c>
      <c r="K2126">
        <v>450351</v>
      </c>
      <c r="L2126" t="s">
        <v>802</v>
      </c>
      <c r="M2126">
        <v>548808</v>
      </c>
      <c r="N2126" t="s">
        <v>802</v>
      </c>
      <c r="O2126" t="s">
        <v>3358</v>
      </c>
      <c r="P2126" t="s">
        <v>3357</v>
      </c>
      <c r="Q2126">
        <v>7571</v>
      </c>
      <c r="R2126" t="s">
        <v>802</v>
      </c>
      <c r="S2126">
        <v>6311</v>
      </c>
      <c r="T2126" t="s">
        <v>802</v>
      </c>
      <c r="V2126" t="s">
        <v>5005</v>
      </c>
      <c r="W2126">
        <v>31711</v>
      </c>
      <c r="X2126">
        <v>7571</v>
      </c>
      <c r="Y2126" t="s">
        <v>802</v>
      </c>
      <c r="Z2126" t="s">
        <v>6488</v>
      </c>
      <c r="AA2126" t="s">
        <v>664</v>
      </c>
      <c r="AB2126" t="s">
        <v>664</v>
      </c>
      <c r="AC2126" t="s">
        <v>802</v>
      </c>
      <c r="AD2126" t="s">
        <v>6488</v>
      </c>
      <c r="AE2126">
        <v>7075</v>
      </c>
      <c r="AF2126" t="s">
        <v>802</v>
      </c>
      <c r="AG2126">
        <v>5363</v>
      </c>
      <c r="AH2126" t="s">
        <v>802</v>
      </c>
      <c r="AI2126">
        <v>15187</v>
      </c>
      <c r="AJ2126">
        <v>1105</v>
      </c>
      <c r="AN2126" t="s">
        <v>802</v>
      </c>
      <c r="AO2126" t="s">
        <v>1371</v>
      </c>
    </row>
    <row r="2127" spans="1:41" x14ac:dyDescent="0.3">
      <c r="A2127" t="s">
        <v>3359</v>
      </c>
      <c r="B2127" t="s">
        <v>938</v>
      </c>
      <c r="C2127" s="62">
        <v>32007</v>
      </c>
      <c r="D2127" t="s">
        <v>6635</v>
      </c>
      <c r="E2127" t="s">
        <v>6884</v>
      </c>
      <c r="F2127" t="s">
        <v>3575</v>
      </c>
      <c r="G2127" t="s">
        <v>3575</v>
      </c>
      <c r="H2127" t="s">
        <v>1371</v>
      </c>
      <c r="I2127" t="s">
        <v>9465</v>
      </c>
      <c r="J2127" t="s">
        <v>938</v>
      </c>
      <c r="K2127">
        <v>458677</v>
      </c>
      <c r="L2127" t="s">
        <v>938</v>
      </c>
      <c r="M2127">
        <v>1795985</v>
      </c>
      <c r="N2127" t="s">
        <v>938</v>
      </c>
      <c r="O2127" t="s">
        <v>13431</v>
      </c>
      <c r="P2127" t="s">
        <v>3359</v>
      </c>
      <c r="Q2127">
        <v>9272</v>
      </c>
      <c r="R2127" t="s">
        <v>938</v>
      </c>
      <c r="S2127">
        <v>31026</v>
      </c>
      <c r="T2127" t="s">
        <v>938</v>
      </c>
      <c r="V2127" t="s">
        <v>12822</v>
      </c>
      <c r="W2127">
        <v>59179</v>
      </c>
      <c r="X2127">
        <v>9272</v>
      </c>
      <c r="Y2127" t="s">
        <v>938</v>
      </c>
      <c r="Z2127" t="s">
        <v>6489</v>
      </c>
      <c r="AA2127" t="s">
        <v>664</v>
      </c>
      <c r="AB2127" t="s">
        <v>664</v>
      </c>
      <c r="AC2127" t="s">
        <v>938</v>
      </c>
      <c r="AD2127" t="s">
        <v>6489</v>
      </c>
      <c r="AE2127">
        <v>10653</v>
      </c>
      <c r="AF2127" t="s">
        <v>938</v>
      </c>
      <c r="AG2127">
        <v>13118</v>
      </c>
      <c r="AH2127" t="s">
        <v>938</v>
      </c>
      <c r="AI2127">
        <v>5053</v>
      </c>
      <c r="AJ2127">
        <v>4183</v>
      </c>
      <c r="AL2127" t="s">
        <v>15452</v>
      </c>
      <c r="AM2127" t="s">
        <v>6489</v>
      </c>
      <c r="AN2127" t="s">
        <v>6489</v>
      </c>
      <c r="AO2127" t="s">
        <v>15883</v>
      </c>
    </row>
    <row r="2128" spans="1:41" x14ac:dyDescent="0.3">
      <c r="A2128" t="s">
        <v>9384</v>
      </c>
      <c r="B2128" t="s">
        <v>9385</v>
      </c>
      <c r="C2128" s="62">
        <v>34198</v>
      </c>
      <c r="D2128" t="s">
        <v>7619</v>
      </c>
      <c r="E2128" t="s">
        <v>9386</v>
      </c>
      <c r="F2128" t="s">
        <v>1444</v>
      </c>
      <c r="G2128" t="s">
        <v>9083</v>
      </c>
      <c r="H2128" t="s">
        <v>1378</v>
      </c>
      <c r="I2128" t="s">
        <v>13026</v>
      </c>
      <c r="J2128" t="s">
        <v>9385</v>
      </c>
      <c r="K2128">
        <v>608385</v>
      </c>
      <c r="L2128" t="s">
        <v>9385</v>
      </c>
      <c r="M2128">
        <v>2044492</v>
      </c>
      <c r="N2128" t="s">
        <v>9385</v>
      </c>
      <c r="O2128" t="s">
        <v>15453</v>
      </c>
      <c r="P2128" t="s">
        <v>9384</v>
      </c>
      <c r="Q2128">
        <v>9561</v>
      </c>
      <c r="R2128" t="s">
        <v>9385</v>
      </c>
      <c r="S2128">
        <v>32833</v>
      </c>
      <c r="T2128" t="s">
        <v>9385</v>
      </c>
      <c r="V2128" t="s">
        <v>12455</v>
      </c>
      <c r="W2128">
        <v>70646</v>
      </c>
      <c r="X2128">
        <v>9561</v>
      </c>
      <c r="Y2128" t="s">
        <v>9385</v>
      </c>
      <c r="Z2128" t="s">
        <v>9387</v>
      </c>
      <c r="AA2128" t="s">
        <v>664</v>
      </c>
      <c r="AB2128" t="s">
        <v>664</v>
      </c>
      <c r="AC2128" t="s">
        <v>9385</v>
      </c>
      <c r="AD2128" t="s">
        <v>9387</v>
      </c>
      <c r="AE2128">
        <v>12509</v>
      </c>
      <c r="AF2128" t="s">
        <v>9385</v>
      </c>
      <c r="AG2128">
        <v>38872</v>
      </c>
      <c r="AH2128" t="s">
        <v>9385</v>
      </c>
      <c r="AI2128">
        <v>18239</v>
      </c>
      <c r="AJ2128">
        <v>4817</v>
      </c>
      <c r="AL2128" t="s">
        <v>15454</v>
      </c>
      <c r="AM2128" t="s">
        <v>9387</v>
      </c>
      <c r="AN2128" t="s">
        <v>9387</v>
      </c>
      <c r="AO2128" t="s">
        <v>1378</v>
      </c>
    </row>
    <row r="2129" spans="1:41" x14ac:dyDescent="0.3">
      <c r="A2129" t="s">
        <v>3360</v>
      </c>
      <c r="B2129" t="s">
        <v>219</v>
      </c>
      <c r="C2129" s="62">
        <v>28545</v>
      </c>
      <c r="D2129" t="s">
        <v>7367</v>
      </c>
      <c r="E2129" t="s">
        <v>7366</v>
      </c>
      <c r="F2129" t="s">
        <v>3575</v>
      </c>
      <c r="G2129" t="s">
        <v>3575</v>
      </c>
      <c r="H2129" t="s">
        <v>1378</v>
      </c>
      <c r="I2129" t="s">
        <v>10136</v>
      </c>
      <c r="J2129" t="s">
        <v>219</v>
      </c>
      <c r="K2129">
        <v>276547</v>
      </c>
      <c r="L2129" t="s">
        <v>3361</v>
      </c>
      <c r="M2129">
        <v>174760</v>
      </c>
      <c r="N2129" t="s">
        <v>3361</v>
      </c>
      <c r="O2129" t="s">
        <v>3362</v>
      </c>
      <c r="P2129" t="s">
        <v>3360</v>
      </c>
      <c r="Q2129">
        <v>6442</v>
      </c>
      <c r="R2129" t="s">
        <v>3361</v>
      </c>
      <c r="S2129">
        <v>4281</v>
      </c>
      <c r="T2129" t="s">
        <v>3361</v>
      </c>
      <c r="V2129" t="s">
        <v>5006</v>
      </c>
      <c r="W2129">
        <v>1023</v>
      </c>
      <c r="X2129">
        <v>6442</v>
      </c>
      <c r="Y2129" t="s">
        <v>3361</v>
      </c>
      <c r="Z2129" t="s">
        <v>10137</v>
      </c>
      <c r="AA2129" t="s">
        <v>664</v>
      </c>
      <c r="AB2129" t="s">
        <v>664</v>
      </c>
      <c r="AC2129" t="s">
        <v>219</v>
      </c>
      <c r="AD2129" t="s">
        <v>9064</v>
      </c>
      <c r="AI2129">
        <v>1109</v>
      </c>
      <c r="AO2129" t="s">
        <v>1378</v>
      </c>
    </row>
    <row r="2130" spans="1:41" x14ac:dyDescent="0.3">
      <c r="A2130" t="s">
        <v>8306</v>
      </c>
      <c r="B2130" t="s">
        <v>9065</v>
      </c>
      <c r="C2130" s="62">
        <v>33859</v>
      </c>
      <c r="D2130" t="s">
        <v>6610</v>
      </c>
      <c r="E2130" t="s">
        <v>8307</v>
      </c>
      <c r="F2130" t="s">
        <v>1444</v>
      </c>
      <c r="G2130" t="s">
        <v>9083</v>
      </c>
      <c r="H2130" t="s">
        <v>1371</v>
      </c>
      <c r="I2130" t="s">
        <v>9373</v>
      </c>
      <c r="J2130" t="s">
        <v>9065</v>
      </c>
      <c r="K2130">
        <v>605538</v>
      </c>
      <c r="L2130" t="s">
        <v>9065</v>
      </c>
      <c r="M2130">
        <v>2044514</v>
      </c>
      <c r="N2130" t="s">
        <v>9065</v>
      </c>
      <c r="O2130" t="s">
        <v>13567</v>
      </c>
      <c r="P2130" t="s">
        <v>8306</v>
      </c>
      <c r="Q2130">
        <v>9619</v>
      </c>
      <c r="R2130" t="s">
        <v>9065</v>
      </c>
      <c r="S2130">
        <v>32802</v>
      </c>
      <c r="T2130" t="s">
        <v>9065</v>
      </c>
      <c r="V2130" t="s">
        <v>12353</v>
      </c>
      <c r="W2130">
        <v>70497</v>
      </c>
      <c r="X2130">
        <v>9619</v>
      </c>
      <c r="Y2130" t="s">
        <v>9065</v>
      </c>
      <c r="Z2130" t="s">
        <v>9066</v>
      </c>
      <c r="AA2130" t="s">
        <v>656</v>
      </c>
      <c r="AB2130" t="s">
        <v>656</v>
      </c>
      <c r="AC2130" t="s">
        <v>9374</v>
      </c>
      <c r="AD2130" t="s">
        <v>9066</v>
      </c>
      <c r="AE2130">
        <v>12815</v>
      </c>
      <c r="AF2130" t="s">
        <v>9065</v>
      </c>
      <c r="AG2130">
        <v>52184</v>
      </c>
      <c r="AH2130" t="s">
        <v>9065</v>
      </c>
      <c r="AI2130">
        <v>18273</v>
      </c>
      <c r="AJ2130">
        <v>4509</v>
      </c>
      <c r="AK2130" t="s">
        <v>9065</v>
      </c>
      <c r="AL2130" t="s">
        <v>15455</v>
      </c>
      <c r="AM2130" t="s">
        <v>9066</v>
      </c>
      <c r="AN2130" t="s">
        <v>9065</v>
      </c>
      <c r="AO2130" t="s">
        <v>1371</v>
      </c>
    </row>
    <row r="2131" spans="1:41" x14ac:dyDescent="0.3">
      <c r="A2131" t="s">
        <v>13945</v>
      </c>
      <c r="B2131" t="s">
        <v>11251</v>
      </c>
      <c r="C2131" s="62">
        <v>32498</v>
      </c>
      <c r="D2131" t="s">
        <v>12271</v>
      </c>
      <c r="E2131" t="s">
        <v>13946</v>
      </c>
      <c r="F2131" t="s">
        <v>3575</v>
      </c>
      <c r="G2131" t="s">
        <v>3575</v>
      </c>
      <c r="H2131" t="s">
        <v>1371</v>
      </c>
      <c r="I2131" t="s">
        <v>11252</v>
      </c>
      <c r="J2131" t="s">
        <v>11251</v>
      </c>
      <c r="K2131">
        <v>592879</v>
      </c>
      <c r="L2131" t="s">
        <v>11251</v>
      </c>
      <c r="M2131">
        <v>1757985</v>
      </c>
      <c r="N2131" t="s">
        <v>11251</v>
      </c>
      <c r="O2131" t="s">
        <v>13947</v>
      </c>
      <c r="P2131" t="s">
        <v>13945</v>
      </c>
      <c r="Q2131">
        <v>9663</v>
      </c>
      <c r="R2131" t="s">
        <v>11251</v>
      </c>
      <c r="S2131">
        <v>31734</v>
      </c>
      <c r="T2131" t="s">
        <v>11251</v>
      </c>
      <c r="W2131">
        <v>67154</v>
      </c>
      <c r="X2131">
        <v>9663</v>
      </c>
      <c r="Y2131" t="s">
        <v>11251</v>
      </c>
      <c r="Z2131" t="s">
        <v>13948</v>
      </c>
      <c r="AA2131" t="s">
        <v>656</v>
      </c>
      <c r="AB2131" t="s">
        <v>656</v>
      </c>
      <c r="AD2131" t="s">
        <v>13948</v>
      </c>
      <c r="AE2131">
        <v>11456</v>
      </c>
      <c r="AI2131">
        <v>16205</v>
      </c>
      <c r="AJ2131">
        <v>4231</v>
      </c>
      <c r="AK2131" t="s">
        <v>11251</v>
      </c>
      <c r="AL2131" t="s">
        <v>15456</v>
      </c>
      <c r="AM2131" t="s">
        <v>13948</v>
      </c>
      <c r="AN2131" t="s">
        <v>11251</v>
      </c>
      <c r="AO2131" t="s">
        <v>1371</v>
      </c>
    </row>
    <row r="2132" spans="1:41" x14ac:dyDescent="0.3">
      <c r="A2132" t="s">
        <v>5007</v>
      </c>
      <c r="B2132" t="s">
        <v>959</v>
      </c>
      <c r="C2132" s="62">
        <v>27994</v>
      </c>
      <c r="D2132" t="s">
        <v>7799</v>
      </c>
      <c r="E2132" t="s">
        <v>8134</v>
      </c>
      <c r="F2132" t="s">
        <v>3575</v>
      </c>
      <c r="G2132" t="s">
        <v>3575</v>
      </c>
      <c r="H2132" t="s">
        <v>1371</v>
      </c>
      <c r="I2132" t="s">
        <v>10912</v>
      </c>
      <c r="J2132" t="s">
        <v>959</v>
      </c>
      <c r="K2132">
        <v>150116</v>
      </c>
      <c r="L2132" t="s">
        <v>959</v>
      </c>
      <c r="M2132">
        <v>127132</v>
      </c>
      <c r="N2132" t="s">
        <v>959</v>
      </c>
      <c r="O2132" t="s">
        <v>6490</v>
      </c>
      <c r="P2132" t="s">
        <v>6491</v>
      </c>
      <c r="Q2132">
        <v>6248</v>
      </c>
      <c r="R2132" t="s">
        <v>959</v>
      </c>
      <c r="S2132">
        <v>4087</v>
      </c>
      <c r="T2132" t="s">
        <v>959</v>
      </c>
      <c r="V2132" t="s">
        <v>6492</v>
      </c>
      <c r="W2132">
        <v>698</v>
      </c>
      <c r="X2132">
        <v>6248</v>
      </c>
      <c r="Y2132" t="s">
        <v>959</v>
      </c>
      <c r="Z2132" t="s">
        <v>6493</v>
      </c>
      <c r="AA2132" t="s">
        <v>664</v>
      </c>
      <c r="AB2132" t="s">
        <v>664</v>
      </c>
      <c r="AC2132" t="s">
        <v>959</v>
      </c>
      <c r="AD2132" t="s">
        <v>6493</v>
      </c>
      <c r="AI2132">
        <v>7117</v>
      </c>
      <c r="AO2132" t="s">
        <v>1371</v>
      </c>
    </row>
    <row r="2133" spans="1:41" x14ac:dyDescent="0.3">
      <c r="A2133" t="s">
        <v>12094</v>
      </c>
      <c r="B2133" t="s">
        <v>11605</v>
      </c>
      <c r="C2133" s="62">
        <v>33764</v>
      </c>
      <c r="D2133" t="s">
        <v>7028</v>
      </c>
      <c r="E2133" t="s">
        <v>12095</v>
      </c>
      <c r="F2133" t="s">
        <v>1524</v>
      </c>
      <c r="G2133" t="s">
        <v>9083</v>
      </c>
      <c r="H2133" t="s">
        <v>1422</v>
      </c>
      <c r="I2133" t="s">
        <v>11606</v>
      </c>
      <c r="J2133" t="s">
        <v>11605</v>
      </c>
      <c r="K2133">
        <v>547172</v>
      </c>
      <c r="L2133" t="s">
        <v>11605</v>
      </c>
      <c r="M2133">
        <v>2043940</v>
      </c>
      <c r="N2133" t="s">
        <v>11605</v>
      </c>
      <c r="O2133" t="s">
        <v>13400</v>
      </c>
      <c r="P2133" t="s">
        <v>12094</v>
      </c>
      <c r="Q2133">
        <v>10252</v>
      </c>
      <c r="R2133" t="s">
        <v>11605</v>
      </c>
      <c r="S2133">
        <v>31844</v>
      </c>
      <c r="T2133" t="s">
        <v>11605</v>
      </c>
      <c r="V2133" t="s">
        <v>12096</v>
      </c>
      <c r="W2133">
        <v>66017</v>
      </c>
      <c r="X2133">
        <v>10252</v>
      </c>
      <c r="Y2133" t="s">
        <v>11605</v>
      </c>
      <c r="Z2133" t="s">
        <v>12097</v>
      </c>
      <c r="AA2133" t="s">
        <v>664</v>
      </c>
      <c r="AB2133" t="s">
        <v>656</v>
      </c>
      <c r="AC2133" t="s">
        <v>11605</v>
      </c>
      <c r="AD2133" t="s">
        <v>12097</v>
      </c>
      <c r="AE2133">
        <v>11533</v>
      </c>
      <c r="AF2133" t="s">
        <v>11605</v>
      </c>
      <c r="AG2133">
        <v>38127</v>
      </c>
      <c r="AH2133" t="s">
        <v>11605</v>
      </c>
      <c r="AI2133">
        <v>14908</v>
      </c>
      <c r="AJ2133">
        <v>5244</v>
      </c>
      <c r="AK2133" t="s">
        <v>11605</v>
      </c>
      <c r="AL2133" t="s">
        <v>15457</v>
      </c>
      <c r="AM2133" t="s">
        <v>12097</v>
      </c>
      <c r="AN2133" t="s">
        <v>11605</v>
      </c>
      <c r="AO2133" t="s">
        <v>1422</v>
      </c>
    </row>
    <row r="2134" spans="1:41" x14ac:dyDescent="0.3">
      <c r="A2134" t="s">
        <v>3363</v>
      </c>
      <c r="B2134" t="s">
        <v>443</v>
      </c>
      <c r="C2134" s="62">
        <v>33156</v>
      </c>
      <c r="D2134" t="s">
        <v>6828</v>
      </c>
      <c r="E2134" t="s">
        <v>6827</v>
      </c>
      <c r="F2134" t="s">
        <v>1393</v>
      </c>
      <c r="G2134" t="s">
        <v>9083</v>
      </c>
      <c r="H2134" t="s">
        <v>659</v>
      </c>
      <c r="I2134" t="s">
        <v>9918</v>
      </c>
      <c r="J2134" t="s">
        <v>443</v>
      </c>
      <c r="K2134">
        <v>543939</v>
      </c>
      <c r="L2134" t="s">
        <v>443</v>
      </c>
      <c r="M2134">
        <v>1894637</v>
      </c>
      <c r="N2134" t="s">
        <v>443</v>
      </c>
      <c r="O2134" t="s">
        <v>5008</v>
      </c>
      <c r="P2134" t="s">
        <v>3363</v>
      </c>
      <c r="Q2134">
        <v>9103</v>
      </c>
      <c r="R2134" t="s">
        <v>443</v>
      </c>
      <c r="S2134">
        <v>32061</v>
      </c>
      <c r="T2134" t="s">
        <v>443</v>
      </c>
      <c r="U2134" t="s">
        <v>443</v>
      </c>
      <c r="V2134" t="s">
        <v>5009</v>
      </c>
      <c r="W2134">
        <v>70262</v>
      </c>
      <c r="X2134">
        <v>9103</v>
      </c>
      <c r="Y2134" t="s">
        <v>443</v>
      </c>
      <c r="Z2134" t="s">
        <v>6494</v>
      </c>
      <c r="AA2134" t="s">
        <v>664</v>
      </c>
      <c r="AB2134" t="s">
        <v>656</v>
      </c>
      <c r="AC2134" t="s">
        <v>443</v>
      </c>
      <c r="AD2134" t="s">
        <v>6494</v>
      </c>
      <c r="AE2134">
        <v>12143</v>
      </c>
      <c r="AF2134" t="s">
        <v>443</v>
      </c>
      <c r="AG2134">
        <v>16948</v>
      </c>
      <c r="AH2134" t="s">
        <v>443</v>
      </c>
      <c r="AI2134">
        <v>18111</v>
      </c>
      <c r="AJ2134">
        <v>4217</v>
      </c>
      <c r="AL2134" t="s">
        <v>15458</v>
      </c>
      <c r="AM2134" t="s">
        <v>6494</v>
      </c>
      <c r="AN2134" t="s">
        <v>6494</v>
      </c>
      <c r="AO2134" t="s">
        <v>659</v>
      </c>
    </row>
    <row r="2135" spans="1:41" x14ac:dyDescent="0.3">
      <c r="A2135" t="s">
        <v>3517</v>
      </c>
      <c r="B2135" t="s">
        <v>1344</v>
      </c>
      <c r="C2135" s="62">
        <v>33250</v>
      </c>
      <c r="D2135" t="s">
        <v>6528</v>
      </c>
      <c r="E2135" t="s">
        <v>7481</v>
      </c>
      <c r="F2135" t="s">
        <v>1444</v>
      </c>
      <c r="G2135" t="s">
        <v>9083</v>
      </c>
      <c r="H2135" t="s">
        <v>1371</v>
      </c>
      <c r="I2135" t="s">
        <v>9959</v>
      </c>
      <c r="J2135" t="s">
        <v>1344</v>
      </c>
      <c r="K2135">
        <v>622072</v>
      </c>
      <c r="L2135" t="s">
        <v>1344</v>
      </c>
      <c r="M2135">
        <v>2036154</v>
      </c>
      <c r="N2135" t="s">
        <v>1344</v>
      </c>
      <c r="O2135" t="s">
        <v>5010</v>
      </c>
      <c r="P2135" t="s">
        <v>3517</v>
      </c>
      <c r="Q2135">
        <v>9415</v>
      </c>
      <c r="R2135" t="s">
        <v>1344</v>
      </c>
      <c r="S2135">
        <v>32620</v>
      </c>
      <c r="T2135" t="s">
        <v>1344</v>
      </c>
      <c r="V2135" t="s">
        <v>5011</v>
      </c>
      <c r="W2135">
        <v>100718</v>
      </c>
      <c r="X2135">
        <v>9415</v>
      </c>
      <c r="Y2135" t="s">
        <v>1344</v>
      </c>
      <c r="Z2135" t="s">
        <v>6495</v>
      </c>
      <c r="AA2135" t="s">
        <v>656</v>
      </c>
      <c r="AB2135" t="s">
        <v>664</v>
      </c>
      <c r="AC2135" t="s">
        <v>1344</v>
      </c>
      <c r="AD2135" t="s">
        <v>6495</v>
      </c>
      <c r="AE2135">
        <v>12488</v>
      </c>
      <c r="AF2135" t="s">
        <v>1344</v>
      </c>
      <c r="AG2135">
        <v>38028</v>
      </c>
      <c r="AH2135" t="s">
        <v>1344</v>
      </c>
      <c r="AI2135">
        <v>18221</v>
      </c>
      <c r="AJ2135">
        <v>4376</v>
      </c>
      <c r="AK2135" t="s">
        <v>1344</v>
      </c>
      <c r="AL2135" t="s">
        <v>15459</v>
      </c>
      <c r="AM2135" t="s">
        <v>6495</v>
      </c>
      <c r="AN2135" t="s">
        <v>6495</v>
      </c>
      <c r="AO2135" t="s">
        <v>15887</v>
      </c>
    </row>
    <row r="2136" spans="1:41" x14ac:dyDescent="0.3">
      <c r="A2136" t="s">
        <v>13949</v>
      </c>
      <c r="B2136" t="s">
        <v>11378</v>
      </c>
      <c r="C2136" s="62">
        <v>31267</v>
      </c>
      <c r="D2136" t="s">
        <v>7219</v>
      </c>
      <c r="E2136" t="s">
        <v>7481</v>
      </c>
      <c r="F2136" t="s">
        <v>3575</v>
      </c>
      <c r="G2136" t="s">
        <v>3575</v>
      </c>
      <c r="H2136" t="s">
        <v>1371</v>
      </c>
      <c r="I2136" t="s">
        <v>11379</v>
      </c>
      <c r="J2136" t="s">
        <v>11378</v>
      </c>
      <c r="K2136">
        <v>502028</v>
      </c>
      <c r="L2136" t="s">
        <v>11378</v>
      </c>
      <c r="M2136">
        <v>1725412</v>
      </c>
      <c r="N2136" t="s">
        <v>11378</v>
      </c>
      <c r="O2136" t="s">
        <v>13950</v>
      </c>
      <c r="P2136" t="s">
        <v>13949</v>
      </c>
      <c r="Q2136">
        <v>8730</v>
      </c>
      <c r="R2136" t="s">
        <v>11378</v>
      </c>
      <c r="S2136">
        <v>30392</v>
      </c>
      <c r="T2136" t="s">
        <v>11378</v>
      </c>
      <c r="W2136">
        <v>50095</v>
      </c>
      <c r="X2136">
        <v>8730</v>
      </c>
      <c r="Y2136" t="s">
        <v>11378</v>
      </c>
      <c r="Z2136" t="s">
        <v>13951</v>
      </c>
      <c r="AA2136" t="s">
        <v>656</v>
      </c>
      <c r="AB2136" t="s">
        <v>656</v>
      </c>
      <c r="AD2136" t="s">
        <v>13951</v>
      </c>
      <c r="AE2136">
        <v>9363</v>
      </c>
      <c r="AI2136">
        <v>5533</v>
      </c>
      <c r="AJ2136">
        <v>3474</v>
      </c>
      <c r="AL2136" t="s">
        <v>15460</v>
      </c>
      <c r="AM2136" t="s">
        <v>13951</v>
      </c>
      <c r="AN2136" t="s">
        <v>11378</v>
      </c>
      <c r="AO2136" t="s">
        <v>1371</v>
      </c>
    </row>
    <row r="2137" spans="1:41" x14ac:dyDescent="0.3">
      <c r="A2137" t="s">
        <v>5012</v>
      </c>
      <c r="B2137" t="s">
        <v>5013</v>
      </c>
      <c r="C2137" s="62">
        <v>31108</v>
      </c>
      <c r="D2137" t="s">
        <v>6664</v>
      </c>
      <c r="E2137" t="s">
        <v>7481</v>
      </c>
      <c r="F2137" t="s">
        <v>3575</v>
      </c>
      <c r="G2137" t="s">
        <v>3575</v>
      </c>
      <c r="H2137" t="s">
        <v>658</v>
      </c>
      <c r="I2137" t="s">
        <v>10484</v>
      </c>
      <c r="J2137" t="s">
        <v>5013</v>
      </c>
      <c r="K2137">
        <v>457420</v>
      </c>
      <c r="L2137" t="s">
        <v>5013</v>
      </c>
      <c r="M2137">
        <v>550002</v>
      </c>
      <c r="N2137" t="s">
        <v>5013</v>
      </c>
      <c r="P2137" t="s">
        <v>5012</v>
      </c>
      <c r="R2137" t="s">
        <v>5013</v>
      </c>
      <c r="V2137" t="s">
        <v>11944</v>
      </c>
      <c r="W2137">
        <v>44917</v>
      </c>
      <c r="Z2137" t="s">
        <v>9067</v>
      </c>
      <c r="AA2137" t="s">
        <v>656</v>
      </c>
      <c r="AB2137" t="s">
        <v>656</v>
      </c>
      <c r="AC2137" t="s">
        <v>5013</v>
      </c>
      <c r="AD2137" t="s">
        <v>9067</v>
      </c>
      <c r="AI2137">
        <v>564</v>
      </c>
      <c r="AO2137" t="s">
        <v>658</v>
      </c>
    </row>
    <row r="2138" spans="1:41" x14ac:dyDescent="0.3">
      <c r="A2138" t="s">
        <v>6496</v>
      </c>
      <c r="B2138" t="s">
        <v>1118</v>
      </c>
      <c r="C2138" s="62">
        <v>28292</v>
      </c>
      <c r="D2138" t="s">
        <v>8135</v>
      </c>
      <c r="E2138" t="s">
        <v>7481</v>
      </c>
      <c r="F2138" t="s">
        <v>3575</v>
      </c>
      <c r="G2138" t="s">
        <v>3575</v>
      </c>
      <c r="H2138" t="s">
        <v>1371</v>
      </c>
      <c r="I2138" t="s">
        <v>9607</v>
      </c>
      <c r="J2138" t="s">
        <v>1118</v>
      </c>
      <c r="K2138">
        <v>134268</v>
      </c>
      <c r="L2138" t="s">
        <v>1118</v>
      </c>
      <c r="N2138" t="s">
        <v>1118</v>
      </c>
      <c r="O2138" t="s">
        <v>6497</v>
      </c>
      <c r="P2138" t="s">
        <v>6496</v>
      </c>
      <c r="R2138" t="s">
        <v>1118</v>
      </c>
      <c r="V2138" t="s">
        <v>6498</v>
      </c>
      <c r="W2138">
        <v>275</v>
      </c>
      <c r="Z2138" t="s">
        <v>9068</v>
      </c>
      <c r="AA2138" t="s">
        <v>656</v>
      </c>
      <c r="AB2138" t="s">
        <v>656</v>
      </c>
      <c r="AC2138" t="s">
        <v>1118</v>
      </c>
      <c r="AD2138" t="s">
        <v>9068</v>
      </c>
      <c r="AI2138">
        <v>7111</v>
      </c>
      <c r="AO2138" t="s">
        <v>1371</v>
      </c>
    </row>
    <row r="2139" spans="1:41" x14ac:dyDescent="0.3">
      <c r="A2139" t="s">
        <v>12906</v>
      </c>
      <c r="B2139" t="s">
        <v>11271</v>
      </c>
      <c r="C2139" s="62">
        <v>34010</v>
      </c>
      <c r="D2139" t="s">
        <v>6664</v>
      </c>
      <c r="E2139" t="s">
        <v>12907</v>
      </c>
      <c r="F2139" t="s">
        <v>1435</v>
      </c>
      <c r="G2139" t="s">
        <v>9083</v>
      </c>
      <c r="H2139" t="s">
        <v>1371</v>
      </c>
      <c r="I2139" t="s">
        <v>13952</v>
      </c>
      <c r="J2139" t="s">
        <v>11271</v>
      </c>
      <c r="K2139">
        <v>605540</v>
      </c>
      <c r="L2139" t="s">
        <v>11271</v>
      </c>
      <c r="M2139">
        <v>2449977</v>
      </c>
      <c r="N2139" t="s">
        <v>11271</v>
      </c>
      <c r="O2139" t="s">
        <v>15461</v>
      </c>
      <c r="P2139" t="s">
        <v>12906</v>
      </c>
      <c r="Q2139">
        <v>10730</v>
      </c>
      <c r="R2139" t="s">
        <v>11271</v>
      </c>
      <c r="S2139">
        <v>37515</v>
      </c>
      <c r="T2139" t="s">
        <v>11271</v>
      </c>
      <c r="W2139">
        <v>70798</v>
      </c>
      <c r="Z2139" t="s">
        <v>12908</v>
      </c>
      <c r="AA2139" t="s">
        <v>656</v>
      </c>
      <c r="AB2139" t="s">
        <v>656</v>
      </c>
      <c r="AC2139" t="s">
        <v>11271</v>
      </c>
      <c r="AD2139" t="s">
        <v>12908</v>
      </c>
      <c r="AE2139">
        <v>14525</v>
      </c>
      <c r="AI2139">
        <v>23693</v>
      </c>
      <c r="AJ2139">
        <v>5427</v>
      </c>
      <c r="AL2139" t="s">
        <v>15462</v>
      </c>
      <c r="AM2139" t="s">
        <v>12908</v>
      </c>
      <c r="AN2139" t="s">
        <v>12908</v>
      </c>
      <c r="AO2139" t="s">
        <v>1371</v>
      </c>
    </row>
    <row r="2140" spans="1:41" x14ac:dyDescent="0.3">
      <c r="A2140" t="s">
        <v>3364</v>
      </c>
      <c r="B2140" t="s">
        <v>963</v>
      </c>
      <c r="C2140" s="62">
        <v>30271</v>
      </c>
      <c r="D2140" t="s">
        <v>7031</v>
      </c>
      <c r="E2140" t="s">
        <v>7481</v>
      </c>
      <c r="F2140" t="s">
        <v>3575</v>
      </c>
      <c r="G2140" t="s">
        <v>3575</v>
      </c>
      <c r="H2140" t="s">
        <v>1371</v>
      </c>
      <c r="I2140" t="s">
        <v>9292</v>
      </c>
      <c r="J2140" t="s">
        <v>963</v>
      </c>
      <c r="K2140">
        <v>445971</v>
      </c>
      <c r="L2140" t="s">
        <v>963</v>
      </c>
      <c r="M2140">
        <v>1209057</v>
      </c>
      <c r="N2140" t="s">
        <v>963</v>
      </c>
      <c r="O2140" t="s">
        <v>5014</v>
      </c>
      <c r="P2140" t="s">
        <v>3364</v>
      </c>
      <c r="Q2140">
        <v>8507</v>
      </c>
      <c r="R2140" t="s">
        <v>963</v>
      </c>
      <c r="S2140">
        <v>30048</v>
      </c>
      <c r="T2140" t="s">
        <v>963</v>
      </c>
      <c r="V2140" t="s">
        <v>6499</v>
      </c>
      <c r="W2140">
        <v>49167</v>
      </c>
      <c r="Z2140" t="s">
        <v>9069</v>
      </c>
      <c r="AA2140" t="s">
        <v>656</v>
      </c>
      <c r="AB2140" t="s">
        <v>656</v>
      </c>
      <c r="AC2140" t="s">
        <v>963</v>
      </c>
      <c r="AD2140" t="s">
        <v>9069</v>
      </c>
      <c r="AI2140">
        <v>15843</v>
      </c>
      <c r="AO2140" t="s">
        <v>1371</v>
      </c>
    </row>
    <row r="2141" spans="1:41" x14ac:dyDescent="0.3">
      <c r="A2141" t="s">
        <v>3365</v>
      </c>
      <c r="B2141" t="s">
        <v>875</v>
      </c>
      <c r="C2141" s="62">
        <v>31814</v>
      </c>
      <c r="D2141" t="s">
        <v>6825</v>
      </c>
      <c r="E2141" t="s">
        <v>7481</v>
      </c>
      <c r="F2141" t="s">
        <v>3575</v>
      </c>
      <c r="G2141" t="s">
        <v>3575</v>
      </c>
      <c r="H2141" t="s">
        <v>1371</v>
      </c>
      <c r="I2141" t="s">
        <v>10118</v>
      </c>
      <c r="J2141" t="s">
        <v>875</v>
      </c>
      <c r="K2141">
        <v>475243</v>
      </c>
      <c r="L2141" t="s">
        <v>875</v>
      </c>
      <c r="M2141">
        <v>1717422</v>
      </c>
      <c r="N2141" t="s">
        <v>875</v>
      </c>
      <c r="O2141" t="s">
        <v>3366</v>
      </c>
      <c r="P2141" t="s">
        <v>3365</v>
      </c>
      <c r="Q2141">
        <v>8630</v>
      </c>
      <c r="R2141" t="s">
        <v>875</v>
      </c>
      <c r="S2141">
        <v>30515</v>
      </c>
      <c r="T2141" t="s">
        <v>875</v>
      </c>
      <c r="V2141" t="s">
        <v>5015</v>
      </c>
      <c r="W2141">
        <v>49168</v>
      </c>
      <c r="X2141">
        <v>8630</v>
      </c>
      <c r="Y2141" t="s">
        <v>875</v>
      </c>
      <c r="Z2141" t="s">
        <v>6500</v>
      </c>
      <c r="AA2141" t="s">
        <v>656</v>
      </c>
      <c r="AB2141" t="s">
        <v>664</v>
      </c>
      <c r="AC2141" t="s">
        <v>875</v>
      </c>
      <c r="AD2141" t="s">
        <v>6500</v>
      </c>
      <c r="AE2141">
        <v>8778</v>
      </c>
      <c r="AF2141" t="s">
        <v>875</v>
      </c>
      <c r="AG2141">
        <v>11132</v>
      </c>
      <c r="AH2141" t="s">
        <v>875</v>
      </c>
      <c r="AI2141">
        <v>1835</v>
      </c>
      <c r="AJ2141">
        <v>3481</v>
      </c>
      <c r="AL2141" t="s">
        <v>15463</v>
      </c>
      <c r="AM2141" t="s">
        <v>6500</v>
      </c>
      <c r="AN2141" t="s">
        <v>6500</v>
      </c>
      <c r="AO2141" t="s">
        <v>1371</v>
      </c>
    </row>
    <row r="2142" spans="1:41" x14ac:dyDescent="0.3">
      <c r="A2142" t="s">
        <v>5016</v>
      </c>
      <c r="B2142" t="s">
        <v>978</v>
      </c>
      <c r="C2142" s="62">
        <v>32368</v>
      </c>
      <c r="D2142" t="s">
        <v>6664</v>
      </c>
      <c r="E2142" t="s">
        <v>8136</v>
      </c>
      <c r="F2142" t="s">
        <v>1387</v>
      </c>
      <c r="G2142" t="s">
        <v>6107</v>
      </c>
      <c r="H2142" t="s">
        <v>1371</v>
      </c>
      <c r="I2142" t="s">
        <v>9910</v>
      </c>
      <c r="J2142" t="s">
        <v>978</v>
      </c>
      <c r="K2142">
        <v>519443</v>
      </c>
      <c r="L2142" t="s">
        <v>978</v>
      </c>
      <c r="M2142">
        <v>2050707</v>
      </c>
      <c r="N2142" t="s">
        <v>978</v>
      </c>
      <c r="O2142" t="s">
        <v>6501</v>
      </c>
      <c r="P2142" t="s">
        <v>5016</v>
      </c>
      <c r="Q2142">
        <v>9457</v>
      </c>
      <c r="R2142" t="s">
        <v>978</v>
      </c>
      <c r="S2142">
        <v>32973</v>
      </c>
      <c r="T2142" t="s">
        <v>978</v>
      </c>
      <c r="V2142" t="s">
        <v>6502</v>
      </c>
      <c r="W2142">
        <v>68414</v>
      </c>
      <c r="X2142">
        <v>9457</v>
      </c>
      <c r="Y2142" t="s">
        <v>978</v>
      </c>
      <c r="Z2142" t="s">
        <v>6503</v>
      </c>
      <c r="AA2142" t="s">
        <v>656</v>
      </c>
      <c r="AB2142" t="s">
        <v>656</v>
      </c>
      <c r="AC2142" t="s">
        <v>978</v>
      </c>
      <c r="AD2142" t="s">
        <v>6503</v>
      </c>
      <c r="AE2142">
        <v>9925</v>
      </c>
      <c r="AF2142" t="s">
        <v>978</v>
      </c>
      <c r="AG2142">
        <v>38981</v>
      </c>
      <c r="AH2142" t="s">
        <v>978</v>
      </c>
      <c r="AI2142">
        <v>14924</v>
      </c>
      <c r="AJ2142">
        <v>4409</v>
      </c>
      <c r="AL2142" t="s">
        <v>15464</v>
      </c>
      <c r="AM2142" t="s">
        <v>6503</v>
      </c>
      <c r="AN2142" t="s">
        <v>978</v>
      </c>
      <c r="AO2142" t="s">
        <v>15883</v>
      </c>
    </row>
    <row r="2143" spans="1:41" x14ac:dyDescent="0.3">
      <c r="A2143" t="s">
        <v>3367</v>
      </c>
      <c r="B2143" t="s">
        <v>804</v>
      </c>
      <c r="C2143" s="62">
        <v>32045</v>
      </c>
      <c r="D2143" t="s">
        <v>7643</v>
      </c>
      <c r="E2143" t="s">
        <v>7642</v>
      </c>
      <c r="F2143" t="s">
        <v>3575</v>
      </c>
      <c r="G2143" t="s">
        <v>3575</v>
      </c>
      <c r="H2143" t="s">
        <v>1371</v>
      </c>
      <c r="I2143" t="s">
        <v>10171</v>
      </c>
      <c r="J2143" t="s">
        <v>804</v>
      </c>
      <c r="K2143">
        <v>474699</v>
      </c>
      <c r="L2143" t="s">
        <v>804</v>
      </c>
      <c r="M2143">
        <v>1758068</v>
      </c>
      <c r="N2143" t="s">
        <v>804</v>
      </c>
      <c r="O2143" t="s">
        <v>3368</v>
      </c>
      <c r="P2143" t="s">
        <v>3367</v>
      </c>
      <c r="Q2143">
        <v>8766</v>
      </c>
      <c r="R2143" t="s">
        <v>804</v>
      </c>
      <c r="S2143">
        <v>30943</v>
      </c>
      <c r="T2143" t="s">
        <v>804</v>
      </c>
      <c r="V2143" t="s">
        <v>5017</v>
      </c>
      <c r="W2143">
        <v>58195</v>
      </c>
      <c r="X2143">
        <v>8766</v>
      </c>
      <c r="Y2143" t="s">
        <v>804</v>
      </c>
      <c r="Z2143" t="s">
        <v>6504</v>
      </c>
      <c r="AA2143" t="s">
        <v>656</v>
      </c>
      <c r="AB2143" t="s">
        <v>656</v>
      </c>
      <c r="AC2143" t="s">
        <v>804</v>
      </c>
      <c r="AD2143" t="s">
        <v>6504</v>
      </c>
      <c r="AE2143">
        <v>10568</v>
      </c>
      <c r="AF2143" t="s">
        <v>804</v>
      </c>
      <c r="AG2143">
        <v>12442</v>
      </c>
      <c r="AH2143" t="s">
        <v>804</v>
      </c>
      <c r="AI2143">
        <v>5103</v>
      </c>
      <c r="AJ2143">
        <v>3553</v>
      </c>
      <c r="AK2143" t="s">
        <v>804</v>
      </c>
      <c r="AL2143" t="s">
        <v>15465</v>
      </c>
      <c r="AM2143" t="s">
        <v>6504</v>
      </c>
      <c r="AN2143" t="s">
        <v>804</v>
      </c>
      <c r="AO2143" t="s">
        <v>1371</v>
      </c>
    </row>
    <row r="2144" spans="1:41" x14ac:dyDescent="0.3">
      <c r="A2144" t="s">
        <v>3369</v>
      </c>
      <c r="B2144" t="s">
        <v>73</v>
      </c>
      <c r="C2144" s="62">
        <v>31320</v>
      </c>
      <c r="D2144" t="s">
        <v>6846</v>
      </c>
      <c r="E2144" t="s">
        <v>7368</v>
      </c>
      <c r="F2144" t="s">
        <v>3575</v>
      </c>
      <c r="G2144" t="s">
        <v>3575</v>
      </c>
      <c r="H2144" t="s">
        <v>659</v>
      </c>
      <c r="I2144" t="s">
        <v>9314</v>
      </c>
      <c r="J2144" t="s">
        <v>73</v>
      </c>
      <c r="K2144">
        <v>519445</v>
      </c>
      <c r="L2144" t="s">
        <v>73</v>
      </c>
      <c r="M2144">
        <v>1512025</v>
      </c>
      <c r="N2144" t="s">
        <v>73</v>
      </c>
      <c r="O2144" t="s">
        <v>3370</v>
      </c>
      <c r="P2144" t="s">
        <v>3369</v>
      </c>
      <c r="Q2144">
        <v>8732</v>
      </c>
      <c r="R2144" t="s">
        <v>73</v>
      </c>
      <c r="S2144">
        <v>29067</v>
      </c>
      <c r="T2144" t="s">
        <v>73</v>
      </c>
      <c r="V2144" t="s">
        <v>5018</v>
      </c>
      <c r="W2144">
        <v>57586</v>
      </c>
      <c r="X2144">
        <v>8732</v>
      </c>
      <c r="Y2144" t="s">
        <v>73</v>
      </c>
      <c r="Z2144" t="s">
        <v>6505</v>
      </c>
      <c r="AA2144" t="s">
        <v>656</v>
      </c>
      <c r="AB2144" t="s">
        <v>656</v>
      </c>
      <c r="AC2144" t="s">
        <v>73</v>
      </c>
      <c r="AD2144" t="s">
        <v>6505</v>
      </c>
      <c r="AE2144">
        <v>9911</v>
      </c>
      <c r="AI2144">
        <v>15821</v>
      </c>
      <c r="AJ2144">
        <v>3522</v>
      </c>
      <c r="AN2144" t="s">
        <v>73</v>
      </c>
      <c r="AO2144" t="s">
        <v>659</v>
      </c>
    </row>
    <row r="2145" spans="1:41" x14ac:dyDescent="0.3">
      <c r="A2145" t="s">
        <v>3371</v>
      </c>
      <c r="B2145" t="s">
        <v>603</v>
      </c>
      <c r="C2145" s="62">
        <v>30305</v>
      </c>
      <c r="D2145" t="s">
        <v>6670</v>
      </c>
      <c r="E2145" t="s">
        <v>6693</v>
      </c>
      <c r="F2145" t="s">
        <v>3575</v>
      </c>
      <c r="G2145" t="s">
        <v>3575</v>
      </c>
      <c r="H2145" t="s">
        <v>658</v>
      </c>
      <c r="I2145" t="s">
        <v>10503</v>
      </c>
      <c r="J2145" t="s">
        <v>603</v>
      </c>
      <c r="K2145">
        <v>431151</v>
      </c>
      <c r="L2145" t="s">
        <v>603</v>
      </c>
      <c r="M2145">
        <v>483349</v>
      </c>
      <c r="N2145" t="s">
        <v>603</v>
      </c>
      <c r="O2145" t="s">
        <v>3372</v>
      </c>
      <c r="P2145" t="s">
        <v>3371</v>
      </c>
      <c r="Q2145">
        <v>7382</v>
      </c>
      <c r="R2145" t="s">
        <v>603</v>
      </c>
      <c r="S2145">
        <v>6035</v>
      </c>
      <c r="T2145" t="s">
        <v>603</v>
      </c>
      <c r="U2145" t="s">
        <v>603</v>
      </c>
      <c r="V2145" t="s">
        <v>5019</v>
      </c>
      <c r="W2145">
        <v>31514</v>
      </c>
      <c r="X2145">
        <v>7382</v>
      </c>
      <c r="Y2145" t="s">
        <v>603</v>
      </c>
      <c r="Z2145" t="s">
        <v>6506</v>
      </c>
      <c r="AA2145" t="s">
        <v>656</v>
      </c>
      <c r="AB2145" t="s">
        <v>656</v>
      </c>
      <c r="AC2145" t="s">
        <v>603</v>
      </c>
      <c r="AD2145" t="s">
        <v>6506</v>
      </c>
      <c r="AE2145">
        <v>6956</v>
      </c>
      <c r="AF2145" t="s">
        <v>603</v>
      </c>
      <c r="AG2145">
        <v>5164</v>
      </c>
      <c r="AH2145" t="s">
        <v>603</v>
      </c>
      <c r="AI2145">
        <v>15232</v>
      </c>
      <c r="AJ2145">
        <v>1117</v>
      </c>
      <c r="AL2145" t="s">
        <v>15466</v>
      </c>
      <c r="AM2145" t="s">
        <v>6506</v>
      </c>
      <c r="AN2145" t="s">
        <v>603</v>
      </c>
      <c r="AO2145" t="s">
        <v>658</v>
      </c>
    </row>
    <row r="2146" spans="1:41" x14ac:dyDescent="0.3">
      <c r="A2146" t="s">
        <v>5020</v>
      </c>
      <c r="B2146" t="s">
        <v>1165</v>
      </c>
      <c r="C2146" s="62">
        <v>27387</v>
      </c>
      <c r="D2146" t="s">
        <v>7203</v>
      </c>
      <c r="E2146" t="s">
        <v>6693</v>
      </c>
      <c r="F2146" t="s">
        <v>3575</v>
      </c>
      <c r="G2146" t="s">
        <v>3575</v>
      </c>
      <c r="H2146" t="s">
        <v>1371</v>
      </c>
      <c r="I2146" t="s">
        <v>9511</v>
      </c>
      <c r="J2146" t="s">
        <v>1165</v>
      </c>
      <c r="K2146">
        <v>124604</v>
      </c>
      <c r="L2146" t="s">
        <v>1165</v>
      </c>
      <c r="M2146">
        <v>8206</v>
      </c>
      <c r="N2146" t="s">
        <v>1165</v>
      </c>
      <c r="O2146" t="s">
        <v>6507</v>
      </c>
      <c r="P2146" t="s">
        <v>5020</v>
      </c>
      <c r="Q2146">
        <v>5650</v>
      </c>
      <c r="R2146" t="s">
        <v>1165</v>
      </c>
      <c r="S2146">
        <v>3489</v>
      </c>
      <c r="T2146" t="s">
        <v>1165</v>
      </c>
      <c r="V2146" t="s">
        <v>6508</v>
      </c>
      <c r="W2146">
        <v>219</v>
      </c>
      <c r="X2146">
        <v>5650</v>
      </c>
      <c r="Y2146" t="s">
        <v>1165</v>
      </c>
      <c r="Z2146" t="s">
        <v>6509</v>
      </c>
      <c r="AA2146" t="s">
        <v>656</v>
      </c>
      <c r="AB2146" t="s">
        <v>656</v>
      </c>
      <c r="AC2146" t="s">
        <v>1165</v>
      </c>
      <c r="AD2146" t="s">
        <v>6509</v>
      </c>
      <c r="AI2146">
        <v>1209</v>
      </c>
      <c r="AO2146" t="s">
        <v>1371</v>
      </c>
    </row>
    <row r="2147" spans="1:41" x14ac:dyDescent="0.3">
      <c r="A2147" t="s">
        <v>8284</v>
      </c>
      <c r="B2147" t="s">
        <v>9070</v>
      </c>
      <c r="C2147" s="62">
        <v>32876</v>
      </c>
      <c r="D2147" t="s">
        <v>6526</v>
      </c>
      <c r="E2147" t="s">
        <v>6693</v>
      </c>
      <c r="F2147" t="s">
        <v>1447</v>
      </c>
      <c r="G2147" t="s">
        <v>6107</v>
      </c>
      <c r="H2147" t="s">
        <v>1371</v>
      </c>
      <c r="I2147" t="s">
        <v>10339</v>
      </c>
      <c r="J2147" t="s">
        <v>9070</v>
      </c>
      <c r="K2147">
        <v>605541</v>
      </c>
      <c r="L2147" t="s">
        <v>9070</v>
      </c>
      <c r="M2147">
        <v>1958128</v>
      </c>
      <c r="N2147" t="s">
        <v>9070</v>
      </c>
      <c r="O2147" t="s">
        <v>13189</v>
      </c>
      <c r="P2147" t="s">
        <v>8284</v>
      </c>
      <c r="Q2147">
        <v>9964</v>
      </c>
      <c r="R2147" t="s">
        <v>9070</v>
      </c>
      <c r="S2147">
        <v>32291</v>
      </c>
      <c r="T2147" t="s">
        <v>9070</v>
      </c>
      <c r="V2147" t="s">
        <v>12953</v>
      </c>
      <c r="W2147">
        <v>70498</v>
      </c>
      <c r="X2147">
        <v>9964</v>
      </c>
      <c r="Y2147" t="s">
        <v>9070</v>
      </c>
      <c r="Z2147" t="s">
        <v>9071</v>
      </c>
      <c r="AA2147" t="s">
        <v>656</v>
      </c>
      <c r="AB2147" t="s">
        <v>656</v>
      </c>
      <c r="AC2147" t="s">
        <v>9070</v>
      </c>
      <c r="AD2147" t="s">
        <v>9071</v>
      </c>
      <c r="AE2147">
        <v>12223</v>
      </c>
      <c r="AF2147" t="s">
        <v>9070</v>
      </c>
      <c r="AG2147">
        <v>21211</v>
      </c>
      <c r="AH2147" t="s">
        <v>9070</v>
      </c>
      <c r="AI2147">
        <v>18317</v>
      </c>
      <c r="AJ2147">
        <v>4923</v>
      </c>
      <c r="AL2147" t="s">
        <v>15467</v>
      </c>
      <c r="AM2147" t="s">
        <v>9071</v>
      </c>
      <c r="AN2147" t="s">
        <v>9070</v>
      </c>
      <c r="AO2147" t="s">
        <v>15883</v>
      </c>
    </row>
    <row r="2148" spans="1:41" x14ac:dyDescent="0.3">
      <c r="A2148" t="s">
        <v>3373</v>
      </c>
      <c r="B2148" t="s">
        <v>893</v>
      </c>
      <c r="C2148" s="62">
        <v>30955</v>
      </c>
      <c r="D2148" t="s">
        <v>6815</v>
      </c>
      <c r="E2148" t="s">
        <v>6693</v>
      </c>
      <c r="F2148" t="s">
        <v>1387</v>
      </c>
      <c r="G2148" t="s">
        <v>6107</v>
      </c>
      <c r="H2148" t="s">
        <v>1371</v>
      </c>
      <c r="I2148" t="s">
        <v>10533</v>
      </c>
      <c r="J2148" t="s">
        <v>893</v>
      </c>
      <c r="K2148">
        <v>453214</v>
      </c>
      <c r="L2148" t="s">
        <v>893</v>
      </c>
      <c r="M2148">
        <v>2027446</v>
      </c>
      <c r="N2148" t="s">
        <v>893</v>
      </c>
      <c r="O2148" t="s">
        <v>13139</v>
      </c>
      <c r="P2148" t="s">
        <v>3373</v>
      </c>
      <c r="Q2148">
        <v>9370</v>
      </c>
      <c r="R2148" t="s">
        <v>893</v>
      </c>
      <c r="S2148">
        <v>32587</v>
      </c>
      <c r="T2148" t="s">
        <v>893</v>
      </c>
      <c r="V2148" t="s">
        <v>12729</v>
      </c>
      <c r="W2148">
        <v>56987</v>
      </c>
      <c r="X2148">
        <v>9370</v>
      </c>
      <c r="Y2148" t="s">
        <v>893</v>
      </c>
      <c r="Z2148" t="s">
        <v>6510</v>
      </c>
      <c r="AA2148" t="s">
        <v>656</v>
      </c>
      <c r="AB2148" t="s">
        <v>656</v>
      </c>
      <c r="AC2148" t="s">
        <v>893</v>
      </c>
      <c r="AD2148" t="s">
        <v>6510</v>
      </c>
      <c r="AE2148">
        <v>9308</v>
      </c>
      <c r="AF2148" t="s">
        <v>893</v>
      </c>
      <c r="AG2148">
        <v>38148</v>
      </c>
      <c r="AH2148" t="s">
        <v>893</v>
      </c>
      <c r="AI2148">
        <v>2790</v>
      </c>
      <c r="AJ2148">
        <v>4350</v>
      </c>
      <c r="AL2148" t="s">
        <v>15468</v>
      </c>
      <c r="AM2148" t="s">
        <v>6510</v>
      </c>
      <c r="AN2148" t="s">
        <v>893</v>
      </c>
      <c r="AO2148" t="s">
        <v>1371</v>
      </c>
    </row>
    <row r="2149" spans="1:41" x14ac:dyDescent="0.3">
      <c r="A2149" t="s">
        <v>3374</v>
      </c>
      <c r="B2149" t="s">
        <v>1201</v>
      </c>
      <c r="C2149" s="62">
        <v>31075</v>
      </c>
      <c r="D2149" t="s">
        <v>8137</v>
      </c>
      <c r="E2149" t="s">
        <v>6693</v>
      </c>
      <c r="F2149" t="s">
        <v>3575</v>
      </c>
      <c r="G2149" t="s">
        <v>3575</v>
      </c>
      <c r="H2149" t="s">
        <v>1371</v>
      </c>
      <c r="I2149" t="s">
        <v>10383</v>
      </c>
      <c r="J2149" t="s">
        <v>1201</v>
      </c>
      <c r="K2149">
        <v>449079</v>
      </c>
      <c r="L2149" t="s">
        <v>1201</v>
      </c>
      <c r="M2149">
        <v>1422590</v>
      </c>
      <c r="N2149" t="s">
        <v>1201</v>
      </c>
      <c r="O2149" t="s">
        <v>3375</v>
      </c>
      <c r="P2149" t="s">
        <v>3374</v>
      </c>
      <c r="Q2149">
        <v>8157</v>
      </c>
      <c r="R2149" t="s">
        <v>1201</v>
      </c>
      <c r="S2149">
        <v>28940</v>
      </c>
      <c r="T2149" t="s">
        <v>1201</v>
      </c>
      <c r="V2149" t="s">
        <v>5021</v>
      </c>
      <c r="W2149">
        <v>49178</v>
      </c>
      <c r="X2149">
        <v>8157</v>
      </c>
      <c r="Y2149" t="s">
        <v>1201</v>
      </c>
      <c r="Z2149" t="s">
        <v>6511</v>
      </c>
      <c r="AA2149" t="s">
        <v>656</v>
      </c>
      <c r="AB2149" t="s">
        <v>664</v>
      </c>
      <c r="AC2149" t="s">
        <v>1201</v>
      </c>
      <c r="AD2149" t="s">
        <v>6511</v>
      </c>
      <c r="AE2149">
        <v>10268</v>
      </c>
      <c r="AF2149" t="s">
        <v>1201</v>
      </c>
      <c r="AG2149">
        <v>6227</v>
      </c>
      <c r="AI2149">
        <v>1550</v>
      </c>
      <c r="AN2149" t="s">
        <v>1201</v>
      </c>
      <c r="AO2149" t="s">
        <v>1371</v>
      </c>
    </row>
    <row r="2150" spans="1:41" x14ac:dyDescent="0.3">
      <c r="A2150" t="s">
        <v>14186</v>
      </c>
      <c r="B2150" t="s">
        <v>14057</v>
      </c>
      <c r="C2150" s="62">
        <v>33603</v>
      </c>
      <c r="D2150" t="s">
        <v>6637</v>
      </c>
      <c r="E2150" t="s">
        <v>14187</v>
      </c>
      <c r="F2150" t="s">
        <v>1437</v>
      </c>
      <c r="G2150" t="s">
        <v>6107</v>
      </c>
      <c r="H2150" t="s">
        <v>1371</v>
      </c>
      <c r="I2150" t="s">
        <v>15655</v>
      </c>
      <c r="J2150" t="s">
        <v>14057</v>
      </c>
      <c r="K2150">
        <v>642232</v>
      </c>
      <c r="L2150" t="s">
        <v>14057</v>
      </c>
      <c r="M2150">
        <v>2167343</v>
      </c>
      <c r="N2150" t="s">
        <v>14057</v>
      </c>
      <c r="P2150" t="s">
        <v>14186</v>
      </c>
      <c r="Q2150">
        <v>10147</v>
      </c>
      <c r="S2150">
        <v>33735</v>
      </c>
      <c r="W2150">
        <v>103929</v>
      </c>
      <c r="Z2150" t="s">
        <v>14188</v>
      </c>
      <c r="AA2150" t="s">
        <v>656</v>
      </c>
      <c r="AB2150" t="s">
        <v>664</v>
      </c>
      <c r="AD2150" t="s">
        <v>14188</v>
      </c>
      <c r="AE2150">
        <v>13471</v>
      </c>
      <c r="AI2150">
        <v>19747</v>
      </c>
      <c r="AJ2150">
        <v>5067</v>
      </c>
      <c r="AN2150" t="s">
        <v>14057</v>
      </c>
      <c r="AO2150" t="s">
        <v>15883</v>
      </c>
    </row>
    <row r="2151" spans="1:41" x14ac:dyDescent="0.3">
      <c r="A2151" t="s">
        <v>13953</v>
      </c>
      <c r="B2151" t="s">
        <v>11289</v>
      </c>
      <c r="C2151" s="62">
        <v>31861</v>
      </c>
      <c r="D2151" t="s">
        <v>13954</v>
      </c>
      <c r="E2151" t="s">
        <v>13955</v>
      </c>
      <c r="F2151" t="s">
        <v>1407</v>
      </c>
      <c r="G2151" t="s">
        <v>9083</v>
      </c>
      <c r="H2151" t="s">
        <v>1371</v>
      </c>
      <c r="I2151" t="s">
        <v>11290</v>
      </c>
      <c r="J2151" t="s">
        <v>11289</v>
      </c>
      <c r="K2151">
        <v>489446</v>
      </c>
      <c r="L2151" t="s">
        <v>11289</v>
      </c>
      <c r="M2151">
        <v>2036146</v>
      </c>
      <c r="N2151" t="s">
        <v>11289</v>
      </c>
      <c r="O2151" t="s">
        <v>13956</v>
      </c>
      <c r="P2151" t="s">
        <v>13953</v>
      </c>
      <c r="Q2151">
        <v>9727</v>
      </c>
      <c r="R2151" t="s">
        <v>11289</v>
      </c>
      <c r="S2151">
        <v>32623</v>
      </c>
      <c r="T2151" t="s">
        <v>11289</v>
      </c>
      <c r="W2151">
        <v>59239</v>
      </c>
      <c r="X2151">
        <v>9727</v>
      </c>
      <c r="Y2151" t="s">
        <v>11289</v>
      </c>
      <c r="Z2151" t="s">
        <v>13957</v>
      </c>
      <c r="AA2151" t="s">
        <v>664</v>
      </c>
      <c r="AB2151" t="s">
        <v>656</v>
      </c>
      <c r="AD2151" t="s">
        <v>13957</v>
      </c>
      <c r="AE2151">
        <v>13221</v>
      </c>
      <c r="AI2151">
        <v>6175</v>
      </c>
      <c r="AJ2151">
        <v>4647</v>
      </c>
      <c r="AL2151" t="s">
        <v>15469</v>
      </c>
      <c r="AM2151" t="s">
        <v>13957</v>
      </c>
      <c r="AN2151" t="s">
        <v>13957</v>
      </c>
      <c r="AO2151" t="s">
        <v>15883</v>
      </c>
    </row>
    <row r="2152" spans="1:41" x14ac:dyDescent="0.3">
      <c r="A2152" t="s">
        <v>3518</v>
      </c>
      <c r="B2152" t="s">
        <v>461</v>
      </c>
      <c r="C2152" s="62">
        <v>33577</v>
      </c>
      <c r="D2152" t="s">
        <v>6536</v>
      </c>
      <c r="E2152" t="s">
        <v>6535</v>
      </c>
      <c r="F2152" t="s">
        <v>1435</v>
      </c>
      <c r="G2152" t="s">
        <v>9083</v>
      </c>
      <c r="H2152" t="s">
        <v>1378</v>
      </c>
      <c r="I2152" t="s">
        <v>10333</v>
      </c>
      <c r="J2152" t="s">
        <v>461</v>
      </c>
      <c r="K2152">
        <v>592885</v>
      </c>
      <c r="L2152" t="s">
        <v>461</v>
      </c>
      <c r="M2152">
        <v>1765815</v>
      </c>
      <c r="N2152" t="s">
        <v>461</v>
      </c>
      <c r="O2152" t="s">
        <v>5022</v>
      </c>
      <c r="P2152" t="s">
        <v>3518</v>
      </c>
      <c r="Q2152">
        <v>9320</v>
      </c>
      <c r="R2152" t="s">
        <v>461</v>
      </c>
      <c r="S2152">
        <v>31283</v>
      </c>
      <c r="T2152" t="s">
        <v>461</v>
      </c>
      <c r="U2152" t="s">
        <v>461</v>
      </c>
      <c r="V2152" t="s">
        <v>5023</v>
      </c>
      <c r="W2152">
        <v>67156</v>
      </c>
      <c r="X2152">
        <v>9320</v>
      </c>
      <c r="Y2152" t="s">
        <v>461</v>
      </c>
      <c r="Z2152" t="s">
        <v>6512</v>
      </c>
      <c r="AA2152" t="s">
        <v>664</v>
      </c>
      <c r="AB2152" t="s">
        <v>656</v>
      </c>
      <c r="AC2152" t="s">
        <v>461</v>
      </c>
      <c r="AD2152" t="s">
        <v>6512</v>
      </c>
      <c r="AE2152">
        <v>11522</v>
      </c>
      <c r="AF2152" t="s">
        <v>461</v>
      </c>
      <c r="AG2152">
        <v>21609</v>
      </c>
      <c r="AH2152" t="s">
        <v>461</v>
      </c>
      <c r="AI2152">
        <v>14893</v>
      </c>
      <c r="AJ2152">
        <v>4335</v>
      </c>
      <c r="AK2152" t="s">
        <v>461</v>
      </c>
      <c r="AL2152" t="s">
        <v>15470</v>
      </c>
      <c r="AM2152" t="s">
        <v>6512</v>
      </c>
      <c r="AN2152" t="s">
        <v>6512</v>
      </c>
      <c r="AO2152" t="s">
        <v>1378</v>
      </c>
    </row>
    <row r="2153" spans="1:41" x14ac:dyDescent="0.3">
      <c r="A2153" t="s">
        <v>13547</v>
      </c>
      <c r="B2153" t="s">
        <v>11386</v>
      </c>
      <c r="C2153" s="62">
        <v>34115</v>
      </c>
      <c r="D2153" t="s">
        <v>13548</v>
      </c>
      <c r="E2153" t="s">
        <v>13549</v>
      </c>
      <c r="F2153" t="s">
        <v>1447</v>
      </c>
      <c r="G2153" t="s">
        <v>6107</v>
      </c>
      <c r="H2153" t="s">
        <v>1371</v>
      </c>
      <c r="I2153" t="s">
        <v>11841</v>
      </c>
      <c r="J2153" t="s">
        <v>11386</v>
      </c>
      <c r="K2153">
        <v>593679</v>
      </c>
      <c r="L2153" t="s">
        <v>11386</v>
      </c>
      <c r="M2153">
        <v>2159740</v>
      </c>
      <c r="N2153" t="s">
        <v>11386</v>
      </c>
      <c r="O2153" t="s">
        <v>13550</v>
      </c>
      <c r="P2153" t="s">
        <v>13547</v>
      </c>
      <c r="Q2153">
        <v>10136</v>
      </c>
      <c r="R2153" t="s">
        <v>11386</v>
      </c>
      <c r="S2153">
        <v>33651</v>
      </c>
      <c r="T2153" t="s">
        <v>11386</v>
      </c>
      <c r="W2153">
        <v>67451</v>
      </c>
      <c r="X2153">
        <v>10136</v>
      </c>
      <c r="Y2153" t="s">
        <v>11386</v>
      </c>
      <c r="Z2153" t="s">
        <v>13551</v>
      </c>
      <c r="AA2153" t="s">
        <v>656</v>
      </c>
      <c r="AB2153" t="s">
        <v>656</v>
      </c>
      <c r="AD2153" t="s">
        <v>13551</v>
      </c>
      <c r="AE2153">
        <v>13124</v>
      </c>
      <c r="AF2153" t="s">
        <v>11386</v>
      </c>
      <c r="AG2153">
        <v>68479</v>
      </c>
      <c r="AH2153" t="s">
        <v>11386</v>
      </c>
      <c r="AI2153">
        <v>13182</v>
      </c>
      <c r="AJ2153">
        <v>5355</v>
      </c>
      <c r="AL2153" t="s">
        <v>15471</v>
      </c>
      <c r="AM2153" t="s">
        <v>13551</v>
      </c>
      <c r="AN2153" t="s">
        <v>13551</v>
      </c>
      <c r="AO2153" t="s">
        <v>1371</v>
      </c>
    </row>
    <row r="2154" spans="1:41" x14ac:dyDescent="0.3">
      <c r="A2154" t="s">
        <v>3376</v>
      </c>
      <c r="B2154" t="s">
        <v>622</v>
      </c>
      <c r="C2154" s="62">
        <v>28929</v>
      </c>
      <c r="D2154" t="s">
        <v>6808</v>
      </c>
      <c r="E2154" t="s">
        <v>7369</v>
      </c>
      <c r="F2154" t="s">
        <v>3575</v>
      </c>
      <c r="G2154" t="s">
        <v>3575</v>
      </c>
      <c r="H2154" t="s">
        <v>658</v>
      </c>
      <c r="I2154" t="s">
        <v>10400</v>
      </c>
      <c r="J2154" t="s">
        <v>622</v>
      </c>
      <c r="K2154">
        <v>425903</v>
      </c>
      <c r="L2154" t="s">
        <v>622</v>
      </c>
      <c r="M2154">
        <v>390828</v>
      </c>
      <c r="N2154" t="s">
        <v>622</v>
      </c>
      <c r="O2154" t="s">
        <v>3377</v>
      </c>
      <c r="P2154" t="s">
        <v>3376</v>
      </c>
      <c r="Q2154">
        <v>7049</v>
      </c>
      <c r="R2154" t="s">
        <v>622</v>
      </c>
      <c r="S2154">
        <v>5375</v>
      </c>
      <c r="T2154" t="s">
        <v>622</v>
      </c>
      <c r="V2154" t="s">
        <v>5024</v>
      </c>
      <c r="W2154">
        <v>31729</v>
      </c>
      <c r="X2154">
        <v>7049</v>
      </c>
      <c r="Y2154" t="s">
        <v>622</v>
      </c>
      <c r="Z2154" t="s">
        <v>9072</v>
      </c>
      <c r="AA2154" t="s">
        <v>656</v>
      </c>
      <c r="AB2154" t="s">
        <v>656</v>
      </c>
      <c r="AC2154" t="s">
        <v>622</v>
      </c>
      <c r="AD2154" t="s">
        <v>9072</v>
      </c>
      <c r="AI2154">
        <v>9489</v>
      </c>
      <c r="AO2154" t="s">
        <v>658</v>
      </c>
    </row>
    <row r="2155" spans="1:41" x14ac:dyDescent="0.3">
      <c r="A2155" t="s">
        <v>3378</v>
      </c>
      <c r="B2155" t="s">
        <v>439</v>
      </c>
      <c r="C2155" s="62">
        <v>29000</v>
      </c>
      <c r="D2155" t="s">
        <v>6642</v>
      </c>
      <c r="E2155" t="s">
        <v>6964</v>
      </c>
      <c r="F2155" t="s">
        <v>3575</v>
      </c>
      <c r="G2155" t="s">
        <v>3575</v>
      </c>
      <c r="H2155" t="s">
        <v>1371</v>
      </c>
      <c r="I2155" t="s">
        <v>9956</v>
      </c>
      <c r="J2155" t="s">
        <v>439</v>
      </c>
      <c r="K2155">
        <v>432934</v>
      </c>
      <c r="L2155" t="s">
        <v>439</v>
      </c>
      <c r="M2155">
        <v>517762</v>
      </c>
      <c r="N2155" t="s">
        <v>3379</v>
      </c>
      <c r="O2155" t="s">
        <v>3380</v>
      </c>
      <c r="P2155" t="s">
        <v>3378</v>
      </c>
      <c r="Q2155">
        <v>7412</v>
      </c>
      <c r="R2155" t="s">
        <v>439</v>
      </c>
      <c r="S2155">
        <v>6073</v>
      </c>
      <c r="T2155" t="s">
        <v>439</v>
      </c>
      <c r="V2155" t="s">
        <v>5025</v>
      </c>
      <c r="W2155">
        <v>45140</v>
      </c>
      <c r="X2155">
        <v>7412</v>
      </c>
      <c r="Y2155" t="s">
        <v>439</v>
      </c>
      <c r="Z2155" t="s">
        <v>6514</v>
      </c>
      <c r="AA2155" t="s">
        <v>656</v>
      </c>
      <c r="AB2155" t="s">
        <v>656</v>
      </c>
      <c r="AC2155" t="s">
        <v>6513</v>
      </c>
      <c r="AD2155" t="s">
        <v>9073</v>
      </c>
      <c r="AE2155">
        <v>7117</v>
      </c>
      <c r="AF2155" t="s">
        <v>439</v>
      </c>
      <c r="AG2155">
        <v>6229</v>
      </c>
      <c r="AH2155" t="s">
        <v>439</v>
      </c>
      <c r="AI2155">
        <v>8755</v>
      </c>
      <c r="AJ2155">
        <v>1081</v>
      </c>
      <c r="AK2155" t="s">
        <v>439</v>
      </c>
      <c r="AN2155" t="s">
        <v>439</v>
      </c>
      <c r="AO2155" t="s">
        <v>1371</v>
      </c>
    </row>
    <row r="2156" spans="1:41" x14ac:dyDescent="0.3">
      <c r="A2156" t="s">
        <v>3381</v>
      </c>
      <c r="B2156" t="s">
        <v>439</v>
      </c>
      <c r="C2156" s="62">
        <v>30564</v>
      </c>
      <c r="D2156" t="s">
        <v>6642</v>
      </c>
      <c r="E2156" t="s">
        <v>6964</v>
      </c>
      <c r="F2156" t="s">
        <v>3575</v>
      </c>
      <c r="G2156" t="s">
        <v>3575</v>
      </c>
      <c r="H2156" t="s">
        <v>1378</v>
      </c>
      <c r="I2156" t="s">
        <v>10821</v>
      </c>
      <c r="J2156" t="s">
        <v>439</v>
      </c>
      <c r="K2156">
        <v>455759</v>
      </c>
      <c r="L2156" t="s">
        <v>439</v>
      </c>
      <c r="M2156">
        <v>489811</v>
      </c>
      <c r="N2156" t="s">
        <v>3382</v>
      </c>
      <c r="O2156" t="s">
        <v>3383</v>
      </c>
      <c r="P2156" t="s">
        <v>3381</v>
      </c>
      <c r="Q2156">
        <v>7738</v>
      </c>
      <c r="R2156" t="s">
        <v>439</v>
      </c>
      <c r="S2156">
        <v>6514</v>
      </c>
      <c r="T2156" t="s">
        <v>439</v>
      </c>
      <c r="U2156" t="s">
        <v>3382</v>
      </c>
      <c r="V2156" t="s">
        <v>5026</v>
      </c>
      <c r="W2156">
        <v>45492</v>
      </c>
      <c r="X2156">
        <v>7738</v>
      </c>
      <c r="Y2156" t="s">
        <v>439</v>
      </c>
      <c r="Z2156" t="s">
        <v>6514</v>
      </c>
      <c r="AA2156" t="s">
        <v>656</v>
      </c>
      <c r="AB2156" t="s">
        <v>656</v>
      </c>
      <c r="AC2156" t="s">
        <v>439</v>
      </c>
      <c r="AD2156" t="s">
        <v>9074</v>
      </c>
      <c r="AE2156">
        <v>7969</v>
      </c>
      <c r="AF2156" t="s">
        <v>439</v>
      </c>
      <c r="AG2156">
        <v>6230</v>
      </c>
      <c r="AI2156">
        <v>12527</v>
      </c>
      <c r="AJ2156">
        <v>2404</v>
      </c>
      <c r="AK2156" t="s">
        <v>439</v>
      </c>
      <c r="AN2156" t="s">
        <v>439</v>
      </c>
      <c r="AO2156" t="s">
        <v>1378</v>
      </c>
    </row>
    <row r="2157" spans="1:41" x14ac:dyDescent="0.3">
      <c r="A2157" t="s">
        <v>3384</v>
      </c>
      <c r="B2157" t="s">
        <v>503</v>
      </c>
      <c r="C2157" s="62">
        <v>31304</v>
      </c>
      <c r="D2157" t="s">
        <v>6965</v>
      </c>
      <c r="E2157" t="s">
        <v>6964</v>
      </c>
      <c r="F2157" t="s">
        <v>1447</v>
      </c>
      <c r="G2157" t="s">
        <v>6107</v>
      </c>
      <c r="H2157" t="s">
        <v>1378</v>
      </c>
      <c r="I2157" t="s">
        <v>9718</v>
      </c>
      <c r="J2157" t="s">
        <v>503</v>
      </c>
      <c r="K2157">
        <v>430321</v>
      </c>
      <c r="L2157" t="s">
        <v>503</v>
      </c>
      <c r="M2157">
        <v>435069</v>
      </c>
      <c r="N2157" t="s">
        <v>503</v>
      </c>
      <c r="O2157" t="s">
        <v>3385</v>
      </c>
      <c r="P2157" t="s">
        <v>3384</v>
      </c>
      <c r="Q2157">
        <v>7467</v>
      </c>
      <c r="R2157" t="s">
        <v>503</v>
      </c>
      <c r="S2157">
        <v>6138</v>
      </c>
      <c r="T2157" t="s">
        <v>503</v>
      </c>
      <c r="U2157" t="s">
        <v>503</v>
      </c>
      <c r="V2157" t="s">
        <v>5027</v>
      </c>
      <c r="W2157">
        <v>45493</v>
      </c>
      <c r="X2157">
        <v>7467</v>
      </c>
      <c r="Y2157" t="s">
        <v>503</v>
      </c>
      <c r="Z2157" t="s">
        <v>6515</v>
      </c>
      <c r="AA2157" t="s">
        <v>656</v>
      </c>
      <c r="AB2157" t="s">
        <v>656</v>
      </c>
      <c r="AC2157" t="s">
        <v>503</v>
      </c>
      <c r="AD2157" t="s">
        <v>6515</v>
      </c>
      <c r="AE2157">
        <v>7601</v>
      </c>
      <c r="AF2157" t="s">
        <v>503</v>
      </c>
      <c r="AG2157">
        <v>5210</v>
      </c>
      <c r="AI2157">
        <v>15193</v>
      </c>
      <c r="AN2157" t="s">
        <v>503</v>
      </c>
      <c r="AO2157" t="s">
        <v>1378</v>
      </c>
    </row>
    <row r="2158" spans="1:41" x14ac:dyDescent="0.3">
      <c r="A2158" t="s">
        <v>3386</v>
      </c>
      <c r="B2158" t="s">
        <v>3519</v>
      </c>
      <c r="C2158" s="62">
        <v>31192</v>
      </c>
      <c r="D2158" t="s">
        <v>6589</v>
      </c>
      <c r="E2158" t="s">
        <v>6940</v>
      </c>
      <c r="F2158" t="s">
        <v>3575</v>
      </c>
      <c r="G2158" t="s">
        <v>3575</v>
      </c>
      <c r="H2158" t="s">
        <v>1378</v>
      </c>
      <c r="I2158" t="s">
        <v>10260</v>
      </c>
      <c r="J2158" t="s">
        <v>465</v>
      </c>
      <c r="K2158">
        <v>458913</v>
      </c>
      <c r="L2158" t="s">
        <v>465</v>
      </c>
      <c r="M2158">
        <v>548875</v>
      </c>
      <c r="N2158" t="s">
        <v>465</v>
      </c>
      <c r="O2158" t="s">
        <v>3387</v>
      </c>
      <c r="P2158" t="s">
        <v>3386</v>
      </c>
      <c r="Q2158">
        <v>8399</v>
      </c>
      <c r="R2158" t="s">
        <v>3519</v>
      </c>
      <c r="S2158">
        <v>29759</v>
      </c>
      <c r="T2158" t="s">
        <v>3519</v>
      </c>
      <c r="U2158" t="s">
        <v>3519</v>
      </c>
      <c r="V2158" t="s">
        <v>5028</v>
      </c>
      <c r="W2158">
        <v>49200</v>
      </c>
      <c r="X2158">
        <v>8399</v>
      </c>
      <c r="Y2158" t="s">
        <v>465</v>
      </c>
      <c r="Z2158" t="s">
        <v>9075</v>
      </c>
      <c r="AA2158" t="s">
        <v>5053</v>
      </c>
      <c r="AB2158" t="s">
        <v>656</v>
      </c>
      <c r="AC2158" t="s">
        <v>465</v>
      </c>
      <c r="AD2158" t="s">
        <v>9075</v>
      </c>
      <c r="AE2158">
        <v>9487</v>
      </c>
      <c r="AF2158" t="s">
        <v>465</v>
      </c>
      <c r="AG2158">
        <v>6252</v>
      </c>
      <c r="AI2158">
        <v>2291</v>
      </c>
      <c r="AJ2158">
        <v>3328</v>
      </c>
      <c r="AK2158" t="s">
        <v>3519</v>
      </c>
      <c r="AL2158" t="s">
        <v>15472</v>
      </c>
      <c r="AM2158" t="s">
        <v>9075</v>
      </c>
      <c r="AN2158" t="s">
        <v>3519</v>
      </c>
      <c r="AO2158" t="s">
        <v>1378</v>
      </c>
    </row>
    <row r="2159" spans="1:41" x14ac:dyDescent="0.3">
      <c r="A2159" t="s">
        <v>3388</v>
      </c>
      <c r="B2159" t="s">
        <v>32</v>
      </c>
      <c r="C2159" s="62">
        <v>30227</v>
      </c>
      <c r="D2159" t="s">
        <v>6610</v>
      </c>
      <c r="E2159" t="s">
        <v>6964</v>
      </c>
      <c r="F2159" t="s">
        <v>3575</v>
      </c>
      <c r="G2159" t="s">
        <v>3575</v>
      </c>
      <c r="H2159" t="s">
        <v>1378</v>
      </c>
      <c r="I2159" t="s">
        <v>10170</v>
      </c>
      <c r="J2159" t="s">
        <v>32</v>
      </c>
      <c r="K2159">
        <v>457568</v>
      </c>
      <c r="L2159" t="s">
        <v>32</v>
      </c>
      <c r="M2159">
        <v>1665622</v>
      </c>
      <c r="N2159" t="s">
        <v>32</v>
      </c>
      <c r="O2159" t="s">
        <v>12168</v>
      </c>
      <c r="P2159" t="s">
        <v>3388</v>
      </c>
      <c r="Q2159">
        <v>8886</v>
      </c>
      <c r="R2159" t="s">
        <v>32</v>
      </c>
      <c r="V2159" t="s">
        <v>12169</v>
      </c>
      <c r="W2159">
        <v>31205</v>
      </c>
      <c r="X2159">
        <v>8886</v>
      </c>
      <c r="Y2159" t="s">
        <v>32</v>
      </c>
      <c r="Z2159" t="s">
        <v>9076</v>
      </c>
      <c r="AA2159" t="s">
        <v>664</v>
      </c>
      <c r="AB2159" t="s">
        <v>656</v>
      </c>
      <c r="AC2159" t="s">
        <v>32</v>
      </c>
      <c r="AD2159" t="s">
        <v>9076</v>
      </c>
      <c r="AI2159">
        <v>2340</v>
      </c>
      <c r="AO2159" t="s">
        <v>1378</v>
      </c>
    </row>
    <row r="2160" spans="1:41" x14ac:dyDescent="0.3">
      <c r="A2160" t="s">
        <v>3389</v>
      </c>
      <c r="B2160" t="s">
        <v>415</v>
      </c>
      <c r="C2160" s="62">
        <v>28052</v>
      </c>
      <c r="D2160" t="s">
        <v>6583</v>
      </c>
      <c r="E2160" t="s">
        <v>6964</v>
      </c>
      <c r="F2160" t="s">
        <v>3575</v>
      </c>
      <c r="G2160" t="s">
        <v>3575</v>
      </c>
      <c r="H2160" t="s">
        <v>1394</v>
      </c>
      <c r="I2160" t="s">
        <v>9459</v>
      </c>
      <c r="J2160" t="s">
        <v>415</v>
      </c>
      <c r="K2160">
        <v>276545</v>
      </c>
      <c r="L2160" t="s">
        <v>415</v>
      </c>
      <c r="M2160">
        <v>132692</v>
      </c>
      <c r="N2160" t="s">
        <v>415</v>
      </c>
      <c r="O2160" t="s">
        <v>3390</v>
      </c>
      <c r="P2160" t="s">
        <v>3389</v>
      </c>
      <c r="Q2160">
        <v>6613</v>
      </c>
      <c r="R2160" t="s">
        <v>415</v>
      </c>
      <c r="S2160">
        <v>4566</v>
      </c>
      <c r="T2160" t="s">
        <v>415</v>
      </c>
      <c r="V2160" t="s">
        <v>5029</v>
      </c>
      <c r="W2160">
        <v>1298</v>
      </c>
      <c r="X2160">
        <v>6613</v>
      </c>
      <c r="Y2160" t="s">
        <v>415</v>
      </c>
      <c r="Z2160" t="s">
        <v>9077</v>
      </c>
      <c r="AA2160" t="s">
        <v>656</v>
      </c>
      <c r="AB2160" t="s">
        <v>656</v>
      </c>
      <c r="AC2160" t="s">
        <v>415</v>
      </c>
      <c r="AD2160" t="s">
        <v>9077</v>
      </c>
      <c r="AI2160">
        <v>15186</v>
      </c>
      <c r="AO2160" t="s">
        <v>1394</v>
      </c>
    </row>
    <row r="2161" spans="1:41" x14ac:dyDescent="0.3">
      <c r="A2161" t="s">
        <v>5030</v>
      </c>
      <c r="B2161" t="s">
        <v>1038</v>
      </c>
      <c r="C2161" s="62">
        <v>29738</v>
      </c>
      <c r="D2161" t="s">
        <v>6626</v>
      </c>
      <c r="E2161" t="s">
        <v>8138</v>
      </c>
      <c r="F2161" t="s">
        <v>3575</v>
      </c>
      <c r="G2161" t="s">
        <v>3575</v>
      </c>
      <c r="H2161" t="s">
        <v>1371</v>
      </c>
      <c r="I2161" t="s">
        <v>10281</v>
      </c>
      <c r="J2161" t="s">
        <v>1038</v>
      </c>
      <c r="K2161">
        <v>407296</v>
      </c>
      <c r="L2161" t="s">
        <v>1038</v>
      </c>
      <c r="M2161">
        <v>223692</v>
      </c>
      <c r="N2161" t="s">
        <v>1038</v>
      </c>
      <c r="O2161" t="s">
        <v>6516</v>
      </c>
      <c r="P2161" t="s">
        <v>5030</v>
      </c>
      <c r="Q2161">
        <v>6559</v>
      </c>
      <c r="R2161" t="s">
        <v>1038</v>
      </c>
      <c r="S2161">
        <v>4499</v>
      </c>
      <c r="T2161" t="s">
        <v>1038</v>
      </c>
      <c r="V2161" t="s">
        <v>6517</v>
      </c>
      <c r="W2161">
        <v>277</v>
      </c>
      <c r="X2161">
        <v>6559</v>
      </c>
      <c r="Y2161" t="s">
        <v>1038</v>
      </c>
      <c r="Z2161" t="s">
        <v>9078</v>
      </c>
      <c r="AA2161" t="s">
        <v>5053</v>
      </c>
      <c r="AB2161" t="s">
        <v>656</v>
      </c>
      <c r="AC2161" t="s">
        <v>1038</v>
      </c>
      <c r="AD2161" t="s">
        <v>9078</v>
      </c>
      <c r="AI2161">
        <v>9485</v>
      </c>
      <c r="AO2161" t="s">
        <v>1371</v>
      </c>
    </row>
    <row r="2162" spans="1:41" x14ac:dyDescent="0.3">
      <c r="A2162" t="s">
        <v>3391</v>
      </c>
      <c r="B2162" t="s">
        <v>1243</v>
      </c>
      <c r="C2162" s="62">
        <v>29138</v>
      </c>
      <c r="D2162" t="s">
        <v>6863</v>
      </c>
      <c r="E2162" t="s">
        <v>7694</v>
      </c>
      <c r="F2162" t="s">
        <v>1529</v>
      </c>
      <c r="G2162" t="s">
        <v>9083</v>
      </c>
      <c r="H2162" t="s">
        <v>1371</v>
      </c>
      <c r="I2162" t="s">
        <v>10396</v>
      </c>
      <c r="J2162" t="s">
        <v>1243</v>
      </c>
      <c r="K2162">
        <v>446899</v>
      </c>
      <c r="L2162" t="s">
        <v>1243</v>
      </c>
      <c r="M2162">
        <v>1208774</v>
      </c>
      <c r="N2162" t="s">
        <v>1243</v>
      </c>
      <c r="O2162" t="s">
        <v>3392</v>
      </c>
      <c r="P2162" t="s">
        <v>3391</v>
      </c>
      <c r="Q2162">
        <v>8262</v>
      </c>
      <c r="R2162" t="s">
        <v>1243</v>
      </c>
      <c r="S2162">
        <v>29147</v>
      </c>
      <c r="T2162" t="s">
        <v>1243</v>
      </c>
      <c r="V2162" t="s">
        <v>5031</v>
      </c>
      <c r="W2162">
        <v>49218</v>
      </c>
      <c r="X2162">
        <v>8262</v>
      </c>
      <c r="Y2162" t="s">
        <v>1243</v>
      </c>
      <c r="Z2162" t="s">
        <v>6518</v>
      </c>
      <c r="AA2162" t="s">
        <v>656</v>
      </c>
      <c r="AB2162" t="s">
        <v>656</v>
      </c>
      <c r="AC2162" t="s">
        <v>1243</v>
      </c>
      <c r="AD2162" t="s">
        <v>6518</v>
      </c>
      <c r="AE2162">
        <v>10442</v>
      </c>
      <c r="AF2162" t="s">
        <v>1243</v>
      </c>
      <c r="AG2162">
        <v>5722</v>
      </c>
      <c r="AH2162" t="s">
        <v>1243</v>
      </c>
      <c r="AI2162">
        <v>1502</v>
      </c>
      <c r="AJ2162">
        <v>2937</v>
      </c>
      <c r="AL2162" t="s">
        <v>15473</v>
      </c>
      <c r="AM2162" t="s">
        <v>6518</v>
      </c>
      <c r="AN2162" t="s">
        <v>6518</v>
      </c>
      <c r="AO2162" t="s">
        <v>15883</v>
      </c>
    </row>
    <row r="2163" spans="1:41" x14ac:dyDescent="0.3">
      <c r="A2163" t="s">
        <v>11421</v>
      </c>
      <c r="B2163" t="s">
        <v>11599</v>
      </c>
      <c r="C2163" s="62">
        <v>33935</v>
      </c>
      <c r="D2163" t="s">
        <v>7152</v>
      </c>
      <c r="E2163" t="s">
        <v>10767</v>
      </c>
      <c r="F2163" t="s">
        <v>1400</v>
      </c>
      <c r="G2163" t="s">
        <v>6107</v>
      </c>
      <c r="H2163" t="s">
        <v>1378</v>
      </c>
      <c r="I2163" t="s">
        <v>13049</v>
      </c>
      <c r="J2163" t="s">
        <v>11599</v>
      </c>
      <c r="K2163">
        <v>605548</v>
      </c>
      <c r="L2163" t="s">
        <v>11599</v>
      </c>
      <c r="M2163">
        <v>2135252</v>
      </c>
      <c r="N2163" t="s">
        <v>11599</v>
      </c>
      <c r="O2163" t="s">
        <v>15474</v>
      </c>
      <c r="P2163" t="s">
        <v>11421</v>
      </c>
      <c r="Q2163">
        <v>9862</v>
      </c>
      <c r="R2163" t="s">
        <v>11599</v>
      </c>
      <c r="S2163">
        <v>33713</v>
      </c>
      <c r="T2163" t="s">
        <v>11599</v>
      </c>
      <c r="V2163" t="s">
        <v>12595</v>
      </c>
      <c r="W2163">
        <v>70950</v>
      </c>
      <c r="X2163">
        <v>9862</v>
      </c>
      <c r="Y2163" t="s">
        <v>11599</v>
      </c>
      <c r="Z2163" t="s">
        <v>12596</v>
      </c>
      <c r="AA2163" t="s">
        <v>664</v>
      </c>
      <c r="AB2163" t="s">
        <v>656</v>
      </c>
      <c r="AC2163" t="s">
        <v>11599</v>
      </c>
      <c r="AD2163" t="s">
        <v>12596</v>
      </c>
      <c r="AE2163">
        <v>13373</v>
      </c>
      <c r="AH2163" t="s">
        <v>11599</v>
      </c>
      <c r="AI2163">
        <v>18374</v>
      </c>
      <c r="AJ2163">
        <v>5076</v>
      </c>
      <c r="AK2163" t="s">
        <v>11599</v>
      </c>
      <c r="AL2163" t="s">
        <v>15475</v>
      </c>
      <c r="AM2163" t="s">
        <v>12596</v>
      </c>
      <c r="AN2163" t="s">
        <v>12596</v>
      </c>
      <c r="AO2163" t="s">
        <v>1378</v>
      </c>
    </row>
    <row r="2164" spans="1:41" x14ac:dyDescent="0.3">
      <c r="A2164" t="s">
        <v>3393</v>
      </c>
      <c r="B2164" t="s">
        <v>733</v>
      </c>
      <c r="C2164" s="62">
        <v>31555</v>
      </c>
      <c r="D2164" t="s">
        <v>6988</v>
      </c>
      <c r="E2164" t="s">
        <v>7509</v>
      </c>
      <c r="F2164" t="s">
        <v>1403</v>
      </c>
      <c r="G2164" t="s">
        <v>6107</v>
      </c>
      <c r="H2164" t="s">
        <v>1371</v>
      </c>
      <c r="I2164" t="s">
        <v>10690</v>
      </c>
      <c r="J2164" t="s">
        <v>733</v>
      </c>
      <c r="K2164">
        <v>519455</v>
      </c>
      <c r="L2164" t="s">
        <v>733</v>
      </c>
      <c r="M2164">
        <v>1619230</v>
      </c>
      <c r="N2164" t="s">
        <v>733</v>
      </c>
      <c r="O2164" t="s">
        <v>3394</v>
      </c>
      <c r="P2164" t="s">
        <v>3393</v>
      </c>
      <c r="Q2164">
        <v>8400</v>
      </c>
      <c r="R2164" t="s">
        <v>733</v>
      </c>
      <c r="S2164">
        <v>30209</v>
      </c>
      <c r="T2164" t="s">
        <v>733</v>
      </c>
      <c r="V2164" t="s">
        <v>5032</v>
      </c>
      <c r="W2164">
        <v>57163</v>
      </c>
      <c r="X2164">
        <v>8400</v>
      </c>
      <c r="Y2164" t="s">
        <v>733</v>
      </c>
      <c r="Z2164" t="s">
        <v>6519</v>
      </c>
      <c r="AA2164" t="s">
        <v>656</v>
      </c>
      <c r="AB2164" t="s">
        <v>656</v>
      </c>
      <c r="AC2164" t="s">
        <v>733</v>
      </c>
      <c r="AD2164" t="s">
        <v>6519</v>
      </c>
      <c r="AE2164">
        <v>9793</v>
      </c>
      <c r="AF2164" t="s">
        <v>733</v>
      </c>
      <c r="AG2164">
        <v>6234</v>
      </c>
      <c r="AH2164" t="s">
        <v>733</v>
      </c>
      <c r="AI2164">
        <v>6694</v>
      </c>
      <c r="AJ2164">
        <v>3178</v>
      </c>
      <c r="AK2164" t="s">
        <v>733</v>
      </c>
      <c r="AL2164" t="s">
        <v>15476</v>
      </c>
      <c r="AM2164" t="s">
        <v>6519</v>
      </c>
      <c r="AN2164" t="s">
        <v>6519</v>
      </c>
      <c r="AO2164" t="s">
        <v>15887</v>
      </c>
    </row>
    <row r="2165" spans="1:41" x14ac:dyDescent="0.3">
      <c r="A2165" t="s">
        <v>10765</v>
      </c>
      <c r="B2165" t="s">
        <v>10766</v>
      </c>
      <c r="C2165" s="62">
        <v>33494</v>
      </c>
      <c r="D2165" t="s">
        <v>6572</v>
      </c>
      <c r="E2165" t="s">
        <v>10767</v>
      </c>
      <c r="F2165" t="s">
        <v>1551</v>
      </c>
      <c r="G2165" t="s">
        <v>6107</v>
      </c>
      <c r="H2165" t="s">
        <v>1371</v>
      </c>
      <c r="I2165" t="s">
        <v>11369</v>
      </c>
      <c r="J2165" t="s">
        <v>10766</v>
      </c>
      <c r="K2165">
        <v>622092</v>
      </c>
      <c r="L2165" t="s">
        <v>10766</v>
      </c>
      <c r="M2165">
        <v>2000030</v>
      </c>
      <c r="N2165" t="s">
        <v>10766</v>
      </c>
      <c r="P2165" t="s">
        <v>10765</v>
      </c>
      <c r="Q2165">
        <v>9335</v>
      </c>
      <c r="R2165" t="s">
        <v>10766</v>
      </c>
      <c r="S2165">
        <v>32689</v>
      </c>
      <c r="T2165" t="s">
        <v>10766</v>
      </c>
      <c r="V2165" t="s">
        <v>12218</v>
      </c>
      <c r="W2165">
        <v>100727</v>
      </c>
      <c r="X2165">
        <v>9335</v>
      </c>
      <c r="Y2165" t="s">
        <v>10766</v>
      </c>
      <c r="Z2165" t="s">
        <v>10768</v>
      </c>
      <c r="AA2165" t="s">
        <v>656</v>
      </c>
      <c r="AB2165" t="s">
        <v>656</v>
      </c>
      <c r="AC2165" t="s">
        <v>10766</v>
      </c>
      <c r="AD2165" t="s">
        <v>10768</v>
      </c>
      <c r="AE2165">
        <v>12452</v>
      </c>
      <c r="AH2165" t="s">
        <v>10766</v>
      </c>
      <c r="AI2165">
        <v>18161</v>
      </c>
      <c r="AJ2165">
        <v>4516</v>
      </c>
      <c r="AL2165" t="s">
        <v>15477</v>
      </c>
      <c r="AM2165" t="s">
        <v>10768</v>
      </c>
      <c r="AN2165" t="s">
        <v>10766</v>
      </c>
      <c r="AO2165" t="s">
        <v>1371</v>
      </c>
    </row>
    <row r="2166" spans="1:41" x14ac:dyDescent="0.3">
      <c r="A2166" t="s">
        <v>3395</v>
      </c>
      <c r="B2166" t="s">
        <v>612</v>
      </c>
      <c r="C2166" s="62">
        <v>30953</v>
      </c>
      <c r="D2166" t="s">
        <v>6637</v>
      </c>
      <c r="E2166" t="s">
        <v>6689</v>
      </c>
      <c r="F2166" t="s">
        <v>1432</v>
      </c>
      <c r="G2166" t="s">
        <v>9083</v>
      </c>
      <c r="H2166" t="s">
        <v>1394</v>
      </c>
      <c r="I2166" t="s">
        <v>10025</v>
      </c>
      <c r="J2166" t="s">
        <v>612</v>
      </c>
      <c r="K2166">
        <v>475582</v>
      </c>
      <c r="L2166" t="s">
        <v>612</v>
      </c>
      <c r="M2166">
        <v>564270</v>
      </c>
      <c r="N2166" t="s">
        <v>612</v>
      </c>
      <c r="O2166" t="s">
        <v>3396</v>
      </c>
      <c r="P2166" t="s">
        <v>3395</v>
      </c>
      <c r="Q2166">
        <v>7627</v>
      </c>
      <c r="R2166" t="s">
        <v>612</v>
      </c>
      <c r="S2166">
        <v>6389</v>
      </c>
      <c r="T2166" t="s">
        <v>612</v>
      </c>
      <c r="U2166" t="s">
        <v>612</v>
      </c>
      <c r="V2166" t="s">
        <v>5033</v>
      </c>
      <c r="W2166">
        <v>45623</v>
      </c>
      <c r="X2166">
        <v>7627</v>
      </c>
      <c r="Y2166" t="s">
        <v>612</v>
      </c>
      <c r="Z2166" t="s">
        <v>6520</v>
      </c>
      <c r="AA2166" t="s">
        <v>656</v>
      </c>
      <c r="AB2166" t="s">
        <v>656</v>
      </c>
      <c r="AC2166" t="s">
        <v>612</v>
      </c>
      <c r="AD2166" t="s">
        <v>6520</v>
      </c>
      <c r="AE2166">
        <v>8620</v>
      </c>
      <c r="AF2166" t="s">
        <v>612</v>
      </c>
      <c r="AG2166">
        <v>5062</v>
      </c>
      <c r="AH2166" t="s">
        <v>612</v>
      </c>
      <c r="AI2166">
        <v>8511</v>
      </c>
      <c r="AJ2166">
        <v>1130</v>
      </c>
      <c r="AK2166" t="s">
        <v>612</v>
      </c>
      <c r="AL2166" t="s">
        <v>15478</v>
      </c>
      <c r="AM2166" t="s">
        <v>6520</v>
      </c>
      <c r="AN2166" t="s">
        <v>6520</v>
      </c>
      <c r="AO2166" t="s">
        <v>1394</v>
      </c>
    </row>
    <row r="2167" spans="1:41" x14ac:dyDescent="0.3">
      <c r="A2167" t="s">
        <v>3397</v>
      </c>
      <c r="B2167" t="s">
        <v>879</v>
      </c>
      <c r="C2167" s="62">
        <v>28623</v>
      </c>
      <c r="D2167" t="s">
        <v>7847</v>
      </c>
      <c r="E2167" t="s">
        <v>8139</v>
      </c>
      <c r="F2167" t="s">
        <v>3575</v>
      </c>
      <c r="G2167" t="s">
        <v>3575</v>
      </c>
      <c r="H2167" t="s">
        <v>1371</v>
      </c>
      <c r="I2167" t="s">
        <v>9354</v>
      </c>
      <c r="J2167" t="s">
        <v>879</v>
      </c>
      <c r="K2167">
        <v>217096</v>
      </c>
      <c r="L2167" t="s">
        <v>879</v>
      </c>
      <c r="M2167">
        <v>174962</v>
      </c>
      <c r="N2167" t="s">
        <v>879</v>
      </c>
      <c r="O2167" t="s">
        <v>3398</v>
      </c>
      <c r="P2167" t="s">
        <v>3397</v>
      </c>
      <c r="Q2167">
        <v>6394</v>
      </c>
      <c r="R2167" t="s">
        <v>879</v>
      </c>
      <c r="S2167">
        <v>4233</v>
      </c>
      <c r="T2167" t="s">
        <v>879</v>
      </c>
      <c r="V2167" t="s">
        <v>5034</v>
      </c>
      <c r="W2167">
        <v>969</v>
      </c>
      <c r="X2167">
        <v>6394</v>
      </c>
      <c r="Y2167" t="s">
        <v>879</v>
      </c>
      <c r="Z2167" t="s">
        <v>9079</v>
      </c>
      <c r="AA2167" t="s">
        <v>664</v>
      </c>
      <c r="AB2167" t="s">
        <v>664</v>
      </c>
      <c r="AC2167" t="s">
        <v>879</v>
      </c>
      <c r="AD2167" t="s">
        <v>9079</v>
      </c>
      <c r="AI2167">
        <v>15206</v>
      </c>
      <c r="AO2167" t="s">
        <v>1371</v>
      </c>
    </row>
    <row r="2168" spans="1:41" x14ac:dyDescent="0.3">
      <c r="A2168" t="s">
        <v>3399</v>
      </c>
      <c r="B2168" t="s">
        <v>607</v>
      </c>
      <c r="C2168" s="62">
        <v>29732</v>
      </c>
      <c r="D2168" t="s">
        <v>6547</v>
      </c>
      <c r="E2168" t="s">
        <v>6546</v>
      </c>
      <c r="F2168" t="s">
        <v>1479</v>
      </c>
      <c r="G2168" t="s">
        <v>9083</v>
      </c>
      <c r="H2168" t="s">
        <v>659</v>
      </c>
      <c r="I2168" t="s">
        <v>10849</v>
      </c>
      <c r="J2168" t="s">
        <v>607</v>
      </c>
      <c r="K2168">
        <v>450314</v>
      </c>
      <c r="L2168" t="s">
        <v>607</v>
      </c>
      <c r="M2168">
        <v>1099014</v>
      </c>
      <c r="N2168" t="s">
        <v>607</v>
      </c>
      <c r="O2168" t="s">
        <v>3400</v>
      </c>
      <c r="P2168" t="s">
        <v>3399</v>
      </c>
      <c r="Q2168">
        <v>7829</v>
      </c>
      <c r="R2168" t="s">
        <v>607</v>
      </c>
      <c r="S2168">
        <v>28536</v>
      </c>
      <c r="T2168" t="s">
        <v>607</v>
      </c>
      <c r="U2168" t="s">
        <v>607</v>
      </c>
      <c r="V2168" t="s">
        <v>5035</v>
      </c>
      <c r="W2168">
        <v>45495</v>
      </c>
      <c r="X2168">
        <v>7829</v>
      </c>
      <c r="Y2168" t="s">
        <v>607</v>
      </c>
      <c r="Z2168" t="s">
        <v>6521</v>
      </c>
      <c r="AA2168" t="s">
        <v>5053</v>
      </c>
      <c r="AB2168" t="s">
        <v>656</v>
      </c>
      <c r="AC2168" t="s">
        <v>607</v>
      </c>
      <c r="AD2168" t="s">
        <v>6521</v>
      </c>
      <c r="AE2168">
        <v>8816</v>
      </c>
      <c r="AF2168" t="s">
        <v>607</v>
      </c>
      <c r="AG2168">
        <v>5608</v>
      </c>
      <c r="AH2168" t="s">
        <v>607</v>
      </c>
      <c r="AI2168">
        <v>4083</v>
      </c>
      <c r="AJ2168">
        <v>2380</v>
      </c>
      <c r="AK2168" t="s">
        <v>607</v>
      </c>
      <c r="AL2168" t="s">
        <v>15479</v>
      </c>
      <c r="AM2168" t="s">
        <v>6521</v>
      </c>
      <c r="AN2168" t="s">
        <v>6521</v>
      </c>
      <c r="AO2168" t="s">
        <v>15904</v>
      </c>
    </row>
    <row r="2169" spans="1:41" x14ac:dyDescent="0.3">
      <c r="A2169" t="s">
        <v>3401</v>
      </c>
      <c r="B2169" t="s">
        <v>3402</v>
      </c>
      <c r="C2169" s="62">
        <v>33322</v>
      </c>
      <c r="D2169" t="s">
        <v>6526</v>
      </c>
      <c r="E2169" t="s">
        <v>6855</v>
      </c>
      <c r="F2169" t="s">
        <v>1437</v>
      </c>
      <c r="G2169" t="s">
        <v>6107</v>
      </c>
      <c r="H2169" t="s">
        <v>1422</v>
      </c>
      <c r="I2169" t="s">
        <v>9619</v>
      </c>
      <c r="J2169" t="s">
        <v>3402</v>
      </c>
      <c r="K2169">
        <v>572287</v>
      </c>
      <c r="L2169" t="s">
        <v>3402</v>
      </c>
      <c r="M2169">
        <v>2000025</v>
      </c>
      <c r="N2169" t="s">
        <v>3402</v>
      </c>
      <c r="O2169" t="s">
        <v>5036</v>
      </c>
      <c r="P2169" t="s">
        <v>3401</v>
      </c>
      <c r="Q2169">
        <v>9322</v>
      </c>
      <c r="R2169" t="s">
        <v>3402</v>
      </c>
      <c r="S2169">
        <v>32657</v>
      </c>
      <c r="T2169" t="s">
        <v>3402</v>
      </c>
      <c r="U2169" t="s">
        <v>3402</v>
      </c>
      <c r="V2169" t="s">
        <v>5037</v>
      </c>
      <c r="W2169">
        <v>99903</v>
      </c>
      <c r="X2169">
        <v>9322</v>
      </c>
      <c r="Y2169" t="s">
        <v>3402</v>
      </c>
      <c r="Z2169" t="s">
        <v>6522</v>
      </c>
      <c r="AA2169" t="s">
        <v>656</v>
      </c>
      <c r="AB2169" t="s">
        <v>656</v>
      </c>
      <c r="AC2169" t="s">
        <v>3402</v>
      </c>
      <c r="AD2169" t="s">
        <v>6522</v>
      </c>
      <c r="AE2169">
        <v>12450</v>
      </c>
      <c r="AF2169" t="s">
        <v>3402</v>
      </c>
      <c r="AG2169">
        <v>37983</v>
      </c>
      <c r="AH2169" t="s">
        <v>3402</v>
      </c>
      <c r="AI2169">
        <v>18183</v>
      </c>
      <c r="AJ2169">
        <v>4221</v>
      </c>
      <c r="AK2169" t="s">
        <v>3402</v>
      </c>
      <c r="AL2169" t="s">
        <v>15480</v>
      </c>
      <c r="AM2169" t="s">
        <v>6522</v>
      </c>
      <c r="AN2169" t="s">
        <v>6522</v>
      </c>
      <c r="AO2169" t="s">
        <v>1422</v>
      </c>
    </row>
    <row r="2170" spans="1:41" x14ac:dyDescent="0.3">
      <c r="A2170" t="s">
        <v>12358</v>
      </c>
      <c r="B2170" t="s">
        <v>11282</v>
      </c>
      <c r="C2170" s="62">
        <v>33092</v>
      </c>
      <c r="D2170" t="s">
        <v>7028</v>
      </c>
      <c r="E2170" t="s">
        <v>12359</v>
      </c>
      <c r="F2170" t="s">
        <v>3575</v>
      </c>
      <c r="G2170" t="s">
        <v>3575</v>
      </c>
      <c r="H2170" t="s">
        <v>1371</v>
      </c>
      <c r="I2170" t="s">
        <v>11283</v>
      </c>
      <c r="J2170" t="s">
        <v>11282</v>
      </c>
      <c r="K2170">
        <v>543964</v>
      </c>
      <c r="L2170" t="s">
        <v>11282</v>
      </c>
      <c r="M2170">
        <v>1953415</v>
      </c>
      <c r="N2170" t="s">
        <v>11282</v>
      </c>
      <c r="O2170" t="s">
        <v>13493</v>
      </c>
      <c r="P2170" t="s">
        <v>12358</v>
      </c>
      <c r="Q2170">
        <v>10073</v>
      </c>
      <c r="R2170" t="s">
        <v>11282</v>
      </c>
      <c r="S2170">
        <v>32182</v>
      </c>
      <c r="T2170" t="s">
        <v>11282</v>
      </c>
      <c r="V2170" t="s">
        <v>12360</v>
      </c>
      <c r="W2170">
        <v>70334</v>
      </c>
      <c r="X2170">
        <v>10073</v>
      </c>
      <c r="Y2170" t="s">
        <v>11282</v>
      </c>
      <c r="Z2170" t="s">
        <v>12361</v>
      </c>
      <c r="AA2170" t="s">
        <v>656</v>
      </c>
      <c r="AB2170" t="s">
        <v>656</v>
      </c>
      <c r="AC2170" t="s">
        <v>11282</v>
      </c>
      <c r="AD2170" t="s">
        <v>12361</v>
      </c>
      <c r="AE2170">
        <v>14043</v>
      </c>
      <c r="AF2170" t="s">
        <v>11282</v>
      </c>
      <c r="AG2170">
        <v>17061</v>
      </c>
      <c r="AH2170" t="s">
        <v>11282</v>
      </c>
      <c r="AI2170">
        <v>23578</v>
      </c>
      <c r="AJ2170">
        <v>5025</v>
      </c>
      <c r="AL2170" t="s">
        <v>15481</v>
      </c>
      <c r="AM2170" t="s">
        <v>12361</v>
      </c>
      <c r="AN2170" t="s">
        <v>11282</v>
      </c>
      <c r="AO2170" t="s">
        <v>1371</v>
      </c>
    </row>
    <row r="2171" spans="1:41" x14ac:dyDescent="0.3">
      <c r="A2171" t="s">
        <v>10704</v>
      </c>
      <c r="B2171" t="s">
        <v>10705</v>
      </c>
      <c r="C2171" s="62">
        <v>20214</v>
      </c>
      <c r="D2171" t="s">
        <v>10706</v>
      </c>
      <c r="E2171" t="s">
        <v>10707</v>
      </c>
      <c r="F2171" t="s">
        <v>3575</v>
      </c>
      <c r="G2171" t="s">
        <v>3575</v>
      </c>
      <c r="H2171" t="s">
        <v>1378</v>
      </c>
      <c r="J2171" t="s">
        <v>10705</v>
      </c>
      <c r="L2171" t="s">
        <v>10705</v>
      </c>
      <c r="P2171" t="s">
        <v>10704</v>
      </c>
      <c r="Z2171" t="s">
        <v>10708</v>
      </c>
      <c r="AA2171" t="s">
        <v>664</v>
      </c>
      <c r="AB2171" t="s">
        <v>664</v>
      </c>
      <c r="AC2171" t="s">
        <v>10705</v>
      </c>
      <c r="AD2171" t="s">
        <v>10708</v>
      </c>
      <c r="AO2171" t="s">
        <v>1378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25"/>
  <sheetViews>
    <sheetView workbookViewId="0"/>
  </sheetViews>
  <sheetFormatPr defaultRowHeight="14.4" x14ac:dyDescent="0.3"/>
  <cols>
    <col min="1" max="1" width="22.6640625" bestFit="1" customWidth="1"/>
    <col min="2" max="2" width="22.6640625" customWidth="1"/>
    <col min="3" max="3" width="24" bestFit="1" customWidth="1"/>
    <col min="7" max="7" width="13.33203125" customWidth="1"/>
  </cols>
  <sheetData>
    <row r="1" spans="1:7" x14ac:dyDescent="0.3">
      <c r="A1" t="s">
        <v>13630</v>
      </c>
      <c r="B1" t="s">
        <v>13656</v>
      </c>
      <c r="C1" t="s">
        <v>13655</v>
      </c>
      <c r="F1" t="s">
        <v>15518</v>
      </c>
      <c r="G1" t="s">
        <v>15517</v>
      </c>
    </row>
    <row r="2" spans="1:7" x14ac:dyDescent="0.3">
      <c r="A2" t="s">
        <v>13653</v>
      </c>
      <c r="B2" t="s">
        <v>11845</v>
      </c>
      <c r="C2">
        <f>MATCH(tblIDSYSTEMS[[#This Row],[PLAYERIDMAP NAME]],PLAYERIDMAP!$1:$1,0)</f>
        <v>36</v>
      </c>
      <c r="F2">
        <v>1</v>
      </c>
      <c r="G2" t="e">
        <f>IF(#REF!&gt;tblDRAFTPICKS[[#This Row],[ID]]-1,tblDRAFTPICKS[[#This Row],[ID]],"")</f>
        <v>#REF!</v>
      </c>
    </row>
    <row r="3" spans="1:7" x14ac:dyDescent="0.3">
      <c r="A3" t="s">
        <v>13644</v>
      </c>
      <c r="B3" t="s">
        <v>5039</v>
      </c>
      <c r="C3">
        <f>MATCH(tblIDSYSTEMS[[#This Row],[PLAYERIDMAP NAME]],PLAYERIDMAP!$1:$1,0)</f>
        <v>23</v>
      </c>
      <c r="F3">
        <v>2</v>
      </c>
      <c r="G3" t="e">
        <f>IF(#REF!&gt;tblDRAFTPICKS[[#This Row],[ID]]-1,tblDRAFTPICKS[[#This Row],[ID]],"")</f>
        <v>#REF!</v>
      </c>
    </row>
    <row r="4" spans="1:7" x14ac:dyDescent="0.3">
      <c r="A4" t="s">
        <v>13638</v>
      </c>
      <c r="B4" t="s">
        <v>1366</v>
      </c>
      <c r="C4">
        <f>MATCH(tblIDSYSTEMS[[#This Row],[PLAYERIDMAP NAME]],PLAYERIDMAP!$1:$1,0)</f>
        <v>16</v>
      </c>
      <c r="F4">
        <v>3</v>
      </c>
      <c r="G4" t="e">
        <f>IF(#REF!&gt;tblDRAFTPICKS[[#This Row],[ID]]-1,tblDRAFTPICKS[[#This Row],[ID]],"")</f>
        <v>#REF!</v>
      </c>
    </row>
    <row r="5" spans="1:7" x14ac:dyDescent="0.3">
      <c r="A5" t="s">
        <v>13635</v>
      </c>
      <c r="B5" t="s">
        <v>1363</v>
      </c>
      <c r="C5">
        <f>MATCH(tblIDSYSTEMS[[#This Row],[PLAYERIDMAP NAME]],PLAYERIDMAP!$1:$1,0)</f>
        <v>13</v>
      </c>
      <c r="F5">
        <v>4</v>
      </c>
      <c r="G5" t="e">
        <f>IF(#REF!&gt;tblDRAFTPICKS[[#This Row],[ID]]-1,tblDRAFTPICKS[[#This Row],[ID]],"")</f>
        <v>#REF!</v>
      </c>
    </row>
    <row r="6" spans="1:7" x14ac:dyDescent="0.3">
      <c r="A6" t="s">
        <v>13636</v>
      </c>
      <c r="B6" t="s">
        <v>1364</v>
      </c>
      <c r="C6">
        <f>MATCH(tblIDSYSTEMS[[#This Row],[PLAYERIDMAP NAME]],PLAYERIDMAP!$1:$1,0)</f>
        <v>14</v>
      </c>
      <c r="F6">
        <v>5</v>
      </c>
      <c r="G6" t="e">
        <f>IF(#REF!&gt;tblDRAFTPICKS[[#This Row],[ID]]-1,tblDRAFTPICKS[[#This Row],[ID]],"")</f>
        <v>#REF!</v>
      </c>
    </row>
    <row r="7" spans="1:7" x14ac:dyDescent="0.3">
      <c r="A7" t="s">
        <v>13643</v>
      </c>
      <c r="B7" t="s">
        <v>5038</v>
      </c>
      <c r="C7">
        <f>MATCH(tblIDSYSTEMS[[#This Row],[PLAYERIDMAP NAME]],PLAYERIDMAP!$1:$1,0)</f>
        <v>22</v>
      </c>
      <c r="F7">
        <v>6</v>
      </c>
      <c r="G7" t="e">
        <f>IF(#REF!&gt;tblDRAFTPICKS[[#This Row],[ID]]-1,tblDRAFTPICKS[[#This Row],[ID]],"")</f>
        <v>#REF!</v>
      </c>
    </row>
    <row r="8" spans="1:7" x14ac:dyDescent="0.3">
      <c r="A8" t="s">
        <v>13652</v>
      </c>
      <c r="B8" t="s">
        <v>9082</v>
      </c>
      <c r="C8">
        <f>MATCH(tblIDSYSTEMS[[#This Row],[PLAYERIDMAP NAME]],PLAYERIDMAP!$1:$1,0)</f>
        <v>34</v>
      </c>
      <c r="F8">
        <v>7</v>
      </c>
      <c r="G8" t="e">
        <f>IF(#REF!&gt;tblDRAFTPICKS[[#This Row],[ID]]-1,tblDRAFTPICKS[[#This Row],[ID]],"")</f>
        <v>#REF!</v>
      </c>
    </row>
    <row r="9" spans="1:7" x14ac:dyDescent="0.3">
      <c r="A9" t="s">
        <v>13641</v>
      </c>
      <c r="B9" t="s">
        <v>3522</v>
      </c>
      <c r="C9">
        <f>MATCH(tblIDSYSTEMS[[#This Row],[PLAYERIDMAP NAME]],PLAYERIDMAP!$1:$1,0)</f>
        <v>19</v>
      </c>
      <c r="F9">
        <v>8</v>
      </c>
      <c r="G9" t="e">
        <f>IF(#REF!&gt;tblDRAFTPICKS[[#This Row],[ID]]-1,tblDRAFTPICKS[[#This Row],[ID]],"")</f>
        <v>#REF!</v>
      </c>
    </row>
    <row r="10" spans="1:7" x14ac:dyDescent="0.3">
      <c r="A10" t="s">
        <v>13642</v>
      </c>
      <c r="B10" t="s">
        <v>3521</v>
      </c>
      <c r="C10">
        <f>MATCH(tblIDSYSTEMS[[#This Row],[PLAYERIDMAP NAME]],PLAYERIDMAP!$1:$1,0)</f>
        <v>20</v>
      </c>
      <c r="F10">
        <v>9</v>
      </c>
      <c r="G10" t="e">
        <f>IF(#REF!&gt;tblDRAFTPICKS[[#This Row],[ID]]-1,tblDRAFTPICKS[[#This Row],[ID]],"")</f>
        <v>#REF!</v>
      </c>
    </row>
    <row r="11" spans="1:7" x14ac:dyDescent="0.3">
      <c r="A11" t="s">
        <v>13651</v>
      </c>
      <c r="B11" t="s">
        <v>9081</v>
      </c>
      <c r="C11">
        <f>MATCH(tblIDSYSTEMS[[#This Row],[PLAYERIDMAP NAME]],PLAYERIDMAP!$1:$1,0)</f>
        <v>33</v>
      </c>
      <c r="F11">
        <v>10</v>
      </c>
      <c r="G11" t="e">
        <f>IF(#REF!&gt;tblDRAFTPICKS[[#This Row],[ID]]-1,tblDRAFTPICKS[[#This Row],[ID]],"")</f>
        <v>#REF!</v>
      </c>
    </row>
    <row r="12" spans="1:7" x14ac:dyDescent="0.3">
      <c r="A12" t="s">
        <v>13650</v>
      </c>
      <c r="B12" t="s">
        <v>8314</v>
      </c>
      <c r="C12">
        <f>MATCH(tblIDSYSTEMS[[#This Row],[PLAYERIDMAP NAME]],PLAYERIDMAP!$1:$1,0)</f>
        <v>32</v>
      </c>
      <c r="F12">
        <v>11</v>
      </c>
      <c r="G12" t="e">
        <f>IF(#REF!&gt;tblDRAFTPICKS[[#This Row],[ID]]-1,tblDRAFTPICKS[[#This Row],[ID]],"")</f>
        <v>#REF!</v>
      </c>
    </row>
    <row r="13" spans="1:7" x14ac:dyDescent="0.3">
      <c r="A13" t="s">
        <v>13631</v>
      </c>
      <c r="B13" t="s">
        <v>1360</v>
      </c>
      <c r="C13">
        <f>MATCH(tblIDSYSTEMS[[#This Row],[PLAYERIDMAP NAME]],PLAYERIDMAP!$1:$1,0)</f>
        <v>9</v>
      </c>
      <c r="F13">
        <v>12</v>
      </c>
      <c r="G13" t="e">
        <f>IF(#REF!&gt;tblDRAFTPICKS[[#This Row],[ID]]-1,tblDRAFTPICKS[[#This Row],[ID]],"")</f>
        <v>#REF!</v>
      </c>
    </row>
    <row r="14" spans="1:7" x14ac:dyDescent="0.3">
      <c r="A14" t="s">
        <v>13632</v>
      </c>
      <c r="B14" t="s">
        <v>9080</v>
      </c>
      <c r="C14">
        <f>MATCH(tblIDSYSTEMS[[#This Row],[PLAYERIDMAP NAME]],PLAYERIDMAP!$1:$1,0)</f>
        <v>10</v>
      </c>
      <c r="F14">
        <v>13</v>
      </c>
      <c r="G14" t="e">
        <f>IF(#REF!&gt;tblDRAFTPICKS[[#This Row],[ID]]-1,tblDRAFTPICKS[[#This Row],[ID]],"")</f>
        <v>#REF!</v>
      </c>
    </row>
    <row r="15" spans="1:7" x14ac:dyDescent="0.3">
      <c r="A15" t="s">
        <v>13648</v>
      </c>
      <c r="B15" t="s">
        <v>8311</v>
      </c>
      <c r="C15">
        <f>MATCH(tblIDSYSTEMS[[#This Row],[PLAYERIDMAP NAME]],PLAYERIDMAP!$1:$1,0)</f>
        <v>29</v>
      </c>
      <c r="F15">
        <v>14</v>
      </c>
      <c r="G15" t="e">
        <f>IF(#REF!&gt;tblDRAFTPICKS[[#This Row],[ID]]-1,tblDRAFTPICKS[[#This Row],[ID]],"")</f>
        <v>#REF!</v>
      </c>
    </row>
    <row r="16" spans="1:7" x14ac:dyDescent="0.3">
      <c r="A16" t="s">
        <v>13647</v>
      </c>
      <c r="B16" t="s">
        <v>8308</v>
      </c>
      <c r="C16">
        <f>MATCH(tblIDSYSTEMS[[#This Row],[PLAYERIDMAP NAME]],PLAYERIDMAP!$1:$1,0)</f>
        <v>26</v>
      </c>
      <c r="F16">
        <v>15</v>
      </c>
      <c r="G16" t="e">
        <f>IF(#REF!&gt;tblDRAFTPICKS[[#This Row],[ID]]-1,tblDRAFTPICKS[[#This Row],[ID]],"")</f>
        <v>#REF!</v>
      </c>
    </row>
    <row r="17" spans="1:3" x14ac:dyDescent="0.3">
      <c r="A17" t="s">
        <v>13633</v>
      </c>
      <c r="B17" t="s">
        <v>1361</v>
      </c>
      <c r="C17">
        <f>MATCH(tblIDSYSTEMS[[#This Row],[PLAYERIDMAP NAME]],PLAYERIDMAP!$1:$1,0)</f>
        <v>11</v>
      </c>
    </row>
    <row r="18" spans="1:3" x14ac:dyDescent="0.3">
      <c r="A18" t="s">
        <v>13634</v>
      </c>
      <c r="B18" t="s">
        <v>1362</v>
      </c>
      <c r="C18">
        <f>MATCH(tblIDSYSTEMS[[#This Row],[PLAYERIDMAP NAME]],PLAYERIDMAP!$1:$1,0)</f>
        <v>12</v>
      </c>
    </row>
    <row r="19" spans="1:3" x14ac:dyDescent="0.3">
      <c r="A19" t="s">
        <v>13639</v>
      </c>
      <c r="B19" t="s">
        <v>1367</v>
      </c>
      <c r="C19">
        <f>MATCH(tblIDSYSTEMS[[#This Row],[PLAYERIDMAP NAME]],PLAYERIDMAP!$1:$1,0)</f>
        <v>17</v>
      </c>
    </row>
    <row r="20" spans="1:3" x14ac:dyDescent="0.3">
      <c r="A20" t="s">
        <v>13640</v>
      </c>
      <c r="B20" t="s">
        <v>1368</v>
      </c>
      <c r="C20">
        <f>MATCH(tblIDSYSTEMS[[#This Row],[PLAYERIDMAP NAME]],PLAYERIDMAP!$1:$1,0)</f>
        <v>18</v>
      </c>
    </row>
    <row r="21" spans="1:3" x14ac:dyDescent="0.3">
      <c r="A21" t="s">
        <v>13654</v>
      </c>
      <c r="B21" t="s">
        <v>13053</v>
      </c>
      <c r="C21">
        <f>MATCH(tblIDSYSTEMS[[#This Row],[PLAYERIDMAP NAME]],PLAYERIDMAP!$1:$1,0)</f>
        <v>37</v>
      </c>
    </row>
    <row r="22" spans="1:3" x14ac:dyDescent="0.3">
      <c r="A22" t="s">
        <v>13637</v>
      </c>
      <c r="B22" t="s">
        <v>1365</v>
      </c>
      <c r="C22">
        <f>MATCH(tblIDSYSTEMS[[#This Row],[PLAYERIDMAP NAME]],PLAYERIDMAP!$1:$1,0)</f>
        <v>15</v>
      </c>
    </row>
    <row r="23" spans="1:3" x14ac:dyDescent="0.3">
      <c r="A23" t="s">
        <v>13649</v>
      </c>
      <c r="B23" t="s">
        <v>8313</v>
      </c>
      <c r="C23">
        <f>MATCH(tblIDSYSTEMS[[#This Row],[PLAYERIDMAP NAME]],PLAYERIDMAP!$1:$1,0)</f>
        <v>31</v>
      </c>
    </row>
    <row r="24" spans="1:3" x14ac:dyDescent="0.3">
      <c r="A24" t="s">
        <v>13645</v>
      </c>
      <c r="B24" t="s">
        <v>5040</v>
      </c>
      <c r="C24">
        <f>MATCH(tblIDSYSTEMS[[#This Row],[PLAYERIDMAP NAME]],PLAYERIDMAP!$1:$1,0)</f>
        <v>24</v>
      </c>
    </row>
    <row r="25" spans="1:3" x14ac:dyDescent="0.3">
      <c r="A25" t="s">
        <v>13646</v>
      </c>
      <c r="B25" t="s">
        <v>5041</v>
      </c>
      <c r="C25">
        <f>MATCH(tblIDSYSTEMS[[#This Row],[PLAYERIDMAP NAME]],PLAYERIDMAP!$1:$1,0)</f>
        <v>25</v>
      </c>
    </row>
  </sheetData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15</vt:i4>
      </vt:variant>
    </vt:vector>
  </HeadingPairs>
  <TitlesOfParts>
    <vt:vector size="21" baseType="lpstr">
      <vt:lpstr>Dollar Calculations</vt:lpstr>
      <vt:lpstr>Hitter Ranks</vt:lpstr>
      <vt:lpstr>Pitcher Ranks</vt:lpstr>
      <vt:lpstr>Combined Ranks</vt:lpstr>
      <vt:lpstr>PLAYERIDMAP</vt:lpstr>
      <vt:lpstr>DROP DOWNS</vt:lpstr>
      <vt:lpstr>Dollar_Value_of_Drafted_Hitters</vt:lpstr>
      <vt:lpstr>Dollar_Value_of_Drafted_Pitchers</vt:lpstr>
      <vt:lpstr>Dollar_Value_Per_Hitter_SGP</vt:lpstr>
      <vt:lpstr>Dollar_Value_Per_Pitcher_SGP</vt:lpstr>
      <vt:lpstr>IDSYSTEMS</vt:lpstr>
      <vt:lpstr>League_Hitting_Budget</vt:lpstr>
      <vt:lpstr>League_Pitching_Budget</vt:lpstr>
      <vt:lpstr>Remaining_Dollar_Value_per_Hitter_SGP</vt:lpstr>
      <vt:lpstr>Remaining_Dollar_Value_Per_Pitcher_SGP</vt:lpstr>
      <vt:lpstr>Remaining_Hitters_to_be_Drafted</vt:lpstr>
      <vt:lpstr>Remaining_League_Hitting_Budget</vt:lpstr>
      <vt:lpstr>Remaining_League_Pitching_Budget</vt:lpstr>
      <vt:lpstr>Remaining_Pitchers_to_be_Drafted</vt:lpstr>
      <vt:lpstr>Total_Hitters_Drafted</vt:lpstr>
      <vt:lpstr>Total_Pitchers_Drafted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2013-05-15T04:17:16Z</dcterms:created>
  <dcterms:modified xsi:type="dcterms:W3CDTF">2021-02-17T02:10:51Z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a3d817a3-db99-403c-9fa9-411a54443155</vt:lpwstr>
  </property>
</Properties>
</file>