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1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D2" i="3" l="1"/>
  <c r="A2" i="3"/>
  <c r="W17" i="12" l="1"/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<sst xmlns="http://schemas.openxmlformats.org/spreadsheetml/2006/main" count="208" uniqueCount="122">
  <si>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</si>
  <si>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</si>
  <si>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</si>
  <si>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</si>
  <si>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</si>
  <si>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</si>
  <si>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</si>
  <si>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</si>
  <si>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</si>
  <si>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</si>
  <si>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</si>
  <si>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</si>
  <si>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</si>
  <si>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</si>
  <si>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</si>
  <si>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</si>
  <si>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</si>
  <si>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</si>
  <si>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</si>
  <si>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</si>
  <si>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</si>
  <si>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</si>
  <si>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</si>
  <si>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</si>
  <si>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</si>
  <si>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</si>
  <si>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</si>
  <si>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</si>
  <si>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</si>
  <si>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</si>
  <si>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</si>
  <si>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</si>
  <si>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</si>
  <si>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</si>
  <si>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</si>
  <si>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</si>
  <si>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</si>
  <si>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</si>
  <si>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</si>
  <si>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</si>
  <si>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</si>
  <si>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</si>
  <si>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</si>
  <si>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</si>
  <si>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</si>
  <si>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</si>
  <si>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</si>
  <si>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</si>
  <si>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</si>
  <si>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</si>
  <si>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</si>
  <si>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</si>
  <si>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</si>
  <si>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</si>
  <si>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</si>
  <si>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</si>
  <si>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</si>
  <si>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</si>
  <si>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</si>
  <si>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</si>
  <si>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</si>
  <si>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</si>
  <si>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</si>
  <si>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</si>
  <si>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</si>
  <si>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</si>
  <si>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</si>
  <si>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</si>
  <si>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</si>
  <si>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</si>
  <si>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</si>
  <si>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</si>
  <si>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</si>
  <si>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</si>
  <si>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</si>
  <si>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</si>
  <si>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</si>
  <si>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</si>
  <si>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</si>
  <si>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</si>
  <si>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</si>
  <si>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</si>
  <si>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</si>
  <si>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</si>
  <si>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</si>
  <si>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</si>
  <si>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</si>
  <si>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</si>
  <si>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</si>
  <si>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</si>
  <si>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</si>
  <si>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</si>
  <si>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</si>
  <si>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</si>
  <si>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</si>
  <si>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</si>
  <si>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</si>
  <si>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</si>
  <si>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</si>
  <si>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</si>
  <si>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</si>
  <si>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</si>
  <si>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</si>
  <si>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</si>
  <si>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</si>
  <si>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</si>
  <si>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</si>
  <si>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</si>
  <si>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</si>
  <si>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</si>
  <si>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</si>
  <si>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</si>
  <si>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</si>
  <si>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</si>
  <si>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</si>
  <si>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</si>
  <si>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</si>
  <si>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</si>
  <si>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</si>
  <si>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</si>
  <si>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</si>
  <si>
    <t>cr=[cp(160),cp(279),cp(365),cp(496),cp(571),cp(605),cp(766)]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</si>
</sst>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Outputs_Paper02.xlsx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100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3"/>
  <sheetViews>
    <sheetView tabSelected="1" topLeftCell="AI1" workbookViewId="0">
      <pane ySplit="1" topLeftCell="A2" activePane="bottomLeft" state="frozen"/>
      <selection pane="bottomLeft" activeCell="AO13" sqref="AO13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1159</v>
      </c>
      <c r="AC2" s="77">
        <f>Table1[[#This Row],[End Point distance  '[meters']]]/Delta_X__meters</f>
        <v>160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17042.999999999996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160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1939</v>
      </c>
      <c r="AC3" s="77">
        <f>Table1[[#This Row],[End Point distance  '[meters']]]/Delta_X__meters</f>
        <v>279</v>
      </c>
      <c r="AD3" s="77">
        <f>Table1[[#This Row],[Start point distance '[meters']]]/Delta_X__meters</f>
        <v>160</v>
      </c>
      <c r="AE3" s="75">
        <f t="shared" si="0"/>
        <v>15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19082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279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2479</v>
      </c>
      <c r="AC4" s="83">
        <f>Table1[[#This Row],[End Point distance  '[meters']]]/Delta_X__meters</f>
        <v>365</v>
      </c>
      <c r="AD4" s="83">
        <f>Table1[[#This Row],[Start point distance '[meters']]]/Delta_X__meters</f>
        <v>279</v>
      </c>
      <c r="AE4" s="75">
        <f>Delta_T__seconds</f>
        <v>15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17042.999999999996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365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3552</v>
      </c>
      <c r="AC5" s="83">
        <f>Table1[[#This Row],[End Point distance  '[meters']]]/Delta_X__meters</f>
        <v>496</v>
      </c>
      <c r="AD5" s="83">
        <f>Table1[[#This Row],[Start point distance '[meters']]]/Delta_X__meters</f>
        <v>365</v>
      </c>
      <c r="AE5" s="75">
        <f>Delta_T__seconds</f>
        <v>15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17870.999999999996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496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4759</v>
      </c>
      <c r="AC6" s="83">
        <f>Table1[[#This Row],[End Point distance  '[meters']]]/Delta_X__meters</f>
        <v>571</v>
      </c>
      <c r="AD6" s="83">
        <f>Table1[[#This Row],[Start point distance '[meters']]]/Delta_X__meters</f>
        <v>496</v>
      </c>
      <c r="AE6" s="75">
        <f>Delta_T__seconds</f>
        <v>15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20328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571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5160</v>
      </c>
      <c r="AC7" s="83">
        <f>Table1[[#This Row],[End Point distance  '[meters']]]/Delta_X__meters</f>
        <v>605</v>
      </c>
      <c r="AD7" s="83">
        <f>Table1[[#This Row],[Start point distance '[meters']]]/Delta_X__meters</f>
        <v>571</v>
      </c>
      <c r="AE7" s="75">
        <f>Delta_T__seconds</f>
        <v>15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20328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605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6916</v>
      </c>
      <c r="AC8" s="83">
        <f>Table1[[#This Row],[End Point distance  '[meters']]]/Delta_X__meters</f>
        <v>766</v>
      </c>
      <c r="AD8" s="83">
        <f>Table1[[#This Row],[Start point distance '[meters']]]/Delta_X__meters</f>
        <v>605</v>
      </c>
      <c r="AE8" s="75">
        <f>Delta_T__seconds</f>
        <v>15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15119.999999999998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766</v>
      </c>
      <c r="AP8" s="79">
        <f>((1/1000000)*Table1[[#This Row],[Cup]]*Table1[[#This Row],[R ratio]]*Table1[[#This Row],[Inj Mass]])/Table1[[#This Row],[Q '[m3/sec']]]</f>
        <v>0</v>
      </c>
    </row>
    <row r="13" spans="1:42" x14ac:dyDescent="0.25">
      <c r="AO13" s="55" t="s">
        <v>121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f>FLOOR(Delta_X__meters + 0.1*Delta_X__meters,1) + 5</f>
        <v>115</v>
      </c>
      <c r="B2" s="13">
        <v>7814</v>
      </c>
      <c r="C2" s="54">
        <v>0</v>
      </c>
      <c r="D2" s="53">
        <f>FLOOR(Delta_T__seconds + 0.15 * Delta_T__seconds,1) + 3</f>
        <v>20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3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  <c r="W17">
        <f>200/0.7</f>
        <v>285.71428571428572</v>
      </c>
    </row>
    <row r="18" spans="3:23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3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3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3" x14ac:dyDescent="0.25">
      <c r="M21" s="27"/>
      <c r="N21" s="31"/>
      <c r="O21" s="31"/>
      <c r="P21" s="31"/>
      <c r="Q21" s="31"/>
      <c r="R21" s="31"/>
      <c r="S21" s="31"/>
      <c r="T21" s="31"/>
    </row>
    <row r="22" spans="3:23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3" x14ac:dyDescent="0.25">
      <c r="M23" s="27"/>
      <c r="N23" s="31"/>
      <c r="O23" s="31"/>
      <c r="P23" s="31"/>
      <c r="Q23" s="31"/>
      <c r="R23" s="31"/>
      <c r="S23" s="31"/>
      <c r="T23" s="31"/>
    </row>
    <row r="24" spans="3:23" x14ac:dyDescent="0.25">
      <c r="M24" s="27"/>
      <c r="N24" s="31"/>
      <c r="O24" s="31"/>
      <c r="P24" s="31"/>
      <c r="Q24" s="31"/>
      <c r="R24" s="31"/>
      <c r="S24" s="31"/>
      <c r="T24" s="31"/>
    </row>
    <row r="25" spans="3:23" x14ac:dyDescent="0.25">
      <c r="M25" s="28"/>
      <c r="N25" s="31"/>
      <c r="O25" s="31"/>
      <c r="P25" s="31"/>
      <c r="Q25" s="31"/>
      <c r="R25" s="31"/>
      <c r="S25" s="31"/>
      <c r="T25" s="31"/>
    </row>
    <row r="26" spans="3:23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2019-03-03T05:03:34Z</dcterms:modified>
</cp:coreProperties>
</file>