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externalReferences>
    <externalReference r:id="rId10"/>
  </externalReference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12" i="8" l="1"/>
  <c r="AO2" i="1"/>
  <c r="AO3" i="1"/>
  <c r="AO4" i="1"/>
  <c r="AO5" i="1"/>
  <c r="AO6" i="1"/>
  <c r="AO7" i="1"/>
  <c r="AO8" i="1"/>
  <c r="AP8" i="1"/>
  <c r="AP7" i="1"/>
  <c r="AP6" i="1"/>
  <c r="AP5" i="1"/>
  <c r="AP4" i="1"/>
  <c r="AP3" i="1"/>
  <c r="AP2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<sst xmlns="http://schemas.openxmlformats.org/spreadsheetml/2006/main" count="188" uniqueCount="116">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</sst>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um_development_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Reach Propertise"/>
      <sheetName val="Initial Concentration"/>
      <sheetName val="Loading"/>
      <sheetName val="hidden tab"/>
      <sheetName val="LDC"/>
      <sheetName val="چاتا"/>
      <sheetName val="ماکیناو"/>
      <sheetName val="سورن سفارش نوری"/>
      <sheetName val="watum_development_mo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((1/1000000)*[1]!Table1[[#This Row],[Cup]]*[1]!Table1[[#This Row],[R ratio]]*[1]!Table1[[#This Row],[Inj Mass]])/[1]!Table1[[#This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Dx_1998_Seo_and_Cheong_paper02_severn.xlsx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40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93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65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tab'!$N$1:$N$21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107</v>
      </c>
      <c r="AP1" s="104" t="s">
        <v>108</v>
      </c>
    </row>
    <row r="2" spans="1:42" s="80" customFormat="1" x14ac:dyDescent="0.25">
      <c r="A2" s="75" t="s">
        <v>100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7</v>
      </c>
      <c r="AC2" s="82">
        <f>Table1[[#This Row],[End Point distance  '[meters']]]/Delta_X__meters</f>
        <v>3.2307692307692308</v>
      </c>
      <c r="AD2" s="82">
        <f>Table1[[#This Row],[Start point distance '[meters']]]/Delta_X__meters</f>
        <v>0</v>
      </c>
      <c r="AE2" s="80">
        <f t="shared" ref="AE2:AE3" si="0">Delta_T__seconds</f>
        <v>40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525.60428346269998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((1/1000000)*[1]!Table1[[#This Row],[Cup]]*[1]!Table1[[#This Row],[R ratio]]*[1]!Table1[[#This Row],[Inj Mass]])/[1]!Table1[[#This Row],[Q '[m3/sec']]]</f>
        <v>0</v>
      </c>
    </row>
    <row r="3" spans="1:42" s="84" customFormat="1" x14ac:dyDescent="0.25">
      <c r="A3" s="75" t="s">
        <v>101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38</v>
      </c>
      <c r="AC3" s="82">
        <f>Table1[[#This Row],[End Point distance  '[meters']]]/Delta_X__meters</f>
        <v>18.076923076923077</v>
      </c>
      <c r="AD3" s="82">
        <f>Table1[[#This Row],[Start point distance '[meters']]]/Delta_X__meters</f>
        <v>3.2307692307692308</v>
      </c>
      <c r="AE3" s="80">
        <f t="shared" si="0"/>
        <v>40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440.58333153445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18</v>
      </c>
      <c r="AP3" s="105">
        <f>((1/1000000)*[1]!Table1[[#This Row],[Cup]]*[1]!Table1[[#This Row],[R ratio]]*[1]!Table1[[#This Row],[Inj Mass]])/[1]!Table1[[#This Row],[Q '[m3/sec']]]</f>
        <v>0</v>
      </c>
    </row>
    <row r="4" spans="1:42" s="84" customFormat="1" x14ac:dyDescent="0.25">
      <c r="A4" s="85" t="s">
        <v>102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101</v>
      </c>
      <c r="AC4" s="89">
        <f>Table1[[#This Row],[End Point distance  '[meters']]]/Delta_X__meters</f>
        <v>44.230769230769234</v>
      </c>
      <c r="AD4" s="89">
        <f>Table1[[#This Row],[Start point distance '[meters']]]/Delta_X__meters</f>
        <v>18.076923076923077</v>
      </c>
      <c r="AE4" s="80">
        <f>Delta_T__seconds</f>
        <v>40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617.55597470449993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44</v>
      </c>
      <c r="AP4" s="105">
        <f>((1/1000000)*[1]!Table1[[#This Row],[Cup]]*[1]!Table1[[#This Row],[R ratio]]*[1]!Table1[[#This Row],[Inj Mass]])/[1]!Table1[[#This Row],[Q '[m3/sec']]]</f>
        <v>0</v>
      </c>
    </row>
    <row r="5" spans="1:42" s="84" customFormat="1" x14ac:dyDescent="0.25">
      <c r="A5" s="85" t="s">
        <v>103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222</v>
      </c>
      <c r="AC5" s="89">
        <f>Table1[[#This Row],[End Point distance  '[meters']]]/Delta_X__meters</f>
        <v>81.15384615384616</v>
      </c>
      <c r="AD5" s="89">
        <f>Table1[[#This Row],[Start point distance '[meters']]]/Delta_X__meters</f>
        <v>44.230769230769234</v>
      </c>
      <c r="AE5" s="80">
        <f>Delta_T__seconds</f>
        <v>40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720.58248295020007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81</v>
      </c>
      <c r="AP5" s="105">
        <f>((1/1000000)*[1]!Table1[[#This Row],[Cup]]*[1]!Table1[[#This Row],[R ratio]]*[1]!Table1[[#This Row],[Inj Mass]])/[1]!Table1[[#This Row],[Q '[m3/sec']]]</f>
        <v>0</v>
      </c>
    </row>
    <row r="6" spans="1:42" s="84" customFormat="1" x14ac:dyDescent="0.25">
      <c r="A6" s="85" t="s">
        <v>104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335</v>
      </c>
      <c r="AC6" s="89">
        <f>Table1[[#This Row],[End Point distance  '[meters']]]/Delta_X__meters</f>
        <v>119.61538461538461</v>
      </c>
      <c r="AD6" s="89">
        <f>Table1[[#This Row],[Start point distance '[meters']]]/Delta_X__meters</f>
        <v>81.15384615384616</v>
      </c>
      <c r="AE6" s="80">
        <f>Delta_T__seconds</f>
        <v>40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1197.9873275253001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119</v>
      </c>
      <c r="AP6" s="105">
        <f>((1/1000000)*[1]!Table1[[#This Row],[Cup]]*[1]!Table1[[#This Row],[R ratio]]*[1]!Table1[[#This Row],[Inj Mass]])/[1]!Table1[[#This Row],[Q '[m3/sec']]]</f>
        <v>0</v>
      </c>
    </row>
    <row r="7" spans="1:42" s="84" customFormat="1" x14ac:dyDescent="0.25">
      <c r="A7" s="85" t="s">
        <v>105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452</v>
      </c>
      <c r="AC7" s="89">
        <f>Table1[[#This Row],[End Point distance  '[meters']]]/Delta_X__meters</f>
        <v>158.07692307692307</v>
      </c>
      <c r="AD7" s="89">
        <f>Table1[[#This Row],[Start point distance '[meters']]]/Delta_X__meters</f>
        <v>119.61538461538461</v>
      </c>
      <c r="AE7" s="80">
        <f>Delta_T__seconds</f>
        <v>40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853.58417539589993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158</v>
      </c>
      <c r="AP7" s="105">
        <f>((1/1000000)*[1]!Table1[[#This Row],[Cup]]*[1]!Table1[[#This Row],[R ratio]]*[1]!Table1[[#This Row],[Inj Mass]])/[1]!Table1[[#This Row],[Q '[m3/sec']]]</f>
        <v>0</v>
      </c>
    </row>
    <row r="8" spans="1:42" s="84" customFormat="1" x14ac:dyDescent="0.25">
      <c r="A8" s="85" t="s">
        <v>106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588</v>
      </c>
      <c r="AC8" s="89">
        <f>Table1[[#This Row],[End Point distance  '[meters']]]/Delta_X__meters</f>
        <v>211.92307692307693</v>
      </c>
      <c r="AD8" s="89">
        <f>Table1[[#This Row],[Start point distance '[meters']]]/Delta_X__meters</f>
        <v>158.07692307692307</v>
      </c>
      <c r="AE8" s="80">
        <f>Delta_T__seconds</f>
        <v>40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957.26554679729986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211</v>
      </c>
      <c r="AP8" s="105">
        <f>((1/1000000)*[1]!Table1[[#This Row],[Cup]]*[1]!Table1[[#This Row],[R ratio]]*[1]!Table1[[#This Row],[Inj Mass]])/[1]!Table1[[#This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workbookViewId="0">
      <selection activeCell="K11" sqref="K11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109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110</v>
      </c>
    </row>
    <row r="11" spans="1:14" x14ac:dyDescent="0.25">
      <c r="H11">
        <v>350</v>
      </c>
      <c r="N11" s="65" t="s">
        <v>111</v>
      </c>
    </row>
    <row r="12" spans="1:14" x14ac:dyDescent="0.25">
      <c r="H12">
        <v>400</v>
      </c>
      <c r="N12" s="65" t="s">
        <v>112</v>
      </c>
    </row>
    <row r="13" spans="1:14" x14ac:dyDescent="0.25">
      <c r="H13">
        <v>450</v>
      </c>
      <c r="N13" s="65" t="s">
        <v>94</v>
      </c>
    </row>
    <row r="14" spans="1:14" x14ac:dyDescent="0.25">
      <c r="H14">
        <v>500</v>
      </c>
      <c r="N14" s="65" t="s">
        <v>95</v>
      </c>
    </row>
    <row r="15" spans="1:14" x14ac:dyDescent="0.25">
      <c r="H15">
        <v>550</v>
      </c>
      <c r="N15" s="65" t="s">
        <v>96</v>
      </c>
    </row>
    <row r="16" spans="1:14" x14ac:dyDescent="0.25">
      <c r="H16">
        <v>600</v>
      </c>
      <c r="N16" s="65" t="s">
        <v>97</v>
      </c>
    </row>
    <row r="17" spans="8:14" x14ac:dyDescent="0.25">
      <c r="H17">
        <v>650</v>
      </c>
      <c r="N17" s="65" t="s">
        <v>98</v>
      </c>
    </row>
    <row r="18" spans="8:14" x14ac:dyDescent="0.25">
      <c r="H18">
        <v>700</v>
      </c>
      <c r="N18" s="65" t="s">
        <v>99</v>
      </c>
    </row>
    <row r="19" spans="8:14" x14ac:dyDescent="0.25">
      <c r="H19">
        <v>750</v>
      </c>
      <c r="N19" s="65" t="s">
        <v>113</v>
      </c>
    </row>
    <row r="20" spans="8:14" x14ac:dyDescent="0.25">
      <c r="H20">
        <v>800</v>
      </c>
      <c r="N20" s="66" t="s">
        <v>114</v>
      </c>
    </row>
    <row r="21" spans="8:14" x14ac:dyDescent="0.25">
      <c r="H21">
        <v>900</v>
      </c>
      <c r="N21" s="66" t="s">
        <v>115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9">
        <v>30.806528017469848</v>
      </c>
      <c r="Q5" s="39">
        <v>4.3379828015827844</v>
      </c>
      <c r="R5" s="39">
        <v>23.551261448561682</v>
      </c>
      <c r="S5" s="39">
        <v>13.278955923320112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9">
        <v>43.34296430768245</v>
      </c>
      <c r="Q6" s="39">
        <v>7.3080205694117195</v>
      </c>
      <c r="R6" s="39">
        <v>33.465758842333642</v>
      </c>
      <c r="S6" s="39">
        <v>24.85729790564373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9">
        <v>37.450196851082339</v>
      </c>
      <c r="Q7" s="39">
        <v>7.4357658243047737</v>
      </c>
      <c r="R7" s="39">
        <v>27.08994181247148</v>
      </c>
      <c r="S7" s="39">
        <v>21.067085368232753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9">
        <v>37.394201405106315</v>
      </c>
      <c r="Q8" s="39">
        <v>6.422533260982461</v>
      </c>
      <c r="R8" s="39">
        <v>28.194582095621172</v>
      </c>
      <c r="S8" s="39">
        <v>16.791435597158287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s="39" t="e">
        <v>#N/A</v>
      </c>
      <c r="Q9" s="39" t="e">
        <v>#N/A</v>
      </c>
      <c r="R9" s="39" t="e">
        <v>#N/A</v>
      </c>
      <c r="S9" s="39" t="e">
        <v>#N/A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2019-03-09T13:45:43Z</dcterms:modified>
</cp:coreProperties>
</file>