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<sst xmlns="http://schemas.openxmlformats.org/spreadsheetml/2006/main" count="276" uniqueCount="176">
  <si>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</si>
  <si>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</si>
  <si>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</si>
  <si>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</si>
  <si>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</si>
  <si>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</si>
  <si>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</si>
  <si>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</si>
  <si>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</si>
  <si>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</si>
  <si>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</si>
  <si>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</si>
  <si>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</si>
  <si>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</si>
  <si>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</si>
  <si>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Blue</t>
  </si>
  <si>
    <t>Praulty</t>
  </si>
  <si>
    <t>TY14CORBLU027</t>
  </si>
  <si>
    <t>GM14CMR016</t>
  </si>
  <si>
    <t>White</t>
  </si>
  <si>
    <t>Torrens</t>
  </si>
  <si>
    <t>GM14CMRWHI016</t>
  </si>
  <si>
    <t>FD13FCS009</t>
  </si>
  <si>
    <t>Black</t>
  </si>
  <si>
    <t>Smith</t>
  </si>
  <si>
    <t>FD13FCSBLA009</t>
  </si>
  <si>
    <t>FD13FCS010</t>
  </si>
  <si>
    <t>FD13FCSWHI010</t>
  </si>
  <si>
    <t>FD13FCS012</t>
  </si>
  <si>
    <t>Vizzini</t>
  </si>
  <si>
    <t>FD13FCSBLA012</t>
  </si>
  <si>
    <t>HY13ELA052</t>
  </si>
  <si>
    <t>Ewenty</t>
  </si>
  <si>
    <t>HY13ELABLU052</t>
  </si>
  <si>
    <t>HY13ELA051</t>
  </si>
  <si>
    <t>HY13ELABLA051</t>
  </si>
  <si>
    <t>TY12COR028</t>
  </si>
  <si>
    <t>Santos</t>
  </si>
  <si>
    <t>TY12CORBLA028</t>
  </si>
  <si>
    <t>HO12CIV035</t>
  </si>
  <si>
    <t>Hulinski</t>
  </si>
  <si>
    <t>HO12CIVBLA035</t>
  </si>
  <si>
    <t>HO13CIV036</t>
  </si>
  <si>
    <t>Chan</t>
  </si>
  <si>
    <t>HO13CIVBLA036</t>
  </si>
  <si>
    <t>FD13FCS013</t>
  </si>
  <si>
    <t>Rodriguez</t>
  </si>
  <si>
    <t>FD13FCSBLA013</t>
  </si>
  <si>
    <t>HY12ELA050</t>
  </si>
  <si>
    <t>McCall</t>
  </si>
  <si>
    <t>HY12ELABLU050</t>
  </si>
  <si>
    <t>TY12CAM029</t>
  </si>
  <si>
    <t>TY12CAMBLU029</t>
  </si>
  <si>
    <t>TY09CAM024</t>
  </si>
  <si>
    <t>Howard</t>
  </si>
  <si>
    <t>TY09CAMWHI024</t>
  </si>
  <si>
    <t>HO11CIV034</t>
  </si>
  <si>
    <t>Lyon</t>
  </si>
  <si>
    <t>HO11CIVBLA034</t>
  </si>
  <si>
    <t>HY11ELA049</t>
  </si>
  <si>
    <t>HY11ELABLA049</t>
  </si>
  <si>
    <t>CR11PTC044</t>
  </si>
  <si>
    <t>CR11PTCBLA044</t>
  </si>
  <si>
    <t>GM12CMR015</t>
  </si>
  <si>
    <t>Bard</t>
  </si>
  <si>
    <t>GM12CMRBLA015</t>
  </si>
  <si>
    <t>FD12FCS011</t>
  </si>
  <si>
    <t>Yousef</t>
  </si>
  <si>
    <t>FD12FCSWHI011</t>
  </si>
  <si>
    <t>HO10CIV033</t>
  </si>
  <si>
    <t>Swartz</t>
  </si>
  <si>
    <t>HO10CIVBLA033</t>
  </si>
  <si>
    <t>HO14ODY041</t>
  </si>
  <si>
    <t>HO14ODYBLA041</t>
  </si>
  <si>
    <t>GM10SLV017</t>
  </si>
  <si>
    <t>GM10SLVBLA017</t>
  </si>
  <si>
    <t>FD08MTG003</t>
  </si>
  <si>
    <t>Green</t>
  </si>
  <si>
    <t>FD08MTGGRE003</t>
  </si>
  <si>
    <t>CR04CAR047</t>
  </si>
  <si>
    <t>CR04CARWHI047</t>
  </si>
  <si>
    <t>HO07ODY038</t>
  </si>
  <si>
    <t>HO07ODYBLA038</t>
  </si>
  <si>
    <t>HO08ODY039</t>
  </si>
  <si>
    <t>HO08ODYWHI039</t>
  </si>
  <si>
    <t>FD09FCS008</t>
  </si>
  <si>
    <t>FD09FCSBLA008</t>
  </si>
  <si>
    <t>TY03COR026</t>
  </si>
  <si>
    <t>Gaul</t>
  </si>
  <si>
    <t>TY03CORBLA026</t>
  </si>
  <si>
    <t>HO05ODY037</t>
  </si>
  <si>
    <t>HO05ODYWHI037</t>
  </si>
  <si>
    <t>TY96CAM020</t>
  </si>
  <si>
    <t>TY96CAMGRE020</t>
  </si>
  <si>
    <t>CR04PTC042</t>
  </si>
  <si>
    <t>CR04PTCBLU042</t>
  </si>
  <si>
    <t>FD06FCS007</t>
  </si>
  <si>
    <t>FD06FCSGRE007</t>
  </si>
  <si>
    <t>TY00CAM022</t>
  </si>
  <si>
    <t>TY00CAMGRE022</t>
  </si>
  <si>
    <t>FD08MTG004</t>
  </si>
  <si>
    <t>Jones</t>
  </si>
  <si>
    <t>FD08MTGBLA004</t>
  </si>
  <si>
    <t>TY98CAM021</t>
  </si>
  <si>
    <t>TY98CAMBLA021</t>
  </si>
  <si>
    <t>CR07PTC043</t>
  </si>
  <si>
    <t>CR07PTCGRE043</t>
  </si>
  <si>
    <t>FD08MTG005</t>
  </si>
  <si>
    <t>FD08MTGWHI005</t>
  </si>
  <si>
    <t>GM00SLV019</t>
  </si>
  <si>
    <t>GM00SLVBLU019</t>
  </si>
  <si>
    <t>FD06FCS006</t>
  </si>
  <si>
    <t>FD06FCSGRE006</t>
  </si>
  <si>
    <t>TY02CAM023</t>
  </si>
  <si>
    <t>TY02CAMBLA023</t>
  </si>
  <si>
    <t>CR00CAR046</t>
  </si>
  <si>
    <t>CR00CARBLA046</t>
  </si>
  <si>
    <t>HO99CIV030</t>
  </si>
  <si>
    <t>HO99CIVWHI030</t>
  </si>
  <si>
    <t>FD06MTG002</t>
  </si>
  <si>
    <t>FD06MTGWHI002</t>
  </si>
  <si>
    <t>HO01CIV031</t>
  </si>
  <si>
    <t>HO01CIVBLU031</t>
  </si>
  <si>
    <t>GM09CMR014</t>
  </si>
  <si>
    <t>GM09CMRWHI014</t>
  </si>
  <si>
    <t>TY02COR025</t>
  </si>
  <si>
    <t>Red</t>
  </si>
  <si>
    <t>TY02CORRED025</t>
  </si>
  <si>
    <t>CR99CAR045</t>
  </si>
  <si>
    <t>CR99CARGRE045</t>
  </si>
  <si>
    <t>HO01ODY040</t>
  </si>
  <si>
    <t>HO01ODYBLA040</t>
  </si>
  <si>
    <t>GM98SLV018</t>
  </si>
  <si>
    <t>GM98SLVBLA018</t>
  </si>
  <si>
    <t>CR04CAR048</t>
  </si>
  <si>
    <t>CR04CARRED048</t>
  </si>
  <si>
    <t>HO10CIV032</t>
  </si>
  <si>
    <t>HO10CIVBLU032</t>
  </si>
  <si>
    <t>FD06MTG001</t>
  </si>
  <si>
    <t>FD06MTGBLA001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</si>
  <si>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</si>
  <si>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</si>
  <si>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</si>
  <si>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</si>
  <si>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</si>
  <si>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</si>
  <si>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</si>
  <si>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</si>
  <si>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</si>
  <si>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</si>
  <si>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</si>
  <si>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</si>
  <si>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</si>
  <si>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</si>
  <si>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</si>
  <si>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</si>
  <si>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</si>
  <si>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</si>
  <si>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</si>
  <si>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</si>
  <si>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</si>
  <si>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</si>
  <si>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</si>
  <si>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</si>
  <si>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</si>
  <si>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</si>
  <si>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</si>
  <si>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</si>
  <si>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</si>
  <si>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Odeyesy</t>
  </si>
  <si>
    <t>PTC</t>
  </si>
  <si>
    <t>Pt crusier</t>
  </si>
  <si>
    <t>SLV</t>
  </si>
  <si>
    <t>Silverado</t>
  </si>
  <si>
    <t>SUM of Miles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</si>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</sst>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Seem Like a  Linear Relationship Between Age and Miles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Sheet1!$G$2:$G$53</c:f>
            </c:numRef>
          </c:xVal>
          <c:yVal>
            <c:numRef>
              <c:f>Sheet1!$H$2:$H$53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680233"/>
        <c:axId val="705228248"/>
      </c:scatterChart>
      <c:valAx>
        <c:axId val="12836802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228248"/>
      </c:valAx>
      <c:valAx>
        <c:axId val="705228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680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Smith drive a lot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1'!$A$2:$A$18</c:f>
            </c:strRef>
          </c:cat>
          <c:val>
            <c:numRef>
              <c:f>'Pivot Table 1'!$B$2:$B$18</c:f>
              <c:numCache/>
            </c:numRef>
          </c:val>
        </c:ser>
        <c:overlap val="100"/>
        <c:axId val="2119828983"/>
        <c:axId val="34015925"/>
      </c:barChart>
      <c:catAx>
        <c:axId val="211982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15925"/>
      </c:catAx>
      <c:valAx>
        <c:axId val="34015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828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247650</xdr:colOff>
      <xdr:row>1</xdr:row>
      <xdr:rowOff>85725</xdr:rowOff>
    </xdr:from>
    <xdr:ext cx="5734050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47625</xdr:rowOff>
    </xdr:from>
    <xdr:ext cx="5372100" cy="2895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3" sheet="Sheet1"/>
  </cacheSource>
  <cacheFields>
    <cacheField name="Car ID" numFmtId="0">
      <sharedItems>
        <s v="TY14COR027"/>
        <s v="GM14CMR016"/>
        <s v="FD13FCS009"/>
        <s v="FD13FCS010"/>
        <s v="FD13FCS012"/>
        <s v="HY13ELA052"/>
        <s v="HY13ELA051"/>
        <s v="TY12COR028"/>
        <s v="HO12CIV035"/>
        <s v="HO13CIV036"/>
        <s v="FD13FCS013"/>
        <s v="HY12ELA050"/>
        <s v="TY12CAM029"/>
        <s v="TY09CAM024"/>
        <s v="HO11CIV034"/>
        <s v="HY11ELA049"/>
        <s v="CR11PTC044"/>
        <s v="GM12CMR015"/>
        <s v="FD12FCS011"/>
        <s v="HO10CIV033"/>
        <s v="HO14ODY041"/>
        <s v="GM10SLV017"/>
        <s v="FD08MTG003"/>
        <s v="CR04CAR047"/>
        <s v="HO07ODY038"/>
        <s v="HO08ODY039"/>
        <s v="FD09FCS008"/>
        <s v="TY03COR026"/>
        <s v="HO05ODY037"/>
        <s v="TY96CAM020"/>
        <s v="CR04PTC042"/>
        <s v="FD06FCS007"/>
        <s v="TY00CAM022"/>
        <s v="FD08MTG004"/>
        <s v="TY98CAM021"/>
        <s v="CR07PTC043"/>
        <s v="FD08MTG005"/>
        <s v="GM00SLV019"/>
        <s v="FD06FCS006"/>
        <s v="TY02CAM023"/>
        <s v="CR00CAR046"/>
        <s v="HO99CIV030"/>
        <s v="FD06MTG002"/>
        <s v="HO01CIV031"/>
        <s v="GM09CMR014"/>
        <s v="TY02COR025"/>
        <s v="CR99CAR045"/>
        <s v="HO01ODY040"/>
        <s v="GM98SLV018"/>
        <s v="CR04CAR048"/>
        <s v="HO10CIV032"/>
        <s v="FD06MTG001"/>
      </sharedItems>
    </cacheField>
    <cacheField name="Make" numFmtId="0">
      <sharedItems>
        <s v="TY"/>
        <s v="GM"/>
        <s v="FD"/>
        <s v="HY"/>
        <s v="HO"/>
        <s v="CR"/>
      </sharedItems>
    </cacheField>
    <cacheField name="Make (Full Name)" numFmtId="0">
      <sharedItems>
        <s v="Toyota"/>
        <s v="General Motors"/>
        <s v="Ford"/>
        <s v="Hundai"/>
        <s v="Honda"/>
        <s v="Chrysler"/>
      </sharedItems>
    </cacheField>
    <cacheField name="Model" numFmtId="0">
      <sharedItems>
        <s v="COR"/>
        <s v="CMR"/>
        <s v="FCS"/>
        <s v="ELA"/>
        <s v="CIV"/>
        <s v="CAM"/>
        <s v="PTC"/>
        <s v="ODY"/>
        <s v="SLV"/>
        <s v="MTG"/>
        <s v="CAR"/>
      </sharedItems>
    </cacheField>
    <cacheField name="Model (Full Name)" numFmtId="0">
      <sharedItems>
        <s v="Corola"/>
        <s v="Camero"/>
        <s v="Focus"/>
        <s v="Elantra"/>
        <s v="Civic"/>
        <s v="Camrey"/>
        <s v="Pt crusier"/>
        <s v="Odeyesy"/>
        <s v="Silverado"/>
        <s v="Mustang"/>
        <s v="Caravan"/>
      </sharedItems>
    </cacheField>
    <cacheField name="Manufacture Year" numFmtId="0">
      <sharedItems>
        <s v="14"/>
        <s v="13"/>
        <s v="12"/>
        <s v="09"/>
        <s v="11"/>
        <s v="10"/>
        <s v="08"/>
        <s v="04"/>
        <s v="07"/>
        <s v="03"/>
        <s v="05"/>
        <s v="96"/>
        <s v="06"/>
        <s v="00"/>
        <s v="98"/>
        <s v="02"/>
        <s v="99"/>
        <s v="01"/>
      </sharedItems>
    </cacheField>
    <cacheField name="Age" numFmtId="0">
      <sharedItems containsSemiMixedTypes="0" containsString="0" containsNumber="1" containsInteger="1">
        <n v="0.0"/>
        <n v="1.0"/>
        <n v="2.0"/>
        <n v="5.0"/>
        <n v="3.0"/>
        <n v="4.0"/>
        <n v="6.0"/>
        <n v="10.0"/>
        <n v="7.0"/>
        <n v="11.0"/>
        <n v="9.0"/>
        <n v="18.0"/>
        <n v="8.0"/>
        <n v="14.0"/>
        <n v="16.0"/>
        <n v="12.0"/>
        <n v="15.0"/>
        <n v="13.0"/>
      </sharedItems>
    </cacheField>
    <cacheField name="Miles" numFmtId="4">
      <sharedItems containsSemiMixedTypes="0" containsString="0" containsNumber="1">
        <n v="17556.3"/>
        <n v="14289.6"/>
        <n v="27637.1"/>
        <n v="27534.8"/>
        <n v="22521.6"/>
        <n v="22188.5"/>
        <n v="20223.9"/>
        <n v="29601.9"/>
        <n v="24513.2"/>
        <n v="13867.6"/>
        <n v="13682.9"/>
        <n v="22282.0"/>
        <n v="22128.2"/>
        <n v="48114.2"/>
        <n v="30555.3"/>
        <n v="29102.3"/>
        <n v="27394.2"/>
        <n v="19421.1"/>
        <n v="19341.7"/>
        <n v="33477.2"/>
        <n v="3708.1"/>
        <n v="31144.4"/>
        <n v="44946.5"/>
        <n v="72527.2"/>
        <n v="50854.1"/>
        <n v="42504.6"/>
        <n v="35137.0"/>
        <n v="73444.4"/>
        <n v="60389.5"/>
        <n v="114660.6"/>
        <n v="64542.0"/>
        <n v="52229.5"/>
        <n v="85928.0"/>
        <n v="37558.8"/>
        <n v="93382.6"/>
        <n v="42074.2"/>
        <n v="36438.5"/>
        <n v="80685.8"/>
        <n v="46311.4"/>
        <n v="67829.1"/>
        <n v="77243.1"/>
        <n v="82374.0"/>
        <n v="44974.8"/>
        <n v="69891.9"/>
        <n v="28464.8"/>
        <n v="64467.4"/>
        <n v="79420.6"/>
        <n v="68658.9"/>
        <n v="83162.7"/>
        <n v="52699.4"/>
        <n v="22573.0"/>
        <n v="40326.8"/>
      </sharedItems>
    </cacheField>
    <cacheField name="Miles / Year" numFmtId="4">
      <sharedItems containsSemiMixedTypes="0" containsString="0" containsNumber="1">
        <n v="35112.6"/>
        <n v="28579.2"/>
        <n v="18424.733333333334"/>
        <n v="18356.533333333333"/>
        <n v="15014.4"/>
        <n v="14792.333333333334"/>
        <n v="13482.6"/>
        <n v="11840.76"/>
        <n v="9805.28"/>
        <n v="9245.066666666668"/>
        <n v="9121.933333333332"/>
        <n v="8912.8"/>
        <n v="8851.28"/>
        <n v="8748.036363636364"/>
        <n v="8730.085714285715"/>
        <n v="8314.942857142856"/>
        <n v="7826.914285714286"/>
        <n v="7768.44"/>
        <n v="7736.68"/>
        <n v="7439.377777777777"/>
        <n v="7416.2"/>
        <n v="6920.977777777778"/>
        <n v="6914.846153846154"/>
        <n v="6907.35238095238"/>
        <n v="6780.546666666666"/>
        <n v="6539.16923076923"/>
        <n v="6388.545454545455"/>
        <n v="6386.4695652173905"/>
        <n v="6356.789473684211"/>
        <n v="6197.87027027027"/>
        <n v="6146.857142857143"/>
        <n v="6144.64705882353"/>
        <n v="5926.068965517241"/>
        <n v="5778.276923076924"/>
        <n v="5659.551515151516"/>
        <n v="5609.8933333333325"/>
        <n v="5605.923076923077"/>
        <n v="5564.537931034483"/>
        <n v="5448.400000000001"/>
        <n v="5426.328"/>
        <n v="5327.110344827586"/>
        <n v="5314.451612903225"/>
        <n v="5291.152941176471"/>
        <n v="5177.177777777777"/>
        <n v="5175.418181818181"/>
        <n v="5157.392"/>
        <n v="5123.909677419355"/>
        <n v="5085.844444444444"/>
        <n v="5040.163636363636"/>
        <n v="5018.990476190476"/>
        <n v="5016.222222222223"/>
        <n v="4744.3294117647065"/>
      </sharedItems>
    </cacheField>
    <cacheField name="Color" numFmtId="0">
      <sharedItems>
        <s v="Blue"/>
        <s v="White"/>
        <s v="Black"/>
        <s v="Green"/>
        <s v="Red"/>
      </sharedItems>
    </cacheField>
    <cacheField name="Driver" numFmtId="0">
      <sharedItems>
        <s v="Praulty"/>
        <s v="Torrens"/>
        <s v="Smith"/>
        <s v="Vizzini"/>
        <s v="Ewenty"/>
        <s v="Santos"/>
        <s v="Hulinski"/>
        <s v="Chan"/>
        <s v="Rodriguez"/>
        <s v="McCall"/>
        <s v="Howard"/>
        <s v="Lyon"/>
        <s v="Bard"/>
        <s v="Yousef"/>
        <s v="Swartz"/>
        <s v="Gaul"/>
        <s v="Jones"/>
      </sharedItems>
    </cacheField>
    <cacheField name="Warantee Miles" numFmtId="4">
      <sharedItems containsSemiMixedTypes="0" containsString="0" containsNumber="1" containsInteger="1">
        <n v="100000.0"/>
        <n v="75000.0"/>
        <n v="50000.0"/>
      </sharedItems>
    </cacheField>
    <cacheField name="Covered?" numFmtId="0">
      <sharedItems>
        <s v="YES"/>
        <s v="NO"/>
      </sharedItems>
    </cacheField>
    <cacheField name="New Car ID" numFmtId="0">
      <sharedItems>
        <s v="TY14CORBLU027"/>
        <s v="GM14CMRWHI016"/>
        <s v="FD13FCSBLA009"/>
        <s v="FD13FCSWHI010"/>
        <s v="FD13FCSBLA012"/>
        <s v="HY13ELABLU052"/>
        <s v="HY13ELABLA051"/>
        <s v="TY12CORBLA028"/>
        <s v="HO12CIVBLA035"/>
        <s v="HO13CIVBLA036"/>
        <s v="FD13FCSBLA013"/>
        <s v="HY12ELABLU050"/>
        <s v="TY12CAMBLU029"/>
        <s v="TY09CAMWHI024"/>
        <s v="HO11CIVBLA034"/>
        <s v="HY11ELABLA049"/>
        <s v="CR11PTCBLA044"/>
        <s v="GM12CMRBLA015"/>
        <s v="FD12FCSWHI011"/>
        <s v="HO10CIVBLA033"/>
        <s v="HO14ODYBLA041"/>
        <s v="GM10SLVBLA017"/>
        <s v="FD08MTGGRE003"/>
        <s v="CR04CARWHI047"/>
        <s v="HO07ODYBLA038"/>
        <s v="HO08ODYWHI039"/>
        <s v="FD09FCSBLA008"/>
        <s v="TY03CORBLA026"/>
        <s v="HO05ODYWHI037"/>
        <s v="TY96CAMGRE020"/>
        <s v="CR04PTCBLU042"/>
        <s v="FD06FCSGRE007"/>
        <s v="TY00CAMGRE022"/>
        <s v="FD08MTGBLA004"/>
        <s v="TY98CAMBLA021"/>
        <s v="CR07PTCGRE043"/>
        <s v="FD08MTGWHI005"/>
        <s v="GM00SLVBLU019"/>
        <s v="FD06FCSGRE006"/>
        <s v="TY02CAMBLA023"/>
        <s v="CR00CARBLA046"/>
        <s v="HO99CIVWHI030"/>
        <s v="FD06MTGWHI002"/>
        <s v="HO01CIVBLU031"/>
        <s v="GM09CMRWHI014"/>
        <s v="TY02CORRED025"/>
        <s v="CR99CARGRE045"/>
        <s v="HO01ODYBLA040"/>
        <s v="GM98SLVBLA018"/>
        <s v="CR04CARRED048"/>
        <s v="HO10CIVBLU032"/>
        <s v="FD06MTGBLA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9" firstHeaderRow="0" firstDataRow="1" firstDataCol="0"/>
  <pivotFields>
    <pivotField name="Ca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ke (Full Name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odel (Full Nam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nufacture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i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iles / Yea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iver" axis="axisRow" compact="0" outline="0" multipleItemSelectionAllowed="1" showAll="0" sortType="ascending">
      <items>
        <item x="12"/>
        <item x="7"/>
        <item x="4"/>
        <item x="15"/>
        <item x="10"/>
        <item x="6"/>
        <item x="16"/>
        <item x="11"/>
        <item x="9"/>
        <item x="0"/>
        <item x="8"/>
        <item x="5"/>
        <item x="2"/>
        <item x="14"/>
        <item x="1"/>
        <item x="3"/>
        <item x="13"/>
        <item t="default"/>
      </items>
    </pivotField>
    <pivotField name="Warantee Miles" compact="0" numFmtId="4" outline="0" multipleItemSelectionAllowed="1" showAll="0">
      <items>
        <item x="0"/>
        <item x="1"/>
        <item x="2"/>
        <item t="default"/>
      </items>
    </pivotField>
    <pivotField name="Covered?" compact="0" outline="0" multipleItemSelectionAllowed="1" showAll="0">
      <items>
        <item x="0"/>
        <item x="1"/>
        <item t="default"/>
      </items>
    </pivotField>
    <pivotField name="New Ca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10"/>
  </rowFields>
  <dataFields>
    <dataField name="SUM of Miles" fld="7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15.38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tr">
        <f t="shared" ref="B2:B53" si="1">LEFT(A2,2)</f>
        <v>TY</v>
      </c>
      <c r="C2" s="4" t="str">
        <f t="shared" ref="C2:C53" si="2">VLOOKUP(B2, $B$63:$C$68, 2, FALSE)</f>
        <v>Toyota</v>
      </c>
      <c r="D2" s="4" t="str">
        <f t="shared" ref="D2:D53" si="3">MID(A2,5,3)</f>
        <v>COR</v>
      </c>
      <c r="E2" s="4" t="str">
        <f t="shared" ref="E2:E53" si="4">VLOOKUP(D2,D$63:E$73,2)</f>
        <v>Corola</v>
      </c>
      <c r="F2" s="4" t="str">
        <f t="shared" ref="F2:F53" si="5">MID(A2,3,2)</f>
        <v>14</v>
      </c>
      <c r="G2" s="4">
        <f t="shared" ref="G2:G53" si="6">IF(14 - F2 &lt; 0 ,100 - F2 + 14 , 14 - F2)</f>
        <v>0</v>
      </c>
      <c r="H2" s="5">
        <v>17556.3</v>
      </c>
      <c r="I2" s="5">
        <f t="shared" ref="I2:I53" si="7">H2/(G2 + 0.5)</f>
        <v>35112.6</v>
      </c>
      <c r="J2" s="3" t="s">
        <v>15</v>
      </c>
      <c r="K2" s="3" t="s">
        <v>16</v>
      </c>
      <c r="L2" s="5">
        <v>100000.0</v>
      </c>
      <c r="M2" s="4" t="str">
        <f t="shared" ref="M2:M53" si="8">IF(H2 &lt;= L2,"YES","NO")</f>
        <v>YES</v>
      </c>
      <c r="N2" s="3" t="s">
        <v>17</v>
      </c>
    </row>
    <row r="3">
      <c r="A3" s="3" t="s">
        <v>18</v>
      </c>
      <c r="B3" s="4" t="str">
        <f t="shared" si="1"/>
        <v>GM</v>
      </c>
      <c r="C3" s="4" t="str">
        <f t="shared" si="2"/>
        <v>General Motors</v>
      </c>
      <c r="D3" s="4" t="str">
        <f t="shared" si="3"/>
        <v>CMR</v>
      </c>
      <c r="E3" s="4" t="str">
        <f t="shared" si="4"/>
        <v>Camero</v>
      </c>
      <c r="F3" s="4" t="str">
        <f t="shared" si="5"/>
        <v>14</v>
      </c>
      <c r="G3" s="4">
        <f t="shared" si="6"/>
        <v>0</v>
      </c>
      <c r="H3" s="5">
        <v>14289.6</v>
      </c>
      <c r="I3" s="5">
        <f t="shared" si="7"/>
        <v>28579.2</v>
      </c>
      <c r="J3" s="3" t="s">
        <v>19</v>
      </c>
      <c r="K3" s="3" t="s">
        <v>20</v>
      </c>
      <c r="L3" s="5">
        <v>100000.0</v>
      </c>
      <c r="M3" s="4" t="str">
        <f t="shared" si="8"/>
        <v>YES</v>
      </c>
      <c r="N3" s="3" t="s">
        <v>21</v>
      </c>
    </row>
    <row r="4">
      <c r="A4" s="3" t="s">
        <v>22</v>
      </c>
      <c r="B4" s="4" t="str">
        <f t="shared" si="1"/>
        <v>FD</v>
      </c>
      <c r="C4" s="4" t="str">
        <f t="shared" si="2"/>
        <v>Ford</v>
      </c>
      <c r="D4" s="4" t="str">
        <f t="shared" si="3"/>
        <v>FCS</v>
      </c>
      <c r="E4" s="4" t="str">
        <f t="shared" si="4"/>
        <v>Focus</v>
      </c>
      <c r="F4" s="4" t="str">
        <f t="shared" si="5"/>
        <v>13</v>
      </c>
      <c r="G4" s="4">
        <f t="shared" si="6"/>
        <v>1</v>
      </c>
      <c r="H4" s="5">
        <v>27637.1</v>
      </c>
      <c r="I4" s="5">
        <f t="shared" si="7"/>
        <v>18424.73333</v>
      </c>
      <c r="J4" s="3" t="s">
        <v>23</v>
      </c>
      <c r="K4" s="3" t="s">
        <v>24</v>
      </c>
      <c r="L4" s="5">
        <v>75000.0</v>
      </c>
      <c r="M4" s="4" t="str">
        <f t="shared" si="8"/>
        <v>YES</v>
      </c>
      <c r="N4" s="3" t="s">
        <v>25</v>
      </c>
    </row>
    <row r="5">
      <c r="A5" s="3" t="s">
        <v>26</v>
      </c>
      <c r="B5" s="4" t="str">
        <f t="shared" si="1"/>
        <v>FD</v>
      </c>
      <c r="C5" s="4" t="str">
        <f t="shared" si="2"/>
        <v>Ford</v>
      </c>
      <c r="D5" s="4" t="str">
        <f t="shared" si="3"/>
        <v>FCS</v>
      </c>
      <c r="E5" s="4" t="str">
        <f t="shared" si="4"/>
        <v>Focus</v>
      </c>
      <c r="F5" s="4" t="str">
        <f t="shared" si="5"/>
        <v>13</v>
      </c>
      <c r="G5" s="4">
        <f t="shared" si="6"/>
        <v>1</v>
      </c>
      <c r="H5" s="5">
        <v>27534.8</v>
      </c>
      <c r="I5" s="5">
        <f t="shared" si="7"/>
        <v>18356.53333</v>
      </c>
      <c r="J5" s="3" t="s">
        <v>19</v>
      </c>
      <c r="K5" s="3" t="s">
        <v>16</v>
      </c>
      <c r="L5" s="5">
        <v>75000.0</v>
      </c>
      <c r="M5" s="4" t="str">
        <f t="shared" si="8"/>
        <v>YES</v>
      </c>
      <c r="N5" s="3" t="s">
        <v>27</v>
      </c>
    </row>
    <row r="6">
      <c r="A6" s="3" t="s">
        <v>28</v>
      </c>
      <c r="B6" s="4" t="str">
        <f t="shared" si="1"/>
        <v>FD</v>
      </c>
      <c r="C6" s="4" t="str">
        <f t="shared" si="2"/>
        <v>Ford</v>
      </c>
      <c r="D6" s="4" t="str">
        <f t="shared" si="3"/>
        <v>FCS</v>
      </c>
      <c r="E6" s="4" t="str">
        <f t="shared" si="4"/>
        <v>Focus</v>
      </c>
      <c r="F6" s="4" t="str">
        <f t="shared" si="5"/>
        <v>13</v>
      </c>
      <c r="G6" s="4">
        <f t="shared" si="6"/>
        <v>1</v>
      </c>
      <c r="H6" s="5">
        <v>22521.6</v>
      </c>
      <c r="I6" s="5">
        <f t="shared" si="7"/>
        <v>15014.4</v>
      </c>
      <c r="J6" s="3" t="s">
        <v>23</v>
      </c>
      <c r="K6" s="3" t="s">
        <v>29</v>
      </c>
      <c r="L6" s="5">
        <v>75000.0</v>
      </c>
      <c r="M6" s="4" t="str">
        <f t="shared" si="8"/>
        <v>YES</v>
      </c>
      <c r="N6" s="3" t="s">
        <v>30</v>
      </c>
    </row>
    <row r="7">
      <c r="A7" s="3" t="s">
        <v>31</v>
      </c>
      <c r="B7" s="4" t="str">
        <f t="shared" si="1"/>
        <v>HY</v>
      </c>
      <c r="C7" s="4" t="str">
        <f t="shared" si="2"/>
        <v>Hundai</v>
      </c>
      <c r="D7" s="4" t="str">
        <f t="shared" si="3"/>
        <v>ELA</v>
      </c>
      <c r="E7" s="4" t="str">
        <f t="shared" si="4"/>
        <v>Elantra</v>
      </c>
      <c r="F7" s="4" t="str">
        <f t="shared" si="5"/>
        <v>13</v>
      </c>
      <c r="G7" s="4">
        <f t="shared" si="6"/>
        <v>1</v>
      </c>
      <c r="H7" s="5">
        <v>22188.5</v>
      </c>
      <c r="I7" s="5">
        <f t="shared" si="7"/>
        <v>14792.33333</v>
      </c>
      <c r="J7" s="3" t="s">
        <v>15</v>
      </c>
      <c r="K7" s="3" t="s">
        <v>32</v>
      </c>
      <c r="L7" s="5">
        <v>100000.0</v>
      </c>
      <c r="M7" s="4" t="str">
        <f t="shared" si="8"/>
        <v>YES</v>
      </c>
      <c r="N7" s="3" t="s">
        <v>33</v>
      </c>
    </row>
    <row r="8">
      <c r="A8" s="3" t="s">
        <v>34</v>
      </c>
      <c r="B8" s="4" t="str">
        <f t="shared" si="1"/>
        <v>HY</v>
      </c>
      <c r="C8" s="4" t="str">
        <f t="shared" si="2"/>
        <v>Hundai</v>
      </c>
      <c r="D8" s="4" t="str">
        <f t="shared" si="3"/>
        <v>ELA</v>
      </c>
      <c r="E8" s="4" t="str">
        <f t="shared" si="4"/>
        <v>Elantra</v>
      </c>
      <c r="F8" s="4" t="str">
        <f t="shared" si="5"/>
        <v>13</v>
      </c>
      <c r="G8" s="4">
        <f t="shared" si="6"/>
        <v>1</v>
      </c>
      <c r="H8" s="5">
        <v>20223.9</v>
      </c>
      <c r="I8" s="5">
        <f t="shared" si="7"/>
        <v>13482.6</v>
      </c>
      <c r="J8" s="3" t="s">
        <v>23</v>
      </c>
      <c r="K8" s="3" t="s">
        <v>16</v>
      </c>
      <c r="L8" s="5">
        <v>100000.0</v>
      </c>
      <c r="M8" s="4" t="str">
        <f t="shared" si="8"/>
        <v>YES</v>
      </c>
      <c r="N8" s="3" t="s">
        <v>35</v>
      </c>
    </row>
    <row r="9">
      <c r="A9" s="3" t="s">
        <v>36</v>
      </c>
      <c r="B9" s="4" t="str">
        <f t="shared" si="1"/>
        <v>TY</v>
      </c>
      <c r="C9" s="4" t="str">
        <f t="shared" si="2"/>
        <v>Toyota</v>
      </c>
      <c r="D9" s="4" t="str">
        <f t="shared" si="3"/>
        <v>COR</v>
      </c>
      <c r="E9" s="4" t="str">
        <f t="shared" si="4"/>
        <v>Corola</v>
      </c>
      <c r="F9" s="4" t="str">
        <f t="shared" si="5"/>
        <v>12</v>
      </c>
      <c r="G9" s="4">
        <f t="shared" si="6"/>
        <v>2</v>
      </c>
      <c r="H9" s="5">
        <v>29601.9</v>
      </c>
      <c r="I9" s="5">
        <f t="shared" si="7"/>
        <v>11840.76</v>
      </c>
      <c r="J9" s="3" t="s">
        <v>23</v>
      </c>
      <c r="K9" s="3" t="s">
        <v>37</v>
      </c>
      <c r="L9" s="5">
        <v>100000.0</v>
      </c>
      <c r="M9" s="4" t="str">
        <f t="shared" si="8"/>
        <v>YES</v>
      </c>
      <c r="N9" s="3" t="s">
        <v>38</v>
      </c>
    </row>
    <row r="10">
      <c r="A10" s="3" t="s">
        <v>39</v>
      </c>
      <c r="B10" s="4" t="str">
        <f t="shared" si="1"/>
        <v>HO</v>
      </c>
      <c r="C10" s="4" t="str">
        <f t="shared" si="2"/>
        <v>Honda</v>
      </c>
      <c r="D10" s="4" t="str">
        <f t="shared" si="3"/>
        <v>CIV</v>
      </c>
      <c r="E10" s="4" t="str">
        <f t="shared" si="4"/>
        <v>Civic</v>
      </c>
      <c r="F10" s="4" t="str">
        <f t="shared" si="5"/>
        <v>12</v>
      </c>
      <c r="G10" s="4">
        <f t="shared" si="6"/>
        <v>2</v>
      </c>
      <c r="H10" s="5">
        <v>24513.2</v>
      </c>
      <c r="I10" s="5">
        <f t="shared" si="7"/>
        <v>9805.28</v>
      </c>
      <c r="J10" s="3" t="s">
        <v>23</v>
      </c>
      <c r="K10" s="3" t="s">
        <v>40</v>
      </c>
      <c r="L10" s="5">
        <v>75000.0</v>
      </c>
      <c r="M10" s="4" t="str">
        <f t="shared" si="8"/>
        <v>YES</v>
      </c>
      <c r="N10" s="3" t="s">
        <v>41</v>
      </c>
    </row>
    <row r="11">
      <c r="A11" s="3" t="s">
        <v>42</v>
      </c>
      <c r="B11" s="4" t="str">
        <f t="shared" si="1"/>
        <v>HO</v>
      </c>
      <c r="C11" s="4" t="str">
        <f t="shared" si="2"/>
        <v>Honda</v>
      </c>
      <c r="D11" s="4" t="str">
        <f t="shared" si="3"/>
        <v>CIV</v>
      </c>
      <c r="E11" s="4" t="str">
        <f t="shared" si="4"/>
        <v>Civic</v>
      </c>
      <c r="F11" s="4" t="str">
        <f t="shared" si="5"/>
        <v>13</v>
      </c>
      <c r="G11" s="4">
        <f t="shared" si="6"/>
        <v>1</v>
      </c>
      <c r="H11" s="5">
        <v>13867.6</v>
      </c>
      <c r="I11" s="5">
        <f t="shared" si="7"/>
        <v>9245.066667</v>
      </c>
      <c r="J11" s="3" t="s">
        <v>23</v>
      </c>
      <c r="K11" s="3" t="s">
        <v>43</v>
      </c>
      <c r="L11" s="5">
        <v>75000.0</v>
      </c>
      <c r="M11" s="4" t="str">
        <f t="shared" si="8"/>
        <v>YES</v>
      </c>
      <c r="N11" s="3" t="s">
        <v>44</v>
      </c>
    </row>
    <row r="12">
      <c r="A12" s="3" t="s">
        <v>45</v>
      </c>
      <c r="B12" s="4" t="str">
        <f t="shared" si="1"/>
        <v>FD</v>
      </c>
      <c r="C12" s="4" t="str">
        <f t="shared" si="2"/>
        <v>Ford</v>
      </c>
      <c r="D12" s="4" t="str">
        <f t="shared" si="3"/>
        <v>FCS</v>
      </c>
      <c r="E12" s="4" t="str">
        <f t="shared" si="4"/>
        <v>Focus</v>
      </c>
      <c r="F12" s="4" t="str">
        <f t="shared" si="5"/>
        <v>13</v>
      </c>
      <c r="G12" s="4">
        <f t="shared" si="6"/>
        <v>1</v>
      </c>
      <c r="H12" s="5">
        <v>13682.9</v>
      </c>
      <c r="I12" s="5">
        <f t="shared" si="7"/>
        <v>9121.933333</v>
      </c>
      <c r="J12" s="3" t="s">
        <v>23</v>
      </c>
      <c r="K12" s="3" t="s">
        <v>46</v>
      </c>
      <c r="L12" s="5">
        <v>75000.0</v>
      </c>
      <c r="M12" s="4" t="str">
        <f t="shared" si="8"/>
        <v>YES</v>
      </c>
      <c r="N12" s="3" t="s">
        <v>47</v>
      </c>
    </row>
    <row r="13">
      <c r="A13" s="3" t="s">
        <v>48</v>
      </c>
      <c r="B13" s="4" t="str">
        <f t="shared" si="1"/>
        <v>HY</v>
      </c>
      <c r="C13" s="4" t="str">
        <f t="shared" si="2"/>
        <v>Hundai</v>
      </c>
      <c r="D13" s="4" t="str">
        <f t="shared" si="3"/>
        <v>ELA</v>
      </c>
      <c r="E13" s="4" t="str">
        <f t="shared" si="4"/>
        <v>Elantra</v>
      </c>
      <c r="F13" s="4" t="str">
        <f t="shared" si="5"/>
        <v>12</v>
      </c>
      <c r="G13" s="4">
        <f t="shared" si="6"/>
        <v>2</v>
      </c>
      <c r="H13" s="5">
        <v>22282.0</v>
      </c>
      <c r="I13" s="5">
        <f t="shared" si="7"/>
        <v>8912.8</v>
      </c>
      <c r="J13" s="3" t="s">
        <v>15</v>
      </c>
      <c r="K13" s="3" t="s">
        <v>49</v>
      </c>
      <c r="L13" s="5">
        <v>100000.0</v>
      </c>
      <c r="M13" s="4" t="str">
        <f t="shared" si="8"/>
        <v>YES</v>
      </c>
      <c r="N13" s="3" t="s">
        <v>50</v>
      </c>
    </row>
    <row r="14">
      <c r="A14" s="3" t="s">
        <v>51</v>
      </c>
      <c r="B14" s="4" t="str">
        <f t="shared" si="1"/>
        <v>TY</v>
      </c>
      <c r="C14" s="4" t="str">
        <f t="shared" si="2"/>
        <v>Toyota</v>
      </c>
      <c r="D14" s="4" t="str">
        <f t="shared" si="3"/>
        <v>CAM</v>
      </c>
      <c r="E14" s="4" t="str">
        <f t="shared" si="4"/>
        <v>Camrey</v>
      </c>
      <c r="F14" s="4" t="str">
        <f t="shared" si="5"/>
        <v>12</v>
      </c>
      <c r="G14" s="4">
        <f t="shared" si="6"/>
        <v>2</v>
      </c>
      <c r="H14" s="5">
        <v>22128.2</v>
      </c>
      <c r="I14" s="5">
        <f t="shared" si="7"/>
        <v>8851.28</v>
      </c>
      <c r="J14" s="3" t="s">
        <v>15</v>
      </c>
      <c r="K14" s="3" t="s">
        <v>43</v>
      </c>
      <c r="L14" s="5">
        <v>100000.0</v>
      </c>
      <c r="M14" s="4" t="str">
        <f t="shared" si="8"/>
        <v>YES</v>
      </c>
      <c r="N14" s="3" t="s">
        <v>52</v>
      </c>
    </row>
    <row r="15">
      <c r="A15" s="3" t="s">
        <v>53</v>
      </c>
      <c r="B15" s="4" t="str">
        <f t="shared" si="1"/>
        <v>TY</v>
      </c>
      <c r="C15" s="4" t="str">
        <f t="shared" si="2"/>
        <v>Toyota</v>
      </c>
      <c r="D15" s="4" t="str">
        <f t="shared" si="3"/>
        <v>CAM</v>
      </c>
      <c r="E15" s="4" t="str">
        <f t="shared" si="4"/>
        <v>Camrey</v>
      </c>
      <c r="F15" s="4" t="str">
        <f t="shared" si="5"/>
        <v>09</v>
      </c>
      <c r="G15" s="4">
        <f t="shared" si="6"/>
        <v>5</v>
      </c>
      <c r="H15" s="5">
        <v>48114.2</v>
      </c>
      <c r="I15" s="5">
        <f t="shared" si="7"/>
        <v>8748.036364</v>
      </c>
      <c r="J15" s="3" t="s">
        <v>19</v>
      </c>
      <c r="K15" s="3" t="s">
        <v>54</v>
      </c>
      <c r="L15" s="5">
        <v>100000.0</v>
      </c>
      <c r="M15" s="4" t="str">
        <f t="shared" si="8"/>
        <v>YES</v>
      </c>
      <c r="N15" s="3" t="s">
        <v>55</v>
      </c>
    </row>
    <row r="16">
      <c r="A16" s="3" t="s">
        <v>56</v>
      </c>
      <c r="B16" s="4" t="str">
        <f t="shared" si="1"/>
        <v>HO</v>
      </c>
      <c r="C16" s="4" t="str">
        <f t="shared" si="2"/>
        <v>Honda</v>
      </c>
      <c r="D16" s="4" t="str">
        <f t="shared" si="3"/>
        <v>CIV</v>
      </c>
      <c r="E16" s="4" t="str">
        <f t="shared" si="4"/>
        <v>Civic</v>
      </c>
      <c r="F16" s="4" t="str">
        <f t="shared" si="5"/>
        <v>11</v>
      </c>
      <c r="G16" s="4">
        <f t="shared" si="6"/>
        <v>3</v>
      </c>
      <c r="H16" s="5">
        <v>30555.3</v>
      </c>
      <c r="I16" s="5">
        <f t="shared" si="7"/>
        <v>8730.085714</v>
      </c>
      <c r="J16" s="3" t="s">
        <v>23</v>
      </c>
      <c r="K16" s="3" t="s">
        <v>57</v>
      </c>
      <c r="L16" s="5">
        <v>75000.0</v>
      </c>
      <c r="M16" s="4" t="str">
        <f t="shared" si="8"/>
        <v>YES</v>
      </c>
      <c r="N16" s="3" t="s">
        <v>58</v>
      </c>
    </row>
    <row r="17">
      <c r="A17" s="3" t="s">
        <v>59</v>
      </c>
      <c r="B17" s="4" t="str">
        <f t="shared" si="1"/>
        <v>HY</v>
      </c>
      <c r="C17" s="4" t="str">
        <f t="shared" si="2"/>
        <v>Hundai</v>
      </c>
      <c r="D17" s="4" t="str">
        <f t="shared" si="3"/>
        <v>ELA</v>
      </c>
      <c r="E17" s="4" t="str">
        <f t="shared" si="4"/>
        <v>Elantra</v>
      </c>
      <c r="F17" s="4" t="str">
        <f t="shared" si="5"/>
        <v>11</v>
      </c>
      <c r="G17" s="4">
        <f t="shared" si="6"/>
        <v>3</v>
      </c>
      <c r="H17" s="5">
        <v>29102.3</v>
      </c>
      <c r="I17" s="5">
        <f t="shared" si="7"/>
        <v>8314.942857</v>
      </c>
      <c r="J17" s="3" t="s">
        <v>23</v>
      </c>
      <c r="K17" s="3" t="s">
        <v>20</v>
      </c>
      <c r="L17" s="5">
        <v>100000.0</v>
      </c>
      <c r="M17" s="4" t="str">
        <f t="shared" si="8"/>
        <v>YES</v>
      </c>
      <c r="N17" s="3" t="s">
        <v>60</v>
      </c>
    </row>
    <row r="18">
      <c r="A18" s="3" t="s">
        <v>61</v>
      </c>
      <c r="B18" s="4" t="str">
        <f t="shared" si="1"/>
        <v>CR</v>
      </c>
      <c r="C18" s="4" t="str">
        <f t="shared" si="2"/>
        <v>Chrysler</v>
      </c>
      <c r="D18" s="4" t="str">
        <f t="shared" si="3"/>
        <v>PTC</v>
      </c>
      <c r="E18" s="4" t="str">
        <f t="shared" si="4"/>
        <v>Pt crusier</v>
      </c>
      <c r="F18" s="4" t="str">
        <f t="shared" si="5"/>
        <v>11</v>
      </c>
      <c r="G18" s="4">
        <f t="shared" si="6"/>
        <v>3</v>
      </c>
      <c r="H18" s="5">
        <v>27394.2</v>
      </c>
      <c r="I18" s="5">
        <f t="shared" si="7"/>
        <v>7826.914286</v>
      </c>
      <c r="J18" s="3" t="s">
        <v>23</v>
      </c>
      <c r="K18" s="3" t="s">
        <v>29</v>
      </c>
      <c r="L18" s="5">
        <v>75000.0</v>
      </c>
      <c r="M18" s="4" t="str">
        <f t="shared" si="8"/>
        <v>YES</v>
      </c>
      <c r="N18" s="3" t="s">
        <v>62</v>
      </c>
    </row>
    <row r="19">
      <c r="A19" s="3" t="s">
        <v>63</v>
      </c>
      <c r="B19" s="4" t="str">
        <f t="shared" si="1"/>
        <v>GM</v>
      </c>
      <c r="C19" s="4" t="str">
        <f t="shared" si="2"/>
        <v>General Motors</v>
      </c>
      <c r="D19" s="4" t="str">
        <f t="shared" si="3"/>
        <v>CMR</v>
      </c>
      <c r="E19" s="4" t="str">
        <f t="shared" si="4"/>
        <v>Camero</v>
      </c>
      <c r="F19" s="4" t="str">
        <f t="shared" si="5"/>
        <v>12</v>
      </c>
      <c r="G19" s="4">
        <f t="shared" si="6"/>
        <v>2</v>
      </c>
      <c r="H19" s="5">
        <v>19421.1</v>
      </c>
      <c r="I19" s="5">
        <f t="shared" si="7"/>
        <v>7768.44</v>
      </c>
      <c r="J19" s="3" t="s">
        <v>23</v>
      </c>
      <c r="K19" s="3" t="s">
        <v>64</v>
      </c>
      <c r="L19" s="5">
        <v>100000.0</v>
      </c>
      <c r="M19" s="4" t="str">
        <f t="shared" si="8"/>
        <v>YES</v>
      </c>
      <c r="N19" s="3" t="s">
        <v>65</v>
      </c>
    </row>
    <row r="20">
      <c r="A20" s="3" t="s">
        <v>66</v>
      </c>
      <c r="B20" s="4" t="str">
        <f t="shared" si="1"/>
        <v>FD</v>
      </c>
      <c r="C20" s="4" t="str">
        <f t="shared" si="2"/>
        <v>Ford</v>
      </c>
      <c r="D20" s="4" t="str">
        <f t="shared" si="3"/>
        <v>FCS</v>
      </c>
      <c r="E20" s="4" t="str">
        <f t="shared" si="4"/>
        <v>Focus</v>
      </c>
      <c r="F20" s="4" t="str">
        <f t="shared" si="5"/>
        <v>12</v>
      </c>
      <c r="G20" s="4">
        <f t="shared" si="6"/>
        <v>2</v>
      </c>
      <c r="H20" s="5">
        <v>19341.7</v>
      </c>
      <c r="I20" s="5">
        <f t="shared" si="7"/>
        <v>7736.68</v>
      </c>
      <c r="J20" s="3" t="s">
        <v>19</v>
      </c>
      <c r="K20" s="3" t="s">
        <v>67</v>
      </c>
      <c r="L20" s="5">
        <v>75000.0</v>
      </c>
      <c r="M20" s="4" t="str">
        <f t="shared" si="8"/>
        <v>YES</v>
      </c>
      <c r="N20" s="3" t="s">
        <v>68</v>
      </c>
    </row>
    <row r="21">
      <c r="A21" s="3" t="s">
        <v>69</v>
      </c>
      <c r="B21" s="4" t="str">
        <f t="shared" si="1"/>
        <v>HO</v>
      </c>
      <c r="C21" s="4" t="str">
        <f t="shared" si="2"/>
        <v>Honda</v>
      </c>
      <c r="D21" s="4" t="str">
        <f t="shared" si="3"/>
        <v>CIV</v>
      </c>
      <c r="E21" s="4" t="str">
        <f t="shared" si="4"/>
        <v>Civic</v>
      </c>
      <c r="F21" s="4" t="str">
        <f t="shared" si="5"/>
        <v>10</v>
      </c>
      <c r="G21" s="4">
        <f t="shared" si="6"/>
        <v>4</v>
      </c>
      <c r="H21" s="5">
        <v>33477.2</v>
      </c>
      <c r="I21" s="5">
        <f t="shared" si="7"/>
        <v>7439.377778</v>
      </c>
      <c r="J21" s="3" t="s">
        <v>23</v>
      </c>
      <c r="K21" s="3" t="s">
        <v>70</v>
      </c>
      <c r="L21" s="5">
        <v>75000.0</v>
      </c>
      <c r="M21" s="4" t="str">
        <f t="shared" si="8"/>
        <v>YES</v>
      </c>
      <c r="N21" s="3" t="s">
        <v>71</v>
      </c>
    </row>
    <row r="22">
      <c r="A22" s="3" t="s">
        <v>72</v>
      </c>
      <c r="B22" s="4" t="str">
        <f t="shared" si="1"/>
        <v>HO</v>
      </c>
      <c r="C22" s="4" t="str">
        <f t="shared" si="2"/>
        <v>Honda</v>
      </c>
      <c r="D22" s="4" t="str">
        <f t="shared" si="3"/>
        <v>ODY</v>
      </c>
      <c r="E22" s="4" t="str">
        <f t="shared" si="4"/>
        <v>Odeyesy</v>
      </c>
      <c r="F22" s="4" t="str">
        <f t="shared" si="5"/>
        <v>14</v>
      </c>
      <c r="G22" s="4">
        <f t="shared" si="6"/>
        <v>0</v>
      </c>
      <c r="H22" s="5">
        <v>3708.1</v>
      </c>
      <c r="I22" s="5">
        <f t="shared" si="7"/>
        <v>7416.2</v>
      </c>
      <c r="J22" s="3" t="s">
        <v>23</v>
      </c>
      <c r="K22" s="3" t="s">
        <v>49</v>
      </c>
      <c r="L22" s="5">
        <v>100000.0</v>
      </c>
      <c r="M22" s="4" t="str">
        <f t="shared" si="8"/>
        <v>YES</v>
      </c>
      <c r="N22" s="3" t="s">
        <v>73</v>
      </c>
    </row>
    <row r="23">
      <c r="A23" s="3" t="s">
        <v>74</v>
      </c>
      <c r="B23" s="4" t="str">
        <f t="shared" si="1"/>
        <v>GM</v>
      </c>
      <c r="C23" s="4" t="str">
        <f t="shared" si="2"/>
        <v>General Motors</v>
      </c>
      <c r="D23" s="4" t="str">
        <f t="shared" si="3"/>
        <v>SLV</v>
      </c>
      <c r="E23" s="4" t="str">
        <f t="shared" si="4"/>
        <v>Silverado</v>
      </c>
      <c r="F23" s="4" t="str">
        <f t="shared" si="5"/>
        <v>10</v>
      </c>
      <c r="G23" s="4">
        <f t="shared" si="6"/>
        <v>4</v>
      </c>
      <c r="H23" s="5">
        <v>31144.4</v>
      </c>
      <c r="I23" s="5">
        <f t="shared" si="7"/>
        <v>6920.977778</v>
      </c>
      <c r="J23" s="3" t="s">
        <v>23</v>
      </c>
      <c r="K23" s="3" t="s">
        <v>40</v>
      </c>
      <c r="L23" s="5">
        <v>100000.0</v>
      </c>
      <c r="M23" s="4" t="str">
        <f t="shared" si="8"/>
        <v>YES</v>
      </c>
      <c r="N23" s="3" t="s">
        <v>75</v>
      </c>
    </row>
    <row r="24">
      <c r="A24" s="3" t="s">
        <v>76</v>
      </c>
      <c r="B24" s="4" t="str">
        <f t="shared" si="1"/>
        <v>FD</v>
      </c>
      <c r="C24" s="4" t="str">
        <f t="shared" si="2"/>
        <v>Ford</v>
      </c>
      <c r="D24" s="4" t="str">
        <f t="shared" si="3"/>
        <v>MTG</v>
      </c>
      <c r="E24" s="4" t="str">
        <f t="shared" si="4"/>
        <v>Mustang</v>
      </c>
      <c r="F24" s="4" t="str">
        <f t="shared" si="5"/>
        <v>08</v>
      </c>
      <c r="G24" s="4">
        <f t="shared" si="6"/>
        <v>6</v>
      </c>
      <c r="H24" s="5">
        <v>44946.5</v>
      </c>
      <c r="I24" s="5">
        <f t="shared" si="7"/>
        <v>6914.846154</v>
      </c>
      <c r="J24" s="3" t="s">
        <v>77</v>
      </c>
      <c r="K24" s="3" t="s">
        <v>57</v>
      </c>
      <c r="L24" s="5">
        <v>50000.0</v>
      </c>
      <c r="M24" s="4" t="str">
        <f t="shared" si="8"/>
        <v>YES</v>
      </c>
      <c r="N24" s="3" t="s">
        <v>78</v>
      </c>
    </row>
    <row r="25">
      <c r="A25" s="3" t="s">
        <v>79</v>
      </c>
      <c r="B25" s="4" t="str">
        <f t="shared" si="1"/>
        <v>CR</v>
      </c>
      <c r="C25" s="4" t="str">
        <f t="shared" si="2"/>
        <v>Chrysler</v>
      </c>
      <c r="D25" s="4" t="str">
        <f t="shared" si="3"/>
        <v>CAR</v>
      </c>
      <c r="E25" s="4" t="str">
        <f t="shared" si="4"/>
        <v>Caravan</v>
      </c>
      <c r="F25" s="4" t="str">
        <f t="shared" si="5"/>
        <v>04</v>
      </c>
      <c r="G25" s="4">
        <f t="shared" si="6"/>
        <v>10</v>
      </c>
      <c r="H25" s="5">
        <v>72527.2</v>
      </c>
      <c r="I25" s="5">
        <f t="shared" si="7"/>
        <v>6907.352381</v>
      </c>
      <c r="J25" s="3" t="s">
        <v>19</v>
      </c>
      <c r="K25" s="3" t="s">
        <v>64</v>
      </c>
      <c r="L25" s="5">
        <v>75000.0</v>
      </c>
      <c r="M25" s="4" t="str">
        <f t="shared" si="8"/>
        <v>YES</v>
      </c>
      <c r="N25" s="3" t="s">
        <v>80</v>
      </c>
    </row>
    <row r="26">
      <c r="A26" s="3" t="s">
        <v>81</v>
      </c>
      <c r="B26" s="4" t="str">
        <f t="shared" si="1"/>
        <v>HO</v>
      </c>
      <c r="C26" s="4" t="str">
        <f t="shared" si="2"/>
        <v>Honda</v>
      </c>
      <c r="D26" s="4" t="str">
        <f t="shared" si="3"/>
        <v>ODY</v>
      </c>
      <c r="E26" s="4" t="str">
        <f t="shared" si="4"/>
        <v>Odeyesy</v>
      </c>
      <c r="F26" s="4" t="str">
        <f t="shared" si="5"/>
        <v>07</v>
      </c>
      <c r="G26" s="4">
        <f t="shared" si="6"/>
        <v>7</v>
      </c>
      <c r="H26" s="5">
        <v>50854.1</v>
      </c>
      <c r="I26" s="5">
        <f t="shared" si="7"/>
        <v>6780.546667</v>
      </c>
      <c r="J26" s="3" t="s">
        <v>23</v>
      </c>
      <c r="K26" s="3" t="s">
        <v>70</v>
      </c>
      <c r="L26" s="5">
        <v>100000.0</v>
      </c>
      <c r="M26" s="4" t="str">
        <f t="shared" si="8"/>
        <v>YES</v>
      </c>
      <c r="N26" s="3" t="s">
        <v>82</v>
      </c>
    </row>
    <row r="27">
      <c r="A27" s="3" t="s">
        <v>83</v>
      </c>
      <c r="B27" s="4" t="str">
        <f t="shared" si="1"/>
        <v>HO</v>
      </c>
      <c r="C27" s="4" t="str">
        <f t="shared" si="2"/>
        <v>Honda</v>
      </c>
      <c r="D27" s="4" t="str">
        <f t="shared" si="3"/>
        <v>ODY</v>
      </c>
      <c r="E27" s="4" t="str">
        <f t="shared" si="4"/>
        <v>Odeyesy</v>
      </c>
      <c r="F27" s="4" t="str">
        <f t="shared" si="5"/>
        <v>08</v>
      </c>
      <c r="G27" s="4">
        <f t="shared" si="6"/>
        <v>6</v>
      </c>
      <c r="H27" s="5">
        <v>42504.6</v>
      </c>
      <c r="I27" s="5">
        <f t="shared" si="7"/>
        <v>6539.169231</v>
      </c>
      <c r="J27" s="3" t="s">
        <v>19</v>
      </c>
      <c r="K27" s="3" t="s">
        <v>46</v>
      </c>
      <c r="L27" s="5">
        <v>100000.0</v>
      </c>
      <c r="M27" s="4" t="str">
        <f t="shared" si="8"/>
        <v>YES</v>
      </c>
      <c r="N27" s="3" t="s">
        <v>84</v>
      </c>
    </row>
    <row r="28">
      <c r="A28" s="3" t="s">
        <v>85</v>
      </c>
      <c r="B28" s="4" t="str">
        <f t="shared" si="1"/>
        <v>FD</v>
      </c>
      <c r="C28" s="4" t="str">
        <f t="shared" si="2"/>
        <v>Ford</v>
      </c>
      <c r="D28" s="4" t="str">
        <f t="shared" si="3"/>
        <v>FCS</v>
      </c>
      <c r="E28" s="4" t="str">
        <f t="shared" si="4"/>
        <v>Focus</v>
      </c>
      <c r="F28" s="4" t="str">
        <f t="shared" si="5"/>
        <v>09</v>
      </c>
      <c r="G28" s="4">
        <f t="shared" si="6"/>
        <v>5</v>
      </c>
      <c r="H28" s="5">
        <v>35137.0</v>
      </c>
      <c r="I28" s="5">
        <f t="shared" si="7"/>
        <v>6388.545455</v>
      </c>
      <c r="J28" s="3" t="s">
        <v>23</v>
      </c>
      <c r="K28" s="3" t="s">
        <v>54</v>
      </c>
      <c r="L28" s="5">
        <v>75000.0</v>
      </c>
      <c r="M28" s="4" t="str">
        <f t="shared" si="8"/>
        <v>YES</v>
      </c>
      <c r="N28" s="3" t="s">
        <v>86</v>
      </c>
    </row>
    <row r="29">
      <c r="A29" s="3" t="s">
        <v>87</v>
      </c>
      <c r="B29" s="4" t="str">
        <f t="shared" si="1"/>
        <v>TY</v>
      </c>
      <c r="C29" s="4" t="str">
        <f t="shared" si="2"/>
        <v>Toyota</v>
      </c>
      <c r="D29" s="4" t="str">
        <f t="shared" si="3"/>
        <v>COR</v>
      </c>
      <c r="E29" s="4" t="str">
        <f t="shared" si="4"/>
        <v>Corola</v>
      </c>
      <c r="F29" s="4" t="str">
        <f t="shared" si="5"/>
        <v>03</v>
      </c>
      <c r="G29" s="4">
        <f t="shared" si="6"/>
        <v>11</v>
      </c>
      <c r="H29" s="5">
        <v>73444.4</v>
      </c>
      <c r="I29" s="5">
        <f t="shared" si="7"/>
        <v>6386.469565</v>
      </c>
      <c r="J29" s="3" t="s">
        <v>23</v>
      </c>
      <c r="K29" s="3" t="s">
        <v>88</v>
      </c>
      <c r="L29" s="5">
        <v>100000.0</v>
      </c>
      <c r="M29" s="4" t="str">
        <f t="shared" si="8"/>
        <v>YES</v>
      </c>
      <c r="N29" s="3" t="s">
        <v>89</v>
      </c>
    </row>
    <row r="30">
      <c r="A30" s="3" t="s">
        <v>90</v>
      </c>
      <c r="B30" s="4" t="str">
        <f t="shared" si="1"/>
        <v>HO</v>
      </c>
      <c r="C30" s="4" t="str">
        <f t="shared" si="2"/>
        <v>Honda</v>
      </c>
      <c r="D30" s="4" t="str">
        <f t="shared" si="3"/>
        <v>ODY</v>
      </c>
      <c r="E30" s="4" t="str">
        <f t="shared" si="4"/>
        <v>Odeyesy</v>
      </c>
      <c r="F30" s="4" t="str">
        <f t="shared" si="5"/>
        <v>05</v>
      </c>
      <c r="G30" s="4">
        <f t="shared" si="6"/>
        <v>9</v>
      </c>
      <c r="H30" s="5">
        <v>60389.5</v>
      </c>
      <c r="I30" s="5">
        <f t="shared" si="7"/>
        <v>6356.789474</v>
      </c>
      <c r="J30" s="3" t="s">
        <v>19</v>
      </c>
      <c r="K30" s="3" t="s">
        <v>54</v>
      </c>
      <c r="L30" s="5">
        <v>100000.0</v>
      </c>
      <c r="M30" s="4" t="str">
        <f t="shared" si="8"/>
        <v>YES</v>
      </c>
      <c r="N30" s="3" t="s">
        <v>91</v>
      </c>
    </row>
    <row r="31">
      <c r="A31" s="3" t="s">
        <v>92</v>
      </c>
      <c r="B31" s="4" t="str">
        <f t="shared" si="1"/>
        <v>TY</v>
      </c>
      <c r="C31" s="4" t="str">
        <f t="shared" si="2"/>
        <v>Toyota</v>
      </c>
      <c r="D31" s="4" t="str">
        <f t="shared" si="3"/>
        <v>CAM</v>
      </c>
      <c r="E31" s="4" t="str">
        <f t="shared" si="4"/>
        <v>Camrey</v>
      </c>
      <c r="F31" s="4" t="str">
        <f t="shared" si="5"/>
        <v>96</v>
      </c>
      <c r="G31" s="4">
        <f t="shared" si="6"/>
        <v>18</v>
      </c>
      <c r="H31" s="5">
        <v>114660.6</v>
      </c>
      <c r="I31" s="5">
        <f t="shared" si="7"/>
        <v>6197.87027</v>
      </c>
      <c r="J31" s="3" t="s">
        <v>77</v>
      </c>
      <c r="K31" s="3" t="s">
        <v>43</v>
      </c>
      <c r="L31" s="5">
        <v>100000.0</v>
      </c>
      <c r="M31" s="4" t="str">
        <f t="shared" si="8"/>
        <v>NO</v>
      </c>
      <c r="N31" s="3" t="s">
        <v>93</v>
      </c>
    </row>
    <row r="32">
      <c r="A32" s="3" t="s">
        <v>94</v>
      </c>
      <c r="B32" s="4" t="str">
        <f t="shared" si="1"/>
        <v>CR</v>
      </c>
      <c r="C32" s="4" t="str">
        <f t="shared" si="2"/>
        <v>Chrysler</v>
      </c>
      <c r="D32" s="4" t="str">
        <f t="shared" si="3"/>
        <v>PTC</v>
      </c>
      <c r="E32" s="4" t="str">
        <f t="shared" si="4"/>
        <v>Pt crusier</v>
      </c>
      <c r="F32" s="4" t="str">
        <f t="shared" si="5"/>
        <v>04</v>
      </c>
      <c r="G32" s="4">
        <f t="shared" si="6"/>
        <v>10</v>
      </c>
      <c r="H32" s="5">
        <v>64542.0</v>
      </c>
      <c r="I32" s="5">
        <f t="shared" si="7"/>
        <v>6146.857143</v>
      </c>
      <c r="J32" s="3" t="s">
        <v>15</v>
      </c>
      <c r="K32" s="3" t="s">
        <v>24</v>
      </c>
      <c r="L32" s="5">
        <v>75000.0</v>
      </c>
      <c r="M32" s="4" t="str">
        <f t="shared" si="8"/>
        <v>YES</v>
      </c>
      <c r="N32" s="3" t="s">
        <v>95</v>
      </c>
    </row>
    <row r="33">
      <c r="A33" s="3" t="s">
        <v>96</v>
      </c>
      <c r="B33" s="4" t="str">
        <f t="shared" si="1"/>
        <v>FD</v>
      </c>
      <c r="C33" s="4" t="str">
        <f t="shared" si="2"/>
        <v>Ford</v>
      </c>
      <c r="D33" s="4" t="str">
        <f t="shared" si="3"/>
        <v>FCS</v>
      </c>
      <c r="E33" s="4" t="str">
        <f t="shared" si="4"/>
        <v>Focus</v>
      </c>
      <c r="F33" s="4" t="str">
        <f t="shared" si="5"/>
        <v>06</v>
      </c>
      <c r="G33" s="4">
        <f t="shared" si="6"/>
        <v>8</v>
      </c>
      <c r="H33" s="5">
        <v>52229.5</v>
      </c>
      <c r="I33" s="5">
        <f t="shared" si="7"/>
        <v>6144.647059</v>
      </c>
      <c r="J33" s="3" t="s">
        <v>77</v>
      </c>
      <c r="K33" s="3" t="s">
        <v>57</v>
      </c>
      <c r="L33" s="5">
        <v>75000.0</v>
      </c>
      <c r="M33" s="4" t="str">
        <f t="shared" si="8"/>
        <v>YES</v>
      </c>
      <c r="N33" s="3" t="s">
        <v>97</v>
      </c>
    </row>
    <row r="34">
      <c r="A34" s="3" t="s">
        <v>98</v>
      </c>
      <c r="B34" s="4" t="str">
        <f t="shared" si="1"/>
        <v>TY</v>
      </c>
      <c r="C34" s="4" t="str">
        <f t="shared" si="2"/>
        <v>Toyota</v>
      </c>
      <c r="D34" s="4" t="str">
        <f t="shared" si="3"/>
        <v>CAM</v>
      </c>
      <c r="E34" s="4" t="str">
        <f t="shared" si="4"/>
        <v>Camrey</v>
      </c>
      <c r="F34" s="4" t="str">
        <f t="shared" si="5"/>
        <v>00</v>
      </c>
      <c r="G34" s="4">
        <f t="shared" si="6"/>
        <v>14</v>
      </c>
      <c r="H34" s="5">
        <v>85928.0</v>
      </c>
      <c r="I34" s="5">
        <f t="shared" si="7"/>
        <v>5926.068966</v>
      </c>
      <c r="J34" s="3" t="s">
        <v>77</v>
      </c>
      <c r="K34" s="3" t="s">
        <v>32</v>
      </c>
      <c r="L34" s="5">
        <v>100000.0</v>
      </c>
      <c r="M34" s="4" t="str">
        <f t="shared" si="8"/>
        <v>YES</v>
      </c>
      <c r="N34" s="3" t="s">
        <v>99</v>
      </c>
    </row>
    <row r="35">
      <c r="A35" s="3" t="s">
        <v>100</v>
      </c>
      <c r="B35" s="4" t="str">
        <f t="shared" si="1"/>
        <v>FD</v>
      </c>
      <c r="C35" s="4" t="str">
        <f t="shared" si="2"/>
        <v>Ford</v>
      </c>
      <c r="D35" s="4" t="str">
        <f t="shared" si="3"/>
        <v>MTG</v>
      </c>
      <c r="E35" s="4" t="str">
        <f t="shared" si="4"/>
        <v>Mustang</v>
      </c>
      <c r="F35" s="4" t="str">
        <f t="shared" si="5"/>
        <v>08</v>
      </c>
      <c r="G35" s="4">
        <f t="shared" si="6"/>
        <v>6</v>
      </c>
      <c r="H35" s="5">
        <v>37558.8</v>
      </c>
      <c r="I35" s="5">
        <f t="shared" si="7"/>
        <v>5778.276923</v>
      </c>
      <c r="J35" s="3" t="s">
        <v>23</v>
      </c>
      <c r="K35" s="3" t="s">
        <v>101</v>
      </c>
      <c r="L35" s="5">
        <v>50000.0</v>
      </c>
      <c r="M35" s="4" t="str">
        <f t="shared" si="8"/>
        <v>YES</v>
      </c>
      <c r="N35" s="3" t="s">
        <v>102</v>
      </c>
    </row>
    <row r="36">
      <c r="A36" s="3" t="s">
        <v>103</v>
      </c>
      <c r="B36" s="4" t="str">
        <f t="shared" si="1"/>
        <v>TY</v>
      </c>
      <c r="C36" s="4" t="str">
        <f t="shared" si="2"/>
        <v>Toyota</v>
      </c>
      <c r="D36" s="4" t="str">
        <f t="shared" si="3"/>
        <v>CAM</v>
      </c>
      <c r="E36" s="4" t="str">
        <f t="shared" si="4"/>
        <v>Camrey</v>
      </c>
      <c r="F36" s="4" t="str">
        <f t="shared" si="5"/>
        <v>98</v>
      </c>
      <c r="G36" s="4">
        <f t="shared" si="6"/>
        <v>16</v>
      </c>
      <c r="H36" s="5">
        <v>93382.6</v>
      </c>
      <c r="I36" s="5">
        <f t="shared" si="7"/>
        <v>5659.551515</v>
      </c>
      <c r="J36" s="3" t="s">
        <v>23</v>
      </c>
      <c r="K36" s="3" t="s">
        <v>70</v>
      </c>
      <c r="L36" s="5">
        <v>100000.0</v>
      </c>
      <c r="M36" s="4" t="str">
        <f t="shared" si="8"/>
        <v>YES</v>
      </c>
      <c r="N36" s="3" t="s">
        <v>104</v>
      </c>
    </row>
    <row r="37">
      <c r="A37" s="3" t="s">
        <v>105</v>
      </c>
      <c r="B37" s="4" t="str">
        <f t="shared" si="1"/>
        <v>CR</v>
      </c>
      <c r="C37" s="4" t="str">
        <f t="shared" si="2"/>
        <v>Chrysler</v>
      </c>
      <c r="D37" s="4" t="str">
        <f t="shared" si="3"/>
        <v>PTC</v>
      </c>
      <c r="E37" s="4" t="str">
        <f t="shared" si="4"/>
        <v>Pt crusier</v>
      </c>
      <c r="F37" s="4" t="str">
        <f t="shared" si="5"/>
        <v>07</v>
      </c>
      <c r="G37" s="4">
        <f t="shared" si="6"/>
        <v>7</v>
      </c>
      <c r="H37" s="5">
        <v>42074.2</v>
      </c>
      <c r="I37" s="5">
        <f t="shared" si="7"/>
        <v>5609.893333</v>
      </c>
      <c r="J37" s="3" t="s">
        <v>77</v>
      </c>
      <c r="K37" s="3" t="s">
        <v>88</v>
      </c>
      <c r="L37" s="5">
        <v>75000.0</v>
      </c>
      <c r="M37" s="4" t="str">
        <f t="shared" si="8"/>
        <v>YES</v>
      </c>
      <c r="N37" s="3" t="s">
        <v>106</v>
      </c>
    </row>
    <row r="38">
      <c r="A38" s="3" t="s">
        <v>107</v>
      </c>
      <c r="B38" s="4" t="str">
        <f t="shared" si="1"/>
        <v>FD</v>
      </c>
      <c r="C38" s="4" t="str">
        <f t="shared" si="2"/>
        <v>Ford</v>
      </c>
      <c r="D38" s="4" t="str">
        <f t="shared" si="3"/>
        <v>MTG</v>
      </c>
      <c r="E38" s="4" t="str">
        <f t="shared" si="4"/>
        <v>Mustang</v>
      </c>
      <c r="F38" s="4" t="str">
        <f t="shared" si="5"/>
        <v>08</v>
      </c>
      <c r="G38" s="4">
        <f t="shared" si="6"/>
        <v>6</v>
      </c>
      <c r="H38" s="5">
        <v>36438.5</v>
      </c>
      <c r="I38" s="5">
        <f t="shared" si="7"/>
        <v>5605.923077</v>
      </c>
      <c r="J38" s="3" t="s">
        <v>19</v>
      </c>
      <c r="K38" s="3" t="s">
        <v>24</v>
      </c>
      <c r="L38" s="5">
        <v>50000.0</v>
      </c>
      <c r="M38" s="4" t="str">
        <f t="shared" si="8"/>
        <v>YES</v>
      </c>
      <c r="N38" s="3" t="s">
        <v>108</v>
      </c>
    </row>
    <row r="39">
      <c r="A39" s="3" t="s">
        <v>109</v>
      </c>
      <c r="B39" s="4" t="str">
        <f t="shared" si="1"/>
        <v>GM</v>
      </c>
      <c r="C39" s="4" t="str">
        <f t="shared" si="2"/>
        <v>General Motors</v>
      </c>
      <c r="D39" s="4" t="str">
        <f t="shared" si="3"/>
        <v>SLV</v>
      </c>
      <c r="E39" s="4" t="str">
        <f t="shared" si="4"/>
        <v>Silverado</v>
      </c>
      <c r="F39" s="4" t="str">
        <f t="shared" si="5"/>
        <v>00</v>
      </c>
      <c r="G39" s="4">
        <f t="shared" si="6"/>
        <v>14</v>
      </c>
      <c r="H39" s="5">
        <v>80685.8</v>
      </c>
      <c r="I39" s="5">
        <f t="shared" si="7"/>
        <v>5564.537931</v>
      </c>
      <c r="J39" s="3" t="s">
        <v>15</v>
      </c>
      <c r="K39" s="3" t="s">
        <v>29</v>
      </c>
      <c r="L39" s="5">
        <v>100000.0</v>
      </c>
      <c r="M39" s="4" t="str">
        <f t="shared" si="8"/>
        <v>YES</v>
      </c>
      <c r="N39" s="3" t="s">
        <v>110</v>
      </c>
    </row>
    <row r="40">
      <c r="A40" s="3" t="s">
        <v>111</v>
      </c>
      <c r="B40" s="4" t="str">
        <f t="shared" si="1"/>
        <v>FD</v>
      </c>
      <c r="C40" s="4" t="str">
        <f t="shared" si="2"/>
        <v>Ford</v>
      </c>
      <c r="D40" s="4" t="str">
        <f t="shared" si="3"/>
        <v>FCS</v>
      </c>
      <c r="E40" s="4" t="str">
        <f t="shared" si="4"/>
        <v>Focus</v>
      </c>
      <c r="F40" s="4" t="str">
        <f t="shared" si="5"/>
        <v>06</v>
      </c>
      <c r="G40" s="4">
        <f t="shared" si="6"/>
        <v>8</v>
      </c>
      <c r="H40" s="5">
        <v>46311.4</v>
      </c>
      <c r="I40" s="5">
        <f t="shared" si="7"/>
        <v>5448.4</v>
      </c>
      <c r="J40" s="3" t="s">
        <v>77</v>
      </c>
      <c r="K40" s="3" t="s">
        <v>32</v>
      </c>
      <c r="L40" s="5">
        <v>75000.0</v>
      </c>
      <c r="M40" s="4" t="str">
        <f t="shared" si="8"/>
        <v>YES</v>
      </c>
      <c r="N40" s="3" t="s">
        <v>112</v>
      </c>
    </row>
    <row r="41">
      <c r="A41" s="3" t="s">
        <v>113</v>
      </c>
      <c r="B41" s="4" t="str">
        <f t="shared" si="1"/>
        <v>TY</v>
      </c>
      <c r="C41" s="4" t="str">
        <f t="shared" si="2"/>
        <v>Toyota</v>
      </c>
      <c r="D41" s="4" t="str">
        <f t="shared" si="3"/>
        <v>CAM</v>
      </c>
      <c r="E41" s="4" t="str">
        <f t="shared" si="4"/>
        <v>Camrey</v>
      </c>
      <c r="F41" s="4" t="str">
        <f t="shared" si="5"/>
        <v>02</v>
      </c>
      <c r="G41" s="4">
        <f t="shared" si="6"/>
        <v>12</v>
      </c>
      <c r="H41" s="5">
        <v>67829.1</v>
      </c>
      <c r="I41" s="5">
        <f t="shared" si="7"/>
        <v>5426.328</v>
      </c>
      <c r="J41" s="3" t="s">
        <v>23</v>
      </c>
      <c r="K41" s="3" t="s">
        <v>24</v>
      </c>
      <c r="L41" s="5">
        <v>100000.0</v>
      </c>
      <c r="M41" s="4" t="str">
        <f t="shared" si="8"/>
        <v>YES</v>
      </c>
      <c r="N41" s="3" t="s">
        <v>114</v>
      </c>
    </row>
    <row r="42">
      <c r="A42" s="3" t="s">
        <v>115</v>
      </c>
      <c r="B42" s="4" t="str">
        <f t="shared" si="1"/>
        <v>CR</v>
      </c>
      <c r="C42" s="4" t="str">
        <f t="shared" si="2"/>
        <v>Chrysler</v>
      </c>
      <c r="D42" s="4" t="str">
        <f t="shared" si="3"/>
        <v>CAR</v>
      </c>
      <c r="E42" s="4" t="str">
        <f t="shared" si="4"/>
        <v>Caravan</v>
      </c>
      <c r="F42" s="4" t="str">
        <f t="shared" si="5"/>
        <v>00</v>
      </c>
      <c r="G42" s="4">
        <f t="shared" si="6"/>
        <v>14</v>
      </c>
      <c r="H42" s="5">
        <v>77243.1</v>
      </c>
      <c r="I42" s="5">
        <f t="shared" si="7"/>
        <v>5327.110345</v>
      </c>
      <c r="J42" s="3" t="s">
        <v>23</v>
      </c>
      <c r="K42" s="3" t="s">
        <v>101</v>
      </c>
      <c r="L42" s="5">
        <v>75000.0</v>
      </c>
      <c r="M42" s="4" t="str">
        <f t="shared" si="8"/>
        <v>NO</v>
      </c>
      <c r="N42" s="3" t="s">
        <v>116</v>
      </c>
    </row>
    <row r="43">
      <c r="A43" s="3" t="s">
        <v>117</v>
      </c>
      <c r="B43" s="4" t="str">
        <f t="shared" si="1"/>
        <v>HO</v>
      </c>
      <c r="C43" s="4" t="str">
        <f t="shared" si="2"/>
        <v>Honda</v>
      </c>
      <c r="D43" s="4" t="str">
        <f t="shared" si="3"/>
        <v>CIV</v>
      </c>
      <c r="E43" s="4" t="str">
        <f t="shared" si="4"/>
        <v>Civic</v>
      </c>
      <c r="F43" s="4" t="str">
        <f t="shared" si="5"/>
        <v>99</v>
      </c>
      <c r="G43" s="4">
        <f t="shared" si="6"/>
        <v>15</v>
      </c>
      <c r="H43" s="5">
        <v>82374.0</v>
      </c>
      <c r="I43" s="5">
        <f t="shared" si="7"/>
        <v>5314.451613</v>
      </c>
      <c r="J43" s="3" t="s">
        <v>19</v>
      </c>
      <c r="K43" s="3" t="s">
        <v>46</v>
      </c>
      <c r="L43" s="5">
        <v>75000.0</v>
      </c>
      <c r="M43" s="4" t="str">
        <f t="shared" si="8"/>
        <v>NO</v>
      </c>
      <c r="N43" s="3" t="s">
        <v>118</v>
      </c>
    </row>
    <row r="44">
      <c r="A44" s="3" t="s">
        <v>119</v>
      </c>
      <c r="B44" s="4" t="str">
        <f t="shared" si="1"/>
        <v>FD</v>
      </c>
      <c r="C44" s="4" t="str">
        <f t="shared" si="2"/>
        <v>Ford</v>
      </c>
      <c r="D44" s="4" t="str">
        <f t="shared" si="3"/>
        <v>MTG</v>
      </c>
      <c r="E44" s="4" t="str">
        <f t="shared" si="4"/>
        <v>Mustang</v>
      </c>
      <c r="F44" s="4" t="str">
        <f t="shared" si="5"/>
        <v>06</v>
      </c>
      <c r="G44" s="4">
        <f t="shared" si="6"/>
        <v>8</v>
      </c>
      <c r="H44" s="5">
        <v>44974.8</v>
      </c>
      <c r="I44" s="5">
        <f t="shared" si="7"/>
        <v>5291.152941</v>
      </c>
      <c r="J44" s="3" t="s">
        <v>19</v>
      </c>
      <c r="K44" s="3" t="s">
        <v>49</v>
      </c>
      <c r="L44" s="5">
        <v>50000.0</v>
      </c>
      <c r="M44" s="4" t="str">
        <f t="shared" si="8"/>
        <v>YES</v>
      </c>
      <c r="N44" s="3" t="s">
        <v>120</v>
      </c>
    </row>
    <row r="45">
      <c r="A45" s="3" t="s">
        <v>121</v>
      </c>
      <c r="B45" s="4" t="str">
        <f t="shared" si="1"/>
        <v>HO</v>
      </c>
      <c r="C45" s="4" t="str">
        <f t="shared" si="2"/>
        <v>Honda</v>
      </c>
      <c r="D45" s="4" t="str">
        <f t="shared" si="3"/>
        <v>CIV</v>
      </c>
      <c r="E45" s="4" t="str">
        <f t="shared" si="4"/>
        <v>Civic</v>
      </c>
      <c r="F45" s="4" t="str">
        <f t="shared" si="5"/>
        <v>01</v>
      </c>
      <c r="G45" s="4">
        <f t="shared" si="6"/>
        <v>13</v>
      </c>
      <c r="H45" s="5">
        <v>69891.9</v>
      </c>
      <c r="I45" s="5">
        <f t="shared" si="7"/>
        <v>5177.177778</v>
      </c>
      <c r="J45" s="3" t="s">
        <v>15</v>
      </c>
      <c r="K45" s="3" t="s">
        <v>101</v>
      </c>
      <c r="L45" s="5">
        <v>75000.0</v>
      </c>
      <c r="M45" s="4" t="str">
        <f t="shared" si="8"/>
        <v>YES</v>
      </c>
      <c r="N45" s="3" t="s">
        <v>122</v>
      </c>
    </row>
    <row r="46">
      <c r="A46" s="3" t="s">
        <v>123</v>
      </c>
      <c r="B46" s="4" t="str">
        <f t="shared" si="1"/>
        <v>GM</v>
      </c>
      <c r="C46" s="4" t="str">
        <f t="shared" si="2"/>
        <v>General Motors</v>
      </c>
      <c r="D46" s="4" t="str">
        <f t="shared" si="3"/>
        <v>CMR</v>
      </c>
      <c r="E46" s="4" t="str">
        <f t="shared" si="4"/>
        <v>Camero</v>
      </c>
      <c r="F46" s="4" t="str">
        <f t="shared" si="5"/>
        <v>09</v>
      </c>
      <c r="G46" s="4">
        <f t="shared" si="6"/>
        <v>5</v>
      </c>
      <c r="H46" s="5">
        <v>28464.8</v>
      </c>
      <c r="I46" s="5">
        <f t="shared" si="7"/>
        <v>5175.418182</v>
      </c>
      <c r="J46" s="3" t="s">
        <v>19</v>
      </c>
      <c r="K46" s="3" t="s">
        <v>37</v>
      </c>
      <c r="L46" s="5">
        <v>100000.0</v>
      </c>
      <c r="M46" s="4" t="str">
        <f t="shared" si="8"/>
        <v>YES</v>
      </c>
      <c r="N46" s="3" t="s">
        <v>124</v>
      </c>
    </row>
    <row r="47">
      <c r="A47" s="3" t="s">
        <v>125</v>
      </c>
      <c r="B47" s="4" t="str">
        <f t="shared" si="1"/>
        <v>TY</v>
      </c>
      <c r="C47" s="4" t="str">
        <f t="shared" si="2"/>
        <v>Toyota</v>
      </c>
      <c r="D47" s="4" t="str">
        <f t="shared" si="3"/>
        <v>COR</v>
      </c>
      <c r="E47" s="4" t="str">
        <f t="shared" si="4"/>
        <v>Corola</v>
      </c>
      <c r="F47" s="4" t="str">
        <f t="shared" si="5"/>
        <v>02</v>
      </c>
      <c r="G47" s="4">
        <f t="shared" si="6"/>
        <v>12</v>
      </c>
      <c r="H47" s="5">
        <v>64467.4</v>
      </c>
      <c r="I47" s="5">
        <f t="shared" si="7"/>
        <v>5157.392</v>
      </c>
      <c r="J47" s="3" t="s">
        <v>126</v>
      </c>
      <c r="K47" s="3" t="s">
        <v>88</v>
      </c>
      <c r="L47" s="5">
        <v>100000.0</v>
      </c>
      <c r="M47" s="4" t="str">
        <f t="shared" si="8"/>
        <v>YES</v>
      </c>
      <c r="N47" s="3" t="s">
        <v>127</v>
      </c>
    </row>
    <row r="48">
      <c r="A48" s="3" t="s">
        <v>128</v>
      </c>
      <c r="B48" s="4" t="str">
        <f t="shared" si="1"/>
        <v>CR</v>
      </c>
      <c r="C48" s="4" t="str">
        <f t="shared" si="2"/>
        <v>Chrysler</v>
      </c>
      <c r="D48" s="4" t="str">
        <f t="shared" si="3"/>
        <v>CAR</v>
      </c>
      <c r="E48" s="4" t="str">
        <f t="shared" si="4"/>
        <v>Caravan</v>
      </c>
      <c r="F48" s="4" t="str">
        <f t="shared" si="5"/>
        <v>99</v>
      </c>
      <c r="G48" s="4">
        <f t="shared" si="6"/>
        <v>15</v>
      </c>
      <c r="H48" s="5">
        <v>79420.6</v>
      </c>
      <c r="I48" s="5">
        <f t="shared" si="7"/>
        <v>5123.909677</v>
      </c>
      <c r="J48" s="3" t="s">
        <v>77</v>
      </c>
      <c r="K48" s="3" t="s">
        <v>40</v>
      </c>
      <c r="L48" s="5">
        <v>75000.0</v>
      </c>
      <c r="M48" s="4" t="str">
        <f t="shared" si="8"/>
        <v>NO</v>
      </c>
      <c r="N48" s="3" t="s">
        <v>129</v>
      </c>
    </row>
    <row r="49">
      <c r="A49" s="3" t="s">
        <v>130</v>
      </c>
      <c r="B49" s="4" t="str">
        <f t="shared" si="1"/>
        <v>HO</v>
      </c>
      <c r="C49" s="4" t="str">
        <f t="shared" si="2"/>
        <v>Honda</v>
      </c>
      <c r="D49" s="3" t="str">
        <f t="shared" si="3"/>
        <v>ODY</v>
      </c>
      <c r="E49" s="4" t="str">
        <f t="shared" si="4"/>
        <v>Odeyesy</v>
      </c>
      <c r="F49" s="4" t="str">
        <f t="shared" si="5"/>
        <v>01</v>
      </c>
      <c r="G49" s="4">
        <f t="shared" si="6"/>
        <v>13</v>
      </c>
      <c r="H49" s="5">
        <v>68658.9</v>
      </c>
      <c r="I49" s="5">
        <f t="shared" si="7"/>
        <v>5085.844444</v>
      </c>
      <c r="J49" s="3" t="s">
        <v>23</v>
      </c>
      <c r="K49" s="3" t="s">
        <v>24</v>
      </c>
      <c r="L49" s="5">
        <v>100000.0</v>
      </c>
      <c r="M49" s="4" t="str">
        <f t="shared" si="8"/>
        <v>YES</v>
      </c>
      <c r="N49" s="3" t="s">
        <v>131</v>
      </c>
    </row>
    <row r="50">
      <c r="A50" s="3" t="s">
        <v>132</v>
      </c>
      <c r="B50" s="4" t="str">
        <f t="shared" si="1"/>
        <v>GM</v>
      </c>
      <c r="C50" s="4" t="str">
        <f t="shared" si="2"/>
        <v>General Motors</v>
      </c>
      <c r="D50" s="4" t="str">
        <f t="shared" si="3"/>
        <v>SLV</v>
      </c>
      <c r="E50" s="4" t="str">
        <f t="shared" si="4"/>
        <v>Silverado</v>
      </c>
      <c r="F50" s="4" t="str">
        <f t="shared" si="5"/>
        <v>98</v>
      </c>
      <c r="G50" s="4">
        <f t="shared" si="6"/>
        <v>16</v>
      </c>
      <c r="H50" s="5">
        <v>83162.7</v>
      </c>
      <c r="I50" s="5">
        <f t="shared" si="7"/>
        <v>5040.163636</v>
      </c>
      <c r="J50" s="3" t="s">
        <v>23</v>
      </c>
      <c r="K50" s="3" t="s">
        <v>37</v>
      </c>
      <c r="L50" s="5">
        <v>100000.0</v>
      </c>
      <c r="M50" s="4" t="str">
        <f t="shared" si="8"/>
        <v>YES</v>
      </c>
      <c r="N50" s="3" t="s">
        <v>133</v>
      </c>
    </row>
    <row r="51">
      <c r="A51" s="3" t="s">
        <v>134</v>
      </c>
      <c r="B51" s="4" t="str">
        <f t="shared" si="1"/>
        <v>CR</v>
      </c>
      <c r="C51" s="4" t="str">
        <f t="shared" si="2"/>
        <v>Chrysler</v>
      </c>
      <c r="D51" s="4" t="str">
        <f t="shared" si="3"/>
        <v>CAR</v>
      </c>
      <c r="E51" s="4" t="str">
        <f t="shared" si="4"/>
        <v>Caravan</v>
      </c>
      <c r="F51" s="4" t="str">
        <f t="shared" si="5"/>
        <v>04</v>
      </c>
      <c r="G51" s="4">
        <f t="shared" si="6"/>
        <v>10</v>
      </c>
      <c r="H51" s="5">
        <v>52699.4</v>
      </c>
      <c r="I51" s="5">
        <f t="shared" si="7"/>
        <v>5018.990476</v>
      </c>
      <c r="J51" s="3" t="s">
        <v>126</v>
      </c>
      <c r="K51" s="3" t="s">
        <v>64</v>
      </c>
      <c r="L51" s="5">
        <v>75000.0</v>
      </c>
      <c r="M51" s="4" t="str">
        <f t="shared" si="8"/>
        <v>YES</v>
      </c>
      <c r="N51" s="3" t="s">
        <v>135</v>
      </c>
    </row>
    <row r="52">
      <c r="A52" s="3" t="s">
        <v>136</v>
      </c>
      <c r="B52" s="4" t="str">
        <f t="shared" si="1"/>
        <v>HO</v>
      </c>
      <c r="C52" s="4" t="str">
        <f t="shared" si="2"/>
        <v>Honda</v>
      </c>
      <c r="D52" s="4" t="str">
        <f t="shared" si="3"/>
        <v>CIV</v>
      </c>
      <c r="E52" s="4" t="str">
        <f t="shared" si="4"/>
        <v>Civic</v>
      </c>
      <c r="F52" s="4" t="str">
        <f t="shared" si="5"/>
        <v>10</v>
      </c>
      <c r="G52" s="4">
        <f t="shared" si="6"/>
        <v>4</v>
      </c>
      <c r="H52" s="5">
        <v>22573.0</v>
      </c>
      <c r="I52" s="5">
        <f t="shared" si="7"/>
        <v>5016.222222</v>
      </c>
      <c r="J52" s="3" t="s">
        <v>15</v>
      </c>
      <c r="K52" s="3" t="s">
        <v>20</v>
      </c>
      <c r="L52" s="5">
        <v>75000.0</v>
      </c>
      <c r="M52" s="4" t="str">
        <f t="shared" si="8"/>
        <v>YES</v>
      </c>
      <c r="N52" s="3" t="s">
        <v>137</v>
      </c>
    </row>
    <row r="53">
      <c r="A53" s="3" t="s">
        <v>138</v>
      </c>
      <c r="B53" s="4" t="str">
        <f t="shared" si="1"/>
        <v>FD</v>
      </c>
      <c r="C53" s="4" t="str">
        <f t="shared" si="2"/>
        <v>Ford</v>
      </c>
      <c r="D53" s="4" t="str">
        <f t="shared" si="3"/>
        <v>MTG</v>
      </c>
      <c r="E53" s="4" t="str">
        <f t="shared" si="4"/>
        <v>Mustang</v>
      </c>
      <c r="F53" s="4" t="str">
        <f t="shared" si="5"/>
        <v>06</v>
      </c>
      <c r="G53" s="4">
        <f t="shared" si="6"/>
        <v>8</v>
      </c>
      <c r="H53" s="5">
        <v>40326.8</v>
      </c>
      <c r="I53" s="5">
        <f t="shared" si="7"/>
        <v>4744.329412</v>
      </c>
      <c r="J53" s="3" t="s">
        <v>23</v>
      </c>
      <c r="K53" s="3" t="s">
        <v>24</v>
      </c>
      <c r="L53" s="5">
        <v>50000.0</v>
      </c>
      <c r="M53" s="4" t="str">
        <f t="shared" si="8"/>
        <v>YES</v>
      </c>
      <c r="N53" s="3" t="s">
        <v>139</v>
      </c>
    </row>
    <row r="63">
      <c r="B63" s="6" t="s">
        <v>140</v>
      </c>
      <c r="C63" s="6" t="s">
        <v>141</v>
      </c>
      <c r="D63" s="7" t="s">
        <v>142</v>
      </c>
      <c r="E63" s="6" t="s">
        <v>143</v>
      </c>
    </row>
    <row r="64">
      <c r="B64" s="6" t="s">
        <v>144</v>
      </c>
      <c r="C64" s="6" t="s">
        <v>145</v>
      </c>
      <c r="D64" s="7" t="s">
        <v>146</v>
      </c>
      <c r="E64" s="6" t="s">
        <v>147</v>
      </c>
    </row>
    <row r="65">
      <c r="B65" s="6" t="s">
        <v>148</v>
      </c>
      <c r="C65" s="6" t="s">
        <v>149</v>
      </c>
      <c r="D65" s="7" t="s">
        <v>150</v>
      </c>
      <c r="E65" s="6" t="s">
        <v>151</v>
      </c>
    </row>
    <row r="66">
      <c r="B66" s="6" t="s">
        <v>152</v>
      </c>
      <c r="C66" s="6" t="s">
        <v>153</v>
      </c>
      <c r="D66" s="7" t="s">
        <v>154</v>
      </c>
      <c r="E66" s="6" t="s">
        <v>155</v>
      </c>
    </row>
    <row r="67">
      <c r="B67" s="6" t="s">
        <v>156</v>
      </c>
      <c r="C67" s="6" t="s">
        <v>157</v>
      </c>
      <c r="D67" s="7" t="s">
        <v>158</v>
      </c>
      <c r="E67" s="6" t="s">
        <v>159</v>
      </c>
    </row>
    <row r="68">
      <c r="B68" s="6" t="s">
        <v>160</v>
      </c>
      <c r="C68" s="6" t="s">
        <v>161</v>
      </c>
      <c r="D68" s="7" t="s">
        <v>162</v>
      </c>
      <c r="E68" s="6" t="s">
        <v>163</v>
      </c>
    </row>
    <row r="69">
      <c r="D69" s="7" t="s">
        <v>164</v>
      </c>
      <c r="E69" s="6" t="s">
        <v>165</v>
      </c>
    </row>
    <row r="70">
      <c r="D70" s="6" t="s">
        <v>166</v>
      </c>
      <c r="E70" s="6" t="s">
        <v>167</v>
      </c>
    </row>
    <row r="71">
      <c r="D71" s="7" t="s">
        <v>168</v>
      </c>
      <c r="E71" s="6" t="s">
        <v>169</v>
      </c>
    </row>
    <row r="72">
      <c r="D72" s="7" t="s">
        <v>170</v>
      </c>
      <c r="E72" s="6" t="s">
        <v>171</v>
      </c>
    </row>
    <row r="73">
      <c r="D73" s="7" t="s">
        <v>172</v>
      </c>
      <c r="E73" s="6" t="s">
        <v>173</v>
      </c>
    </row>
  </sheetData>
  <conditionalFormatting sqref="I1:I1000">
    <cfRule type="colorScale" priority="1">
      <colorScale>
        <cfvo type="min"/>
        <cfvo type="max"/>
        <color rgb="FFFFFFFF"/>
        <color rgb="FF43434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