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c\Polibuda\PR\PR_PaulinaPacura_MichalCichy_Projekt\"/>
    </mc:Choice>
  </mc:AlternateContent>
  <bookViews>
    <workbookView xWindow="0" yWindow="0" windowWidth="13632" windowHeight="64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0" i="2" l="1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K148" i="1"/>
  <c r="J148" i="1"/>
  <c r="I148" i="1"/>
  <c r="H148" i="1"/>
  <c r="G148" i="1"/>
  <c r="F148" i="1"/>
  <c r="E148" i="1"/>
  <c r="D148" i="1"/>
  <c r="C148" i="1"/>
  <c r="H133" i="1"/>
  <c r="G133" i="1"/>
  <c r="F133" i="1"/>
  <c r="E133" i="1"/>
  <c r="D133" i="1"/>
  <c r="C133" i="1"/>
  <c r="AS113" i="1"/>
  <c r="AT113" i="1"/>
  <c r="AU113" i="1"/>
  <c r="AV113" i="1"/>
  <c r="AW113" i="1"/>
  <c r="AX113" i="1"/>
  <c r="AV46" i="1"/>
  <c r="AW46" i="1"/>
  <c r="AX46" i="1"/>
  <c r="AS46" i="1"/>
  <c r="AT46" i="1"/>
  <c r="AU46" i="1"/>
  <c r="AR46" i="1"/>
  <c r="AR113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73" i="1"/>
  <c r="K73" i="1" s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73" i="1"/>
  <c r="H73" i="1" s="1"/>
  <c r="D85" i="1"/>
  <c r="D86" i="1"/>
  <c r="D73" i="1"/>
  <c r="E73" i="1" s="1"/>
  <c r="D74" i="1"/>
  <c r="D75" i="1"/>
  <c r="D76" i="1"/>
  <c r="D77" i="1"/>
  <c r="D78" i="1"/>
  <c r="D79" i="1"/>
  <c r="D80" i="1"/>
  <c r="D81" i="1"/>
  <c r="D82" i="1"/>
  <c r="D83" i="1"/>
  <c r="D84" i="1"/>
  <c r="AR47" i="1"/>
  <c r="AQ47" i="1"/>
  <c r="AP47" i="1"/>
  <c r="AO47" i="1"/>
  <c r="AN47" i="1"/>
  <c r="AM47" i="1"/>
  <c r="AQ46" i="1"/>
  <c r="AP46" i="1"/>
  <c r="AO46" i="1"/>
  <c r="AN46" i="1"/>
  <c r="AM46" i="1"/>
  <c r="AX47" i="1"/>
  <c r="AW47" i="1"/>
  <c r="AV47" i="1"/>
  <c r="AU47" i="1"/>
  <c r="AT47" i="1"/>
  <c r="AS47" i="1"/>
  <c r="E30" i="1"/>
  <c r="Q46" i="1" s="1"/>
  <c r="D30" i="1"/>
  <c r="M46" i="1" s="1"/>
  <c r="C30" i="1"/>
  <c r="I46" i="1" s="1"/>
  <c r="C29" i="1"/>
  <c r="AG47" i="1"/>
  <c r="AH47" i="1"/>
  <c r="AI47" i="1"/>
  <c r="AJ47" i="1"/>
  <c r="AK47" i="1"/>
  <c r="AL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L47" i="1"/>
  <c r="M47" i="1"/>
  <c r="N47" i="1"/>
  <c r="D47" i="1"/>
  <c r="E47" i="1"/>
  <c r="F47" i="1"/>
  <c r="G47" i="1"/>
  <c r="H47" i="1"/>
  <c r="I47" i="1"/>
  <c r="J47" i="1"/>
  <c r="K47" i="1"/>
  <c r="C47" i="1"/>
  <c r="AH46" i="1" l="1"/>
  <c r="V46" i="1"/>
  <c r="D46" i="1"/>
  <c r="AD46" i="1"/>
  <c r="R46" i="1"/>
  <c r="E46" i="1"/>
  <c r="AL46" i="1"/>
  <c r="N46" i="1"/>
  <c r="AC46" i="1"/>
  <c r="G46" i="1"/>
  <c r="AK46" i="1"/>
  <c r="Z46" i="1"/>
  <c r="J46" i="1"/>
  <c r="F46" i="1"/>
  <c r="AG46" i="1"/>
  <c r="C46" i="1"/>
  <c r="AJ46" i="1"/>
  <c r="AF46" i="1"/>
  <c r="AB46" i="1"/>
  <c r="X46" i="1"/>
  <c r="T46" i="1"/>
  <c r="P46" i="1"/>
  <c r="L46" i="1"/>
  <c r="H46" i="1"/>
  <c r="AI46" i="1"/>
  <c r="AE46" i="1"/>
  <c r="AA46" i="1"/>
  <c r="W46" i="1"/>
  <c r="S46" i="1"/>
  <c r="O46" i="1"/>
  <c r="K46" i="1"/>
  <c r="Y46" i="1"/>
  <c r="U46" i="1"/>
</calcChain>
</file>

<file path=xl/sharedStrings.xml><?xml version="1.0" encoding="utf-8"?>
<sst xmlns="http://schemas.openxmlformats.org/spreadsheetml/2006/main" count="375" uniqueCount="62">
  <si>
    <t>Instructions retired</t>
  </si>
  <si>
    <t>Clockticks</t>
  </si>
  <si>
    <t>Retiring</t>
  </si>
  <si>
    <t>Front-end bound</t>
  </si>
  <si>
    <t>Back-end bound</t>
  </si>
  <si>
    <t>Memory bound</t>
  </si>
  <si>
    <t>Core bound</t>
  </si>
  <si>
    <t>Effective physical core utilization (bottom-up)</t>
  </si>
  <si>
    <t>Acceleration</t>
  </si>
  <si>
    <t>Speed</t>
  </si>
  <si>
    <t>Efficiency (acceleration / physical processors</t>
  </si>
  <si>
    <t>2..MAX</t>
  </si>
  <si>
    <t>HALF..MAX</t>
  </si>
  <si>
    <t>2..HALF</t>
  </si>
  <si>
    <t xml:space="preserve">Elapsed time (Microarchitecture Exp.) </t>
  </si>
  <si>
    <t>SEQ_1</t>
  </si>
  <si>
    <t>SEQ_2</t>
  </si>
  <si>
    <t>93,513s</t>
  </si>
  <si>
    <t>158,2s</t>
  </si>
  <si>
    <t>60,5s</t>
  </si>
  <si>
    <t>0,047s</t>
  </si>
  <si>
    <t>0,018s</t>
  </si>
  <si>
    <t>0,016s</t>
  </si>
  <si>
    <t>Równoległy dzielenie - naiwne</t>
  </si>
  <si>
    <t>Równoległy dzielenie - dobry</t>
  </si>
  <si>
    <t>Równoległy wykreślanie funkcyjne - dobry</t>
  </si>
  <si>
    <t>Równoległy wykreślanie funkcyjne - naiwny</t>
  </si>
  <si>
    <t>Równoległy wykreślanie domenowe - naiwne</t>
  </si>
  <si>
    <t>4 Wątki</t>
  </si>
  <si>
    <t>2 Wątki</t>
  </si>
  <si>
    <t>PAR_DZIEL_NAIVE</t>
  </si>
  <si>
    <t>PAR_WYK_DOM_NAIVE</t>
  </si>
  <si>
    <t>PAR_DZIEL_NAIVE 2 wątki</t>
  </si>
  <si>
    <t>PAR_DZIEL_OK 2 wątki</t>
  </si>
  <si>
    <t>PAR_WYK_DOM_NAIVE 2 wątki</t>
  </si>
  <si>
    <t>PAR_WYK_DOM_OK 2 wątki</t>
  </si>
  <si>
    <t>PAR_WYK_FUNC_NAIVE 2 wątki</t>
  </si>
  <si>
    <t>PAR_WYK_FUNC_NAIVE 4 wątki</t>
  </si>
  <si>
    <t>PAR_WYK_DOM_OK 4 wątki</t>
  </si>
  <si>
    <t>PAR_WYK_DOM_NAIVE 4 wątki</t>
  </si>
  <si>
    <t>PAR_DZIEL_OK 4 wątki</t>
  </si>
  <si>
    <t>PAR_DZIEL_NAIVE 4 wątki</t>
  </si>
  <si>
    <t>PAR_WYK_DOM_BETTER 2 wątki</t>
  </si>
  <si>
    <t>PAR_WYK_DOM_BETTER 4 wątki</t>
  </si>
  <si>
    <t>instructions retired / clockticks</t>
  </si>
  <si>
    <t>1 wątek</t>
  </si>
  <si>
    <t>Równoległy wykreślanie domenowe - better</t>
  </si>
  <si>
    <t>Równoległy wykreślanie domenowy - dobry</t>
  </si>
  <si>
    <t>Elapsed time (Microarchitecture Exp.) [s]</t>
  </si>
  <si>
    <t>Speed [ilość/s]</t>
  </si>
  <si>
    <t xml:space="preserve">Efficiency </t>
  </si>
  <si>
    <t>MAX:</t>
  </si>
  <si>
    <t>instances:</t>
  </si>
  <si>
    <t>Większa wartość stosunku ilości instrukcji assemblera do liczby cykli procesora oznacza, iż wykonywana była większa liczba instrukcji w jednym cyklu, czyli program był efektywniejszy w przetwarzaniu.</t>
  </si>
  <si>
    <t>PAR_WYK_FUNC_OK 2 wątki</t>
  </si>
  <si>
    <t>PAR_WYK_FUNC_OK 4 wątki</t>
  </si>
  <si>
    <t>TABLICA WERSJA Z FORMATOWANIEM WARUNKOWYM</t>
  </si>
  <si>
    <t>Zestawienie: najlepsze równoległe z odpowiadającymi sekwencyjnymi</t>
  </si>
  <si>
    <t>PAR_WYK_FUNC_OK</t>
  </si>
  <si>
    <t>Równoległy  dzielenie - dobry</t>
  </si>
  <si>
    <t>Elapsed time [s]</t>
  </si>
  <si>
    <t>Effective physical core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</si>
</sst>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E+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DEEBF7"/>
      </patternFill>
    </fill>
    <fill>
      <patternFill patternType="solid">
        <fgColor rgb="FFD0CECE"/>
        <bgColor rgb="FFD9D9D9"/>
      </patternFill>
    </fill>
    <fill>
      <patternFill patternType="solid">
        <fgColor rgb="FFAFABAB"/>
        <bgColor rgb="FFB3B3B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0" fontId="0" fillId="3" borderId="0" xfId="0" applyNumberFormat="1" applyFill="1" applyAlignment="1">
      <alignment horizontal="right"/>
    </xf>
    <xf numFmtId="9" fontId="0" fillId="2" borderId="0" xfId="0" applyNumberForma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4" borderId="0" xfId="0" applyNumberFormat="1" applyFill="1" applyAlignment="1">
      <alignment horizontal="right"/>
    </xf>
    <xf numFmtId="9" fontId="0" fillId="4" borderId="0" xfId="0" applyNumberFormat="1" applyFill="1" applyAlignment="1">
      <alignment horizontal="right"/>
    </xf>
    <xf numFmtId="11" fontId="0" fillId="3" borderId="0" xfId="0" applyNumberFormat="1" applyFill="1" applyAlignment="1">
      <alignment horizontal="right"/>
    </xf>
    <xf numFmtId="10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11" fontId="0" fillId="4" borderId="0" xfId="0" applyNumberFormat="1" applyFill="1" applyAlignment="1">
      <alignment horizontal="right"/>
    </xf>
    <xf numFmtId="0" fontId="0" fillId="2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0" fontId="0" fillId="2" borderId="0" xfId="0" applyNumberFormat="1" applyFill="1"/>
    <xf numFmtId="10" fontId="0" fillId="4" borderId="0" xfId="0" applyNumberFormat="1" applyFill="1"/>
    <xf numFmtId="9" fontId="0" fillId="4" borderId="0" xfId="0" applyNumberFormat="1" applyFill="1"/>
    <xf numFmtId="10" fontId="0" fillId="3" borderId="0" xfId="0" applyNumberFormat="1" applyFill="1"/>
    <xf numFmtId="9" fontId="0" fillId="2" borderId="0" xfId="0" applyNumberFormat="1" applyFill="1"/>
    <xf numFmtId="9" fontId="0" fillId="3" borderId="0" xfId="0" applyNumberForma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11" fontId="0" fillId="12" borderId="0" xfId="0" applyNumberFormat="1" applyFill="1"/>
    <xf numFmtId="10" fontId="0" fillId="12" borderId="0" xfId="0" applyNumberFormat="1" applyFill="1"/>
    <xf numFmtId="10" fontId="0" fillId="13" borderId="0" xfId="0" applyNumberFormat="1" applyFill="1"/>
    <xf numFmtId="10" fontId="0" fillId="14" borderId="0" xfId="0" applyNumberFormat="1" applyFill="1"/>
    <xf numFmtId="0" fontId="0" fillId="0" borderId="0" xfId="0" applyFill="1" applyAlignment="1"/>
    <xf numFmtId="0" fontId="0" fillId="0" borderId="0" xfId="0" applyFill="1"/>
    <xf numFmtId="0" fontId="0" fillId="0" borderId="0" xfId="0" applyFont="1" applyFill="1"/>
    <xf numFmtId="0" fontId="0" fillId="0" borderId="0" xfId="0" applyNumberFormat="1" applyFill="1"/>
    <xf numFmtId="0" fontId="2" fillId="0" borderId="0" xfId="0" applyFont="1" applyFill="1" applyAlignment="1"/>
    <xf numFmtId="0" fontId="0" fillId="15" borderId="0" xfId="0" applyFill="1"/>
    <xf numFmtId="11" fontId="0" fillId="15" borderId="0" xfId="0" applyNumberFormat="1" applyFill="1"/>
    <xf numFmtId="0" fontId="0" fillId="12" borderId="0" xfId="0" applyNumberFormat="1" applyFill="1"/>
    <xf numFmtId="0" fontId="0" fillId="13" borderId="0" xfId="0" applyNumberFormat="1" applyFill="1"/>
    <xf numFmtId="0" fontId="0" fillId="14" borderId="0" xfId="0" applyNumberFormat="1" applyFill="1"/>
    <xf numFmtId="0" fontId="0" fillId="0" borderId="0" xfId="0" applyNumberFormat="1"/>
    <xf numFmtId="0" fontId="0" fillId="0" borderId="0" xfId="0" applyAlignment="1"/>
    <xf numFmtId="164" fontId="0" fillId="12" borderId="0" xfId="0" applyNumberFormat="1" applyFill="1"/>
    <xf numFmtId="164" fontId="0" fillId="4" borderId="0" xfId="0" applyNumberFormat="1" applyFill="1" applyAlignment="1">
      <alignment horizontal="right"/>
    </xf>
    <xf numFmtId="164" fontId="0" fillId="14" borderId="0" xfId="0" applyNumberFormat="1" applyFill="1"/>
    <xf numFmtId="164" fontId="0" fillId="13" borderId="0" xfId="0" applyNumberFormat="1" applyFill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1" fontId="0" fillId="0" borderId="0" xfId="0" applyNumberFormat="1" applyFill="1"/>
    <xf numFmtId="165" fontId="0" fillId="2" borderId="0" xfId="0" applyNumberFormat="1" applyFill="1"/>
    <xf numFmtId="165" fontId="0" fillId="4" borderId="0" xfId="0" applyNumberFormat="1" applyFill="1"/>
    <xf numFmtId="165" fontId="0" fillId="3" borderId="0" xfId="0" applyNumberFormat="1" applyFill="1"/>
    <xf numFmtId="165" fontId="0" fillId="12" borderId="0" xfId="0" applyNumberFormat="1" applyFill="1"/>
    <xf numFmtId="165" fontId="0" fillId="4" borderId="0" xfId="0" applyNumberFormat="1" applyFill="1" applyAlignment="1">
      <alignment horizontal="right"/>
    </xf>
    <xf numFmtId="165" fontId="0" fillId="14" borderId="0" xfId="0" applyNumberFormat="1" applyFill="1"/>
    <xf numFmtId="165" fontId="0" fillId="13" borderId="0" xfId="0" applyNumberFormat="1" applyFill="1"/>
    <xf numFmtId="165" fontId="0" fillId="2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9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7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Procentowy czas obliczeń algorytmów sekwencyjnych</a:t>
            </a:r>
            <a:endParaRPr lang="pl-PL"/>
          </a:p>
        </c:rich>
      </c:tx>
      <c:layout>
        <c:manualLayout>
          <c:xMode val="edge"/>
          <c:yMode val="edge"/>
          <c:x val="0.2200277777777777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Sheet1!$K$4</c:f>
              <c:strCache>
                <c:ptCount val="1"/>
                <c:pt idx="0">
                  <c:v>2..HALF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Sheet1!$L$3:$M$3</c:f>
              <c:strCache>
                <c:ptCount val="2"/>
                <c:pt idx="0">
                  <c:v>SEQ_1</c:v>
                </c:pt>
                <c:pt idx="1">
                  <c:v>SEQ_2</c:v>
                </c:pt>
              </c:strCache>
            </c:strRef>
          </c:cat>
          <c:val>
            <c:numRef>
              <c:f>Sheet1!$L$4:$M$4</c:f>
              <c:numCache>
                <c:formatCode>General</c:formatCode>
                <c:ptCount val="2"/>
                <c:pt idx="0">
                  <c:v>60.5</c:v>
                </c:pt>
                <c:pt idx="1">
                  <c:v>1.6E-2</c:v>
                </c:pt>
              </c:numCache>
            </c:numRef>
          </c:val>
        </c:ser>
        <c:ser>
          <c:idx val="1"/>
          <c:order val="1"/>
          <c:tx>
            <c:strRef>
              <c:f>Sheet1!$K$5</c:f>
              <c:strCache>
                <c:ptCount val="1"/>
                <c:pt idx="0">
                  <c:v>HALF..MAX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Sheet1!$L$3:$M$3</c:f>
              <c:strCache>
                <c:ptCount val="2"/>
                <c:pt idx="0">
                  <c:v>SEQ_1</c:v>
                </c:pt>
                <c:pt idx="1">
                  <c:v>SEQ_2</c:v>
                </c:pt>
              </c:strCache>
            </c:strRef>
          </c:cat>
          <c:val>
            <c:numRef>
              <c:f>Sheet1!$L$5:$M$5</c:f>
              <c:numCache>
                <c:formatCode>General</c:formatCode>
                <c:ptCount val="2"/>
                <c:pt idx="0">
                  <c:v>93.513000000000005</c:v>
                </c:pt>
                <c:pt idx="1">
                  <c:v>1.7999999999999999E-2</c:v>
                </c:pt>
              </c:numCache>
            </c:numRef>
          </c:val>
        </c:ser>
        <c:ser>
          <c:idx val="2"/>
          <c:order val="2"/>
          <c:tx>
            <c:strRef>
              <c:f>Sheet1!$K$6</c:f>
              <c:strCache>
                <c:ptCount val="1"/>
                <c:pt idx="0">
                  <c:v>2..MAX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Sheet1!$L$3:$M$3</c:f>
              <c:strCache>
                <c:ptCount val="2"/>
                <c:pt idx="0">
                  <c:v>SEQ_1</c:v>
                </c:pt>
                <c:pt idx="1">
                  <c:v>SEQ_2</c:v>
                </c:pt>
              </c:strCache>
            </c:strRef>
          </c:cat>
          <c:val>
            <c:numRef>
              <c:f>Sheet1!$L$6:$M$6</c:f>
              <c:numCache>
                <c:formatCode>General</c:formatCode>
                <c:ptCount val="2"/>
                <c:pt idx="0">
                  <c:v>158.19999999999999</c:v>
                </c:pt>
                <c:pt idx="1">
                  <c:v>4.7E-2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39096688"/>
        <c:axId val="639089072"/>
        <c:axId val="0"/>
      </c:bar3DChart>
      <c:catAx>
        <c:axId val="63909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089072"/>
        <c:crosses val="autoZero"/>
        <c:auto val="1"/>
        <c:lblAlgn val="ctr"/>
        <c:lblOffset val="100"/>
        <c:noMultiLvlLbl val="0"/>
      </c:catAx>
      <c:valAx>
        <c:axId val="6390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09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Procentowy czas obliczeń algorytmów równoległych w zależności od instancji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Sheet1!$C$52</c:f>
              <c:strCache>
                <c:ptCount val="1"/>
                <c:pt idx="0">
                  <c:v>2..MAX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Sheet1!$B$53:$B$66</c:f>
              <c:strCache>
                <c:ptCount val="14"/>
                <c:pt idx="0">
                  <c:v>PAR_DZIEL_NAIVE 2 wątki</c:v>
                </c:pt>
                <c:pt idx="1">
                  <c:v>PAR_DZIEL_NAIVE 4 wątki</c:v>
                </c:pt>
                <c:pt idx="2">
                  <c:v>PAR_DZIEL_OK 2 wątki</c:v>
                </c:pt>
                <c:pt idx="3">
                  <c:v>PAR_DZIEL_OK 4 wątki</c:v>
                </c:pt>
                <c:pt idx="4">
                  <c:v>PAR_WYK_DOM_NAIVE 2 wątki</c:v>
                </c:pt>
                <c:pt idx="5">
                  <c:v>PAR_WYK_DOM_NAIVE 4 wątki</c:v>
                </c:pt>
                <c:pt idx="6">
                  <c:v>PAR_WYK_DOM_BETTER 2 wątki</c:v>
                </c:pt>
                <c:pt idx="7">
                  <c:v>PAR_WYK_DOM_BETTER 4 wątki</c:v>
                </c:pt>
                <c:pt idx="8">
                  <c:v>PAR_WYK_DOM_OK 2 wątki</c:v>
                </c:pt>
                <c:pt idx="9">
                  <c:v>PAR_WYK_DOM_OK 4 wątki</c:v>
                </c:pt>
                <c:pt idx="10">
                  <c:v>PAR_WYK_FUNC_NAIVE 2 wątki</c:v>
                </c:pt>
                <c:pt idx="11">
                  <c:v>PAR_WYK_FUNC_NAIVE 4 wątki</c:v>
                </c:pt>
                <c:pt idx="12">
                  <c:v>PAR_WYK_FUNC_OK 2 wątki</c:v>
                </c:pt>
                <c:pt idx="13">
                  <c:v>PAR_WYK_FUNC_OK 4 wątki</c:v>
                </c:pt>
              </c:strCache>
            </c:strRef>
          </c:cat>
          <c:val>
            <c:numRef>
              <c:f>Sheet1!$C$53:$C$66</c:f>
              <c:numCache>
                <c:formatCode>General</c:formatCode>
                <c:ptCount val="14"/>
                <c:pt idx="0">
                  <c:v>113.54900000000001</c:v>
                </c:pt>
                <c:pt idx="1">
                  <c:v>75.664000000000001</c:v>
                </c:pt>
                <c:pt idx="2">
                  <c:v>108.379</c:v>
                </c:pt>
                <c:pt idx="3">
                  <c:v>81.105999999999995</c:v>
                </c:pt>
                <c:pt idx="4">
                  <c:v>1.373</c:v>
                </c:pt>
                <c:pt idx="5">
                  <c:v>1.22</c:v>
                </c:pt>
                <c:pt idx="6">
                  <c:v>2.1320000000000001</c:v>
                </c:pt>
                <c:pt idx="7">
                  <c:v>2.992</c:v>
                </c:pt>
                <c:pt idx="8">
                  <c:v>1.952</c:v>
                </c:pt>
                <c:pt idx="9">
                  <c:v>2.0150000000000001</c:v>
                </c:pt>
                <c:pt idx="10">
                  <c:v>2.1389999999999998</c:v>
                </c:pt>
                <c:pt idx="11">
                  <c:v>2.476</c:v>
                </c:pt>
                <c:pt idx="12">
                  <c:v>2.0419999999999998</c:v>
                </c:pt>
                <c:pt idx="13">
                  <c:v>1.298</c:v>
                </c:pt>
              </c:numCache>
            </c:numRef>
          </c:val>
        </c:ser>
        <c:ser>
          <c:idx val="1"/>
          <c:order val="1"/>
          <c:tx>
            <c:strRef>
              <c:f>Sheet1!$D$52</c:f>
              <c:strCache>
                <c:ptCount val="1"/>
                <c:pt idx="0">
                  <c:v>HALF..MAX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Sheet1!$B$53:$B$66</c:f>
              <c:strCache>
                <c:ptCount val="14"/>
                <c:pt idx="0">
                  <c:v>PAR_DZIEL_NAIVE 2 wątki</c:v>
                </c:pt>
                <c:pt idx="1">
                  <c:v>PAR_DZIEL_NAIVE 4 wątki</c:v>
                </c:pt>
                <c:pt idx="2">
                  <c:v>PAR_DZIEL_OK 2 wątki</c:v>
                </c:pt>
                <c:pt idx="3">
                  <c:v>PAR_DZIEL_OK 4 wątki</c:v>
                </c:pt>
                <c:pt idx="4">
                  <c:v>PAR_WYK_DOM_NAIVE 2 wątki</c:v>
                </c:pt>
                <c:pt idx="5">
                  <c:v>PAR_WYK_DOM_NAIVE 4 wątki</c:v>
                </c:pt>
                <c:pt idx="6">
                  <c:v>PAR_WYK_DOM_BETTER 2 wątki</c:v>
                </c:pt>
                <c:pt idx="7">
                  <c:v>PAR_WYK_DOM_BETTER 4 wątki</c:v>
                </c:pt>
                <c:pt idx="8">
                  <c:v>PAR_WYK_DOM_OK 2 wątki</c:v>
                </c:pt>
                <c:pt idx="9">
                  <c:v>PAR_WYK_DOM_OK 4 wątki</c:v>
                </c:pt>
                <c:pt idx="10">
                  <c:v>PAR_WYK_FUNC_NAIVE 2 wątki</c:v>
                </c:pt>
                <c:pt idx="11">
                  <c:v>PAR_WYK_FUNC_NAIVE 4 wątki</c:v>
                </c:pt>
                <c:pt idx="12">
                  <c:v>PAR_WYK_FUNC_OK 2 wątki</c:v>
                </c:pt>
                <c:pt idx="13">
                  <c:v>PAR_WYK_FUNC_OK 4 wątki</c:v>
                </c:pt>
              </c:strCache>
            </c:strRef>
          </c:cat>
          <c:val>
            <c:numRef>
              <c:f>Sheet1!$D$53:$D$66</c:f>
              <c:numCache>
                <c:formatCode>General</c:formatCode>
                <c:ptCount val="14"/>
                <c:pt idx="0">
                  <c:v>62.667000000000002</c:v>
                </c:pt>
                <c:pt idx="1">
                  <c:v>46.67</c:v>
                </c:pt>
                <c:pt idx="2">
                  <c:v>61.743000000000002</c:v>
                </c:pt>
                <c:pt idx="3">
                  <c:v>44.256</c:v>
                </c:pt>
                <c:pt idx="4">
                  <c:v>1.1459999999999999</c:v>
                </c:pt>
                <c:pt idx="5">
                  <c:v>1.425</c:v>
                </c:pt>
                <c:pt idx="6">
                  <c:v>2.09</c:v>
                </c:pt>
                <c:pt idx="7">
                  <c:v>2.3450000000000002</c:v>
                </c:pt>
                <c:pt idx="8">
                  <c:v>2.319</c:v>
                </c:pt>
                <c:pt idx="9">
                  <c:v>1.736</c:v>
                </c:pt>
                <c:pt idx="10">
                  <c:v>1.956</c:v>
                </c:pt>
                <c:pt idx="11">
                  <c:v>3.149</c:v>
                </c:pt>
                <c:pt idx="12">
                  <c:v>0.95799999999999996</c:v>
                </c:pt>
                <c:pt idx="13">
                  <c:v>0.629</c:v>
                </c:pt>
              </c:numCache>
            </c:numRef>
          </c:val>
        </c:ser>
        <c:ser>
          <c:idx val="2"/>
          <c:order val="2"/>
          <c:tx>
            <c:strRef>
              <c:f>Sheet1!$E$52</c:f>
              <c:strCache>
                <c:ptCount val="1"/>
                <c:pt idx="0">
                  <c:v>2..HALF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Sheet1!$B$53:$B$66</c:f>
              <c:strCache>
                <c:ptCount val="14"/>
                <c:pt idx="0">
                  <c:v>PAR_DZIEL_NAIVE 2 wątki</c:v>
                </c:pt>
                <c:pt idx="1">
                  <c:v>PAR_DZIEL_NAIVE 4 wątki</c:v>
                </c:pt>
                <c:pt idx="2">
                  <c:v>PAR_DZIEL_OK 2 wątki</c:v>
                </c:pt>
                <c:pt idx="3">
                  <c:v>PAR_DZIEL_OK 4 wątki</c:v>
                </c:pt>
                <c:pt idx="4">
                  <c:v>PAR_WYK_DOM_NAIVE 2 wątki</c:v>
                </c:pt>
                <c:pt idx="5">
                  <c:v>PAR_WYK_DOM_NAIVE 4 wątki</c:v>
                </c:pt>
                <c:pt idx="6">
                  <c:v>PAR_WYK_DOM_BETTER 2 wątki</c:v>
                </c:pt>
                <c:pt idx="7">
                  <c:v>PAR_WYK_DOM_BETTER 4 wątki</c:v>
                </c:pt>
                <c:pt idx="8">
                  <c:v>PAR_WYK_DOM_OK 2 wątki</c:v>
                </c:pt>
                <c:pt idx="9">
                  <c:v>PAR_WYK_DOM_OK 4 wątki</c:v>
                </c:pt>
                <c:pt idx="10">
                  <c:v>PAR_WYK_FUNC_NAIVE 2 wątki</c:v>
                </c:pt>
                <c:pt idx="11">
                  <c:v>PAR_WYK_FUNC_NAIVE 4 wątki</c:v>
                </c:pt>
                <c:pt idx="12">
                  <c:v>PAR_WYK_FUNC_OK 2 wątki</c:v>
                </c:pt>
                <c:pt idx="13">
                  <c:v>PAR_WYK_FUNC_OK 4 wątki</c:v>
                </c:pt>
              </c:strCache>
            </c:strRef>
          </c:cat>
          <c:val>
            <c:numRef>
              <c:f>Sheet1!$E$53:$E$66</c:f>
              <c:numCache>
                <c:formatCode>General</c:formatCode>
                <c:ptCount val="14"/>
                <c:pt idx="0">
                  <c:v>44.515999999999998</c:v>
                </c:pt>
                <c:pt idx="1">
                  <c:v>26.3</c:v>
                </c:pt>
                <c:pt idx="2">
                  <c:v>43.738999999999997</c:v>
                </c:pt>
                <c:pt idx="3">
                  <c:v>29.352</c:v>
                </c:pt>
                <c:pt idx="4">
                  <c:v>0.94899999999999995</c:v>
                </c:pt>
                <c:pt idx="5">
                  <c:v>0.61299999999999999</c:v>
                </c:pt>
                <c:pt idx="6">
                  <c:v>2.6859999999999999</c:v>
                </c:pt>
                <c:pt idx="7">
                  <c:v>1.34</c:v>
                </c:pt>
                <c:pt idx="8">
                  <c:v>1.5780000000000001</c:v>
                </c:pt>
                <c:pt idx="9">
                  <c:v>1.38</c:v>
                </c:pt>
                <c:pt idx="10">
                  <c:v>1.5309999999999999</c:v>
                </c:pt>
                <c:pt idx="11">
                  <c:v>1.236</c:v>
                </c:pt>
                <c:pt idx="12">
                  <c:v>0.56799999999999995</c:v>
                </c:pt>
                <c:pt idx="13">
                  <c:v>0.72399999999999998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8710688"/>
        <c:axId val="638712320"/>
      </c:barChart>
      <c:catAx>
        <c:axId val="638710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8712320"/>
        <c:crosses val="autoZero"/>
        <c:auto val="1"/>
        <c:lblAlgn val="ctr"/>
        <c:lblOffset val="100"/>
        <c:noMultiLvlLbl val="0"/>
      </c:catAx>
      <c:valAx>
        <c:axId val="63871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871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Stosunek</a:t>
            </a:r>
            <a:r>
              <a:rPr lang="pl-PL" baseline="0"/>
              <a:t> ilości instrukcji asemblera do liczby cykli procesora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Sheet1!$C$34:$AX$36</c:f>
              <c:multiLvlStrCache>
                <c:ptCount val="48"/>
                <c:lvl>
                  <c:pt idx="0">
                    <c:v>2..MAX</c:v>
                  </c:pt>
                  <c:pt idx="1">
                    <c:v>HALF..MAX</c:v>
                  </c:pt>
                  <c:pt idx="2">
                    <c:v>2..HALF</c:v>
                  </c:pt>
                  <c:pt idx="3">
                    <c:v>2..MAX</c:v>
                  </c:pt>
                  <c:pt idx="4">
                    <c:v>HALF..MAX</c:v>
                  </c:pt>
                  <c:pt idx="5">
                    <c:v>2..HALF</c:v>
                  </c:pt>
                  <c:pt idx="6">
                    <c:v>2..MAX</c:v>
                  </c:pt>
                  <c:pt idx="7">
                    <c:v>HALF..MAX</c:v>
                  </c:pt>
                  <c:pt idx="8">
                    <c:v>2..HALF</c:v>
                  </c:pt>
                  <c:pt idx="9">
                    <c:v>2..MAX</c:v>
                  </c:pt>
                  <c:pt idx="10">
                    <c:v>HALF..MAX</c:v>
                  </c:pt>
                  <c:pt idx="11">
                    <c:v>2..HALF</c:v>
                  </c:pt>
                  <c:pt idx="12">
                    <c:v>2..MAX</c:v>
                  </c:pt>
                  <c:pt idx="13">
                    <c:v>HALF..MAX</c:v>
                  </c:pt>
                  <c:pt idx="14">
                    <c:v>2..HALF</c:v>
                  </c:pt>
                  <c:pt idx="15">
                    <c:v>2..MAX</c:v>
                  </c:pt>
                  <c:pt idx="16">
                    <c:v>HALF..MAX</c:v>
                  </c:pt>
                  <c:pt idx="17">
                    <c:v>2..HALF</c:v>
                  </c:pt>
                  <c:pt idx="18">
                    <c:v>2..MAX</c:v>
                  </c:pt>
                  <c:pt idx="19">
                    <c:v>HALF..MAX</c:v>
                  </c:pt>
                  <c:pt idx="20">
                    <c:v>2..HALF</c:v>
                  </c:pt>
                  <c:pt idx="21">
                    <c:v>2..MAX</c:v>
                  </c:pt>
                  <c:pt idx="22">
                    <c:v>HALF..MAX</c:v>
                  </c:pt>
                  <c:pt idx="23">
                    <c:v>2..HALF</c:v>
                  </c:pt>
                  <c:pt idx="24">
                    <c:v>2..MAX</c:v>
                  </c:pt>
                  <c:pt idx="25">
                    <c:v>HALF..MAX</c:v>
                  </c:pt>
                  <c:pt idx="26">
                    <c:v>2..HALF</c:v>
                  </c:pt>
                  <c:pt idx="27">
                    <c:v>2..MAX</c:v>
                  </c:pt>
                  <c:pt idx="28">
                    <c:v>HALF..MAX</c:v>
                  </c:pt>
                  <c:pt idx="29">
                    <c:v>2..HALF</c:v>
                  </c:pt>
                  <c:pt idx="30">
                    <c:v>2..MAX</c:v>
                  </c:pt>
                  <c:pt idx="31">
                    <c:v>HALF..MAX</c:v>
                  </c:pt>
                  <c:pt idx="32">
                    <c:v>2..HALF</c:v>
                  </c:pt>
                  <c:pt idx="33">
                    <c:v>2..MAX</c:v>
                  </c:pt>
                  <c:pt idx="34">
                    <c:v>HALF..MAX</c:v>
                  </c:pt>
                  <c:pt idx="35">
                    <c:v>2..HALF</c:v>
                  </c:pt>
                  <c:pt idx="36">
                    <c:v>2..MAX</c:v>
                  </c:pt>
                  <c:pt idx="37">
                    <c:v>HALF..MAX</c:v>
                  </c:pt>
                  <c:pt idx="38">
                    <c:v>2..HALF</c:v>
                  </c:pt>
                  <c:pt idx="39">
                    <c:v>2..MAX</c:v>
                  </c:pt>
                  <c:pt idx="40">
                    <c:v>HALF..MAX</c:v>
                  </c:pt>
                  <c:pt idx="41">
                    <c:v>2..HALF</c:v>
                  </c:pt>
                  <c:pt idx="42">
                    <c:v>2..MAX</c:v>
                  </c:pt>
                  <c:pt idx="43">
                    <c:v>HALF..MAX</c:v>
                  </c:pt>
                  <c:pt idx="44">
                    <c:v>2..HALF</c:v>
                  </c:pt>
                  <c:pt idx="45">
                    <c:v>2..MAX</c:v>
                  </c:pt>
                  <c:pt idx="46">
                    <c:v>HALF..MAX</c:v>
                  </c:pt>
                  <c:pt idx="47">
                    <c:v>2..HALF</c:v>
                  </c:pt>
                </c:lvl>
                <c:lvl>
                  <c:pt idx="0">
                    <c:v>1 wątek</c:v>
                  </c:pt>
                  <c:pt idx="3">
                    <c:v>1 wątek</c:v>
                  </c:pt>
                  <c:pt idx="6">
                    <c:v>4 Wątki</c:v>
                  </c:pt>
                  <c:pt idx="9">
                    <c:v>2 Wątki</c:v>
                  </c:pt>
                  <c:pt idx="12">
                    <c:v>4 Wątki</c:v>
                  </c:pt>
                  <c:pt idx="15">
                    <c:v>2 Wątki</c:v>
                  </c:pt>
                  <c:pt idx="18">
                    <c:v>4 Wątki</c:v>
                  </c:pt>
                  <c:pt idx="21">
                    <c:v>2 Wątki</c:v>
                  </c:pt>
                  <c:pt idx="24">
                    <c:v>4 Wątki</c:v>
                  </c:pt>
                  <c:pt idx="27">
                    <c:v>2 Wątki</c:v>
                  </c:pt>
                  <c:pt idx="30">
                    <c:v>4 Wątki</c:v>
                  </c:pt>
                  <c:pt idx="33">
                    <c:v>2 Wątki</c:v>
                  </c:pt>
                  <c:pt idx="36">
                    <c:v>4 Wątki</c:v>
                  </c:pt>
                  <c:pt idx="39">
                    <c:v>2 Wątki</c:v>
                  </c:pt>
                  <c:pt idx="42">
                    <c:v>4 Wątki</c:v>
                  </c:pt>
                  <c:pt idx="45">
                    <c:v>2 Wątki</c:v>
                  </c:pt>
                </c:lvl>
                <c:lvl>
                  <c:pt idx="0">
                    <c:v>SEQ_1</c:v>
                  </c:pt>
                  <c:pt idx="3">
                    <c:v>SEQ_2</c:v>
                  </c:pt>
                  <c:pt idx="6">
                    <c:v>Równoległy dzielenie - naiwne</c:v>
                  </c:pt>
                  <c:pt idx="12">
                    <c:v>Równoległy dzielenie - dobry</c:v>
                  </c:pt>
                  <c:pt idx="18">
                    <c:v>Równoległy wykreślanie domenowe - naiwne</c:v>
                  </c:pt>
                  <c:pt idx="24">
                    <c:v>Równoległy wykreślanie domenowe - better</c:v>
                  </c:pt>
                  <c:pt idx="30">
                    <c:v>Równoległy wykreślanie domenowy - dobry</c:v>
                  </c:pt>
                  <c:pt idx="36">
                    <c:v>Równoległy wykreślanie funkcyjne - naiwny</c:v>
                  </c:pt>
                  <c:pt idx="42">
                    <c:v>Równoległy wykreślanie funkcyjne - dobry</c:v>
                  </c:pt>
                </c:lvl>
              </c:multiLvlStrCache>
            </c:multiLvlStrRef>
          </c:cat>
          <c:val>
            <c:numRef>
              <c:f>Sheet1!$C$47:$AX$47</c:f>
              <c:numCache>
                <c:formatCode>0.00E+00</c:formatCode>
                <c:ptCount val="48"/>
                <c:pt idx="0">
                  <c:v>0.86384941723878383</c:v>
                </c:pt>
                <c:pt idx="1">
                  <c:v>0.8964423959644523</c:v>
                </c:pt>
                <c:pt idx="2">
                  <c:v>0.85607348921955662</c:v>
                </c:pt>
                <c:pt idx="3">
                  <c:v>0.625</c:v>
                </c:pt>
                <c:pt idx="4">
                  <c:v>0.5</c:v>
                </c:pt>
                <c:pt idx="5">
                  <c:v>0.75</c:v>
                </c:pt>
                <c:pt idx="6">
                  <c:v>0.68799346212344781</c:v>
                </c:pt>
                <c:pt idx="7">
                  <c:v>0.66362610101460584</c:v>
                </c:pt>
                <c:pt idx="8">
                  <c:v>0.68848221796856901</c:v>
                </c:pt>
                <c:pt idx="9">
                  <c:v>0.77561849242311498</c:v>
                </c:pt>
                <c:pt idx="10">
                  <c:v>0.75954198473282442</c:v>
                </c:pt>
                <c:pt idx="11">
                  <c:v>0.76037575414017899</c:v>
                </c:pt>
                <c:pt idx="12">
                  <c:v>0.68339960909753028</c:v>
                </c:pt>
                <c:pt idx="13">
                  <c:v>0.66211934457280941</c:v>
                </c:pt>
                <c:pt idx="14">
                  <c:v>0.6794335449124832</c:v>
                </c:pt>
                <c:pt idx="15">
                  <c:v>0.78842743281589045</c:v>
                </c:pt>
                <c:pt idx="16">
                  <c:v>0.76116448839277839</c:v>
                </c:pt>
                <c:pt idx="17">
                  <c:v>0.75620122817838087</c:v>
                </c:pt>
                <c:pt idx="18">
                  <c:v>0.62160919540229886</c:v>
                </c:pt>
                <c:pt idx="19">
                  <c:v>0.58972879399884592</c:v>
                </c:pt>
                <c:pt idx="20">
                  <c:v>0.60147601476014756</c:v>
                </c:pt>
                <c:pt idx="21">
                  <c:v>0.6606160616061606</c:v>
                </c:pt>
                <c:pt idx="22">
                  <c:v>0.6432566811684276</c:v>
                </c:pt>
                <c:pt idx="23">
                  <c:v>0.65911664779161949</c:v>
                </c:pt>
                <c:pt idx="24">
                  <c:v>1.41289592760181</c:v>
                </c:pt>
                <c:pt idx="25">
                  <c:v>1.2211511980170753</c:v>
                </c:pt>
                <c:pt idx="26">
                  <c:v>1.3152660367976132</c:v>
                </c:pt>
                <c:pt idx="27">
                  <c:v>1.5553590378493103</c:v>
                </c:pt>
                <c:pt idx="28">
                  <c:v>1.4701269604182226</c:v>
                </c:pt>
                <c:pt idx="29">
                  <c:v>1.4155677066580894</c:v>
                </c:pt>
                <c:pt idx="30">
                  <c:v>1.0628620467710792</c:v>
                </c:pt>
                <c:pt idx="31">
                  <c:v>0.98458707154359326</c:v>
                </c:pt>
                <c:pt idx="32">
                  <c:v>1.1094661283086587</c:v>
                </c:pt>
                <c:pt idx="33">
                  <c:v>1.235460191981931</c:v>
                </c:pt>
                <c:pt idx="34">
                  <c:v>1.0631753948462177</c:v>
                </c:pt>
                <c:pt idx="35">
                  <c:v>1.1058038007190549</c:v>
                </c:pt>
                <c:pt idx="36">
                  <c:v>0.35879467414155569</c:v>
                </c:pt>
                <c:pt idx="37">
                  <c:v>0.28485517918507608</c:v>
                </c:pt>
                <c:pt idx="38">
                  <c:v>3.8905775075987845E-2</c:v>
                </c:pt>
                <c:pt idx="39">
                  <c:v>0.47415649676956212</c:v>
                </c:pt>
                <c:pt idx="40">
                  <c:v>0.40082159624413144</c:v>
                </c:pt>
                <c:pt idx="41">
                  <c:v>0.46551724137931033</c:v>
                </c:pt>
                <c:pt idx="42">
                  <c:v>0.3841485183862906</c:v>
                </c:pt>
                <c:pt idx="43">
                  <c:v>0.37269166200335757</c:v>
                </c:pt>
                <c:pt idx="44">
                  <c:v>0.38283582089552237</c:v>
                </c:pt>
                <c:pt idx="45">
                  <c:v>0.51320754716981132</c:v>
                </c:pt>
                <c:pt idx="46">
                  <c:v>0.4584717607973422</c:v>
                </c:pt>
                <c:pt idx="47">
                  <c:v>0.47418244406196214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63994176"/>
        <c:axId val="864001248"/>
        <c:axId val="0"/>
      </c:bar3DChart>
      <c:catAx>
        <c:axId val="86399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4001248"/>
        <c:crosses val="autoZero"/>
        <c:auto val="1"/>
        <c:lblAlgn val="ctr"/>
        <c:lblOffset val="100"/>
        <c:noMultiLvlLbl val="0"/>
      </c:catAx>
      <c:valAx>
        <c:axId val="8640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399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Udział procentowy wykorzystanych zasobów procesora do przetwarzania kodu (retiring)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Sheet1!$C$34:$AX$36</c:f>
              <c:multiLvlStrCache>
                <c:ptCount val="48"/>
                <c:lvl>
                  <c:pt idx="0">
                    <c:v>2..MAX</c:v>
                  </c:pt>
                  <c:pt idx="1">
                    <c:v>HALF..MAX</c:v>
                  </c:pt>
                  <c:pt idx="2">
                    <c:v>2..HALF</c:v>
                  </c:pt>
                  <c:pt idx="3">
                    <c:v>2..MAX</c:v>
                  </c:pt>
                  <c:pt idx="4">
                    <c:v>HALF..MAX</c:v>
                  </c:pt>
                  <c:pt idx="5">
                    <c:v>2..HALF</c:v>
                  </c:pt>
                  <c:pt idx="6">
                    <c:v>2..MAX</c:v>
                  </c:pt>
                  <c:pt idx="7">
                    <c:v>HALF..MAX</c:v>
                  </c:pt>
                  <c:pt idx="8">
                    <c:v>2..HALF</c:v>
                  </c:pt>
                  <c:pt idx="9">
                    <c:v>2..MAX</c:v>
                  </c:pt>
                  <c:pt idx="10">
                    <c:v>HALF..MAX</c:v>
                  </c:pt>
                  <c:pt idx="11">
                    <c:v>2..HALF</c:v>
                  </c:pt>
                  <c:pt idx="12">
                    <c:v>2..MAX</c:v>
                  </c:pt>
                  <c:pt idx="13">
                    <c:v>HALF..MAX</c:v>
                  </c:pt>
                  <c:pt idx="14">
                    <c:v>2..HALF</c:v>
                  </c:pt>
                  <c:pt idx="15">
                    <c:v>2..MAX</c:v>
                  </c:pt>
                  <c:pt idx="16">
                    <c:v>HALF..MAX</c:v>
                  </c:pt>
                  <c:pt idx="17">
                    <c:v>2..HALF</c:v>
                  </c:pt>
                  <c:pt idx="18">
                    <c:v>2..MAX</c:v>
                  </c:pt>
                  <c:pt idx="19">
                    <c:v>HALF..MAX</c:v>
                  </c:pt>
                  <c:pt idx="20">
                    <c:v>2..HALF</c:v>
                  </c:pt>
                  <c:pt idx="21">
                    <c:v>2..MAX</c:v>
                  </c:pt>
                  <c:pt idx="22">
                    <c:v>HALF..MAX</c:v>
                  </c:pt>
                  <c:pt idx="23">
                    <c:v>2..HALF</c:v>
                  </c:pt>
                  <c:pt idx="24">
                    <c:v>2..MAX</c:v>
                  </c:pt>
                  <c:pt idx="25">
                    <c:v>HALF..MAX</c:v>
                  </c:pt>
                  <c:pt idx="26">
                    <c:v>2..HALF</c:v>
                  </c:pt>
                  <c:pt idx="27">
                    <c:v>2..MAX</c:v>
                  </c:pt>
                  <c:pt idx="28">
                    <c:v>HALF..MAX</c:v>
                  </c:pt>
                  <c:pt idx="29">
                    <c:v>2..HALF</c:v>
                  </c:pt>
                  <c:pt idx="30">
                    <c:v>2..MAX</c:v>
                  </c:pt>
                  <c:pt idx="31">
                    <c:v>HALF..MAX</c:v>
                  </c:pt>
                  <c:pt idx="32">
                    <c:v>2..HALF</c:v>
                  </c:pt>
                  <c:pt idx="33">
                    <c:v>2..MAX</c:v>
                  </c:pt>
                  <c:pt idx="34">
                    <c:v>HALF..MAX</c:v>
                  </c:pt>
                  <c:pt idx="35">
                    <c:v>2..HALF</c:v>
                  </c:pt>
                  <c:pt idx="36">
                    <c:v>2..MAX</c:v>
                  </c:pt>
                  <c:pt idx="37">
                    <c:v>HALF..MAX</c:v>
                  </c:pt>
                  <c:pt idx="38">
                    <c:v>2..HALF</c:v>
                  </c:pt>
                  <c:pt idx="39">
                    <c:v>2..MAX</c:v>
                  </c:pt>
                  <c:pt idx="40">
                    <c:v>HALF..MAX</c:v>
                  </c:pt>
                  <c:pt idx="41">
                    <c:v>2..HALF</c:v>
                  </c:pt>
                  <c:pt idx="42">
                    <c:v>2..MAX</c:v>
                  </c:pt>
                  <c:pt idx="43">
                    <c:v>HALF..MAX</c:v>
                  </c:pt>
                  <c:pt idx="44">
                    <c:v>2..HALF</c:v>
                  </c:pt>
                  <c:pt idx="45">
                    <c:v>2..MAX</c:v>
                  </c:pt>
                  <c:pt idx="46">
                    <c:v>HALF..MAX</c:v>
                  </c:pt>
                  <c:pt idx="47">
                    <c:v>2..HALF</c:v>
                  </c:pt>
                </c:lvl>
                <c:lvl>
                  <c:pt idx="0">
                    <c:v>1 wątek</c:v>
                  </c:pt>
                  <c:pt idx="3">
                    <c:v>1 wątek</c:v>
                  </c:pt>
                  <c:pt idx="6">
                    <c:v>4 Wątki</c:v>
                  </c:pt>
                  <c:pt idx="9">
                    <c:v>2 Wątki</c:v>
                  </c:pt>
                  <c:pt idx="12">
                    <c:v>4 Wątki</c:v>
                  </c:pt>
                  <c:pt idx="15">
                    <c:v>2 Wątki</c:v>
                  </c:pt>
                  <c:pt idx="18">
                    <c:v>4 Wątki</c:v>
                  </c:pt>
                  <c:pt idx="21">
                    <c:v>2 Wątki</c:v>
                  </c:pt>
                  <c:pt idx="24">
                    <c:v>4 Wątki</c:v>
                  </c:pt>
                  <c:pt idx="27">
                    <c:v>2 Wątki</c:v>
                  </c:pt>
                  <c:pt idx="30">
                    <c:v>4 Wątki</c:v>
                  </c:pt>
                  <c:pt idx="33">
                    <c:v>2 Wątki</c:v>
                  </c:pt>
                  <c:pt idx="36">
                    <c:v>4 Wątki</c:v>
                  </c:pt>
                  <c:pt idx="39">
                    <c:v>2 Wątki</c:v>
                  </c:pt>
                  <c:pt idx="42">
                    <c:v>4 Wątki</c:v>
                  </c:pt>
                  <c:pt idx="45">
                    <c:v>2 Wątki</c:v>
                  </c:pt>
                </c:lvl>
                <c:lvl>
                  <c:pt idx="0">
                    <c:v>SEQ_1</c:v>
                  </c:pt>
                  <c:pt idx="3">
                    <c:v>SEQ_2</c:v>
                  </c:pt>
                  <c:pt idx="6">
                    <c:v>Równoległy dzielenie - naiwne</c:v>
                  </c:pt>
                  <c:pt idx="12">
                    <c:v>Równoległy dzielenie - dobry</c:v>
                  </c:pt>
                  <c:pt idx="18">
                    <c:v>Równoległy wykreślanie domenowe - naiwne</c:v>
                  </c:pt>
                  <c:pt idx="24">
                    <c:v>Równoległy wykreślanie domenowe - better</c:v>
                  </c:pt>
                  <c:pt idx="30">
                    <c:v>Równoległy wykreślanie domenowy - dobry</c:v>
                  </c:pt>
                  <c:pt idx="36">
                    <c:v>Równoległy wykreślanie funkcyjne - naiwny</c:v>
                  </c:pt>
                  <c:pt idx="42">
                    <c:v>Równoległy wykreślanie funkcyjne - dobry</c:v>
                  </c:pt>
                </c:lvl>
              </c:multiLvlStrCache>
            </c:multiLvlStrRef>
          </c:cat>
          <c:val>
            <c:numRef>
              <c:f>Sheet1!$C$40:$AX$40</c:f>
              <c:numCache>
                <c:formatCode>0.00%</c:formatCode>
                <c:ptCount val="48"/>
                <c:pt idx="0">
                  <c:v>0.51400000000000001</c:v>
                </c:pt>
                <c:pt idx="1">
                  <c:v>0.53</c:v>
                </c:pt>
                <c:pt idx="2">
                  <c:v>0.54100000000000004</c:v>
                </c:pt>
                <c:pt idx="3" formatCode="0%">
                  <c:v>0</c:v>
                </c:pt>
                <c:pt idx="4" formatCode="0%">
                  <c:v>0</c:v>
                </c:pt>
                <c:pt idx="5" formatCode="0%">
                  <c:v>0</c:v>
                </c:pt>
                <c:pt idx="6">
                  <c:v>0.622</c:v>
                </c:pt>
                <c:pt idx="7">
                  <c:v>0.66</c:v>
                </c:pt>
                <c:pt idx="8">
                  <c:v>0.63300000000000001</c:v>
                </c:pt>
                <c:pt idx="9">
                  <c:v>0.57199999999999995</c:v>
                </c:pt>
                <c:pt idx="10">
                  <c:v>0.57599999999999996</c:v>
                </c:pt>
                <c:pt idx="11">
                  <c:v>0.60799999999999998</c:v>
                </c:pt>
                <c:pt idx="12">
                  <c:v>0.629</c:v>
                </c:pt>
                <c:pt idx="13">
                  <c:v>0.64400000000000002</c:v>
                </c:pt>
                <c:pt idx="14">
                  <c:v>0.63500000000000001</c:v>
                </c:pt>
                <c:pt idx="15">
                  <c:v>0.55800000000000005</c:v>
                </c:pt>
                <c:pt idx="16">
                  <c:v>0.6</c:v>
                </c:pt>
                <c:pt idx="17">
                  <c:v>0.59799999999999998</c:v>
                </c:pt>
                <c:pt idx="18">
                  <c:v>0.27700000000000002</c:v>
                </c:pt>
                <c:pt idx="19">
                  <c:v>0.31900000000000001</c:v>
                </c:pt>
                <c:pt idx="20">
                  <c:v>0.34200000000000003</c:v>
                </c:pt>
                <c:pt idx="21">
                  <c:v>0.34899999999999998</c:v>
                </c:pt>
                <c:pt idx="22">
                  <c:v>0.26900000000000002</c:v>
                </c:pt>
                <c:pt idx="23">
                  <c:v>0.23599999999999999</c:v>
                </c:pt>
                <c:pt idx="24">
                  <c:v>0.59199999999999997</c:v>
                </c:pt>
                <c:pt idx="25">
                  <c:v>0.502</c:v>
                </c:pt>
                <c:pt idx="26">
                  <c:v>0.53600000000000003</c:v>
                </c:pt>
                <c:pt idx="27">
                  <c:v>0.55300000000000005</c:v>
                </c:pt>
                <c:pt idx="28">
                  <c:v>0.56599999999999995</c:v>
                </c:pt>
                <c:pt idx="29">
                  <c:v>0.47299999999999998</c:v>
                </c:pt>
                <c:pt idx="30">
                  <c:v>0.51300000000000001</c:v>
                </c:pt>
                <c:pt idx="31">
                  <c:v>0.48799999999999999</c:v>
                </c:pt>
                <c:pt idx="32">
                  <c:v>0.46800000000000003</c:v>
                </c:pt>
                <c:pt idx="33">
                  <c:v>0.53300000000000003</c:v>
                </c:pt>
                <c:pt idx="34">
                  <c:v>0.57999999999999996</c:v>
                </c:pt>
                <c:pt idx="35">
                  <c:v>0.56200000000000006</c:v>
                </c:pt>
                <c:pt idx="36">
                  <c:v>0.13500000000000001</c:v>
                </c:pt>
                <c:pt idx="37">
                  <c:v>0.122</c:v>
                </c:pt>
                <c:pt idx="38">
                  <c:v>0.19800000000000001</c:v>
                </c:pt>
                <c:pt idx="39">
                  <c:v>0.28399999999999997</c:v>
                </c:pt>
                <c:pt idx="40">
                  <c:v>0.188</c:v>
                </c:pt>
                <c:pt idx="41">
                  <c:v>0.128</c:v>
                </c:pt>
                <c:pt idx="42">
                  <c:v>0.24</c:v>
                </c:pt>
                <c:pt idx="43">
                  <c:v>0.29199999999999998</c:v>
                </c:pt>
                <c:pt idx="44">
                  <c:v>0.16400000000000001</c:v>
                </c:pt>
                <c:pt idx="45">
                  <c:v>0.30599999999999999</c:v>
                </c:pt>
                <c:pt idx="46">
                  <c:v>0.16400000000000001</c:v>
                </c:pt>
                <c:pt idx="47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63992544"/>
        <c:axId val="863994720"/>
        <c:axId val="0"/>
      </c:bar3DChart>
      <c:catAx>
        <c:axId val="86399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3994720"/>
        <c:crosses val="autoZero"/>
        <c:auto val="1"/>
        <c:lblAlgn val="ctr"/>
        <c:lblOffset val="100"/>
        <c:noMultiLvlLbl val="0"/>
      </c:catAx>
      <c:valAx>
        <c:axId val="86399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399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233082</xdr:colOff>
      <xdr:row>0</xdr:row>
      <xdr:rowOff>112060</xdr:rowOff>
    </xdr:from>
    <xdr:to>
      <xdr:col>19</xdr:col>
      <xdr:colOff>322729</xdr:colOff>
      <xdr:row>15</xdr:row>
      <xdr:rowOff>165848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242046</xdr:colOff>
      <xdr:row>48</xdr:row>
      <xdr:rowOff>58269</xdr:rowOff>
    </xdr:from>
    <xdr:to>
      <xdr:col>11</xdr:col>
      <xdr:colOff>510988</xdr:colOff>
      <xdr:row>65</xdr:row>
      <xdr:rowOff>107576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17929</xdr:colOff>
      <xdr:row>47</xdr:row>
      <xdr:rowOff>138953</xdr:rowOff>
    </xdr:from>
    <xdr:to>
      <xdr:col>25</xdr:col>
      <xdr:colOff>833717</xdr:colOff>
      <xdr:row>71</xdr:row>
      <xdr:rowOff>26895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</xdr:colOff>
      <xdr:row>74</xdr:row>
      <xdr:rowOff>94126</xdr:rowOff>
    </xdr:from>
    <xdr:to>
      <xdr:col>23</xdr:col>
      <xdr:colOff>8966</xdr:colOff>
      <xdr:row>96</xdr:row>
      <xdr:rowOff>152398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9"/>
  <sheetViews>
    <sheetView tabSelected="1" topLeftCell="A70" zoomScale="85" zoomScaleNormal="85" workbookViewId="0">
      <selection activeCell="B90" sqref="B90"/>
    </sheetView>
  </sheetViews>
  <sheetFormatPr defaultRowHeight="14.4" x14ac:dyDescent="0.3"/>
  <cols>
    <col min="2" max="2" width="41.6640625" customWidth="1"/>
    <col min="3" max="3" width="12.109375" customWidth="1"/>
    <col min="4" max="4" width="12.21875" customWidth="1"/>
    <col min="5" max="5" width="13.21875" customWidth="1"/>
    <col min="6" max="6" width="13.88671875" customWidth="1"/>
    <col min="7" max="8" width="12.44140625" customWidth="1"/>
    <col min="9" max="9" width="10.5546875" customWidth="1"/>
    <col min="10" max="10" width="13" customWidth="1"/>
    <col min="11" max="11" width="12.6640625" customWidth="1"/>
    <col min="12" max="12" width="15.109375" customWidth="1"/>
    <col min="13" max="13" width="12.21875" customWidth="1"/>
    <col min="14" max="14" width="15.5546875" customWidth="1"/>
    <col min="15" max="15" width="11.77734375" customWidth="1"/>
    <col min="16" max="16" width="11.33203125" customWidth="1"/>
    <col min="17" max="17" width="14.77734375" customWidth="1"/>
    <col min="18" max="18" width="12.5546875" customWidth="1"/>
    <col min="19" max="19" width="11.33203125" customWidth="1"/>
    <col min="20" max="20" width="11.5546875" customWidth="1"/>
    <col min="21" max="21" width="12.33203125" customWidth="1"/>
    <col min="22" max="22" width="10.21875" customWidth="1"/>
    <col min="23" max="23" width="11.6640625" customWidth="1"/>
    <col min="24" max="24" width="10.109375" customWidth="1"/>
    <col min="25" max="25" width="12.44140625" customWidth="1"/>
    <col min="26" max="26" width="13.5546875" customWidth="1"/>
    <col min="27" max="27" width="11.33203125" customWidth="1"/>
    <col min="28" max="28" width="11.77734375" customWidth="1"/>
    <col min="29" max="29" width="12.77734375" customWidth="1"/>
    <col min="30" max="30" width="12.44140625" customWidth="1"/>
    <col min="31" max="31" width="11.77734375" customWidth="1"/>
    <col min="32" max="44" width="12.109375" customWidth="1"/>
    <col min="45" max="45" width="11.6640625" customWidth="1"/>
    <col min="46" max="46" width="13.88671875" customWidth="1"/>
    <col min="47" max="47" width="11.77734375" customWidth="1"/>
    <col min="48" max="48" width="12.5546875" customWidth="1"/>
    <col min="49" max="49" width="12.88671875" customWidth="1"/>
    <col min="50" max="50" width="12.77734375" customWidth="1"/>
    <col min="51" max="51" width="14.6640625" customWidth="1"/>
    <col min="52" max="52" width="13.44140625" customWidth="1"/>
    <col min="53" max="53" width="13.5546875" customWidth="1"/>
    <col min="54" max="54" width="11.88671875" customWidth="1"/>
    <col min="55" max="55" width="12.33203125" customWidth="1"/>
    <col min="56" max="56" width="15" customWidth="1"/>
  </cols>
  <sheetData>
    <row r="1" spans="2:13" x14ac:dyDescent="0.3">
      <c r="C1" s="63" t="s">
        <v>15</v>
      </c>
      <c r="D1" s="63"/>
      <c r="E1" s="63"/>
      <c r="F1" s="64" t="s">
        <v>16</v>
      </c>
      <c r="G1" s="64"/>
      <c r="H1" s="64"/>
    </row>
    <row r="2" spans="2:13" x14ac:dyDescent="0.3">
      <c r="C2" s="1" t="s">
        <v>11</v>
      </c>
      <c r="D2" s="3" t="s">
        <v>12</v>
      </c>
      <c r="E2" s="2" t="s">
        <v>13</v>
      </c>
      <c r="F2" s="1" t="s">
        <v>11</v>
      </c>
      <c r="G2" s="3" t="s">
        <v>12</v>
      </c>
      <c r="H2" s="2" t="s">
        <v>13</v>
      </c>
    </row>
    <row r="3" spans="2:13" x14ac:dyDescent="0.3">
      <c r="B3" t="s">
        <v>14</v>
      </c>
      <c r="C3" s="5" t="s">
        <v>18</v>
      </c>
      <c r="D3" s="6" t="s">
        <v>17</v>
      </c>
      <c r="E3" s="7" t="s">
        <v>19</v>
      </c>
      <c r="F3" s="5" t="s">
        <v>20</v>
      </c>
      <c r="G3" s="6" t="s">
        <v>21</v>
      </c>
      <c r="H3" s="7" t="s">
        <v>22</v>
      </c>
      <c r="L3" t="s">
        <v>15</v>
      </c>
      <c r="M3" t="s">
        <v>16</v>
      </c>
    </row>
    <row r="4" spans="2:13" x14ac:dyDescent="0.3">
      <c r="B4" t="s">
        <v>0</v>
      </c>
      <c r="C4" s="5">
        <v>378737500000</v>
      </c>
      <c r="D4" s="6">
        <v>236797500000</v>
      </c>
      <c r="E4" s="7">
        <v>140952500000</v>
      </c>
      <c r="F4" s="4">
        <v>25000000</v>
      </c>
      <c r="G4" s="15">
        <v>20000000</v>
      </c>
      <c r="H4" s="12">
        <v>22500000</v>
      </c>
      <c r="K4" t="s">
        <v>13</v>
      </c>
      <c r="L4">
        <v>60.5</v>
      </c>
      <c r="M4">
        <v>1.6E-2</v>
      </c>
    </row>
    <row r="5" spans="2:13" x14ac:dyDescent="0.3">
      <c r="B5" t="s">
        <v>1</v>
      </c>
      <c r="C5" s="4">
        <v>438430000000</v>
      </c>
      <c r="D5" s="6">
        <v>264152500000</v>
      </c>
      <c r="E5" s="7">
        <v>164650000000</v>
      </c>
      <c r="F5" s="4">
        <v>40000000</v>
      </c>
      <c r="G5" s="15">
        <v>40000000</v>
      </c>
      <c r="H5" s="12">
        <v>30000000</v>
      </c>
      <c r="K5" t="s">
        <v>12</v>
      </c>
      <c r="L5">
        <v>93.513000000000005</v>
      </c>
      <c r="M5">
        <v>1.7999999999999999E-2</v>
      </c>
    </row>
    <row r="6" spans="2:13" x14ac:dyDescent="0.3">
      <c r="B6" t="s">
        <v>2</v>
      </c>
      <c r="C6" s="9">
        <v>0.51400000000000001</v>
      </c>
      <c r="D6" s="10">
        <v>0.53</v>
      </c>
      <c r="E6" s="13">
        <v>0.54100000000000004</v>
      </c>
      <c r="F6" s="8">
        <v>0</v>
      </c>
      <c r="G6" s="11">
        <v>0</v>
      </c>
      <c r="H6" s="14">
        <v>0</v>
      </c>
      <c r="K6" t="s">
        <v>11</v>
      </c>
      <c r="L6">
        <v>158.19999999999999</v>
      </c>
      <c r="M6">
        <v>4.7E-2</v>
      </c>
    </row>
    <row r="7" spans="2:13" x14ac:dyDescent="0.3">
      <c r="B7" t="s">
        <v>3</v>
      </c>
      <c r="C7" s="9">
        <v>0.504</v>
      </c>
      <c r="D7" s="10">
        <v>0.05</v>
      </c>
      <c r="E7" s="13">
        <v>0.504</v>
      </c>
      <c r="F7" s="9">
        <v>0.72499999999999998</v>
      </c>
      <c r="G7" s="11">
        <v>0</v>
      </c>
      <c r="H7" s="14">
        <v>0</v>
      </c>
    </row>
    <row r="8" spans="2:13" x14ac:dyDescent="0.3">
      <c r="B8" t="s">
        <v>4</v>
      </c>
      <c r="C8" s="8">
        <v>0</v>
      </c>
      <c r="D8" s="11">
        <v>0</v>
      </c>
      <c r="E8" s="14">
        <v>0</v>
      </c>
      <c r="F8" s="9">
        <v>0.27500000000000002</v>
      </c>
      <c r="G8" s="11">
        <v>1</v>
      </c>
      <c r="H8" s="14">
        <v>1</v>
      </c>
    </row>
    <row r="9" spans="2:13" x14ac:dyDescent="0.3">
      <c r="B9" t="s">
        <v>5</v>
      </c>
      <c r="C9" s="8">
        <v>0</v>
      </c>
      <c r="D9" s="11">
        <v>0</v>
      </c>
      <c r="E9" s="14">
        <v>0</v>
      </c>
      <c r="F9" s="8">
        <v>0</v>
      </c>
      <c r="G9" s="11">
        <v>0</v>
      </c>
      <c r="H9" s="14">
        <v>0</v>
      </c>
    </row>
    <row r="10" spans="2:13" x14ac:dyDescent="0.3">
      <c r="B10" t="s">
        <v>6</v>
      </c>
      <c r="C10" s="8">
        <v>0</v>
      </c>
      <c r="D10" s="11">
        <v>0</v>
      </c>
      <c r="E10" s="14">
        <v>0</v>
      </c>
      <c r="F10" s="9">
        <v>0.27500000000000002</v>
      </c>
      <c r="G10" s="11">
        <v>1</v>
      </c>
      <c r="H10" s="14">
        <v>1</v>
      </c>
    </row>
    <row r="11" spans="2:13" x14ac:dyDescent="0.3">
      <c r="B11" t="s">
        <v>7</v>
      </c>
      <c r="C11" s="9">
        <v>0.36899999999999999</v>
      </c>
      <c r="D11" s="10">
        <v>0.378</v>
      </c>
      <c r="E11" s="13">
        <v>0.35299999999999998</v>
      </c>
      <c r="F11" s="9">
        <v>6.4000000000000001E-2</v>
      </c>
      <c r="G11" s="10">
        <v>0.188</v>
      </c>
      <c r="H11" s="13">
        <v>0.154</v>
      </c>
    </row>
    <row r="12" spans="2:13" x14ac:dyDescent="0.3">
      <c r="B12" t="s">
        <v>8</v>
      </c>
      <c r="C12" s="5"/>
      <c r="D12" s="6"/>
      <c r="E12" s="7"/>
      <c r="F12" s="5"/>
      <c r="G12" s="6"/>
      <c r="H12" s="7"/>
    </row>
    <row r="13" spans="2:13" x14ac:dyDescent="0.3">
      <c r="B13" t="s">
        <v>9</v>
      </c>
      <c r="C13" s="5"/>
      <c r="D13" s="6"/>
      <c r="E13" s="7"/>
      <c r="F13" s="5"/>
      <c r="G13" s="6"/>
      <c r="H13" s="7"/>
    </row>
    <row r="14" spans="2:13" x14ac:dyDescent="0.3">
      <c r="B14" t="s">
        <v>10</v>
      </c>
      <c r="C14" s="5"/>
      <c r="D14" s="6"/>
      <c r="E14" s="7"/>
      <c r="F14" s="5"/>
      <c r="G14" s="6"/>
      <c r="H14" s="7"/>
    </row>
    <row r="29" spans="2:5" x14ac:dyDescent="0.3">
      <c r="B29" t="s">
        <v>51</v>
      </c>
      <c r="C29">
        <f>10^8</f>
        <v>100000000</v>
      </c>
    </row>
    <row r="30" spans="2:5" x14ac:dyDescent="0.3">
      <c r="B30" t="s">
        <v>52</v>
      </c>
      <c r="C30">
        <f>10^8-2</f>
        <v>99999998</v>
      </c>
      <c r="D30">
        <f>10^8/2</f>
        <v>50000000</v>
      </c>
      <c r="E30">
        <f>10^8/2-2</f>
        <v>49999998</v>
      </c>
    </row>
    <row r="34" spans="2:57" x14ac:dyDescent="0.3">
      <c r="C34" s="66" t="s">
        <v>15</v>
      </c>
      <c r="D34" s="66"/>
      <c r="E34" s="66"/>
      <c r="F34" s="67" t="s">
        <v>16</v>
      </c>
      <c r="G34" s="67"/>
      <c r="H34" s="67"/>
      <c r="I34" s="66" t="s">
        <v>23</v>
      </c>
      <c r="J34" s="66"/>
      <c r="K34" s="66"/>
      <c r="L34" s="66"/>
      <c r="M34" s="66"/>
      <c r="N34" s="66"/>
      <c r="O34" s="71" t="s">
        <v>24</v>
      </c>
      <c r="P34" s="71"/>
      <c r="Q34" s="71"/>
      <c r="R34" s="71"/>
      <c r="S34" s="71"/>
      <c r="T34" s="71"/>
      <c r="U34" s="70" t="s">
        <v>27</v>
      </c>
      <c r="V34" s="70"/>
      <c r="W34" s="70"/>
      <c r="X34" s="70"/>
      <c r="Y34" s="70"/>
      <c r="Z34" s="70"/>
      <c r="AA34" s="71" t="s">
        <v>46</v>
      </c>
      <c r="AB34" s="71"/>
      <c r="AC34" s="71"/>
      <c r="AD34" s="71"/>
      <c r="AE34" s="71"/>
      <c r="AF34" s="71"/>
      <c r="AG34" s="69" t="s">
        <v>47</v>
      </c>
      <c r="AH34" s="69"/>
      <c r="AI34" s="69"/>
      <c r="AJ34" s="69"/>
      <c r="AK34" s="69"/>
      <c r="AL34" s="69"/>
      <c r="AM34" s="73" t="s">
        <v>26</v>
      </c>
      <c r="AN34" s="73"/>
      <c r="AO34" s="73"/>
      <c r="AP34" s="73"/>
      <c r="AQ34" s="73"/>
      <c r="AR34" s="73"/>
      <c r="AS34" s="72" t="s">
        <v>25</v>
      </c>
      <c r="AT34" s="72"/>
      <c r="AU34" s="72"/>
      <c r="AV34" s="72"/>
      <c r="AW34" s="72"/>
      <c r="AX34" s="72"/>
    </row>
    <row r="35" spans="2:57" x14ac:dyDescent="0.3">
      <c r="C35" s="65" t="s">
        <v>45</v>
      </c>
      <c r="D35" s="65"/>
      <c r="E35" s="65"/>
      <c r="F35" s="64" t="s">
        <v>45</v>
      </c>
      <c r="G35" s="64"/>
      <c r="H35" s="64"/>
      <c r="I35" s="65" t="s">
        <v>28</v>
      </c>
      <c r="J35" s="65"/>
      <c r="K35" s="65"/>
      <c r="L35" s="68" t="s">
        <v>29</v>
      </c>
      <c r="M35" s="68"/>
      <c r="N35" s="68"/>
      <c r="O35" s="65" t="s">
        <v>28</v>
      </c>
      <c r="P35" s="65"/>
      <c r="Q35" s="65"/>
      <c r="R35" s="68" t="s">
        <v>29</v>
      </c>
      <c r="S35" s="68"/>
      <c r="T35" s="68"/>
      <c r="U35" s="65" t="s">
        <v>28</v>
      </c>
      <c r="V35" s="65"/>
      <c r="W35" s="65"/>
      <c r="X35" s="68" t="s">
        <v>29</v>
      </c>
      <c r="Y35" s="68"/>
      <c r="Z35" s="68"/>
      <c r="AA35" s="65" t="s">
        <v>28</v>
      </c>
      <c r="AB35" s="65"/>
      <c r="AC35" s="65"/>
      <c r="AD35" s="68" t="s">
        <v>29</v>
      </c>
      <c r="AE35" s="68"/>
      <c r="AF35" s="68"/>
      <c r="AG35" s="65" t="s">
        <v>28</v>
      </c>
      <c r="AH35" s="65"/>
      <c r="AI35" s="65"/>
      <c r="AJ35" s="68" t="s">
        <v>29</v>
      </c>
      <c r="AK35" s="68"/>
      <c r="AL35" s="68"/>
      <c r="AM35" s="65" t="s">
        <v>28</v>
      </c>
      <c r="AN35" s="65"/>
      <c r="AO35" s="65"/>
      <c r="AP35" s="68" t="s">
        <v>29</v>
      </c>
      <c r="AQ35" s="68"/>
      <c r="AR35" s="68"/>
      <c r="AS35" s="65" t="s">
        <v>28</v>
      </c>
      <c r="AT35" s="65"/>
      <c r="AU35" s="65"/>
      <c r="AV35" s="68" t="s">
        <v>29</v>
      </c>
      <c r="AW35" s="68"/>
      <c r="AX35" s="68"/>
    </row>
    <row r="36" spans="2:57" x14ac:dyDescent="0.3">
      <c r="C36" s="1" t="s">
        <v>11</v>
      </c>
      <c r="D36" s="3" t="s">
        <v>12</v>
      </c>
      <c r="E36" s="2" t="s">
        <v>13</v>
      </c>
      <c r="F36" s="1" t="s">
        <v>11</v>
      </c>
      <c r="G36" s="3" t="s">
        <v>12</v>
      </c>
      <c r="H36" s="2" t="s">
        <v>13</v>
      </c>
      <c r="I36" s="25" t="s">
        <v>11</v>
      </c>
      <c r="J36" s="26" t="s">
        <v>12</v>
      </c>
      <c r="K36" s="27" t="s">
        <v>13</v>
      </c>
      <c r="L36" s="25" t="s">
        <v>11</v>
      </c>
      <c r="M36" s="26" t="s">
        <v>12</v>
      </c>
      <c r="N36" s="27" t="s">
        <v>13</v>
      </c>
      <c r="O36" s="25" t="s">
        <v>11</v>
      </c>
      <c r="P36" s="26" t="s">
        <v>12</v>
      </c>
      <c r="Q36" s="27" t="s">
        <v>13</v>
      </c>
      <c r="R36" s="25" t="s">
        <v>11</v>
      </c>
      <c r="S36" s="26" t="s">
        <v>12</v>
      </c>
      <c r="T36" s="27" t="s">
        <v>13</v>
      </c>
      <c r="U36" s="1" t="s">
        <v>11</v>
      </c>
      <c r="V36" s="3" t="s">
        <v>12</v>
      </c>
      <c r="W36" s="2" t="s">
        <v>13</v>
      </c>
      <c r="X36" s="1" t="s">
        <v>11</v>
      </c>
      <c r="Y36" s="3" t="s">
        <v>12</v>
      </c>
      <c r="Z36" s="2" t="s">
        <v>13</v>
      </c>
      <c r="AA36" s="1" t="s">
        <v>11</v>
      </c>
      <c r="AB36" s="3" t="s">
        <v>12</v>
      </c>
      <c r="AC36" s="2" t="s">
        <v>13</v>
      </c>
      <c r="AD36" s="1" t="s">
        <v>11</v>
      </c>
      <c r="AE36" s="3" t="s">
        <v>12</v>
      </c>
      <c r="AF36" s="2" t="s">
        <v>13</v>
      </c>
      <c r="AG36" s="1" t="s">
        <v>11</v>
      </c>
      <c r="AH36" s="3" t="s">
        <v>12</v>
      </c>
      <c r="AI36" s="2" t="s">
        <v>13</v>
      </c>
      <c r="AJ36" s="1" t="s">
        <v>11</v>
      </c>
      <c r="AK36" s="3" t="s">
        <v>12</v>
      </c>
      <c r="AL36" s="2" t="s">
        <v>13</v>
      </c>
      <c r="AM36" s="1" t="s">
        <v>11</v>
      </c>
      <c r="AN36" s="3" t="s">
        <v>12</v>
      </c>
      <c r="AO36" s="2" t="s">
        <v>13</v>
      </c>
      <c r="AP36" s="1" t="s">
        <v>11</v>
      </c>
      <c r="AQ36" s="3" t="s">
        <v>12</v>
      </c>
      <c r="AR36" s="2" t="s">
        <v>13</v>
      </c>
      <c r="AS36" s="1" t="s">
        <v>11</v>
      </c>
      <c r="AT36" s="3" t="s">
        <v>12</v>
      </c>
      <c r="AU36" s="2" t="s">
        <v>13</v>
      </c>
      <c r="AV36" s="1" t="s">
        <v>11</v>
      </c>
      <c r="AW36" s="3" t="s">
        <v>12</v>
      </c>
      <c r="AX36" s="2" t="s">
        <v>13</v>
      </c>
    </row>
    <row r="37" spans="2:57" x14ac:dyDescent="0.3">
      <c r="B37" t="s">
        <v>48</v>
      </c>
      <c r="C37" s="5">
        <v>158.19999999999999</v>
      </c>
      <c r="D37" s="6">
        <v>93.513000000000005</v>
      </c>
      <c r="E37" s="7">
        <v>60.5</v>
      </c>
      <c r="F37" s="5">
        <v>4.7E-2</v>
      </c>
      <c r="G37" s="6">
        <v>1.7999999999999999E-2</v>
      </c>
      <c r="H37" s="7">
        <v>1.6E-2</v>
      </c>
      <c r="I37" s="25">
        <v>75.664000000000001</v>
      </c>
      <c r="J37" s="26">
        <v>46.676000000000002</v>
      </c>
      <c r="K37" s="27">
        <v>26.3</v>
      </c>
      <c r="L37" s="25">
        <v>113.54900000000001</v>
      </c>
      <c r="M37" s="26">
        <v>62.667000000000002</v>
      </c>
      <c r="N37" s="27">
        <v>44.515999999999998</v>
      </c>
      <c r="O37" s="25">
        <v>81.105999999999995</v>
      </c>
      <c r="P37" s="26">
        <v>44.256</v>
      </c>
      <c r="Q37" s="27">
        <v>29.352</v>
      </c>
      <c r="R37" s="25">
        <v>108.379</v>
      </c>
      <c r="S37" s="26">
        <v>61.743000000000002</v>
      </c>
      <c r="T37" s="27">
        <v>43.738999999999997</v>
      </c>
      <c r="U37" s="25">
        <v>1.22</v>
      </c>
      <c r="V37" s="6">
        <v>1.425</v>
      </c>
      <c r="W37" s="27">
        <v>0.61299999999999999</v>
      </c>
      <c r="X37" s="25">
        <v>1.373</v>
      </c>
      <c r="Y37" s="26">
        <v>1.1459999999999999</v>
      </c>
      <c r="Z37" s="27">
        <v>0.94899999999999995</v>
      </c>
      <c r="AA37" s="25">
        <v>2.992</v>
      </c>
      <c r="AB37" s="26">
        <v>2.3450000000000002</v>
      </c>
      <c r="AC37" s="27">
        <v>1.34</v>
      </c>
      <c r="AD37" s="25">
        <v>2.1320000000000001</v>
      </c>
      <c r="AE37" s="26">
        <v>2.09</v>
      </c>
      <c r="AF37" s="18">
        <v>2.6859999999999999</v>
      </c>
      <c r="AG37" s="1">
        <v>2.0150000000000001</v>
      </c>
      <c r="AH37" s="3">
        <v>1.736</v>
      </c>
      <c r="AI37" s="2">
        <v>1.38</v>
      </c>
      <c r="AJ37" s="25">
        <v>1.952</v>
      </c>
      <c r="AK37" s="26">
        <v>2.319</v>
      </c>
      <c r="AL37" s="18">
        <v>1.5780000000000001</v>
      </c>
      <c r="AM37" s="16">
        <v>2.476</v>
      </c>
      <c r="AN37" s="17">
        <v>3.149</v>
      </c>
      <c r="AO37" s="18">
        <v>1.236</v>
      </c>
      <c r="AP37" s="16">
        <v>2.1389999999999998</v>
      </c>
      <c r="AQ37" s="17">
        <v>1.956</v>
      </c>
      <c r="AR37" s="18">
        <v>1.5309999999999999</v>
      </c>
      <c r="AS37" s="16">
        <v>1.298</v>
      </c>
      <c r="AT37" s="17">
        <v>0.629</v>
      </c>
      <c r="AU37" s="18">
        <v>0.72399999999999998</v>
      </c>
      <c r="AV37" s="16">
        <v>2.0419999999999998</v>
      </c>
      <c r="AW37" s="17">
        <v>0.95799999999999996</v>
      </c>
      <c r="AX37" s="18">
        <v>0.56799999999999995</v>
      </c>
    </row>
    <row r="38" spans="2:57" x14ac:dyDescent="0.3">
      <c r="B38" t="s">
        <v>0</v>
      </c>
      <c r="C38" s="5">
        <v>378737500000</v>
      </c>
      <c r="D38" s="6">
        <v>236797500000</v>
      </c>
      <c r="E38" s="7">
        <v>140952500000</v>
      </c>
      <c r="F38" s="5">
        <v>25000000</v>
      </c>
      <c r="G38" s="6">
        <v>20000000</v>
      </c>
      <c r="H38" s="7">
        <v>22500000</v>
      </c>
      <c r="I38" s="39">
        <v>378835000000</v>
      </c>
      <c r="J38" s="40">
        <v>238082500000</v>
      </c>
      <c r="K38" s="41">
        <v>141175000000</v>
      </c>
      <c r="L38" s="39">
        <v>377860000000</v>
      </c>
      <c r="M38" s="40">
        <v>237307500000</v>
      </c>
      <c r="N38" s="41">
        <v>140842500000</v>
      </c>
      <c r="O38" s="39">
        <v>379547500000</v>
      </c>
      <c r="P38" s="40">
        <v>237702500000</v>
      </c>
      <c r="Q38" s="41">
        <v>141295000000</v>
      </c>
      <c r="R38" s="39">
        <v>377877500000</v>
      </c>
      <c r="S38" s="40">
        <v>237470000000</v>
      </c>
      <c r="T38" s="41">
        <v>140997500000</v>
      </c>
      <c r="U38" s="39">
        <v>3380000000</v>
      </c>
      <c r="V38" s="6">
        <v>2555000000</v>
      </c>
      <c r="W38" s="41">
        <v>2037500000</v>
      </c>
      <c r="X38" s="39">
        <v>3002500000</v>
      </c>
      <c r="Y38" s="40">
        <v>2587500000</v>
      </c>
      <c r="Z38" s="41">
        <v>1455000000</v>
      </c>
      <c r="AA38" s="39">
        <v>12490000000</v>
      </c>
      <c r="AB38" s="40">
        <v>11085000000</v>
      </c>
      <c r="AC38" s="41">
        <v>6612500000</v>
      </c>
      <c r="AD38" s="39">
        <v>10992500000</v>
      </c>
      <c r="AE38" s="40">
        <v>9842500000</v>
      </c>
      <c r="AF38" s="18">
        <v>11002500000</v>
      </c>
      <c r="AG38" s="16">
        <v>12385000000</v>
      </c>
      <c r="AH38" s="17">
        <v>10700000000</v>
      </c>
      <c r="AI38" s="18">
        <v>6182500000</v>
      </c>
      <c r="AJ38" s="39">
        <v>10940000000</v>
      </c>
      <c r="AK38" s="40">
        <v>9592500000</v>
      </c>
      <c r="AL38" s="18">
        <v>5382500000</v>
      </c>
      <c r="AM38" s="16">
        <v>5120000000</v>
      </c>
      <c r="AN38" s="17">
        <v>5802500000</v>
      </c>
      <c r="AO38" s="18">
        <v>2560000000</v>
      </c>
      <c r="AP38" s="16">
        <v>3302500000</v>
      </c>
      <c r="AQ38" s="17">
        <v>3415000000</v>
      </c>
      <c r="AR38" s="18">
        <v>1687500000</v>
      </c>
      <c r="AS38" s="16">
        <v>2690000000</v>
      </c>
      <c r="AT38" s="17">
        <v>1665000000</v>
      </c>
      <c r="AU38" s="18">
        <v>1282500000</v>
      </c>
      <c r="AV38" s="16">
        <v>2040000000</v>
      </c>
      <c r="AW38" s="17">
        <v>1380000000</v>
      </c>
      <c r="AX38" s="18">
        <v>1377500000</v>
      </c>
      <c r="BE38" s="42"/>
    </row>
    <row r="39" spans="2:57" x14ac:dyDescent="0.3">
      <c r="B39" t="s">
        <v>1</v>
      </c>
      <c r="C39" s="5">
        <v>438430000000</v>
      </c>
      <c r="D39" s="6">
        <v>264152500000</v>
      </c>
      <c r="E39" s="7">
        <v>164650000000</v>
      </c>
      <c r="F39" s="5">
        <v>40000000</v>
      </c>
      <c r="G39" s="6">
        <v>40000000</v>
      </c>
      <c r="H39" s="7">
        <v>30000000</v>
      </c>
      <c r="I39" s="39">
        <v>550637500000</v>
      </c>
      <c r="J39" s="40">
        <v>358760000000</v>
      </c>
      <c r="K39" s="41">
        <v>205052500000</v>
      </c>
      <c r="L39" s="39">
        <v>487172500000</v>
      </c>
      <c r="M39" s="40">
        <v>312435000000</v>
      </c>
      <c r="N39" s="41">
        <v>185227500000</v>
      </c>
      <c r="O39" s="39">
        <v>555381500000</v>
      </c>
      <c r="P39" s="40">
        <v>359002500000</v>
      </c>
      <c r="Q39" s="41">
        <v>207960000000</v>
      </c>
      <c r="R39" s="39">
        <v>479280000000</v>
      </c>
      <c r="S39" s="40">
        <v>311982500000</v>
      </c>
      <c r="T39" s="41">
        <v>186455000000</v>
      </c>
      <c r="U39" s="39">
        <v>5437500000</v>
      </c>
      <c r="V39" s="6">
        <v>4332500000</v>
      </c>
      <c r="W39" s="41">
        <v>3387500000</v>
      </c>
      <c r="X39" s="39">
        <v>4545000000</v>
      </c>
      <c r="Y39" s="40">
        <v>4022500000</v>
      </c>
      <c r="Z39" s="41">
        <v>2207500000</v>
      </c>
      <c r="AA39" s="39">
        <v>8840000000</v>
      </c>
      <c r="AB39" s="40">
        <v>9077500000</v>
      </c>
      <c r="AC39" s="41">
        <v>5027500000</v>
      </c>
      <c r="AD39" s="39">
        <v>7067500000</v>
      </c>
      <c r="AE39" s="40">
        <v>6695000000</v>
      </c>
      <c r="AF39" s="18">
        <v>7772500000</v>
      </c>
      <c r="AG39" s="16">
        <v>11652500000</v>
      </c>
      <c r="AH39" s="17">
        <v>10867500000</v>
      </c>
      <c r="AI39" s="18">
        <v>5572500000</v>
      </c>
      <c r="AJ39" s="39">
        <v>8855000000</v>
      </c>
      <c r="AK39" s="40">
        <v>9022500000</v>
      </c>
      <c r="AL39" s="18">
        <v>4867500000</v>
      </c>
      <c r="AM39" s="16">
        <v>14270000000</v>
      </c>
      <c r="AN39" s="17">
        <v>20370000000</v>
      </c>
      <c r="AO39" s="18">
        <v>65800000000</v>
      </c>
      <c r="AP39" s="16">
        <v>6965000000</v>
      </c>
      <c r="AQ39" s="17">
        <v>8520000000</v>
      </c>
      <c r="AR39" s="18">
        <v>3625000000</v>
      </c>
      <c r="AS39" s="16">
        <v>7002500000</v>
      </c>
      <c r="AT39" s="17">
        <v>4467500000</v>
      </c>
      <c r="AU39" s="18">
        <v>3350000000</v>
      </c>
      <c r="AV39" s="16">
        <v>3975000000</v>
      </c>
      <c r="AW39" s="17">
        <v>3010000000</v>
      </c>
      <c r="AX39" s="18">
        <v>2905000000</v>
      </c>
      <c r="BE39" s="42"/>
    </row>
    <row r="40" spans="2:57" x14ac:dyDescent="0.3">
      <c r="B40" t="s">
        <v>2</v>
      </c>
      <c r="C40" s="9">
        <v>0.51400000000000001</v>
      </c>
      <c r="D40" s="10">
        <v>0.53</v>
      </c>
      <c r="E40" s="13">
        <v>0.54100000000000004</v>
      </c>
      <c r="F40" s="8">
        <v>0</v>
      </c>
      <c r="G40" s="11">
        <v>0</v>
      </c>
      <c r="H40" s="14">
        <v>0</v>
      </c>
      <c r="I40" s="29">
        <v>0.622</v>
      </c>
      <c r="J40" s="30">
        <v>0.66</v>
      </c>
      <c r="K40" s="31">
        <v>0.63300000000000001</v>
      </c>
      <c r="L40" s="29">
        <v>0.57199999999999995</v>
      </c>
      <c r="M40" s="30">
        <v>0.57599999999999996</v>
      </c>
      <c r="N40" s="31">
        <v>0.60799999999999998</v>
      </c>
      <c r="O40" s="29">
        <v>0.629</v>
      </c>
      <c r="P40" s="30">
        <v>0.64400000000000002</v>
      </c>
      <c r="Q40" s="31">
        <v>0.63500000000000001</v>
      </c>
      <c r="R40" s="29">
        <v>0.55800000000000005</v>
      </c>
      <c r="S40" s="30">
        <v>0.6</v>
      </c>
      <c r="T40" s="31">
        <v>0.59799999999999998</v>
      </c>
      <c r="U40" s="29">
        <v>0.27700000000000002</v>
      </c>
      <c r="V40" s="10">
        <v>0.31900000000000001</v>
      </c>
      <c r="W40" s="31">
        <v>0.34200000000000003</v>
      </c>
      <c r="X40" s="29">
        <v>0.34899999999999998</v>
      </c>
      <c r="Y40" s="30">
        <v>0.26900000000000002</v>
      </c>
      <c r="Z40" s="31">
        <v>0.23599999999999999</v>
      </c>
      <c r="AA40" s="29">
        <v>0.59199999999999997</v>
      </c>
      <c r="AB40" s="30">
        <v>0.502</v>
      </c>
      <c r="AC40" s="31">
        <v>0.53600000000000003</v>
      </c>
      <c r="AD40" s="29">
        <v>0.55300000000000005</v>
      </c>
      <c r="AE40" s="30">
        <v>0.56599999999999995</v>
      </c>
      <c r="AF40" s="22">
        <v>0.47299999999999998</v>
      </c>
      <c r="AG40" s="19">
        <v>0.51300000000000001</v>
      </c>
      <c r="AH40" s="20">
        <v>0.48799999999999999</v>
      </c>
      <c r="AI40" s="22">
        <v>0.46800000000000003</v>
      </c>
      <c r="AJ40" s="29">
        <v>0.53300000000000003</v>
      </c>
      <c r="AK40" s="30">
        <v>0.57999999999999996</v>
      </c>
      <c r="AL40" s="22">
        <v>0.56200000000000006</v>
      </c>
      <c r="AM40" s="19">
        <v>0.13500000000000001</v>
      </c>
      <c r="AN40" s="20">
        <v>0.122</v>
      </c>
      <c r="AO40" s="22">
        <v>0.19800000000000001</v>
      </c>
      <c r="AP40" s="19">
        <v>0.28399999999999997</v>
      </c>
      <c r="AQ40" s="20">
        <v>0.188</v>
      </c>
      <c r="AR40" s="22">
        <v>0.128</v>
      </c>
      <c r="AS40" s="19">
        <v>0.24</v>
      </c>
      <c r="AT40" s="20">
        <v>0.29199999999999998</v>
      </c>
      <c r="AU40" s="22">
        <v>0.16400000000000001</v>
      </c>
      <c r="AV40" s="19">
        <v>0.30599999999999999</v>
      </c>
      <c r="AW40" s="20">
        <v>0.16400000000000001</v>
      </c>
      <c r="AX40" s="22">
        <v>0.12</v>
      </c>
    </row>
    <row r="41" spans="2:57" x14ac:dyDescent="0.3">
      <c r="B41" t="s">
        <v>3</v>
      </c>
      <c r="C41" s="9">
        <v>0.504</v>
      </c>
      <c r="D41" s="10">
        <v>0.05</v>
      </c>
      <c r="E41" s="13">
        <v>0.504</v>
      </c>
      <c r="F41" s="9">
        <v>0.72499999999999998</v>
      </c>
      <c r="G41" s="11">
        <v>0</v>
      </c>
      <c r="H41" s="14">
        <v>0</v>
      </c>
      <c r="I41" s="29">
        <v>0.42099999999999999</v>
      </c>
      <c r="J41" s="30">
        <v>0.42799999999999999</v>
      </c>
      <c r="K41" s="31">
        <v>0.40400000000000003</v>
      </c>
      <c r="L41" s="29">
        <v>0.49399999999999999</v>
      </c>
      <c r="M41" s="30">
        <v>0.48099999999999998</v>
      </c>
      <c r="N41" s="31">
        <v>0.50700000000000001</v>
      </c>
      <c r="O41" s="29">
        <v>0.42899999999999999</v>
      </c>
      <c r="P41" s="30">
        <v>0.40600000000000003</v>
      </c>
      <c r="Q41" s="31">
        <v>0.40600000000000003</v>
      </c>
      <c r="R41" s="29">
        <v>0.49399999999999999</v>
      </c>
      <c r="S41" s="30">
        <v>0.51300000000000001</v>
      </c>
      <c r="T41" s="31">
        <v>0.497</v>
      </c>
      <c r="U41" s="29">
        <v>0.14799999999999999</v>
      </c>
      <c r="V41" s="10">
        <v>0.11700000000000001</v>
      </c>
      <c r="W41" s="31">
        <v>0.214</v>
      </c>
      <c r="X41" s="29">
        <v>0.13100000000000001</v>
      </c>
      <c r="Y41" s="30">
        <v>6.5000000000000002E-2</v>
      </c>
      <c r="Z41" s="31">
        <v>0.105</v>
      </c>
      <c r="AA41" s="29">
        <v>0.20100000000000001</v>
      </c>
      <c r="AB41" s="30">
        <v>0.21199999999999999</v>
      </c>
      <c r="AC41" s="31">
        <v>0.16200000000000001</v>
      </c>
      <c r="AD41" s="29">
        <v>0.23400000000000001</v>
      </c>
      <c r="AE41" s="30">
        <v>0.23</v>
      </c>
      <c r="AF41" s="22">
        <v>0.252</v>
      </c>
      <c r="AG41" s="19">
        <v>0.185</v>
      </c>
      <c r="AH41" s="20">
        <v>0.152</v>
      </c>
      <c r="AI41" s="22">
        <v>0.156</v>
      </c>
      <c r="AJ41" s="29">
        <v>0.121</v>
      </c>
      <c r="AK41" s="30">
        <v>0.19900000000000001</v>
      </c>
      <c r="AL41" s="22">
        <v>0.2</v>
      </c>
      <c r="AM41" s="19">
        <v>6.2E-2</v>
      </c>
      <c r="AN41" s="20">
        <v>6.7000000000000004E-2</v>
      </c>
      <c r="AO41" s="22">
        <v>7.9000000000000001E-2</v>
      </c>
      <c r="AP41" s="19">
        <v>0.13200000000000001</v>
      </c>
      <c r="AQ41" s="21">
        <v>0.08</v>
      </c>
      <c r="AR41" s="22">
        <v>0.13600000000000001</v>
      </c>
      <c r="AS41" s="19">
        <v>0.108</v>
      </c>
      <c r="AT41" s="20">
        <v>0.182</v>
      </c>
      <c r="AU41" s="22">
        <v>0.104</v>
      </c>
      <c r="AV41" s="19">
        <v>0.27700000000000002</v>
      </c>
      <c r="AW41" s="21">
        <v>0.24099999999999999</v>
      </c>
      <c r="AX41" s="22">
        <v>0.05</v>
      </c>
    </row>
    <row r="42" spans="2:57" x14ac:dyDescent="0.3">
      <c r="B42" t="s">
        <v>4</v>
      </c>
      <c r="C42" s="8">
        <v>0</v>
      </c>
      <c r="D42" s="11">
        <v>0</v>
      </c>
      <c r="E42" s="14">
        <v>0</v>
      </c>
      <c r="F42" s="9">
        <v>0.27500000000000002</v>
      </c>
      <c r="G42" s="11">
        <v>1</v>
      </c>
      <c r="H42" s="14">
        <v>1</v>
      </c>
      <c r="I42" s="29">
        <v>0</v>
      </c>
      <c r="J42" s="30">
        <v>0</v>
      </c>
      <c r="K42" s="31">
        <v>0</v>
      </c>
      <c r="L42" s="29">
        <v>0</v>
      </c>
      <c r="M42" s="30">
        <v>0</v>
      </c>
      <c r="N42" s="31">
        <v>0</v>
      </c>
      <c r="O42" s="29">
        <v>0</v>
      </c>
      <c r="P42" s="30">
        <v>0</v>
      </c>
      <c r="Q42" s="31">
        <v>0</v>
      </c>
      <c r="R42" s="29">
        <v>0</v>
      </c>
      <c r="S42" s="30">
        <v>0</v>
      </c>
      <c r="T42" s="31">
        <v>0</v>
      </c>
      <c r="U42" s="29">
        <v>0.52400000000000002</v>
      </c>
      <c r="V42" s="10">
        <v>0.55800000000000005</v>
      </c>
      <c r="W42" s="31">
        <v>0.42599999999999999</v>
      </c>
      <c r="X42" s="29">
        <v>0.40400000000000003</v>
      </c>
      <c r="Y42" s="30">
        <v>0.65200000000000002</v>
      </c>
      <c r="Z42" s="31">
        <v>0.65800000000000003</v>
      </c>
      <c r="AA42" s="29">
        <v>0.192</v>
      </c>
      <c r="AB42" s="30">
        <v>0.19900000000000001</v>
      </c>
      <c r="AC42" s="31">
        <v>0.216</v>
      </c>
      <c r="AD42" s="29">
        <v>0.188</v>
      </c>
      <c r="AE42" s="30">
        <v>0.13600000000000001</v>
      </c>
      <c r="AF42" s="22">
        <v>0.16800000000000001</v>
      </c>
      <c r="AG42" s="19">
        <v>0.23200000000000001</v>
      </c>
      <c r="AH42" s="20">
        <v>0.32700000000000001</v>
      </c>
      <c r="AI42" s="22">
        <v>0.313</v>
      </c>
      <c r="AJ42" s="29">
        <v>0.29399999999999998</v>
      </c>
      <c r="AK42" s="30">
        <v>0.125</v>
      </c>
      <c r="AL42" s="22">
        <v>8.7999999999999995E-2</v>
      </c>
      <c r="AM42" s="23">
        <v>0.79</v>
      </c>
      <c r="AN42" s="20">
        <v>0.80900000000000005</v>
      </c>
      <c r="AO42" s="22">
        <v>0.70899999999999996</v>
      </c>
      <c r="AP42" s="19">
        <v>0.56499999999999995</v>
      </c>
      <c r="AQ42" s="20">
        <v>0.69799999999999995</v>
      </c>
      <c r="AR42" s="22">
        <v>0.72799999999999998</v>
      </c>
      <c r="AS42" s="23">
        <v>0.66500000000000004</v>
      </c>
      <c r="AT42" s="20">
        <v>0.53900000000000003</v>
      </c>
      <c r="AU42" s="22">
        <v>0.75800000000000001</v>
      </c>
      <c r="AV42" s="19">
        <v>0.38</v>
      </c>
      <c r="AW42" s="20">
        <v>0.57599999999999996</v>
      </c>
      <c r="AX42" s="22">
        <v>0.82</v>
      </c>
    </row>
    <row r="43" spans="2:57" x14ac:dyDescent="0.3">
      <c r="B43" t="s">
        <v>5</v>
      </c>
      <c r="C43" s="8">
        <v>0</v>
      </c>
      <c r="D43" s="11">
        <v>0</v>
      </c>
      <c r="E43" s="14">
        <v>0</v>
      </c>
      <c r="F43" s="8">
        <v>0</v>
      </c>
      <c r="G43" s="11">
        <v>0</v>
      </c>
      <c r="H43" s="14">
        <v>0</v>
      </c>
      <c r="I43" s="29">
        <v>0</v>
      </c>
      <c r="J43" s="30">
        <v>0</v>
      </c>
      <c r="K43" s="31">
        <v>0</v>
      </c>
      <c r="L43" s="29">
        <v>0</v>
      </c>
      <c r="M43" s="30">
        <v>0</v>
      </c>
      <c r="N43" s="31">
        <v>0</v>
      </c>
      <c r="O43" s="29">
        <v>0</v>
      </c>
      <c r="P43" s="30">
        <v>0</v>
      </c>
      <c r="Q43" s="31">
        <v>0</v>
      </c>
      <c r="R43" s="29">
        <v>0</v>
      </c>
      <c r="S43" s="30">
        <v>0</v>
      </c>
      <c r="T43" s="31">
        <v>0</v>
      </c>
      <c r="U43" s="29">
        <v>0.35699999999999998</v>
      </c>
      <c r="V43" s="10">
        <v>0.318</v>
      </c>
      <c r="W43" s="31">
        <v>0.308</v>
      </c>
      <c r="X43" s="29">
        <v>0.29599999999999999</v>
      </c>
      <c r="Y43" s="30">
        <v>0.45900000000000002</v>
      </c>
      <c r="Z43" s="31">
        <v>0.31900000000000001</v>
      </c>
      <c r="AA43" s="29">
        <v>0.11</v>
      </c>
      <c r="AB43" s="30">
        <v>0.113</v>
      </c>
      <c r="AC43" s="31">
        <v>0.114</v>
      </c>
      <c r="AD43" s="29">
        <v>7.5999999999999998E-2</v>
      </c>
      <c r="AE43" s="30">
        <v>6.6000000000000003E-2</v>
      </c>
      <c r="AF43" s="22">
        <v>8.5999999999999993E-2</v>
      </c>
      <c r="AG43" s="19">
        <v>0.123</v>
      </c>
      <c r="AH43" s="20">
        <v>0.20799999999999999</v>
      </c>
      <c r="AI43" s="22">
        <v>0.17699999999999999</v>
      </c>
      <c r="AJ43" s="29">
        <v>0.16600000000000001</v>
      </c>
      <c r="AK43" s="30">
        <v>6.7000000000000004E-2</v>
      </c>
      <c r="AL43" s="22">
        <v>4.8000000000000001E-2</v>
      </c>
      <c r="AM43" s="19">
        <v>0.69399999999999995</v>
      </c>
      <c r="AN43" s="20">
        <v>0.73199999999999998</v>
      </c>
      <c r="AO43" s="22">
        <v>0.628</v>
      </c>
      <c r="AP43" s="19">
        <v>0.45900000000000002</v>
      </c>
      <c r="AQ43" s="20">
        <v>0.58799999999999997</v>
      </c>
      <c r="AR43" s="22">
        <v>0.495</v>
      </c>
      <c r="AS43" s="19">
        <v>0.51600000000000001</v>
      </c>
      <c r="AT43" s="20">
        <v>0.104</v>
      </c>
      <c r="AU43" s="22">
        <v>0.57499999999999996</v>
      </c>
      <c r="AV43" s="19">
        <v>0.30299999999999999</v>
      </c>
      <c r="AW43" s="20">
        <v>0.45700000000000002</v>
      </c>
      <c r="AX43" s="22">
        <v>0.76</v>
      </c>
    </row>
    <row r="44" spans="2:57" x14ac:dyDescent="0.3">
      <c r="B44" t="s">
        <v>6</v>
      </c>
      <c r="C44" s="8">
        <v>0</v>
      </c>
      <c r="D44" s="11">
        <v>0</v>
      </c>
      <c r="E44" s="14">
        <v>0</v>
      </c>
      <c r="F44" s="9">
        <v>0.27500000000000002</v>
      </c>
      <c r="G44" s="11">
        <v>1</v>
      </c>
      <c r="H44" s="14">
        <v>1</v>
      </c>
      <c r="I44" s="29">
        <v>0</v>
      </c>
      <c r="J44" s="30">
        <v>0</v>
      </c>
      <c r="K44" s="31">
        <v>0</v>
      </c>
      <c r="L44" s="29">
        <v>0</v>
      </c>
      <c r="M44" s="30">
        <v>0</v>
      </c>
      <c r="N44" s="31">
        <v>0</v>
      </c>
      <c r="O44" s="29">
        <v>0</v>
      </c>
      <c r="P44" s="30">
        <v>0</v>
      </c>
      <c r="Q44" s="31">
        <v>0</v>
      </c>
      <c r="R44" s="29">
        <v>0</v>
      </c>
      <c r="S44" s="30">
        <v>0</v>
      </c>
      <c r="T44" s="31">
        <v>0</v>
      </c>
      <c r="U44" s="29">
        <v>0.16700000000000001</v>
      </c>
      <c r="V44" s="11">
        <v>0.24</v>
      </c>
      <c r="W44" s="31">
        <v>0.11899999999999999</v>
      </c>
      <c r="X44" s="29">
        <v>0.108</v>
      </c>
      <c r="Y44" s="30">
        <v>0.193</v>
      </c>
      <c r="Z44" s="31">
        <v>0.33900000000000002</v>
      </c>
      <c r="AA44" s="29">
        <v>8.2000000000000003E-2</v>
      </c>
      <c r="AB44" s="30">
        <v>8.5999999999999993E-2</v>
      </c>
      <c r="AC44" s="31">
        <v>0.10199999999999999</v>
      </c>
      <c r="AD44" s="29">
        <v>0.112</v>
      </c>
      <c r="AE44" s="30">
        <v>7.0999999999999994E-2</v>
      </c>
      <c r="AF44" s="22">
        <v>8.2000000000000003E-2</v>
      </c>
      <c r="AG44" s="19">
        <v>0.109</v>
      </c>
      <c r="AH44" s="20">
        <v>0.11899999999999999</v>
      </c>
      <c r="AI44" s="22">
        <v>0.13600000000000001</v>
      </c>
      <c r="AJ44" s="29">
        <v>0.128</v>
      </c>
      <c r="AK44" s="30">
        <v>5.8000000000000003E-2</v>
      </c>
      <c r="AL44" s="22">
        <v>0.04</v>
      </c>
      <c r="AM44" s="19">
        <v>9.5000000000000001E-2</v>
      </c>
      <c r="AN44" s="20">
        <v>7.8E-2</v>
      </c>
      <c r="AO44" s="22">
        <v>8.1000000000000003E-2</v>
      </c>
      <c r="AP44" s="19">
        <v>0.105</v>
      </c>
      <c r="AQ44" s="20">
        <v>0.109</v>
      </c>
      <c r="AR44" s="22">
        <v>0.23300000000000001</v>
      </c>
      <c r="AS44" s="19">
        <v>0.14799999999999999</v>
      </c>
      <c r="AT44" s="20">
        <v>0.125</v>
      </c>
      <c r="AU44" s="22">
        <v>0.183</v>
      </c>
      <c r="AV44" s="19">
        <v>7.6999999999999999E-2</v>
      </c>
      <c r="AW44" s="20">
        <v>0.11899999999999999</v>
      </c>
      <c r="AX44" s="22">
        <v>6.0999999999999999E-2</v>
      </c>
    </row>
    <row r="45" spans="2:57" x14ac:dyDescent="0.3">
      <c r="B45" t="s">
        <v>7</v>
      </c>
      <c r="C45" s="9">
        <v>0.36899999999999999</v>
      </c>
      <c r="D45" s="10">
        <v>0.378</v>
      </c>
      <c r="E45" s="13">
        <v>0.35299999999999998</v>
      </c>
      <c r="F45" s="9">
        <v>6.4000000000000001E-2</v>
      </c>
      <c r="G45" s="10">
        <v>0.188</v>
      </c>
      <c r="H45" s="13">
        <v>0.154</v>
      </c>
      <c r="I45" s="29">
        <v>0.64300000000000002</v>
      </c>
      <c r="J45" s="30">
        <v>0.60299999999999998</v>
      </c>
      <c r="K45" s="31">
        <v>0.68700000000000006</v>
      </c>
      <c r="L45" s="29">
        <v>0.46100000000000002</v>
      </c>
      <c r="M45" s="30">
        <v>0.52500000000000002</v>
      </c>
      <c r="N45" s="31">
        <v>0.42099999999999999</v>
      </c>
      <c r="O45" s="29">
        <v>0.59299999999999997</v>
      </c>
      <c r="P45" s="30">
        <v>0.66300000000000003</v>
      </c>
      <c r="Q45" s="31">
        <v>0.61899999999999999</v>
      </c>
      <c r="R45" s="29">
        <v>0.49299999999999999</v>
      </c>
      <c r="S45" s="30">
        <v>0.51500000000000001</v>
      </c>
      <c r="T45" s="31">
        <v>0.436</v>
      </c>
      <c r="U45" s="29">
        <v>0.371</v>
      </c>
      <c r="V45" s="10">
        <v>0.26100000000000001</v>
      </c>
      <c r="W45" s="31">
        <v>0.36599999999999999</v>
      </c>
      <c r="X45" s="29">
        <v>0.32300000000000001</v>
      </c>
      <c r="Y45" s="30">
        <v>0.41</v>
      </c>
      <c r="Z45" s="31">
        <v>0.17799999999999999</v>
      </c>
      <c r="AA45" s="29">
        <v>0.217</v>
      </c>
      <c r="AB45" s="30">
        <v>0.29599999999999999</v>
      </c>
      <c r="AC45" s="31">
        <v>0.24</v>
      </c>
      <c r="AD45" s="29">
        <v>0.32200000000000001</v>
      </c>
      <c r="AE45" s="30">
        <v>0.30599999999999999</v>
      </c>
      <c r="AF45" s="22">
        <v>0.254</v>
      </c>
      <c r="AG45" s="23">
        <v>0.38</v>
      </c>
      <c r="AH45" s="20">
        <v>0.39600000000000002</v>
      </c>
      <c r="AI45" s="22">
        <v>0.26100000000000001</v>
      </c>
      <c r="AJ45" s="29">
        <v>0.33500000000000002</v>
      </c>
      <c r="AK45" s="30">
        <v>0.25800000000000001</v>
      </c>
      <c r="AL45" s="22">
        <v>0.19900000000000001</v>
      </c>
      <c r="AM45" s="19">
        <v>0.505</v>
      </c>
      <c r="AN45" s="20">
        <v>0.52</v>
      </c>
      <c r="AO45" s="24">
        <v>0.42</v>
      </c>
      <c r="AP45" s="19">
        <v>0.28699999999999998</v>
      </c>
      <c r="AQ45" s="20">
        <v>0.371</v>
      </c>
      <c r="AR45" s="22">
        <v>0.191</v>
      </c>
      <c r="AS45" s="19">
        <v>0.439</v>
      </c>
      <c r="AT45" s="20">
        <v>0.54100000000000004</v>
      </c>
      <c r="AU45" s="24">
        <v>0.37</v>
      </c>
      <c r="AV45" s="19">
        <v>0.155</v>
      </c>
      <c r="AW45" s="20">
        <v>0.249</v>
      </c>
      <c r="AX45" s="22">
        <v>0.39</v>
      </c>
    </row>
    <row r="46" spans="2:57" x14ac:dyDescent="0.3">
      <c r="B46" t="s">
        <v>49</v>
      </c>
      <c r="C46" s="5">
        <f>$C$30/C37</f>
        <v>632111.23893805314</v>
      </c>
      <c r="D46" s="6">
        <f>$D$30/D37</f>
        <v>534685.01705645199</v>
      </c>
      <c r="E46" s="7">
        <f>$E$30/E37</f>
        <v>826446.24793388427</v>
      </c>
      <c r="F46" s="5">
        <f>$C$30/F37</f>
        <v>2127659531.9148936</v>
      </c>
      <c r="G46" s="6">
        <f>$D$30/G37</f>
        <v>2777777777.7777781</v>
      </c>
      <c r="H46" s="7">
        <f>$E$30/H37</f>
        <v>3124999875</v>
      </c>
      <c r="I46" s="5">
        <f>$C$30/I37</f>
        <v>1321632.4540071897</v>
      </c>
      <c r="J46" s="6">
        <f>$D$30/J37</f>
        <v>1071214.3285628587</v>
      </c>
      <c r="K46" s="7">
        <f>$E$30/K37</f>
        <v>1901140.6083650189</v>
      </c>
      <c r="L46" s="5">
        <f>$C$30/L37</f>
        <v>880677.04691366723</v>
      </c>
      <c r="M46" s="6">
        <f>$D$30/M37</f>
        <v>797868.0964462955</v>
      </c>
      <c r="N46" s="7">
        <f>$E$30/N37</f>
        <v>1123191.6164974391</v>
      </c>
      <c r="O46" s="5">
        <f>$C$30/O37</f>
        <v>1232954.3806870023</v>
      </c>
      <c r="P46" s="6">
        <f>$D$30/P37</f>
        <v>1129790.3109182937</v>
      </c>
      <c r="Q46" s="7">
        <f>$E$30/Q37</f>
        <v>1703461.3654946852</v>
      </c>
      <c r="R46" s="5">
        <f>$C$30/R37</f>
        <v>922687.95615386742</v>
      </c>
      <c r="S46" s="6">
        <f>$D$30/S37</f>
        <v>809808.39933271788</v>
      </c>
      <c r="T46" s="7">
        <f>$E$30/T37</f>
        <v>1143144.5163355358</v>
      </c>
      <c r="U46" s="5">
        <f>$C$30/U37</f>
        <v>81967211.475409836</v>
      </c>
      <c r="V46" s="6">
        <f>$D$30/V37</f>
        <v>35087719.298245616</v>
      </c>
      <c r="W46" s="7">
        <f>$E$30/W37</f>
        <v>81566065.252854809</v>
      </c>
      <c r="X46" s="5">
        <f>$C$30/X37</f>
        <v>72833210.487982526</v>
      </c>
      <c r="Y46" s="6">
        <f>$D$30/Y37</f>
        <v>43630017.452006981</v>
      </c>
      <c r="Z46" s="7">
        <f>$E$30/Z37</f>
        <v>52687036.880927294</v>
      </c>
      <c r="AA46" s="5">
        <f>$C$30/AA37</f>
        <v>33422459.224598929</v>
      </c>
      <c r="AB46" s="6">
        <f>$D$30/AB37</f>
        <v>21321961.620469082</v>
      </c>
      <c r="AC46" s="7">
        <f>$E$30/AC37</f>
        <v>37313431.343283579</v>
      </c>
      <c r="AD46" s="5">
        <f>$C$30/AD37</f>
        <v>46904314.258911818</v>
      </c>
      <c r="AE46" s="6">
        <f>$D$30/AE37</f>
        <v>23923444.976076558</v>
      </c>
      <c r="AF46" s="7">
        <f>$E$30/AF37</f>
        <v>18615040.208488461</v>
      </c>
      <c r="AG46" s="5">
        <f>$C$30/AG37</f>
        <v>49627790.5707196</v>
      </c>
      <c r="AH46" s="6">
        <f>$D$30/AH37</f>
        <v>28801843.317972351</v>
      </c>
      <c r="AI46" s="7">
        <f>$E$30/AI37</f>
        <v>36231882.608695656</v>
      </c>
      <c r="AJ46" s="5">
        <f>$C$30/AJ37</f>
        <v>51229507.172131151</v>
      </c>
      <c r="AK46" s="6">
        <f>$D$30/AK37</f>
        <v>21561017.6800345</v>
      </c>
      <c r="AL46" s="7">
        <f>$E$30/AL37</f>
        <v>31685676.806083649</v>
      </c>
      <c r="AM46" s="5">
        <f>$C$30/AM37</f>
        <v>40387721.324717283</v>
      </c>
      <c r="AN46" s="6">
        <f>$D$30/AN37</f>
        <v>15878056.525881233</v>
      </c>
      <c r="AO46" s="7">
        <f>$E$30/AO37</f>
        <v>40453072.815533981</v>
      </c>
      <c r="AP46" s="5">
        <f>$C$30/AP37</f>
        <v>46750817.204301082</v>
      </c>
      <c r="AQ46" s="6">
        <f>$D$30/AQ37</f>
        <v>25562372.188139059</v>
      </c>
      <c r="AR46" s="7">
        <f>$E$30/AR37</f>
        <v>32658391.900718488</v>
      </c>
      <c r="AS46" s="5">
        <f>$C$30/AS37</f>
        <v>77041600.924499229</v>
      </c>
      <c r="AT46" s="6">
        <f>$D$30/AT37</f>
        <v>79491255.961844191</v>
      </c>
      <c r="AU46" s="7">
        <f>$E$30/AU37</f>
        <v>69060770.718232051</v>
      </c>
      <c r="AV46" s="5">
        <f>$C$30/AV37</f>
        <v>48971595.494613126</v>
      </c>
      <c r="AW46" s="6">
        <f>$D$30/AW37</f>
        <v>52192066.805845514</v>
      </c>
      <c r="AX46" s="7">
        <f>$E$30/AX37</f>
        <v>88028165.492957756</v>
      </c>
    </row>
    <row r="47" spans="2:57" x14ac:dyDescent="0.3">
      <c r="B47" s="37" t="s">
        <v>44</v>
      </c>
      <c r="C47" s="38">
        <f t="shared" ref="C47:AX47" si="0">C38/C39</f>
        <v>0.86384941723878383</v>
      </c>
      <c r="D47" s="38">
        <f t="shared" si="0"/>
        <v>0.8964423959644523</v>
      </c>
      <c r="E47" s="38">
        <f t="shared" si="0"/>
        <v>0.85607348921955662</v>
      </c>
      <c r="F47" s="38">
        <f t="shared" si="0"/>
        <v>0.625</v>
      </c>
      <c r="G47" s="38">
        <f t="shared" si="0"/>
        <v>0.5</v>
      </c>
      <c r="H47" s="38">
        <f t="shared" si="0"/>
        <v>0.75</v>
      </c>
      <c r="I47" s="38">
        <f t="shared" si="0"/>
        <v>0.68799346212344781</v>
      </c>
      <c r="J47" s="38">
        <f t="shared" si="0"/>
        <v>0.66362610101460584</v>
      </c>
      <c r="K47" s="38">
        <f t="shared" si="0"/>
        <v>0.68848221796856901</v>
      </c>
      <c r="L47" s="38">
        <f t="shared" si="0"/>
        <v>0.77561849242311498</v>
      </c>
      <c r="M47" s="38">
        <f t="shared" si="0"/>
        <v>0.75954198473282442</v>
      </c>
      <c r="N47" s="38">
        <f t="shared" si="0"/>
        <v>0.76037575414017899</v>
      </c>
      <c r="O47" s="38">
        <f t="shared" si="0"/>
        <v>0.68339960909753028</v>
      </c>
      <c r="P47" s="38">
        <f t="shared" si="0"/>
        <v>0.66211934457280941</v>
      </c>
      <c r="Q47" s="38">
        <f t="shared" si="0"/>
        <v>0.6794335449124832</v>
      </c>
      <c r="R47" s="38">
        <f t="shared" si="0"/>
        <v>0.78842743281589045</v>
      </c>
      <c r="S47" s="38">
        <f t="shared" si="0"/>
        <v>0.76116448839277839</v>
      </c>
      <c r="T47" s="38">
        <f t="shared" si="0"/>
        <v>0.75620122817838087</v>
      </c>
      <c r="U47" s="38">
        <f t="shared" si="0"/>
        <v>0.62160919540229886</v>
      </c>
      <c r="V47" s="38">
        <f t="shared" si="0"/>
        <v>0.58972879399884592</v>
      </c>
      <c r="W47" s="38">
        <f t="shared" si="0"/>
        <v>0.60147601476014756</v>
      </c>
      <c r="X47" s="38">
        <f t="shared" si="0"/>
        <v>0.6606160616061606</v>
      </c>
      <c r="Y47" s="38">
        <f t="shared" si="0"/>
        <v>0.6432566811684276</v>
      </c>
      <c r="Z47" s="38">
        <f t="shared" si="0"/>
        <v>0.65911664779161949</v>
      </c>
      <c r="AA47" s="38">
        <f t="shared" si="0"/>
        <v>1.41289592760181</v>
      </c>
      <c r="AB47" s="38">
        <f t="shared" si="0"/>
        <v>1.2211511980170753</v>
      </c>
      <c r="AC47" s="38">
        <f t="shared" si="0"/>
        <v>1.3152660367976132</v>
      </c>
      <c r="AD47" s="38">
        <f t="shared" si="0"/>
        <v>1.5553590378493103</v>
      </c>
      <c r="AE47" s="38">
        <f t="shared" si="0"/>
        <v>1.4701269604182226</v>
      </c>
      <c r="AF47" s="38">
        <f t="shared" si="0"/>
        <v>1.4155677066580894</v>
      </c>
      <c r="AG47" s="38">
        <f t="shared" si="0"/>
        <v>1.0628620467710792</v>
      </c>
      <c r="AH47" s="38">
        <f t="shared" si="0"/>
        <v>0.98458707154359326</v>
      </c>
      <c r="AI47" s="38">
        <f t="shared" si="0"/>
        <v>1.1094661283086587</v>
      </c>
      <c r="AJ47" s="38">
        <f t="shared" si="0"/>
        <v>1.235460191981931</v>
      </c>
      <c r="AK47" s="38">
        <f t="shared" si="0"/>
        <v>1.0631753948462177</v>
      </c>
      <c r="AL47" s="38">
        <f t="shared" si="0"/>
        <v>1.1058038007190549</v>
      </c>
      <c r="AM47" s="38">
        <f t="shared" si="0"/>
        <v>0.35879467414155569</v>
      </c>
      <c r="AN47" s="38">
        <f t="shared" si="0"/>
        <v>0.28485517918507608</v>
      </c>
      <c r="AO47" s="38">
        <f t="shared" si="0"/>
        <v>3.8905775075987845E-2</v>
      </c>
      <c r="AP47" s="38">
        <f t="shared" si="0"/>
        <v>0.47415649676956212</v>
      </c>
      <c r="AQ47" s="38">
        <f t="shared" si="0"/>
        <v>0.40082159624413144</v>
      </c>
      <c r="AR47" s="38">
        <f t="shared" si="0"/>
        <v>0.46551724137931033</v>
      </c>
      <c r="AS47" s="38">
        <f t="shared" si="0"/>
        <v>0.3841485183862906</v>
      </c>
      <c r="AT47" s="38">
        <f t="shared" si="0"/>
        <v>0.37269166200335757</v>
      </c>
      <c r="AU47" s="38">
        <f t="shared" si="0"/>
        <v>0.38283582089552237</v>
      </c>
      <c r="AV47" s="38">
        <f t="shared" si="0"/>
        <v>0.51320754716981132</v>
      </c>
      <c r="AW47" s="38">
        <f t="shared" si="0"/>
        <v>0.4584717607973422</v>
      </c>
      <c r="AX47" s="38">
        <f t="shared" si="0"/>
        <v>0.47418244406196214</v>
      </c>
    </row>
    <row r="52" spans="2:28" x14ac:dyDescent="0.3">
      <c r="C52" t="s">
        <v>11</v>
      </c>
      <c r="D52" t="s">
        <v>12</v>
      </c>
      <c r="E52" t="s">
        <v>13</v>
      </c>
      <c r="AB52" t="s">
        <v>53</v>
      </c>
    </row>
    <row r="53" spans="2:28" x14ac:dyDescent="0.3">
      <c r="B53" t="s">
        <v>32</v>
      </c>
      <c r="C53">
        <v>113.54900000000001</v>
      </c>
      <c r="D53">
        <v>62.667000000000002</v>
      </c>
      <c r="E53">
        <v>44.515999999999998</v>
      </c>
    </row>
    <row r="54" spans="2:28" x14ac:dyDescent="0.3">
      <c r="B54" t="s">
        <v>41</v>
      </c>
      <c r="C54">
        <v>75.664000000000001</v>
      </c>
      <c r="D54">
        <v>46.67</v>
      </c>
      <c r="E54">
        <v>26.3</v>
      </c>
    </row>
    <row r="55" spans="2:28" x14ac:dyDescent="0.3">
      <c r="B55" t="s">
        <v>33</v>
      </c>
      <c r="C55">
        <v>108.379</v>
      </c>
      <c r="D55">
        <v>61.743000000000002</v>
      </c>
      <c r="E55">
        <v>43.738999999999997</v>
      </c>
    </row>
    <row r="56" spans="2:28" x14ac:dyDescent="0.3">
      <c r="B56" t="s">
        <v>40</v>
      </c>
      <c r="C56">
        <v>81.105999999999995</v>
      </c>
      <c r="D56">
        <v>44.256</v>
      </c>
      <c r="E56">
        <v>29.352</v>
      </c>
    </row>
    <row r="57" spans="2:28" x14ac:dyDescent="0.3">
      <c r="B57" t="s">
        <v>34</v>
      </c>
      <c r="C57">
        <v>1.373</v>
      </c>
      <c r="D57">
        <v>1.1459999999999999</v>
      </c>
      <c r="E57">
        <v>0.94899999999999995</v>
      </c>
    </row>
    <row r="58" spans="2:28" x14ac:dyDescent="0.3">
      <c r="B58" t="s">
        <v>39</v>
      </c>
      <c r="C58">
        <v>1.22</v>
      </c>
      <c r="D58">
        <v>1.425</v>
      </c>
      <c r="E58">
        <v>0.61299999999999999</v>
      </c>
    </row>
    <row r="59" spans="2:28" x14ac:dyDescent="0.3">
      <c r="B59" t="s">
        <v>42</v>
      </c>
      <c r="C59">
        <v>2.1320000000000001</v>
      </c>
      <c r="D59">
        <v>2.09</v>
      </c>
      <c r="E59">
        <v>2.6859999999999999</v>
      </c>
    </row>
    <row r="60" spans="2:28" x14ac:dyDescent="0.3">
      <c r="B60" t="s">
        <v>43</v>
      </c>
      <c r="C60">
        <v>2.992</v>
      </c>
      <c r="D60">
        <v>2.3450000000000002</v>
      </c>
      <c r="E60">
        <v>1.34</v>
      </c>
    </row>
    <row r="61" spans="2:28" x14ac:dyDescent="0.3">
      <c r="B61" t="s">
        <v>35</v>
      </c>
      <c r="C61">
        <v>1.952</v>
      </c>
      <c r="D61">
        <v>2.319</v>
      </c>
      <c r="E61">
        <v>1.5780000000000001</v>
      </c>
    </row>
    <row r="62" spans="2:28" x14ac:dyDescent="0.3">
      <c r="B62" t="s">
        <v>38</v>
      </c>
      <c r="C62">
        <v>2.0150000000000001</v>
      </c>
      <c r="D62">
        <v>1.736</v>
      </c>
      <c r="E62">
        <v>1.38</v>
      </c>
    </row>
    <row r="63" spans="2:28" x14ac:dyDescent="0.3">
      <c r="B63" t="s">
        <v>36</v>
      </c>
      <c r="C63">
        <v>2.1389999999999998</v>
      </c>
      <c r="D63">
        <v>1.956</v>
      </c>
      <c r="E63">
        <v>1.5309999999999999</v>
      </c>
    </row>
    <row r="64" spans="2:28" x14ac:dyDescent="0.3">
      <c r="B64" t="s">
        <v>37</v>
      </c>
      <c r="C64">
        <v>2.476</v>
      </c>
      <c r="D64">
        <v>3.149</v>
      </c>
      <c r="E64">
        <v>1.236</v>
      </c>
    </row>
    <row r="65" spans="1:17" x14ac:dyDescent="0.3">
      <c r="B65" t="s">
        <v>54</v>
      </c>
      <c r="C65">
        <v>2.0419999999999998</v>
      </c>
      <c r="D65">
        <v>0.95799999999999996</v>
      </c>
      <c r="E65">
        <v>0.56799999999999995</v>
      </c>
    </row>
    <row r="66" spans="1:17" x14ac:dyDescent="0.3">
      <c r="B66" t="s">
        <v>55</v>
      </c>
      <c r="C66">
        <v>1.298</v>
      </c>
      <c r="D66">
        <v>0.629</v>
      </c>
      <c r="E66">
        <v>0.72399999999999998</v>
      </c>
    </row>
    <row r="67" spans="1:17" x14ac:dyDescent="0.3">
      <c r="A67" s="33"/>
      <c r="B67" s="33"/>
      <c r="C67" s="33"/>
      <c r="D67" s="33"/>
      <c r="E67" s="33"/>
      <c r="F67" s="33"/>
      <c r="G67" s="33"/>
      <c r="H67" s="33"/>
    </row>
    <row r="68" spans="1:17" x14ac:dyDescent="0.3">
      <c r="A68" s="33"/>
      <c r="B68" s="66"/>
      <c r="C68" s="66"/>
      <c r="D68" s="66"/>
      <c r="E68" s="66"/>
      <c r="F68" s="66"/>
      <c r="G68" s="66"/>
      <c r="H68" s="33"/>
    </row>
    <row r="69" spans="1:17" x14ac:dyDescent="0.3">
      <c r="A69" s="33"/>
      <c r="B69" s="33"/>
      <c r="C69" s="33"/>
      <c r="D69" s="33"/>
      <c r="E69" s="33"/>
      <c r="F69" s="33"/>
      <c r="G69" s="33"/>
      <c r="H69" s="33"/>
    </row>
    <row r="70" spans="1:17" x14ac:dyDescent="0.3">
      <c r="A70" s="33"/>
      <c r="B70" s="35"/>
      <c r="C70" s="35"/>
      <c r="D70" s="35"/>
      <c r="E70" s="35"/>
      <c r="F70" s="35"/>
      <c r="G70" s="35"/>
      <c r="H70" s="33"/>
    </row>
    <row r="71" spans="1:17" x14ac:dyDescent="0.3">
      <c r="D71" s="70" t="s">
        <v>11</v>
      </c>
      <c r="E71" s="70"/>
      <c r="G71" s="70" t="s">
        <v>12</v>
      </c>
      <c r="H71" s="70"/>
      <c r="J71" s="70" t="s">
        <v>13</v>
      </c>
      <c r="K71" s="70"/>
    </row>
    <row r="72" spans="1:17" x14ac:dyDescent="0.3">
      <c r="C72" t="s">
        <v>11</v>
      </c>
      <c r="D72" t="s">
        <v>8</v>
      </c>
      <c r="E72" t="s">
        <v>50</v>
      </c>
      <c r="F72" t="s">
        <v>12</v>
      </c>
      <c r="G72" t="s">
        <v>8</v>
      </c>
      <c r="H72" t="s">
        <v>50</v>
      </c>
      <c r="I72" t="s">
        <v>13</v>
      </c>
      <c r="J72" t="s">
        <v>8</v>
      </c>
      <c r="K72" t="s">
        <v>50</v>
      </c>
    </row>
    <row r="73" spans="1:17" x14ac:dyDescent="0.3">
      <c r="A73">
        <v>2</v>
      </c>
      <c r="B73" t="s">
        <v>32</v>
      </c>
      <c r="C73">
        <v>113.54900000000001</v>
      </c>
      <c r="D73">
        <f t="shared" ref="D73:D86" si="1">$C$78/C73</f>
        <v>1.0744260187231944E-2</v>
      </c>
      <c r="E73">
        <f>D73/A73</f>
        <v>5.3721300936159719E-3</v>
      </c>
      <c r="F73">
        <v>62.667000000000002</v>
      </c>
      <c r="G73">
        <f>$F$86/F73</f>
        <v>1.0037180653294397E-2</v>
      </c>
      <c r="H73">
        <f>G73/A73</f>
        <v>5.0185903266471987E-3</v>
      </c>
      <c r="I73">
        <v>44.515999999999998</v>
      </c>
      <c r="J73">
        <f>$I$85/I73</f>
        <v>1.2759457273789198E-2</v>
      </c>
      <c r="K73">
        <f>J73/A73</f>
        <v>6.379728636894599E-3</v>
      </c>
    </row>
    <row r="74" spans="1:17" x14ac:dyDescent="0.3">
      <c r="A74">
        <v>4</v>
      </c>
      <c r="B74" t="s">
        <v>41</v>
      </c>
      <c r="C74">
        <v>75.664000000000001</v>
      </c>
      <c r="D74">
        <f t="shared" si="1"/>
        <v>1.6123916261366038E-2</v>
      </c>
      <c r="E74">
        <f t="shared" ref="E74:E86" si="2">D74/A74</f>
        <v>4.0309790653415096E-3</v>
      </c>
      <c r="F74">
        <v>46.67</v>
      </c>
      <c r="G74">
        <f t="shared" ref="G74:G86" si="3">$F$86/F74</f>
        <v>1.3477608742232697E-2</v>
      </c>
      <c r="H74">
        <f t="shared" ref="H74:H86" si="4">G74/A74</f>
        <v>3.3694021855581744E-3</v>
      </c>
      <c r="I74">
        <v>26.3</v>
      </c>
      <c r="J74">
        <f t="shared" ref="J74:J86" si="5">$I$85/I74</f>
        <v>2.1596958174904941E-2</v>
      </c>
      <c r="K74">
        <f t="shared" ref="K74:K86" si="6">J74/A74</f>
        <v>5.3992395437262352E-3</v>
      </c>
    </row>
    <row r="75" spans="1:17" x14ac:dyDescent="0.3">
      <c r="A75">
        <v>2</v>
      </c>
      <c r="B75" t="s">
        <v>33</v>
      </c>
      <c r="C75">
        <v>108.379</v>
      </c>
      <c r="D75">
        <f t="shared" si="1"/>
        <v>1.1256793290213047E-2</v>
      </c>
      <c r="E75">
        <f t="shared" si="2"/>
        <v>5.6283966451065237E-3</v>
      </c>
      <c r="F75">
        <v>61.743000000000002</v>
      </c>
      <c r="G75">
        <f t="shared" si="3"/>
        <v>1.018738966360559E-2</v>
      </c>
      <c r="H75">
        <f t="shared" si="4"/>
        <v>5.0936948318027952E-3</v>
      </c>
      <c r="I75">
        <v>43.738999999999997</v>
      </c>
      <c r="J75">
        <f t="shared" si="5"/>
        <v>1.2986122225016576E-2</v>
      </c>
      <c r="K75">
        <f t="shared" si="6"/>
        <v>6.4930611125082879E-3</v>
      </c>
      <c r="L75" s="36"/>
      <c r="M75" s="36"/>
      <c r="N75" s="36"/>
      <c r="O75" s="36"/>
    </row>
    <row r="76" spans="1:17" x14ac:dyDescent="0.3">
      <c r="A76">
        <v>4</v>
      </c>
      <c r="B76" t="s">
        <v>40</v>
      </c>
      <c r="C76">
        <v>81.105999999999995</v>
      </c>
      <c r="D76">
        <f t="shared" si="1"/>
        <v>1.5042043745222302E-2</v>
      </c>
      <c r="E76">
        <f t="shared" si="2"/>
        <v>3.7605109363055755E-3</v>
      </c>
      <c r="F76">
        <v>44.256</v>
      </c>
      <c r="G76">
        <f t="shared" si="3"/>
        <v>1.4212762111352133E-2</v>
      </c>
      <c r="H76">
        <f t="shared" si="4"/>
        <v>3.5531905278380332E-3</v>
      </c>
      <c r="I76">
        <v>29.352</v>
      </c>
      <c r="J76">
        <f t="shared" si="5"/>
        <v>1.9351321886072498E-2</v>
      </c>
      <c r="K76">
        <f t="shared" si="6"/>
        <v>4.8378304715181245E-3</v>
      </c>
      <c r="L76" s="32"/>
      <c r="M76" s="32"/>
      <c r="N76" s="32"/>
      <c r="O76" s="32"/>
      <c r="P76" s="33"/>
      <c r="Q76" s="33"/>
    </row>
    <row r="77" spans="1:17" x14ac:dyDescent="0.3">
      <c r="A77">
        <v>2</v>
      </c>
      <c r="B77" t="s">
        <v>34</v>
      </c>
      <c r="C77">
        <v>1.373</v>
      </c>
      <c r="D77">
        <f t="shared" si="1"/>
        <v>0.88856518572469045</v>
      </c>
      <c r="E77">
        <f t="shared" si="2"/>
        <v>0.44428259286234523</v>
      </c>
      <c r="F77">
        <v>1.1459999999999999</v>
      </c>
      <c r="G77">
        <f t="shared" si="3"/>
        <v>0.54886561954624791</v>
      </c>
      <c r="H77">
        <f t="shared" si="4"/>
        <v>0.27443280977312395</v>
      </c>
      <c r="I77">
        <v>0.94899999999999995</v>
      </c>
      <c r="J77">
        <f t="shared" si="5"/>
        <v>0.59852476290832457</v>
      </c>
      <c r="K77">
        <f t="shared" si="6"/>
        <v>0.29926238145416229</v>
      </c>
      <c r="L77" s="33"/>
      <c r="M77" s="33"/>
      <c r="N77" s="33"/>
      <c r="O77" s="33"/>
      <c r="P77" s="33"/>
      <c r="Q77" s="33"/>
    </row>
    <row r="78" spans="1:17" x14ac:dyDescent="0.3">
      <c r="A78">
        <v>4</v>
      </c>
      <c r="B78" t="s">
        <v>39</v>
      </c>
      <c r="C78">
        <v>1.22</v>
      </c>
      <c r="D78">
        <f t="shared" si="1"/>
        <v>1</v>
      </c>
      <c r="E78">
        <f t="shared" si="2"/>
        <v>0.25</v>
      </c>
      <c r="F78">
        <v>1.425</v>
      </c>
      <c r="G78">
        <f t="shared" si="3"/>
        <v>0.4414035087719298</v>
      </c>
      <c r="H78">
        <f t="shared" si="4"/>
        <v>0.11035087719298245</v>
      </c>
      <c r="I78">
        <v>0.61299999999999999</v>
      </c>
      <c r="J78">
        <f t="shared" si="5"/>
        <v>0.92659053833605209</v>
      </c>
      <c r="K78">
        <f t="shared" si="6"/>
        <v>0.23164763458401302</v>
      </c>
      <c r="L78" s="33"/>
      <c r="M78" s="34"/>
      <c r="N78" s="34"/>
      <c r="O78" s="35"/>
      <c r="P78" s="33"/>
      <c r="Q78" s="33"/>
    </row>
    <row r="79" spans="1:17" x14ac:dyDescent="0.3">
      <c r="A79">
        <v>2</v>
      </c>
      <c r="B79" t="s">
        <v>42</v>
      </c>
      <c r="C79">
        <v>2.1320000000000001</v>
      </c>
      <c r="D79">
        <f t="shared" si="1"/>
        <v>0.57223264540337704</v>
      </c>
      <c r="E79">
        <f t="shared" si="2"/>
        <v>0.28611632270168852</v>
      </c>
      <c r="F79">
        <v>2.09</v>
      </c>
      <c r="G79">
        <f t="shared" si="3"/>
        <v>0.30095693779904309</v>
      </c>
      <c r="H79">
        <f t="shared" si="4"/>
        <v>0.15047846889952154</v>
      </c>
      <c r="I79">
        <v>2.6859999999999999</v>
      </c>
      <c r="J79">
        <f t="shared" si="5"/>
        <v>0.21146686522710348</v>
      </c>
      <c r="K79">
        <f t="shared" si="6"/>
        <v>0.10573343261355174</v>
      </c>
    </row>
    <row r="80" spans="1:17" x14ac:dyDescent="0.3">
      <c r="A80">
        <v>4</v>
      </c>
      <c r="B80" t="s">
        <v>43</v>
      </c>
      <c r="C80">
        <v>2.992</v>
      </c>
      <c r="D80">
        <f t="shared" si="1"/>
        <v>0.40775401069518713</v>
      </c>
      <c r="E80">
        <f t="shared" si="2"/>
        <v>0.10193850267379678</v>
      </c>
      <c r="F80">
        <v>2.3450000000000002</v>
      </c>
      <c r="G80">
        <f t="shared" si="3"/>
        <v>0.26823027718550102</v>
      </c>
      <c r="H80">
        <f t="shared" si="4"/>
        <v>6.7057569296375255E-2</v>
      </c>
      <c r="I80">
        <v>1.34</v>
      </c>
      <c r="J80">
        <f t="shared" si="5"/>
        <v>0.42388059701492531</v>
      </c>
      <c r="K80">
        <f t="shared" si="6"/>
        <v>0.10597014925373133</v>
      </c>
    </row>
    <row r="81" spans="1:11" x14ac:dyDescent="0.3">
      <c r="A81">
        <v>2</v>
      </c>
      <c r="B81" t="s">
        <v>35</v>
      </c>
      <c r="C81">
        <v>1.952</v>
      </c>
      <c r="D81">
        <f t="shared" si="1"/>
        <v>0.625</v>
      </c>
      <c r="E81">
        <f t="shared" si="2"/>
        <v>0.3125</v>
      </c>
      <c r="F81">
        <v>2.319</v>
      </c>
      <c r="G81">
        <f t="shared" si="3"/>
        <v>0.27123760241483397</v>
      </c>
      <c r="H81">
        <f t="shared" si="4"/>
        <v>0.13561880120741698</v>
      </c>
      <c r="I81">
        <v>1.5780000000000001</v>
      </c>
      <c r="J81">
        <f t="shared" si="5"/>
        <v>0.35994930291508231</v>
      </c>
      <c r="K81">
        <f t="shared" si="6"/>
        <v>0.17997465145754116</v>
      </c>
    </row>
    <row r="82" spans="1:11" x14ac:dyDescent="0.3">
      <c r="A82">
        <v>4</v>
      </c>
      <c r="B82" t="s">
        <v>38</v>
      </c>
      <c r="C82">
        <v>2.0150000000000001</v>
      </c>
      <c r="D82">
        <f t="shared" si="1"/>
        <v>0.60545905707196024</v>
      </c>
      <c r="E82">
        <f t="shared" si="2"/>
        <v>0.15136476426799006</v>
      </c>
      <c r="F82">
        <v>1.736</v>
      </c>
      <c r="G82">
        <f t="shared" si="3"/>
        <v>0.36232718894009219</v>
      </c>
      <c r="H82">
        <f t="shared" si="4"/>
        <v>9.0581797235023048E-2</v>
      </c>
      <c r="I82">
        <v>1.38</v>
      </c>
      <c r="J82">
        <f t="shared" si="5"/>
        <v>0.4115942028985507</v>
      </c>
      <c r="K82">
        <f t="shared" si="6"/>
        <v>0.10289855072463767</v>
      </c>
    </row>
    <row r="83" spans="1:11" x14ac:dyDescent="0.3">
      <c r="A83">
        <v>2</v>
      </c>
      <c r="B83" t="s">
        <v>36</v>
      </c>
      <c r="C83">
        <v>2.1389999999999998</v>
      </c>
      <c r="D83">
        <f t="shared" si="1"/>
        <v>0.5703599812996728</v>
      </c>
      <c r="E83">
        <f t="shared" si="2"/>
        <v>0.2851799906498364</v>
      </c>
      <c r="F83">
        <v>1.956</v>
      </c>
      <c r="G83">
        <f t="shared" si="3"/>
        <v>0.32157464212678938</v>
      </c>
      <c r="H83">
        <f t="shared" si="4"/>
        <v>0.16078732106339469</v>
      </c>
      <c r="I83">
        <v>1.5309999999999999</v>
      </c>
      <c r="J83">
        <f t="shared" si="5"/>
        <v>0.37099934683213587</v>
      </c>
      <c r="K83">
        <f t="shared" si="6"/>
        <v>0.18549967341606793</v>
      </c>
    </row>
    <row r="84" spans="1:11" x14ac:dyDescent="0.3">
      <c r="A84">
        <v>4</v>
      </c>
      <c r="B84" t="s">
        <v>37</v>
      </c>
      <c r="C84">
        <v>2.476</v>
      </c>
      <c r="D84">
        <f t="shared" si="1"/>
        <v>0.49273021001615508</v>
      </c>
      <c r="E84">
        <f t="shared" si="2"/>
        <v>0.12318255250403877</v>
      </c>
      <c r="F84">
        <v>3.149</v>
      </c>
      <c r="G84">
        <f t="shared" si="3"/>
        <v>0.19974595109558591</v>
      </c>
      <c r="H84">
        <f t="shared" si="4"/>
        <v>4.9936487773896476E-2</v>
      </c>
      <c r="I84">
        <v>1.236</v>
      </c>
      <c r="J84">
        <f t="shared" si="5"/>
        <v>0.45954692556634302</v>
      </c>
      <c r="K84">
        <f t="shared" si="6"/>
        <v>0.11488673139158576</v>
      </c>
    </row>
    <row r="85" spans="1:11" x14ac:dyDescent="0.3">
      <c r="A85">
        <v>2</v>
      </c>
      <c r="B85" t="s">
        <v>54</v>
      </c>
      <c r="C85">
        <v>2.0419999999999998</v>
      </c>
      <c r="D85">
        <f t="shared" si="1"/>
        <v>0.59745347698334972</v>
      </c>
      <c r="E85">
        <f t="shared" si="2"/>
        <v>0.29872673849167486</v>
      </c>
      <c r="F85">
        <v>0.95799999999999996</v>
      </c>
      <c r="G85">
        <f t="shared" si="3"/>
        <v>0.65657620041753662</v>
      </c>
      <c r="H85">
        <f t="shared" si="4"/>
        <v>0.32828810020876831</v>
      </c>
      <c r="I85">
        <v>0.56799999999999995</v>
      </c>
      <c r="J85">
        <f t="shared" si="5"/>
        <v>1</v>
      </c>
      <c r="K85">
        <f t="shared" si="6"/>
        <v>0.5</v>
      </c>
    </row>
    <row r="86" spans="1:11" x14ac:dyDescent="0.3">
      <c r="A86">
        <v>4</v>
      </c>
      <c r="B86" t="s">
        <v>55</v>
      </c>
      <c r="C86">
        <v>1.298</v>
      </c>
      <c r="D86">
        <f t="shared" si="1"/>
        <v>0.93990755007704152</v>
      </c>
      <c r="E86">
        <f t="shared" si="2"/>
        <v>0.23497688751926038</v>
      </c>
      <c r="F86">
        <v>0.629</v>
      </c>
      <c r="G86">
        <f t="shared" si="3"/>
        <v>1</v>
      </c>
      <c r="H86">
        <f t="shared" si="4"/>
        <v>0.25</v>
      </c>
      <c r="I86">
        <v>0.72399999999999998</v>
      </c>
      <c r="J86">
        <f t="shared" si="5"/>
        <v>0.78453038674033149</v>
      </c>
      <c r="K86">
        <f t="shared" si="6"/>
        <v>0.19613259668508287</v>
      </c>
    </row>
    <row r="91" spans="1:11" x14ac:dyDescent="0.3"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6" spans="1:11" x14ac:dyDescent="0.3">
      <c r="C96" s="43"/>
      <c r="D96" s="43"/>
      <c r="E96" s="43"/>
      <c r="F96" s="43"/>
      <c r="G96" s="43"/>
      <c r="H96" s="43"/>
      <c r="I96" s="43"/>
      <c r="J96" s="43"/>
    </row>
    <row r="99" spans="2:50" x14ac:dyDescent="0.3">
      <c r="C99" s="70" t="s">
        <v>56</v>
      </c>
      <c r="D99" s="70"/>
      <c r="E99" s="70"/>
      <c r="F99" s="70"/>
      <c r="G99" s="70"/>
      <c r="H99" s="70"/>
      <c r="I99" s="70"/>
      <c r="J99" s="70"/>
    </row>
    <row r="101" spans="2:50" x14ac:dyDescent="0.3">
      <c r="C101" s="66" t="s">
        <v>15</v>
      </c>
      <c r="D101" s="66"/>
      <c r="E101" s="66"/>
      <c r="F101" s="67" t="s">
        <v>16</v>
      </c>
      <c r="G101" s="67"/>
      <c r="H101" s="67"/>
      <c r="I101" s="66" t="s">
        <v>23</v>
      </c>
      <c r="J101" s="66"/>
      <c r="K101" s="66"/>
      <c r="L101" s="66"/>
      <c r="M101" s="66"/>
      <c r="N101" s="66"/>
      <c r="O101" s="71" t="s">
        <v>24</v>
      </c>
      <c r="P101" s="71"/>
      <c r="Q101" s="71"/>
      <c r="R101" s="71"/>
      <c r="S101" s="71"/>
      <c r="T101" s="71"/>
      <c r="U101" s="70" t="s">
        <v>27</v>
      </c>
      <c r="V101" s="70"/>
      <c r="W101" s="70"/>
      <c r="X101" s="70"/>
      <c r="Y101" s="70"/>
      <c r="Z101" s="70"/>
      <c r="AA101" s="71" t="s">
        <v>46</v>
      </c>
      <c r="AB101" s="71"/>
      <c r="AC101" s="71"/>
      <c r="AD101" s="71"/>
      <c r="AE101" s="71"/>
      <c r="AF101" s="71"/>
      <c r="AG101" s="69" t="s">
        <v>47</v>
      </c>
      <c r="AH101" s="69"/>
      <c r="AI101" s="69"/>
      <c r="AJ101" s="69"/>
      <c r="AK101" s="69"/>
      <c r="AL101" s="69"/>
      <c r="AM101" s="73" t="s">
        <v>26</v>
      </c>
      <c r="AN101" s="73"/>
      <c r="AO101" s="73"/>
      <c r="AP101" s="73"/>
      <c r="AQ101" s="73"/>
      <c r="AR101" s="73"/>
      <c r="AS101" s="72" t="s">
        <v>25</v>
      </c>
      <c r="AT101" s="72"/>
      <c r="AU101" s="72"/>
      <c r="AV101" s="72"/>
      <c r="AW101" s="72"/>
      <c r="AX101" s="72"/>
    </row>
    <row r="102" spans="2:50" x14ac:dyDescent="0.3">
      <c r="C102" s="65" t="s">
        <v>45</v>
      </c>
      <c r="D102" s="65"/>
      <c r="E102" s="65"/>
      <c r="F102" s="64" t="s">
        <v>45</v>
      </c>
      <c r="G102" s="64"/>
      <c r="H102" s="64"/>
      <c r="I102" s="65" t="s">
        <v>28</v>
      </c>
      <c r="J102" s="65"/>
      <c r="K102" s="65"/>
      <c r="L102" s="68" t="s">
        <v>29</v>
      </c>
      <c r="M102" s="68"/>
      <c r="N102" s="68"/>
      <c r="O102" s="65" t="s">
        <v>28</v>
      </c>
      <c r="P102" s="65"/>
      <c r="Q102" s="65"/>
      <c r="R102" s="68" t="s">
        <v>29</v>
      </c>
      <c r="S102" s="68"/>
      <c r="T102" s="68"/>
      <c r="U102" s="65" t="s">
        <v>28</v>
      </c>
      <c r="V102" s="65"/>
      <c r="W102" s="65"/>
      <c r="X102" s="68" t="s">
        <v>29</v>
      </c>
      <c r="Y102" s="68"/>
      <c r="Z102" s="68"/>
      <c r="AA102" s="65" t="s">
        <v>28</v>
      </c>
      <c r="AB102" s="65"/>
      <c r="AC102" s="65"/>
      <c r="AD102" s="68" t="s">
        <v>29</v>
      </c>
      <c r="AE102" s="68"/>
      <c r="AF102" s="68"/>
      <c r="AG102" s="65" t="s">
        <v>28</v>
      </c>
      <c r="AH102" s="65"/>
      <c r="AI102" s="65"/>
      <c r="AJ102" s="68" t="s">
        <v>29</v>
      </c>
      <c r="AK102" s="68"/>
      <c r="AL102" s="68"/>
      <c r="AM102" s="65" t="s">
        <v>28</v>
      </c>
      <c r="AN102" s="65"/>
      <c r="AO102" s="65"/>
      <c r="AP102" s="68" t="s">
        <v>29</v>
      </c>
      <c r="AQ102" s="68"/>
      <c r="AR102" s="68"/>
      <c r="AS102" s="65" t="s">
        <v>28</v>
      </c>
      <c r="AT102" s="65"/>
      <c r="AU102" s="65"/>
      <c r="AV102" s="68" t="s">
        <v>29</v>
      </c>
      <c r="AW102" s="68"/>
      <c r="AX102" s="68"/>
    </row>
    <row r="103" spans="2:50" x14ac:dyDescent="0.3">
      <c r="C103" s="1" t="s">
        <v>11</v>
      </c>
      <c r="D103" s="3" t="s">
        <v>12</v>
      </c>
      <c r="E103" s="2" t="s">
        <v>13</v>
      </c>
      <c r="F103" s="1" t="s">
        <v>11</v>
      </c>
      <c r="G103" s="3" t="s">
        <v>12</v>
      </c>
      <c r="H103" s="2" t="s">
        <v>13</v>
      </c>
      <c r="I103" s="25" t="s">
        <v>11</v>
      </c>
      <c r="J103" s="26" t="s">
        <v>12</v>
      </c>
      <c r="K103" s="27" t="s">
        <v>13</v>
      </c>
      <c r="L103" s="25" t="s">
        <v>11</v>
      </c>
      <c r="M103" s="26" t="s">
        <v>12</v>
      </c>
      <c r="N103" s="27" t="s">
        <v>13</v>
      </c>
      <c r="O103" s="25" t="s">
        <v>11</v>
      </c>
      <c r="P103" s="26" t="s">
        <v>12</v>
      </c>
      <c r="Q103" s="27" t="s">
        <v>13</v>
      </c>
      <c r="R103" s="25" t="s">
        <v>11</v>
      </c>
      <c r="S103" s="26" t="s">
        <v>12</v>
      </c>
      <c r="T103" s="27" t="s">
        <v>13</v>
      </c>
      <c r="U103" s="1" t="s">
        <v>11</v>
      </c>
      <c r="V103" s="3" t="s">
        <v>12</v>
      </c>
      <c r="W103" s="2" t="s">
        <v>13</v>
      </c>
      <c r="X103" s="1" t="s">
        <v>11</v>
      </c>
      <c r="Y103" s="3" t="s">
        <v>12</v>
      </c>
      <c r="Z103" s="2" t="s">
        <v>13</v>
      </c>
      <c r="AA103" s="1" t="s">
        <v>11</v>
      </c>
      <c r="AB103" s="3" t="s">
        <v>12</v>
      </c>
      <c r="AC103" s="2" t="s">
        <v>13</v>
      </c>
      <c r="AD103" s="1" t="s">
        <v>11</v>
      </c>
      <c r="AE103" s="3" t="s">
        <v>12</v>
      </c>
      <c r="AF103" s="2" t="s">
        <v>13</v>
      </c>
      <c r="AG103" s="1" t="s">
        <v>11</v>
      </c>
      <c r="AH103" s="3" t="s">
        <v>12</v>
      </c>
      <c r="AI103" s="2" t="s">
        <v>13</v>
      </c>
      <c r="AJ103" s="1" t="s">
        <v>11</v>
      </c>
      <c r="AK103" s="3" t="s">
        <v>12</v>
      </c>
      <c r="AL103" s="2" t="s">
        <v>13</v>
      </c>
      <c r="AM103" s="1" t="s">
        <v>11</v>
      </c>
      <c r="AN103" s="3" t="s">
        <v>12</v>
      </c>
      <c r="AO103" s="2" t="s">
        <v>13</v>
      </c>
      <c r="AP103" s="1" t="s">
        <v>11</v>
      </c>
      <c r="AQ103" s="3" t="s">
        <v>12</v>
      </c>
      <c r="AR103" s="2" t="s">
        <v>13</v>
      </c>
      <c r="AS103" s="1" t="s">
        <v>11</v>
      </c>
      <c r="AT103" s="3" t="s">
        <v>12</v>
      </c>
      <c r="AU103" s="2" t="s">
        <v>13</v>
      </c>
      <c r="AV103" s="1" t="s">
        <v>11</v>
      </c>
      <c r="AW103" s="3" t="s">
        <v>12</v>
      </c>
      <c r="AX103" s="2" t="s">
        <v>13</v>
      </c>
    </row>
    <row r="104" spans="2:50" x14ac:dyDescent="0.3">
      <c r="B104" t="s">
        <v>48</v>
      </c>
      <c r="C104" s="5">
        <v>158.19999999999999</v>
      </c>
      <c r="D104" s="6">
        <v>93.513000000000005</v>
      </c>
      <c r="E104" s="7">
        <v>60.5</v>
      </c>
      <c r="F104" s="5">
        <v>4.7E-2</v>
      </c>
      <c r="G104" s="6">
        <v>1.7999999999999999E-2</v>
      </c>
      <c r="H104" s="7">
        <v>1.6E-2</v>
      </c>
      <c r="I104" s="25">
        <v>75.664000000000001</v>
      </c>
      <c r="J104" s="26">
        <v>46.676000000000002</v>
      </c>
      <c r="K104" s="27">
        <v>26.3</v>
      </c>
      <c r="L104" s="25">
        <v>113.54900000000001</v>
      </c>
      <c r="M104" s="26">
        <v>62.667000000000002</v>
      </c>
      <c r="N104" s="27">
        <v>44.515999999999998</v>
      </c>
      <c r="O104" s="25">
        <v>81.105999999999995</v>
      </c>
      <c r="P104" s="26">
        <v>44.256</v>
      </c>
      <c r="Q104" s="27">
        <v>29.352</v>
      </c>
      <c r="R104" s="25">
        <v>108.379</v>
      </c>
      <c r="S104" s="26">
        <v>61.743000000000002</v>
      </c>
      <c r="T104" s="27">
        <v>43.738999999999997</v>
      </c>
      <c r="U104" s="25">
        <v>1.22</v>
      </c>
      <c r="V104" s="6">
        <v>1.425</v>
      </c>
      <c r="W104" s="27">
        <v>0.61299999999999999</v>
      </c>
      <c r="X104" s="25">
        <v>1.373</v>
      </c>
      <c r="Y104" s="26">
        <v>1.1459999999999999</v>
      </c>
      <c r="Z104" s="27">
        <v>0.94899999999999995</v>
      </c>
      <c r="AA104" s="25">
        <v>2.992</v>
      </c>
      <c r="AB104" s="26">
        <v>2.3450000000000002</v>
      </c>
      <c r="AC104" s="27">
        <v>1.34</v>
      </c>
      <c r="AD104" s="25">
        <v>2.1320000000000001</v>
      </c>
      <c r="AE104" s="26">
        <v>2.09</v>
      </c>
      <c r="AF104" s="18">
        <v>2.6859999999999999</v>
      </c>
      <c r="AG104" s="1">
        <v>2.0150000000000001</v>
      </c>
      <c r="AH104" s="3">
        <v>1.736</v>
      </c>
      <c r="AI104" s="2">
        <v>1.38</v>
      </c>
      <c r="AJ104" s="25">
        <v>1.952</v>
      </c>
      <c r="AK104" s="26">
        <v>2.319</v>
      </c>
      <c r="AL104" s="18">
        <v>1.5780000000000001</v>
      </c>
      <c r="AM104" s="16">
        <v>2.476</v>
      </c>
      <c r="AN104" s="17">
        <v>3.149</v>
      </c>
      <c r="AO104" s="18">
        <v>1.236</v>
      </c>
      <c r="AP104" s="16">
        <v>2.1389999999999998</v>
      </c>
      <c r="AQ104" s="17">
        <v>1.956</v>
      </c>
      <c r="AR104" s="18">
        <v>1.5309999999999999</v>
      </c>
      <c r="AS104" s="16">
        <v>1.298</v>
      </c>
      <c r="AT104" s="17">
        <v>0.629</v>
      </c>
      <c r="AU104" s="18">
        <v>0.72399999999999998</v>
      </c>
      <c r="AV104" s="16">
        <v>2.0419999999999998</v>
      </c>
      <c r="AW104" s="17">
        <v>0.95799999999999996</v>
      </c>
      <c r="AX104" s="18">
        <v>0.56799999999999995</v>
      </c>
    </row>
    <row r="105" spans="2:50" x14ac:dyDescent="0.3">
      <c r="B105" t="s">
        <v>0</v>
      </c>
      <c r="C105" s="5">
        <v>378737500000</v>
      </c>
      <c r="D105" s="6">
        <v>236797500000</v>
      </c>
      <c r="E105" s="7">
        <v>140952500000</v>
      </c>
      <c r="F105" s="4">
        <v>25000000</v>
      </c>
      <c r="G105" s="15">
        <v>20000000</v>
      </c>
      <c r="H105" s="12">
        <v>22500000</v>
      </c>
      <c r="I105" s="39">
        <v>378835000000</v>
      </c>
      <c r="J105" s="40">
        <v>238082500000</v>
      </c>
      <c r="K105" s="41">
        <v>141175000000</v>
      </c>
      <c r="L105" s="39">
        <v>377860000000</v>
      </c>
      <c r="M105" s="40">
        <v>237307500000</v>
      </c>
      <c r="N105" s="41">
        <v>140842500000</v>
      </c>
      <c r="O105" s="39">
        <v>379547500000</v>
      </c>
      <c r="P105" s="40">
        <v>237702500000</v>
      </c>
      <c r="Q105" s="41">
        <v>141295000000</v>
      </c>
      <c r="R105" s="39">
        <v>377877500000</v>
      </c>
      <c r="S105" s="40">
        <v>237470000000</v>
      </c>
      <c r="T105" s="41">
        <v>140997500000</v>
      </c>
      <c r="U105" s="44">
        <v>3380000000</v>
      </c>
      <c r="V105" s="15">
        <v>2555000000</v>
      </c>
      <c r="W105" s="46">
        <v>2037500000</v>
      </c>
      <c r="X105" s="28">
        <v>3002500000</v>
      </c>
      <c r="Y105" s="47">
        <v>2587500000</v>
      </c>
      <c r="Z105" s="46">
        <v>1455000000</v>
      </c>
      <c r="AA105" s="44">
        <v>12490000000</v>
      </c>
      <c r="AB105" s="47">
        <v>11085000000</v>
      </c>
      <c r="AC105" s="46">
        <v>6612500000</v>
      </c>
      <c r="AD105" s="44">
        <v>10992500000</v>
      </c>
      <c r="AE105" s="47">
        <v>9842500000</v>
      </c>
      <c r="AF105" s="48">
        <v>11002500000</v>
      </c>
      <c r="AG105" s="49">
        <v>12385000000</v>
      </c>
      <c r="AH105" s="50">
        <v>10700000000</v>
      </c>
      <c r="AI105" s="48">
        <v>6182500000</v>
      </c>
      <c r="AJ105" s="44">
        <v>10940000000</v>
      </c>
      <c r="AK105" s="47">
        <v>9592500000</v>
      </c>
      <c r="AL105" s="48">
        <v>5382500000</v>
      </c>
      <c r="AM105" s="49">
        <v>5120000000</v>
      </c>
      <c r="AN105" s="50">
        <v>5802500000</v>
      </c>
      <c r="AO105" s="48">
        <v>2560000000</v>
      </c>
      <c r="AP105" s="49">
        <v>3302500000</v>
      </c>
      <c r="AQ105" s="50">
        <v>3415000000</v>
      </c>
      <c r="AR105" s="48">
        <v>1687500000</v>
      </c>
      <c r="AS105" s="49">
        <v>2690000000</v>
      </c>
      <c r="AT105" s="50">
        <v>1665000000</v>
      </c>
      <c r="AU105" s="48">
        <v>1282500000</v>
      </c>
      <c r="AV105" s="49">
        <v>2040000000</v>
      </c>
      <c r="AW105" s="50">
        <v>1380000000</v>
      </c>
      <c r="AX105" s="48">
        <v>1377500000</v>
      </c>
    </row>
    <row r="106" spans="2:50" x14ac:dyDescent="0.3">
      <c r="B106" t="s">
        <v>1</v>
      </c>
      <c r="C106" s="5">
        <v>438430000000</v>
      </c>
      <c r="D106" s="6">
        <v>264152500000</v>
      </c>
      <c r="E106" s="7">
        <v>164650000000</v>
      </c>
      <c r="F106" s="4">
        <v>40000000</v>
      </c>
      <c r="G106" s="15">
        <v>40000000</v>
      </c>
      <c r="H106" s="12">
        <v>30000000</v>
      </c>
      <c r="I106" s="39">
        <v>550637500000</v>
      </c>
      <c r="J106" s="40">
        <v>358760000000</v>
      </c>
      <c r="K106" s="41">
        <v>205052500000</v>
      </c>
      <c r="L106" s="39">
        <v>487172500000</v>
      </c>
      <c r="M106" s="40">
        <v>312435000000</v>
      </c>
      <c r="N106" s="41">
        <v>185227500000</v>
      </c>
      <c r="O106" s="39">
        <v>555381500000</v>
      </c>
      <c r="P106" s="40">
        <v>359002500000</v>
      </c>
      <c r="Q106" s="41">
        <v>207960000000</v>
      </c>
      <c r="R106" s="39">
        <v>479280000000</v>
      </c>
      <c r="S106" s="40">
        <v>311982500000</v>
      </c>
      <c r="T106" s="41">
        <v>186455000000</v>
      </c>
      <c r="U106" s="44">
        <v>5437500000</v>
      </c>
      <c r="V106" s="15">
        <v>4332500000</v>
      </c>
      <c r="W106" s="46">
        <v>3387500000</v>
      </c>
      <c r="X106" s="28">
        <v>4545000000</v>
      </c>
      <c r="Y106" s="47">
        <v>4022500000</v>
      </c>
      <c r="Z106" s="46">
        <v>2207500000</v>
      </c>
      <c r="AA106" s="44">
        <v>8840000000</v>
      </c>
      <c r="AB106" s="47">
        <v>9077500000</v>
      </c>
      <c r="AC106" s="46">
        <v>5027500000</v>
      </c>
      <c r="AD106" s="44">
        <v>7067500000</v>
      </c>
      <c r="AE106" s="47">
        <v>6695000000</v>
      </c>
      <c r="AF106" s="48">
        <v>7772500000</v>
      </c>
      <c r="AG106" s="49">
        <v>11652500000</v>
      </c>
      <c r="AH106" s="50">
        <v>10867500000</v>
      </c>
      <c r="AI106" s="48">
        <v>5572500000</v>
      </c>
      <c r="AJ106" s="44">
        <v>8855000000</v>
      </c>
      <c r="AK106" s="47">
        <v>9022500000</v>
      </c>
      <c r="AL106" s="48">
        <v>4867500000</v>
      </c>
      <c r="AM106" s="49">
        <v>14270000000</v>
      </c>
      <c r="AN106" s="50">
        <v>20370000000</v>
      </c>
      <c r="AO106" s="48">
        <v>65800000000</v>
      </c>
      <c r="AP106" s="49">
        <v>6965000000</v>
      </c>
      <c r="AQ106" s="50">
        <v>8520000000</v>
      </c>
      <c r="AR106" s="48">
        <v>3625000000</v>
      </c>
      <c r="AS106" s="49">
        <v>7002500000</v>
      </c>
      <c r="AT106" s="50">
        <v>4467500000</v>
      </c>
      <c r="AU106" s="48">
        <v>3350000000</v>
      </c>
      <c r="AV106" s="49">
        <v>3975000000</v>
      </c>
      <c r="AW106" s="50">
        <v>3010000000</v>
      </c>
      <c r="AX106" s="48">
        <v>2905000000</v>
      </c>
    </row>
    <row r="107" spans="2:50" x14ac:dyDescent="0.3">
      <c r="B107" t="s">
        <v>2</v>
      </c>
      <c r="C107" s="9">
        <v>0.51400000000000001</v>
      </c>
      <c r="D107" s="10">
        <v>0.53</v>
      </c>
      <c r="E107" s="13">
        <v>0.54100000000000004</v>
      </c>
      <c r="F107" s="8">
        <v>0</v>
      </c>
      <c r="G107" s="11">
        <v>0</v>
      </c>
      <c r="H107" s="14">
        <v>0</v>
      </c>
      <c r="I107" s="29">
        <v>0.622</v>
      </c>
      <c r="J107" s="30">
        <v>0.66</v>
      </c>
      <c r="K107" s="31">
        <v>0.63300000000000001</v>
      </c>
      <c r="L107" s="29">
        <v>0.57199999999999995</v>
      </c>
      <c r="M107" s="30">
        <v>0.57599999999999996</v>
      </c>
      <c r="N107" s="31">
        <v>0.60799999999999998</v>
      </c>
      <c r="O107" s="29">
        <v>0.629</v>
      </c>
      <c r="P107" s="30">
        <v>0.64400000000000002</v>
      </c>
      <c r="Q107" s="31">
        <v>0.63500000000000001</v>
      </c>
      <c r="R107" s="29">
        <v>0.55800000000000005</v>
      </c>
      <c r="S107" s="30">
        <v>0.6</v>
      </c>
      <c r="T107" s="31">
        <v>0.59799999999999998</v>
      </c>
      <c r="U107" s="29">
        <v>0.27700000000000002</v>
      </c>
      <c r="V107" s="10">
        <v>0.31900000000000001</v>
      </c>
      <c r="W107" s="31">
        <v>0.34200000000000003</v>
      </c>
      <c r="X107" s="29">
        <v>0.34899999999999998</v>
      </c>
      <c r="Y107" s="30">
        <v>0.26900000000000002</v>
      </c>
      <c r="Z107" s="31">
        <v>0.23599999999999999</v>
      </c>
      <c r="AA107" s="29">
        <v>0.59199999999999997</v>
      </c>
      <c r="AB107" s="30">
        <v>0.502</v>
      </c>
      <c r="AC107" s="31">
        <v>0.53600000000000003</v>
      </c>
      <c r="AD107" s="29">
        <v>0.55300000000000005</v>
      </c>
      <c r="AE107" s="30">
        <v>0.56599999999999995</v>
      </c>
      <c r="AF107" s="22">
        <v>0.47299999999999998</v>
      </c>
      <c r="AG107" s="19">
        <v>0.51300000000000001</v>
      </c>
      <c r="AH107" s="20">
        <v>0.48799999999999999</v>
      </c>
      <c r="AI107" s="22">
        <v>0.46800000000000003</v>
      </c>
      <c r="AJ107" s="29">
        <v>0.53300000000000003</v>
      </c>
      <c r="AK107" s="30">
        <v>0.57999999999999996</v>
      </c>
      <c r="AL107" s="22">
        <v>0.56200000000000006</v>
      </c>
      <c r="AM107" s="19">
        <v>0.13500000000000001</v>
      </c>
      <c r="AN107" s="20">
        <v>0.122</v>
      </c>
      <c r="AO107" s="22">
        <v>0.19800000000000001</v>
      </c>
      <c r="AP107" s="19">
        <v>0.28399999999999997</v>
      </c>
      <c r="AQ107" s="20">
        <v>0.188</v>
      </c>
      <c r="AR107" s="22">
        <v>0.128</v>
      </c>
      <c r="AS107" s="19">
        <v>0.24</v>
      </c>
      <c r="AT107" s="20">
        <v>0.29199999999999998</v>
      </c>
      <c r="AU107" s="22">
        <v>0.16400000000000001</v>
      </c>
      <c r="AV107" s="19">
        <v>0.30599999999999999</v>
      </c>
      <c r="AW107" s="20">
        <v>0.16400000000000001</v>
      </c>
      <c r="AX107" s="22">
        <v>0.12</v>
      </c>
    </row>
    <row r="108" spans="2:50" x14ac:dyDescent="0.3">
      <c r="B108" t="s">
        <v>3</v>
      </c>
      <c r="C108" s="9">
        <v>0.504</v>
      </c>
      <c r="D108" s="10">
        <v>0.05</v>
      </c>
      <c r="E108" s="13">
        <v>0.504</v>
      </c>
      <c r="F108" s="9">
        <v>0.72499999999999998</v>
      </c>
      <c r="G108" s="11">
        <v>0</v>
      </c>
      <c r="H108" s="14">
        <v>0</v>
      </c>
      <c r="I108" s="29">
        <v>0.42099999999999999</v>
      </c>
      <c r="J108" s="30">
        <v>0.42799999999999999</v>
      </c>
      <c r="K108" s="31">
        <v>0.40400000000000003</v>
      </c>
      <c r="L108" s="29">
        <v>0.49399999999999999</v>
      </c>
      <c r="M108" s="30">
        <v>0.48099999999999998</v>
      </c>
      <c r="N108" s="31">
        <v>0.50700000000000001</v>
      </c>
      <c r="O108" s="29">
        <v>0.42899999999999999</v>
      </c>
      <c r="P108" s="30">
        <v>0.40600000000000003</v>
      </c>
      <c r="Q108" s="31">
        <v>0.40600000000000003</v>
      </c>
      <c r="R108" s="29">
        <v>0.49399999999999999</v>
      </c>
      <c r="S108" s="30">
        <v>0.51300000000000001</v>
      </c>
      <c r="T108" s="31">
        <v>0.497</v>
      </c>
      <c r="U108" s="29">
        <v>0.14799999999999999</v>
      </c>
      <c r="V108" s="10">
        <v>0.11700000000000001</v>
      </c>
      <c r="W108" s="31">
        <v>0.214</v>
      </c>
      <c r="X108" s="29">
        <v>0.13100000000000001</v>
      </c>
      <c r="Y108" s="30">
        <v>6.5000000000000002E-2</v>
      </c>
      <c r="Z108" s="31">
        <v>0.105</v>
      </c>
      <c r="AA108" s="29">
        <v>0.20100000000000001</v>
      </c>
      <c r="AB108" s="30">
        <v>0.21199999999999999</v>
      </c>
      <c r="AC108" s="31">
        <v>0.16200000000000001</v>
      </c>
      <c r="AD108" s="29">
        <v>0.23400000000000001</v>
      </c>
      <c r="AE108" s="30">
        <v>0.23</v>
      </c>
      <c r="AF108" s="22">
        <v>0.252</v>
      </c>
      <c r="AG108" s="19">
        <v>0.185</v>
      </c>
      <c r="AH108" s="20">
        <v>0.152</v>
      </c>
      <c r="AI108" s="22">
        <v>0.156</v>
      </c>
      <c r="AJ108" s="29">
        <v>0.121</v>
      </c>
      <c r="AK108" s="30">
        <v>0.19900000000000001</v>
      </c>
      <c r="AL108" s="22">
        <v>0.2</v>
      </c>
      <c r="AM108" s="19">
        <v>6.2E-2</v>
      </c>
      <c r="AN108" s="20">
        <v>6.7000000000000004E-2</v>
      </c>
      <c r="AO108" s="22">
        <v>7.9000000000000001E-2</v>
      </c>
      <c r="AP108" s="19">
        <v>0.13200000000000001</v>
      </c>
      <c r="AQ108" s="21">
        <v>0.08</v>
      </c>
      <c r="AR108" s="22">
        <v>0.13600000000000001</v>
      </c>
      <c r="AS108" s="19">
        <v>0.108</v>
      </c>
      <c r="AT108" s="20">
        <v>0.182</v>
      </c>
      <c r="AU108" s="22">
        <v>0.104</v>
      </c>
      <c r="AV108" s="19">
        <v>0.27700000000000002</v>
      </c>
      <c r="AW108" s="21">
        <v>0.24099999999999999</v>
      </c>
      <c r="AX108" s="22">
        <v>0.05</v>
      </c>
    </row>
    <row r="109" spans="2:50" x14ac:dyDescent="0.3">
      <c r="B109" t="s">
        <v>4</v>
      </c>
      <c r="C109" s="8">
        <v>0</v>
      </c>
      <c r="D109" s="11">
        <v>0</v>
      </c>
      <c r="E109" s="14">
        <v>0</v>
      </c>
      <c r="F109" s="9">
        <v>0.27500000000000002</v>
      </c>
      <c r="G109" s="11">
        <v>1</v>
      </c>
      <c r="H109" s="14">
        <v>1</v>
      </c>
      <c r="I109" s="29">
        <v>0</v>
      </c>
      <c r="J109" s="30">
        <v>0</v>
      </c>
      <c r="K109" s="31">
        <v>0</v>
      </c>
      <c r="L109" s="29">
        <v>0</v>
      </c>
      <c r="M109" s="30">
        <v>0</v>
      </c>
      <c r="N109" s="31">
        <v>0</v>
      </c>
      <c r="O109" s="29">
        <v>0</v>
      </c>
      <c r="P109" s="30">
        <v>0</v>
      </c>
      <c r="Q109" s="31">
        <v>0</v>
      </c>
      <c r="R109" s="29">
        <v>0</v>
      </c>
      <c r="S109" s="30">
        <v>0</v>
      </c>
      <c r="T109" s="31">
        <v>0</v>
      </c>
      <c r="U109" s="29">
        <v>0.52400000000000002</v>
      </c>
      <c r="V109" s="10">
        <v>0.55800000000000005</v>
      </c>
      <c r="W109" s="31">
        <v>0.42599999999999999</v>
      </c>
      <c r="X109" s="29">
        <v>0.40400000000000003</v>
      </c>
      <c r="Y109" s="30">
        <v>0.65200000000000002</v>
      </c>
      <c r="Z109" s="31">
        <v>0.65800000000000003</v>
      </c>
      <c r="AA109" s="29">
        <v>0.192</v>
      </c>
      <c r="AB109" s="30">
        <v>0.19900000000000001</v>
      </c>
      <c r="AC109" s="31">
        <v>0.216</v>
      </c>
      <c r="AD109" s="29">
        <v>0.188</v>
      </c>
      <c r="AE109" s="30">
        <v>0.13600000000000001</v>
      </c>
      <c r="AF109" s="22">
        <v>0.16800000000000001</v>
      </c>
      <c r="AG109" s="19">
        <v>0.23200000000000001</v>
      </c>
      <c r="AH109" s="20">
        <v>0.32700000000000001</v>
      </c>
      <c r="AI109" s="22">
        <v>0.313</v>
      </c>
      <c r="AJ109" s="29">
        <v>0.29399999999999998</v>
      </c>
      <c r="AK109" s="30">
        <v>0.125</v>
      </c>
      <c r="AL109" s="22">
        <v>8.7999999999999995E-2</v>
      </c>
      <c r="AM109" s="23">
        <v>0.79</v>
      </c>
      <c r="AN109" s="20">
        <v>0.80900000000000005</v>
      </c>
      <c r="AO109" s="22">
        <v>0.70899999999999996</v>
      </c>
      <c r="AP109" s="19">
        <v>0.56499999999999995</v>
      </c>
      <c r="AQ109" s="20">
        <v>0.69799999999999995</v>
      </c>
      <c r="AR109" s="22">
        <v>0.72799999999999998</v>
      </c>
      <c r="AS109" s="23">
        <v>0.66500000000000004</v>
      </c>
      <c r="AT109" s="20">
        <v>0.53900000000000003</v>
      </c>
      <c r="AU109" s="22">
        <v>0.75800000000000001</v>
      </c>
      <c r="AV109" s="19">
        <v>0.38</v>
      </c>
      <c r="AW109" s="20">
        <v>0.57599999999999996</v>
      </c>
      <c r="AX109" s="22">
        <v>0.82</v>
      </c>
    </row>
    <row r="110" spans="2:50" x14ac:dyDescent="0.3">
      <c r="B110" t="s">
        <v>5</v>
      </c>
      <c r="C110" s="8">
        <v>0</v>
      </c>
      <c r="D110" s="11">
        <v>0</v>
      </c>
      <c r="E110" s="14">
        <v>0</v>
      </c>
      <c r="F110" s="8">
        <v>0</v>
      </c>
      <c r="G110" s="11">
        <v>0</v>
      </c>
      <c r="H110" s="14">
        <v>0</v>
      </c>
      <c r="I110" s="29">
        <v>0</v>
      </c>
      <c r="J110" s="30">
        <v>0</v>
      </c>
      <c r="K110" s="31">
        <v>0</v>
      </c>
      <c r="L110" s="29">
        <v>0</v>
      </c>
      <c r="M110" s="30">
        <v>0</v>
      </c>
      <c r="N110" s="31">
        <v>0</v>
      </c>
      <c r="O110" s="29">
        <v>0</v>
      </c>
      <c r="P110" s="30">
        <v>0</v>
      </c>
      <c r="Q110" s="31">
        <v>0</v>
      </c>
      <c r="R110" s="29">
        <v>0</v>
      </c>
      <c r="S110" s="30">
        <v>0</v>
      </c>
      <c r="T110" s="31">
        <v>0</v>
      </c>
      <c r="U110" s="29">
        <v>0.35699999999999998</v>
      </c>
      <c r="V110" s="10">
        <v>0.318</v>
      </c>
      <c r="W110" s="31">
        <v>0.308</v>
      </c>
      <c r="X110" s="29">
        <v>0.29599999999999999</v>
      </c>
      <c r="Y110" s="30">
        <v>0.45900000000000002</v>
      </c>
      <c r="Z110" s="31">
        <v>0.31900000000000001</v>
      </c>
      <c r="AA110" s="29">
        <v>0.11</v>
      </c>
      <c r="AB110" s="30">
        <v>0.113</v>
      </c>
      <c r="AC110" s="31">
        <v>0.114</v>
      </c>
      <c r="AD110" s="29">
        <v>7.5999999999999998E-2</v>
      </c>
      <c r="AE110" s="30">
        <v>6.6000000000000003E-2</v>
      </c>
      <c r="AF110" s="22">
        <v>8.5999999999999993E-2</v>
      </c>
      <c r="AG110" s="19">
        <v>0.123</v>
      </c>
      <c r="AH110" s="20">
        <v>0.20799999999999999</v>
      </c>
      <c r="AI110" s="22">
        <v>0.17699999999999999</v>
      </c>
      <c r="AJ110" s="29">
        <v>0.16600000000000001</v>
      </c>
      <c r="AK110" s="30">
        <v>6.7000000000000004E-2</v>
      </c>
      <c r="AL110" s="22">
        <v>4.8000000000000001E-2</v>
      </c>
      <c r="AM110" s="19">
        <v>0.69399999999999995</v>
      </c>
      <c r="AN110" s="20">
        <v>0.73199999999999998</v>
      </c>
      <c r="AO110" s="22">
        <v>0.628</v>
      </c>
      <c r="AP110" s="19">
        <v>0.45900000000000002</v>
      </c>
      <c r="AQ110" s="20">
        <v>0.58799999999999997</v>
      </c>
      <c r="AR110" s="22">
        <v>0.495</v>
      </c>
      <c r="AS110" s="19">
        <v>0.51600000000000001</v>
      </c>
      <c r="AT110" s="20">
        <v>0.104</v>
      </c>
      <c r="AU110" s="22">
        <v>0.57499999999999996</v>
      </c>
      <c r="AV110" s="19">
        <v>0.30299999999999999</v>
      </c>
      <c r="AW110" s="20">
        <v>0.45700000000000002</v>
      </c>
      <c r="AX110" s="22">
        <v>0.76</v>
      </c>
    </row>
    <row r="111" spans="2:50" x14ac:dyDescent="0.3">
      <c r="B111" t="s">
        <v>6</v>
      </c>
      <c r="C111" s="8">
        <v>0</v>
      </c>
      <c r="D111" s="11">
        <v>0</v>
      </c>
      <c r="E111" s="14">
        <v>0</v>
      </c>
      <c r="F111" s="9">
        <v>0.27500000000000002</v>
      </c>
      <c r="G111" s="11">
        <v>1</v>
      </c>
      <c r="H111" s="14">
        <v>1</v>
      </c>
      <c r="I111" s="29">
        <v>0</v>
      </c>
      <c r="J111" s="30">
        <v>0</v>
      </c>
      <c r="K111" s="31">
        <v>0</v>
      </c>
      <c r="L111" s="29">
        <v>0</v>
      </c>
      <c r="M111" s="30">
        <v>0</v>
      </c>
      <c r="N111" s="31">
        <v>0</v>
      </c>
      <c r="O111" s="29">
        <v>0</v>
      </c>
      <c r="P111" s="30">
        <v>0</v>
      </c>
      <c r="Q111" s="31">
        <v>0</v>
      </c>
      <c r="R111" s="29">
        <v>0</v>
      </c>
      <c r="S111" s="30">
        <v>0</v>
      </c>
      <c r="T111" s="31">
        <v>0</v>
      </c>
      <c r="U111" s="29">
        <v>0.16700000000000001</v>
      </c>
      <c r="V111" s="11">
        <v>0.24</v>
      </c>
      <c r="W111" s="31">
        <v>0.11899999999999999</v>
      </c>
      <c r="X111" s="29">
        <v>0.108</v>
      </c>
      <c r="Y111" s="30">
        <v>0.193</v>
      </c>
      <c r="Z111" s="31">
        <v>0.33900000000000002</v>
      </c>
      <c r="AA111" s="29">
        <v>8.2000000000000003E-2</v>
      </c>
      <c r="AB111" s="30">
        <v>8.5999999999999993E-2</v>
      </c>
      <c r="AC111" s="31">
        <v>0.10199999999999999</v>
      </c>
      <c r="AD111" s="29">
        <v>0.112</v>
      </c>
      <c r="AE111" s="30">
        <v>7.0999999999999994E-2</v>
      </c>
      <c r="AF111" s="22">
        <v>8.2000000000000003E-2</v>
      </c>
      <c r="AG111" s="19">
        <v>0.109</v>
      </c>
      <c r="AH111" s="20">
        <v>0.11899999999999999</v>
      </c>
      <c r="AI111" s="22">
        <v>0.13600000000000001</v>
      </c>
      <c r="AJ111" s="29">
        <v>0.128</v>
      </c>
      <c r="AK111" s="30">
        <v>5.8000000000000003E-2</v>
      </c>
      <c r="AL111" s="22">
        <v>0.04</v>
      </c>
      <c r="AM111" s="19">
        <v>9.5000000000000001E-2</v>
      </c>
      <c r="AN111" s="20">
        <v>7.8E-2</v>
      </c>
      <c r="AO111" s="22">
        <v>8.1000000000000003E-2</v>
      </c>
      <c r="AP111" s="19">
        <v>0.105</v>
      </c>
      <c r="AQ111" s="20">
        <v>0.109</v>
      </c>
      <c r="AR111" s="22">
        <v>0.23300000000000001</v>
      </c>
      <c r="AS111" s="19">
        <v>0.14799999999999999</v>
      </c>
      <c r="AT111" s="20">
        <v>0.125</v>
      </c>
      <c r="AU111" s="22">
        <v>0.183</v>
      </c>
      <c r="AV111" s="19">
        <v>7.6999999999999999E-2</v>
      </c>
      <c r="AW111" s="20">
        <v>0.11899999999999999</v>
      </c>
      <c r="AX111" s="22">
        <v>6.0999999999999999E-2</v>
      </c>
    </row>
    <row r="112" spans="2:50" x14ac:dyDescent="0.3">
      <c r="B112" t="s">
        <v>7</v>
      </c>
      <c r="C112" s="9">
        <v>0.36899999999999999</v>
      </c>
      <c r="D112" s="10">
        <v>0.378</v>
      </c>
      <c r="E112" s="13">
        <v>0.35299999999999998</v>
      </c>
      <c r="F112" s="9">
        <v>6.4000000000000001E-2</v>
      </c>
      <c r="G112" s="10">
        <v>0.188</v>
      </c>
      <c r="H112" s="13">
        <v>0.154</v>
      </c>
      <c r="I112" s="29">
        <v>0.64300000000000002</v>
      </c>
      <c r="J112" s="30">
        <v>0.60299999999999998</v>
      </c>
      <c r="K112" s="31">
        <v>0.68700000000000006</v>
      </c>
      <c r="L112" s="29">
        <v>0.46100000000000002</v>
      </c>
      <c r="M112" s="30">
        <v>0.52500000000000002</v>
      </c>
      <c r="N112" s="31">
        <v>0.42099999999999999</v>
      </c>
      <c r="O112" s="29">
        <v>0.59299999999999997</v>
      </c>
      <c r="P112" s="30">
        <v>0.66300000000000003</v>
      </c>
      <c r="Q112" s="31">
        <v>0.61899999999999999</v>
      </c>
      <c r="R112" s="29">
        <v>0.49299999999999999</v>
      </c>
      <c r="S112" s="30">
        <v>0.51500000000000001</v>
      </c>
      <c r="T112" s="31">
        <v>0.436</v>
      </c>
      <c r="U112" s="29">
        <v>0.371</v>
      </c>
      <c r="V112" s="10">
        <v>0.26100000000000001</v>
      </c>
      <c r="W112" s="31">
        <v>0.36599999999999999</v>
      </c>
      <c r="X112" s="29">
        <v>0.32300000000000001</v>
      </c>
      <c r="Y112" s="30">
        <v>0.41</v>
      </c>
      <c r="Z112" s="31">
        <v>0.17799999999999999</v>
      </c>
      <c r="AA112" s="29">
        <v>0.217</v>
      </c>
      <c r="AB112" s="30">
        <v>0.29599999999999999</v>
      </c>
      <c r="AC112" s="31">
        <v>0.24</v>
      </c>
      <c r="AD112" s="29">
        <v>0.32200000000000001</v>
      </c>
      <c r="AE112" s="30">
        <v>0.30599999999999999</v>
      </c>
      <c r="AF112" s="22">
        <v>0.254</v>
      </c>
      <c r="AG112" s="23">
        <v>0.38</v>
      </c>
      <c r="AH112" s="20">
        <v>0.39600000000000002</v>
      </c>
      <c r="AI112" s="22">
        <v>0.26100000000000001</v>
      </c>
      <c r="AJ112" s="29">
        <v>0.33500000000000002</v>
      </c>
      <c r="AK112" s="30">
        <v>0.25800000000000001</v>
      </c>
      <c r="AL112" s="22">
        <v>0.19900000000000001</v>
      </c>
      <c r="AM112" s="19">
        <v>0.505</v>
      </c>
      <c r="AN112" s="20">
        <v>0.52</v>
      </c>
      <c r="AO112" s="24">
        <v>0.42</v>
      </c>
      <c r="AP112" s="19">
        <v>0.28699999999999998</v>
      </c>
      <c r="AQ112" s="20">
        <v>0.371</v>
      </c>
      <c r="AR112" s="22">
        <v>0.191</v>
      </c>
      <c r="AS112" s="19">
        <v>0.439</v>
      </c>
      <c r="AT112" s="20">
        <v>0.54100000000000004</v>
      </c>
      <c r="AU112" s="24">
        <v>0.37</v>
      </c>
      <c r="AV112" s="19">
        <v>0.155</v>
      </c>
      <c r="AW112" s="20">
        <v>0.249</v>
      </c>
      <c r="AX112" s="22">
        <v>0.39</v>
      </c>
    </row>
    <row r="113" spans="2:50" x14ac:dyDescent="0.3">
      <c r="B113" t="s">
        <v>49</v>
      </c>
      <c r="C113" s="5">
        <f>$C$30/C104</f>
        <v>632111.23893805314</v>
      </c>
      <c r="D113" s="6">
        <f>$D$30/D104</f>
        <v>534685.01705645199</v>
      </c>
      <c r="E113" s="7">
        <f>$E$30/E104</f>
        <v>826446.24793388427</v>
      </c>
      <c r="F113" s="5">
        <f>$C$30/F104</f>
        <v>2127659531.9148936</v>
      </c>
      <c r="G113" s="6">
        <f>$D$30/G104</f>
        <v>2777777777.7777781</v>
      </c>
      <c r="H113" s="7">
        <f>$E$30/H104</f>
        <v>3124999875</v>
      </c>
      <c r="I113" s="5">
        <f>$C$30/I104</f>
        <v>1321632.4540071897</v>
      </c>
      <c r="J113" s="6">
        <f>$D$30/J104</f>
        <v>1071214.3285628587</v>
      </c>
      <c r="K113" s="7">
        <f>$E$30/K104</f>
        <v>1901140.6083650189</v>
      </c>
      <c r="L113" s="5">
        <f>$C$30/L104</f>
        <v>880677.04691366723</v>
      </c>
      <c r="M113" s="6">
        <f>$D$30/M104</f>
        <v>797868.0964462955</v>
      </c>
      <c r="N113" s="7">
        <f>$E$30/N104</f>
        <v>1123191.6164974391</v>
      </c>
      <c r="O113" s="5">
        <f>$C$30/O104</f>
        <v>1232954.3806870023</v>
      </c>
      <c r="P113" s="6">
        <f>$D$30/P104</f>
        <v>1129790.3109182937</v>
      </c>
      <c r="Q113" s="7">
        <f>$E$30/Q104</f>
        <v>1703461.3654946852</v>
      </c>
      <c r="R113" s="5">
        <f>$C$30/R104</f>
        <v>922687.95615386742</v>
      </c>
      <c r="S113" s="6">
        <f>$D$30/S104</f>
        <v>809808.39933271788</v>
      </c>
      <c r="T113" s="7">
        <f>$E$30/T104</f>
        <v>1143144.5163355358</v>
      </c>
      <c r="U113" s="5">
        <f>$C$30/U104</f>
        <v>81967211.475409836</v>
      </c>
      <c r="V113" s="6">
        <f>$D$30/V104</f>
        <v>35087719.298245616</v>
      </c>
      <c r="W113" s="7">
        <f>$E$30/W104</f>
        <v>81566065.252854809</v>
      </c>
      <c r="X113" s="5">
        <f>$C$30/X104</f>
        <v>72833210.487982526</v>
      </c>
      <c r="Y113" s="6">
        <f>$D$30/Y104</f>
        <v>43630017.452006981</v>
      </c>
      <c r="Z113" s="7">
        <f>$E$30/Z104</f>
        <v>52687036.880927294</v>
      </c>
      <c r="AA113" s="5">
        <f>$C$30/AA104</f>
        <v>33422459.224598929</v>
      </c>
      <c r="AB113" s="6">
        <f>$D$30/AB104</f>
        <v>21321961.620469082</v>
      </c>
      <c r="AC113" s="7">
        <f>$E$30/AC104</f>
        <v>37313431.343283579</v>
      </c>
      <c r="AD113" s="5">
        <f>$C$30/AD104</f>
        <v>46904314.258911818</v>
      </c>
      <c r="AE113" s="6">
        <f>$D$30/AE104</f>
        <v>23923444.976076558</v>
      </c>
      <c r="AF113" s="7">
        <f>$E$30/AF104</f>
        <v>18615040.208488461</v>
      </c>
      <c r="AG113" s="5">
        <f>$C$30/AG104</f>
        <v>49627790.5707196</v>
      </c>
      <c r="AH113" s="6">
        <f>$D$30/AH104</f>
        <v>28801843.317972351</v>
      </c>
      <c r="AI113" s="7">
        <f>$E$30/AI104</f>
        <v>36231882.608695656</v>
      </c>
      <c r="AJ113" s="5">
        <f>$C$30/AJ104</f>
        <v>51229507.172131151</v>
      </c>
      <c r="AK113" s="6">
        <f>$D$30/AK104</f>
        <v>21561017.6800345</v>
      </c>
      <c r="AL113" s="7">
        <f>$E$30/AL104</f>
        <v>31685676.806083649</v>
      </c>
      <c r="AM113" s="5">
        <f>$C$30/AM104</f>
        <v>40387721.324717283</v>
      </c>
      <c r="AN113" s="6">
        <f>$D$30/AN104</f>
        <v>15878056.525881233</v>
      </c>
      <c r="AO113" s="7">
        <f>$E$30/AO104</f>
        <v>40453072.815533981</v>
      </c>
      <c r="AP113" s="5">
        <f>$C$30/AP104</f>
        <v>46750817.204301082</v>
      </c>
      <c r="AQ113" s="6">
        <f>$D$30/AQ104</f>
        <v>25562372.188139059</v>
      </c>
      <c r="AR113" s="7">
        <f>$E$30/AR104</f>
        <v>32658391.900718488</v>
      </c>
      <c r="AS113" s="5">
        <f>$C$30/AS104</f>
        <v>77041600.924499229</v>
      </c>
      <c r="AT113" s="6">
        <f>$D$30/AT104</f>
        <v>79491255.961844191</v>
      </c>
      <c r="AU113" s="7">
        <f>$E$30/AU104</f>
        <v>69060770.718232051</v>
      </c>
      <c r="AV113" s="5">
        <f>$C$30/AV104</f>
        <v>48971595.494613126</v>
      </c>
      <c r="AW113" s="6">
        <f>$D$30/AW104</f>
        <v>52192066.805845514</v>
      </c>
      <c r="AX113" s="7">
        <f>$E$30/AX104</f>
        <v>88028165.492957756</v>
      </c>
    </row>
    <row r="114" spans="2:50" x14ac:dyDescent="0.3">
      <c r="B114" s="37" t="s">
        <v>44</v>
      </c>
      <c r="C114" s="38">
        <f t="shared" ref="C114:AX114" si="7">C105/C106</f>
        <v>0.86384941723878383</v>
      </c>
      <c r="D114" s="38">
        <f t="shared" si="7"/>
        <v>0.8964423959644523</v>
      </c>
      <c r="E114" s="38">
        <f t="shared" si="7"/>
        <v>0.85607348921955662</v>
      </c>
      <c r="F114" s="38">
        <f t="shared" si="7"/>
        <v>0.625</v>
      </c>
      <c r="G114" s="38">
        <f t="shared" si="7"/>
        <v>0.5</v>
      </c>
      <c r="H114" s="38">
        <f t="shared" si="7"/>
        <v>0.75</v>
      </c>
      <c r="I114" s="38">
        <f t="shared" si="7"/>
        <v>0.68799346212344781</v>
      </c>
      <c r="J114" s="38">
        <f t="shared" si="7"/>
        <v>0.66362610101460584</v>
      </c>
      <c r="K114" s="38">
        <f t="shared" si="7"/>
        <v>0.68848221796856901</v>
      </c>
      <c r="L114" s="38">
        <f t="shared" si="7"/>
        <v>0.77561849242311498</v>
      </c>
      <c r="M114" s="38">
        <f t="shared" si="7"/>
        <v>0.75954198473282442</v>
      </c>
      <c r="N114" s="38">
        <f t="shared" si="7"/>
        <v>0.76037575414017899</v>
      </c>
      <c r="O114" s="38">
        <f t="shared" si="7"/>
        <v>0.68339960909753028</v>
      </c>
      <c r="P114" s="38">
        <f t="shared" si="7"/>
        <v>0.66211934457280941</v>
      </c>
      <c r="Q114" s="38">
        <f t="shared" si="7"/>
        <v>0.6794335449124832</v>
      </c>
      <c r="R114" s="38">
        <f t="shared" si="7"/>
        <v>0.78842743281589045</v>
      </c>
      <c r="S114" s="38">
        <f t="shared" si="7"/>
        <v>0.76116448839277839</v>
      </c>
      <c r="T114" s="38">
        <f t="shared" si="7"/>
        <v>0.75620122817838087</v>
      </c>
      <c r="U114" s="38">
        <f t="shared" si="7"/>
        <v>0.62160919540229886</v>
      </c>
      <c r="V114" s="38">
        <f t="shared" si="7"/>
        <v>0.58972879399884592</v>
      </c>
      <c r="W114" s="38">
        <f t="shared" si="7"/>
        <v>0.60147601476014756</v>
      </c>
      <c r="X114" s="38">
        <f t="shared" si="7"/>
        <v>0.6606160616061606</v>
      </c>
      <c r="Y114" s="38">
        <f t="shared" si="7"/>
        <v>0.6432566811684276</v>
      </c>
      <c r="Z114" s="38">
        <f t="shared" si="7"/>
        <v>0.65911664779161949</v>
      </c>
      <c r="AA114" s="38">
        <f t="shared" si="7"/>
        <v>1.41289592760181</v>
      </c>
      <c r="AB114" s="38">
        <f t="shared" si="7"/>
        <v>1.2211511980170753</v>
      </c>
      <c r="AC114" s="38">
        <f t="shared" si="7"/>
        <v>1.3152660367976132</v>
      </c>
      <c r="AD114" s="38">
        <f t="shared" si="7"/>
        <v>1.5553590378493103</v>
      </c>
      <c r="AE114" s="38">
        <f t="shared" si="7"/>
        <v>1.4701269604182226</v>
      </c>
      <c r="AF114" s="38">
        <f t="shared" si="7"/>
        <v>1.4155677066580894</v>
      </c>
      <c r="AG114" s="38">
        <f t="shared" si="7"/>
        <v>1.0628620467710792</v>
      </c>
      <c r="AH114" s="38">
        <f t="shared" si="7"/>
        <v>0.98458707154359326</v>
      </c>
      <c r="AI114" s="38">
        <f t="shared" si="7"/>
        <v>1.1094661283086587</v>
      </c>
      <c r="AJ114" s="38">
        <f t="shared" si="7"/>
        <v>1.235460191981931</v>
      </c>
      <c r="AK114" s="38">
        <f t="shared" si="7"/>
        <v>1.0631753948462177</v>
      </c>
      <c r="AL114" s="38">
        <f t="shared" si="7"/>
        <v>1.1058038007190549</v>
      </c>
      <c r="AM114" s="38">
        <f t="shared" si="7"/>
        <v>0.35879467414155569</v>
      </c>
      <c r="AN114" s="38">
        <f t="shared" si="7"/>
        <v>0.28485517918507608</v>
      </c>
      <c r="AO114" s="38">
        <f t="shared" si="7"/>
        <v>3.8905775075987845E-2</v>
      </c>
      <c r="AP114" s="38">
        <f t="shared" si="7"/>
        <v>0.47415649676956212</v>
      </c>
      <c r="AQ114" s="38">
        <f t="shared" si="7"/>
        <v>0.40082159624413144</v>
      </c>
      <c r="AR114" s="38">
        <f t="shared" si="7"/>
        <v>0.46551724137931033</v>
      </c>
      <c r="AS114" s="38">
        <f t="shared" si="7"/>
        <v>0.3841485183862906</v>
      </c>
      <c r="AT114" s="38">
        <f t="shared" si="7"/>
        <v>0.37269166200335757</v>
      </c>
      <c r="AU114" s="38">
        <f t="shared" si="7"/>
        <v>0.38283582089552237</v>
      </c>
      <c r="AV114" s="38">
        <f t="shared" si="7"/>
        <v>0.51320754716981132</v>
      </c>
      <c r="AW114" s="38">
        <f t="shared" si="7"/>
        <v>0.4584717607973422</v>
      </c>
      <c r="AX114" s="38">
        <f t="shared" si="7"/>
        <v>0.47418244406196214</v>
      </c>
    </row>
    <row r="118" spans="2:50" x14ac:dyDescent="0.3">
      <c r="C118" s="70" t="s">
        <v>57</v>
      </c>
      <c r="D118" s="70"/>
      <c r="E118" s="70"/>
      <c r="F118" s="70"/>
      <c r="G118" s="70"/>
      <c r="H118" s="70"/>
      <c r="I118" s="70"/>
      <c r="J118" s="70"/>
    </row>
    <row r="121" spans="2:50" x14ac:dyDescent="0.3">
      <c r="C121" s="66" t="s">
        <v>15</v>
      </c>
      <c r="D121" s="66"/>
      <c r="E121" s="66"/>
      <c r="F121" s="70" t="s">
        <v>30</v>
      </c>
      <c r="G121" s="70"/>
      <c r="H121" s="70"/>
    </row>
    <row r="122" spans="2:50" x14ac:dyDescent="0.3">
      <c r="C122" s="65" t="s">
        <v>45</v>
      </c>
      <c r="D122" s="65"/>
      <c r="E122" s="65"/>
      <c r="F122" s="65" t="s">
        <v>28</v>
      </c>
      <c r="G122" s="65"/>
      <c r="H122" s="65"/>
    </row>
    <row r="123" spans="2:50" x14ac:dyDescent="0.3">
      <c r="C123" s="1" t="s">
        <v>11</v>
      </c>
      <c r="D123" s="3" t="s">
        <v>12</v>
      </c>
      <c r="E123" s="2" t="s">
        <v>13</v>
      </c>
      <c r="F123" s="25" t="s">
        <v>11</v>
      </c>
      <c r="G123" s="26" t="s">
        <v>12</v>
      </c>
      <c r="H123" s="27" t="s">
        <v>13</v>
      </c>
    </row>
    <row r="124" spans="2:50" x14ac:dyDescent="0.3">
      <c r="B124" t="s">
        <v>48</v>
      </c>
      <c r="C124" s="5">
        <v>158.19999999999999</v>
      </c>
      <c r="D124" s="6">
        <v>93.513000000000005</v>
      </c>
      <c r="E124" s="7">
        <v>60.5</v>
      </c>
      <c r="F124" s="25">
        <v>75.664000000000001</v>
      </c>
      <c r="G124" s="26">
        <v>46.676000000000002</v>
      </c>
      <c r="H124" s="27">
        <v>26.3</v>
      </c>
    </row>
    <row r="125" spans="2:50" x14ac:dyDescent="0.3">
      <c r="B125" t="s">
        <v>0</v>
      </c>
      <c r="C125" s="5">
        <v>378737500000</v>
      </c>
      <c r="D125" s="6">
        <v>236797500000</v>
      </c>
      <c r="E125" s="7">
        <v>140952500000</v>
      </c>
      <c r="F125" s="39">
        <v>378835000000</v>
      </c>
      <c r="G125" s="40">
        <v>238082500000</v>
      </c>
      <c r="H125" s="41">
        <v>141175000000</v>
      </c>
    </row>
    <row r="126" spans="2:50" x14ac:dyDescent="0.3">
      <c r="B126" t="s">
        <v>1</v>
      </c>
      <c r="C126" s="5">
        <v>438430000000</v>
      </c>
      <c r="D126" s="6">
        <v>264152500000</v>
      </c>
      <c r="E126" s="7">
        <v>164650000000</v>
      </c>
      <c r="F126" s="39">
        <v>550637500000</v>
      </c>
      <c r="G126" s="40">
        <v>358760000000</v>
      </c>
      <c r="H126" s="41">
        <v>205052500000</v>
      </c>
    </row>
    <row r="127" spans="2:50" x14ac:dyDescent="0.3">
      <c r="B127" t="s">
        <v>2</v>
      </c>
      <c r="C127" s="9">
        <v>0.51400000000000001</v>
      </c>
      <c r="D127" s="10">
        <v>0.53</v>
      </c>
      <c r="E127" s="13">
        <v>0.54100000000000004</v>
      </c>
      <c r="F127" s="29">
        <v>0.622</v>
      </c>
      <c r="G127" s="30">
        <v>0.66</v>
      </c>
      <c r="H127" s="31">
        <v>0.63300000000000001</v>
      </c>
    </row>
    <row r="128" spans="2:50" x14ac:dyDescent="0.3">
      <c r="B128" t="s">
        <v>3</v>
      </c>
      <c r="C128" s="9">
        <v>0.504</v>
      </c>
      <c r="D128" s="10">
        <v>0.05</v>
      </c>
      <c r="E128" s="13">
        <v>0.504</v>
      </c>
      <c r="F128" s="29">
        <v>0.42099999999999999</v>
      </c>
      <c r="G128" s="30">
        <v>0.42799999999999999</v>
      </c>
      <c r="H128" s="31">
        <v>0.40400000000000003</v>
      </c>
    </row>
    <row r="129" spans="2:11" x14ac:dyDescent="0.3">
      <c r="B129" t="s">
        <v>4</v>
      </c>
      <c r="C129" s="8">
        <v>0</v>
      </c>
      <c r="D129" s="11">
        <v>0</v>
      </c>
      <c r="E129" s="14">
        <v>0</v>
      </c>
      <c r="F129" s="29">
        <v>0</v>
      </c>
      <c r="G129" s="30">
        <v>0</v>
      </c>
      <c r="H129" s="31">
        <v>0</v>
      </c>
    </row>
    <row r="130" spans="2:11" x14ac:dyDescent="0.3">
      <c r="B130" t="s">
        <v>5</v>
      </c>
      <c r="C130" s="8">
        <v>0</v>
      </c>
      <c r="D130" s="11">
        <v>0</v>
      </c>
      <c r="E130" s="14">
        <v>0</v>
      </c>
      <c r="F130" s="29">
        <v>0</v>
      </c>
      <c r="G130" s="30">
        <v>0</v>
      </c>
      <c r="H130" s="31">
        <v>0</v>
      </c>
    </row>
    <row r="131" spans="2:11" x14ac:dyDescent="0.3">
      <c r="B131" t="s">
        <v>6</v>
      </c>
      <c r="C131" s="8">
        <v>0</v>
      </c>
      <c r="D131" s="11">
        <v>0</v>
      </c>
      <c r="E131" s="14">
        <v>0</v>
      </c>
      <c r="F131" s="29">
        <v>0</v>
      </c>
      <c r="G131" s="30">
        <v>0</v>
      </c>
      <c r="H131" s="31">
        <v>0</v>
      </c>
    </row>
    <row r="132" spans="2:11" x14ac:dyDescent="0.3">
      <c r="B132" t="s">
        <v>7</v>
      </c>
      <c r="C132" s="9">
        <v>0.36899999999999999</v>
      </c>
      <c r="D132" s="10">
        <v>0.378</v>
      </c>
      <c r="E132" s="13">
        <v>0.35299999999999998</v>
      </c>
      <c r="F132" s="29">
        <v>0.64300000000000002</v>
      </c>
      <c r="G132" s="30">
        <v>0.60299999999999998</v>
      </c>
      <c r="H132" s="31">
        <v>0.68700000000000006</v>
      </c>
    </row>
    <row r="133" spans="2:11" x14ac:dyDescent="0.3">
      <c r="B133" t="s">
        <v>49</v>
      </c>
      <c r="C133" s="5">
        <f>$C$30/C124</f>
        <v>632111.23893805314</v>
      </c>
      <c r="D133" s="6">
        <f>$D$30/D124</f>
        <v>534685.01705645199</v>
      </c>
      <c r="E133" s="7">
        <f>$E$30/E124</f>
        <v>826446.24793388427</v>
      </c>
      <c r="F133" s="5">
        <f>$C$30/F124</f>
        <v>1321632.4540071897</v>
      </c>
      <c r="G133" s="6">
        <f>$D$30/G124</f>
        <v>1071214.3285628587</v>
      </c>
      <c r="H133" s="7">
        <f>$E$30/H124</f>
        <v>1901140.6083650189</v>
      </c>
    </row>
    <row r="136" spans="2:11" x14ac:dyDescent="0.3">
      <c r="C136" s="67" t="s">
        <v>16</v>
      </c>
      <c r="D136" s="67"/>
      <c r="E136" s="67"/>
      <c r="F136" s="70" t="s">
        <v>31</v>
      </c>
      <c r="G136" s="70"/>
      <c r="H136" s="70"/>
      <c r="I136" s="73" t="s">
        <v>58</v>
      </c>
      <c r="J136" s="73"/>
      <c r="K136" s="73"/>
    </row>
    <row r="137" spans="2:11" x14ac:dyDescent="0.3">
      <c r="C137" s="64" t="s">
        <v>45</v>
      </c>
      <c r="D137" s="64"/>
      <c r="E137" s="64"/>
      <c r="F137" s="65" t="s">
        <v>28</v>
      </c>
      <c r="G137" s="65"/>
      <c r="H137" s="65"/>
      <c r="I137" s="65" t="s">
        <v>28</v>
      </c>
      <c r="J137" s="65"/>
      <c r="K137" s="65"/>
    </row>
    <row r="138" spans="2:11" x14ac:dyDescent="0.3">
      <c r="C138" s="1" t="s">
        <v>11</v>
      </c>
      <c r="D138" s="3" t="s">
        <v>12</v>
      </c>
      <c r="E138" s="2" t="s">
        <v>13</v>
      </c>
      <c r="F138" s="1" t="s">
        <v>11</v>
      </c>
      <c r="G138" s="3" t="s">
        <v>12</v>
      </c>
      <c r="H138" s="2" t="s">
        <v>13</v>
      </c>
      <c r="I138" s="1" t="s">
        <v>11</v>
      </c>
      <c r="J138" s="3" t="s">
        <v>12</v>
      </c>
      <c r="K138" s="2" t="s">
        <v>13</v>
      </c>
    </row>
    <row r="139" spans="2:11" x14ac:dyDescent="0.3">
      <c r="B139" t="s">
        <v>48</v>
      </c>
      <c r="C139" s="5">
        <v>4.7E-2</v>
      </c>
      <c r="D139" s="6">
        <v>1.7999999999999999E-2</v>
      </c>
      <c r="E139" s="7">
        <v>1.6E-2</v>
      </c>
      <c r="F139" s="25">
        <v>1.22</v>
      </c>
      <c r="G139" s="6">
        <v>1.425</v>
      </c>
      <c r="H139" s="27">
        <v>0.61299999999999999</v>
      </c>
      <c r="I139" s="16">
        <v>1.298</v>
      </c>
      <c r="J139" s="17">
        <v>0.629</v>
      </c>
      <c r="K139" s="18">
        <v>0.72399999999999998</v>
      </c>
    </row>
    <row r="140" spans="2:11" x14ac:dyDescent="0.3">
      <c r="B140" t="s">
        <v>0</v>
      </c>
      <c r="C140" s="5">
        <v>25000000</v>
      </c>
      <c r="D140" s="6">
        <v>20000000</v>
      </c>
      <c r="E140" s="7">
        <v>22500000</v>
      </c>
      <c r="F140" s="39">
        <v>3380000000</v>
      </c>
      <c r="G140" s="6">
        <v>2555000000</v>
      </c>
      <c r="H140" s="41">
        <v>2037500000</v>
      </c>
      <c r="I140" s="16">
        <v>2690000000</v>
      </c>
      <c r="J140" s="17">
        <v>1665000000</v>
      </c>
      <c r="K140" s="18">
        <v>1282500000</v>
      </c>
    </row>
    <row r="141" spans="2:11" x14ac:dyDescent="0.3">
      <c r="B141" t="s">
        <v>1</v>
      </c>
      <c r="C141" s="5">
        <v>40000000</v>
      </c>
      <c r="D141" s="6">
        <v>40000000</v>
      </c>
      <c r="E141" s="7">
        <v>30000000</v>
      </c>
      <c r="F141" s="39">
        <v>5437500000</v>
      </c>
      <c r="G141" s="6">
        <v>4332500000</v>
      </c>
      <c r="H141" s="41">
        <v>3387500000</v>
      </c>
      <c r="I141" s="16">
        <v>7002500000</v>
      </c>
      <c r="J141" s="17">
        <v>4467500000</v>
      </c>
      <c r="K141" s="18">
        <v>3350000000</v>
      </c>
    </row>
    <row r="142" spans="2:11" x14ac:dyDescent="0.3">
      <c r="B142" t="s">
        <v>2</v>
      </c>
      <c r="C142" s="8">
        <v>0</v>
      </c>
      <c r="D142" s="11">
        <v>0</v>
      </c>
      <c r="E142" s="14">
        <v>0</v>
      </c>
      <c r="F142" s="29">
        <v>0.27700000000000002</v>
      </c>
      <c r="G142" s="10">
        <v>0.31900000000000001</v>
      </c>
      <c r="H142" s="31">
        <v>0.34200000000000003</v>
      </c>
      <c r="I142" s="19">
        <v>0.24</v>
      </c>
      <c r="J142" s="20">
        <v>0.29199999999999998</v>
      </c>
      <c r="K142" s="22">
        <v>0.16400000000000001</v>
      </c>
    </row>
    <row r="143" spans="2:11" x14ac:dyDescent="0.3">
      <c r="B143" t="s">
        <v>3</v>
      </c>
      <c r="C143" s="9">
        <v>0.72499999999999998</v>
      </c>
      <c r="D143" s="11">
        <v>0</v>
      </c>
      <c r="E143" s="14">
        <v>0</v>
      </c>
      <c r="F143" s="29">
        <v>0.14799999999999999</v>
      </c>
      <c r="G143" s="10">
        <v>0.11700000000000001</v>
      </c>
      <c r="H143" s="31">
        <v>0.214</v>
      </c>
      <c r="I143" s="19">
        <v>0.108</v>
      </c>
      <c r="J143" s="20">
        <v>0.182</v>
      </c>
      <c r="K143" s="22">
        <v>0.104</v>
      </c>
    </row>
    <row r="144" spans="2:11" x14ac:dyDescent="0.3">
      <c r="B144" t="s">
        <v>4</v>
      </c>
      <c r="C144" s="9">
        <v>0.27500000000000002</v>
      </c>
      <c r="D144" s="11">
        <v>1</v>
      </c>
      <c r="E144" s="14">
        <v>1</v>
      </c>
      <c r="F144" s="29">
        <v>0.52400000000000002</v>
      </c>
      <c r="G144" s="10">
        <v>0.55800000000000005</v>
      </c>
      <c r="H144" s="31">
        <v>0.42599999999999999</v>
      </c>
      <c r="I144" s="23">
        <v>0.66500000000000004</v>
      </c>
      <c r="J144" s="20">
        <v>0.53900000000000003</v>
      </c>
      <c r="K144" s="22">
        <v>0.75800000000000001</v>
      </c>
    </row>
    <row r="145" spans="2:11" x14ac:dyDescent="0.3">
      <c r="B145" t="s">
        <v>5</v>
      </c>
      <c r="C145" s="8">
        <v>0</v>
      </c>
      <c r="D145" s="11">
        <v>0</v>
      </c>
      <c r="E145" s="14">
        <v>0</v>
      </c>
      <c r="F145" s="29">
        <v>0.35699999999999998</v>
      </c>
      <c r="G145" s="10">
        <v>0.318</v>
      </c>
      <c r="H145" s="31">
        <v>0.308</v>
      </c>
      <c r="I145" s="19">
        <v>0.51600000000000001</v>
      </c>
      <c r="J145" s="20">
        <v>0.104</v>
      </c>
      <c r="K145" s="22">
        <v>0.57499999999999996</v>
      </c>
    </row>
    <row r="146" spans="2:11" x14ac:dyDescent="0.3">
      <c r="B146" t="s">
        <v>6</v>
      </c>
      <c r="C146" s="9">
        <v>0.27500000000000002</v>
      </c>
      <c r="D146" s="11">
        <v>1</v>
      </c>
      <c r="E146" s="14">
        <v>1</v>
      </c>
      <c r="F146" s="29">
        <v>0.16700000000000001</v>
      </c>
      <c r="G146" s="11">
        <v>0.24</v>
      </c>
      <c r="H146" s="31">
        <v>0.11899999999999999</v>
      </c>
      <c r="I146" s="19">
        <v>0.14799999999999999</v>
      </c>
      <c r="J146" s="20">
        <v>0.125</v>
      </c>
      <c r="K146" s="22">
        <v>0.183</v>
      </c>
    </row>
    <row r="147" spans="2:11" x14ac:dyDescent="0.3">
      <c r="B147" t="s">
        <v>7</v>
      </c>
      <c r="C147" s="9">
        <v>6.4000000000000001E-2</v>
      </c>
      <c r="D147" s="10">
        <v>0.188</v>
      </c>
      <c r="E147" s="13">
        <v>0.154</v>
      </c>
      <c r="F147" s="29">
        <v>0.371</v>
      </c>
      <c r="G147" s="10">
        <v>0.26100000000000001</v>
      </c>
      <c r="H147" s="31">
        <v>0.36599999999999999</v>
      </c>
      <c r="I147" s="19">
        <v>0.439</v>
      </c>
      <c r="J147" s="20">
        <v>0.54100000000000004</v>
      </c>
      <c r="K147" s="24">
        <v>0.37</v>
      </c>
    </row>
    <row r="148" spans="2:11" x14ac:dyDescent="0.3">
      <c r="B148" t="s">
        <v>49</v>
      </c>
      <c r="C148" s="5">
        <f>$C$30/C139</f>
        <v>2127659531.9148936</v>
      </c>
      <c r="D148" s="6">
        <f>$D$30/D139</f>
        <v>2777777777.7777781</v>
      </c>
      <c r="E148" s="7">
        <f>$E$30/E139</f>
        <v>3124999875</v>
      </c>
      <c r="F148" s="5">
        <f>$C$30/F139</f>
        <v>81967211.475409836</v>
      </c>
      <c r="G148" s="6">
        <f>$D$30/G139</f>
        <v>35087719.298245616</v>
      </c>
      <c r="H148" s="7">
        <f>$E$30/H139</f>
        <v>81566065.252854809</v>
      </c>
      <c r="I148" s="5">
        <f>$C$30/I139</f>
        <v>77041600.924499229</v>
      </c>
      <c r="J148" s="6">
        <f>$D$30/J139</f>
        <v>79491255.961844191</v>
      </c>
      <c r="K148" s="7">
        <f>$E$30/K139</f>
        <v>69060770.718232051</v>
      </c>
    </row>
    <row r="149" spans="2:11" x14ac:dyDescent="0.3">
      <c r="B149" s="33"/>
      <c r="C149" s="51"/>
      <c r="D149" s="51"/>
      <c r="E149" s="51"/>
    </row>
  </sheetData>
  <mergeCells count="70">
    <mergeCell ref="C136:E136"/>
    <mergeCell ref="C137:E137"/>
    <mergeCell ref="F136:H136"/>
    <mergeCell ref="F137:H137"/>
    <mergeCell ref="I137:K137"/>
    <mergeCell ref="I136:K136"/>
    <mergeCell ref="AV102:AX102"/>
    <mergeCell ref="C99:J99"/>
    <mergeCell ref="C118:J118"/>
    <mergeCell ref="C121:E121"/>
    <mergeCell ref="C122:E122"/>
    <mergeCell ref="F122:H122"/>
    <mergeCell ref="F121:H121"/>
    <mergeCell ref="AG102:AI102"/>
    <mergeCell ref="AJ102:AL102"/>
    <mergeCell ref="AM102:AO102"/>
    <mergeCell ref="AP102:AR102"/>
    <mergeCell ref="AS102:AU102"/>
    <mergeCell ref="R102:T102"/>
    <mergeCell ref="U102:W102"/>
    <mergeCell ref="X102:Z102"/>
    <mergeCell ref="AA102:AC102"/>
    <mergeCell ref="AD102:AF102"/>
    <mergeCell ref="C102:E102"/>
    <mergeCell ref="F102:H102"/>
    <mergeCell ref="I102:K102"/>
    <mergeCell ref="L102:N102"/>
    <mergeCell ref="O102:Q102"/>
    <mergeCell ref="U101:Z101"/>
    <mergeCell ref="AA101:AF101"/>
    <mergeCell ref="AG101:AL101"/>
    <mergeCell ref="AM101:AR101"/>
    <mergeCell ref="AS101:AX101"/>
    <mergeCell ref="C101:E101"/>
    <mergeCell ref="F101:H101"/>
    <mergeCell ref="I101:N101"/>
    <mergeCell ref="O101:T101"/>
    <mergeCell ref="B91:K91"/>
    <mergeCell ref="AS34:AX34"/>
    <mergeCell ref="AS35:AU35"/>
    <mergeCell ref="AV35:AX35"/>
    <mergeCell ref="AM34:AR34"/>
    <mergeCell ref="AM35:AO35"/>
    <mergeCell ref="AP35:AR35"/>
    <mergeCell ref="B68:D68"/>
    <mergeCell ref="E68:G68"/>
    <mergeCell ref="D71:E71"/>
    <mergeCell ref="G71:H71"/>
    <mergeCell ref="J71:K71"/>
    <mergeCell ref="L35:N35"/>
    <mergeCell ref="I34:N34"/>
    <mergeCell ref="O34:T34"/>
    <mergeCell ref="O35:Q35"/>
    <mergeCell ref="R35:T35"/>
    <mergeCell ref="AG35:AI35"/>
    <mergeCell ref="AJ35:AL35"/>
    <mergeCell ref="AG34:AL34"/>
    <mergeCell ref="U34:Z34"/>
    <mergeCell ref="AA34:AF34"/>
    <mergeCell ref="U35:W35"/>
    <mergeCell ref="X35:Z35"/>
    <mergeCell ref="AA35:AC35"/>
    <mergeCell ref="AD35:AF35"/>
    <mergeCell ref="C1:E1"/>
    <mergeCell ref="F1:H1"/>
    <mergeCell ref="C35:E35"/>
    <mergeCell ref="F35:H35"/>
    <mergeCell ref="I35:K35"/>
    <mergeCell ref="C34:E34"/>
    <mergeCell ref="F34:H34"/>
  </mergeCells>
  <conditionalFormatting sqref="C73:C8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:F8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3:I8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:D86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{7C88C83D-D47B-415D-AA73-30EE8FA54EFF}</x14:id>
        </ext>
      </extLst>
    </cfRule>
  </conditionalFormatting>
  <conditionalFormatting sqref="E73:E86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{3F9B6B99-2E7C-4017-83F0-E502258D2AFB}</x14:id>
        </ext>
      </extLst>
    </cfRule>
  </conditionalFormatting>
  <conditionalFormatting sqref="G73:G86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{CE92C2D3-6BCE-4B37-803B-5A2B7C161625}</x14:id>
        </ext>
      </extLst>
    </cfRule>
  </conditionalFormatting>
  <conditionalFormatting sqref="H73:H86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{8204CEF1-E278-455F-A102-3489B3D92E29}</x14:id>
        </ext>
      </extLst>
    </cfRule>
  </conditionalFormatting>
  <conditionalFormatting sqref="J73:J86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{3E1761D8-D5F1-4D0E-94E3-1BA2413B5563}</x14:id>
        </ext>
      </extLst>
    </cfRule>
  </conditionalFormatting>
  <conditionalFormatting sqref="K73:K86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{D13DFC38-8C39-4189-8404-28F4438A37A9}</x14:id>
        </ext>
      </extLst>
    </cfRule>
  </conditionalFormatting>
  <conditionalFormatting sqref="C73:C8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:F8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3:I8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4:AX10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5:AX106">
    <cfRule type="dataBar" priority="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{0D4A46A5-A586-4504-9D7A-B6044577DA2E}</x14:id>
        </ext>
      </extLst>
    </cfRule>
  </conditionalFormatting>
  <conditionalFormatting sqref="C107:AX10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8:AX10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9:AX10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0:AX11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1:AX11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2:AX11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3:AX11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4:H12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5:H126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{65C2DC5A-CD18-41C4-8DF7-08F2EF95D272}</x14:id>
        </ext>
      </extLst>
    </cfRule>
  </conditionalFormatting>
  <conditionalFormatting sqref="C133:H1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9:K1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8:K1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0:K14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{F92D938B-CCD7-4421-A786-E5FD5097EF62}</x14:id>
        </ext>
      </extLst>
    </cfRule>
  </conditionalFormatting>
  <pageMargins left="0.7" right="0.7" top="0.75" bottom="0.75" header="0.3" footer="0.3"/>
  <pageSetup paperSize="9" orientation="portrait" horizontalDpi="360" verticalDpi="36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88C83D-D47B-415D-AA73-30EE8FA54EF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D73:D86</xm:sqref>
        </x14:conditionalFormatting>
        <x14:conditionalFormatting xmlns:xm="http://schemas.microsoft.com/office/excel/2006/main">
          <x14:cfRule type="dataBar" id="{3F9B6B99-2E7C-4017-83F0-E502258D2A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E73:E86</xm:sqref>
        </x14:conditionalFormatting>
        <x14:conditionalFormatting xmlns:xm="http://schemas.microsoft.com/office/excel/2006/main">
          <x14:cfRule type="dataBar" id="{CE92C2D3-6BCE-4B37-803B-5A2B7C1616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G73:G86</xm:sqref>
        </x14:conditionalFormatting>
        <x14:conditionalFormatting xmlns:xm="http://schemas.microsoft.com/office/excel/2006/main">
          <x14:cfRule type="dataBar" id="{8204CEF1-E278-455F-A102-3489B3D92E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H73:H86</xm:sqref>
        </x14:conditionalFormatting>
        <x14:conditionalFormatting xmlns:xm="http://schemas.microsoft.com/office/excel/2006/main">
          <x14:cfRule type="dataBar" id="{3E1761D8-D5F1-4D0E-94E3-1BA2413B556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J73:J86</xm:sqref>
        </x14:conditionalFormatting>
        <x14:conditionalFormatting xmlns:xm="http://schemas.microsoft.com/office/excel/2006/main">
          <x14:cfRule type="dataBar" id="{D13DFC38-8C39-4189-8404-28F4438A37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K73:K86</xm:sqref>
        </x14:conditionalFormatting>
        <x14:conditionalFormatting xmlns:xm="http://schemas.microsoft.com/office/excel/2006/main">
          <x14:cfRule type="dataBar" id="{0D4A46A5-A586-4504-9D7A-B6044577DA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C105:AX106</xm:sqref>
        </x14:conditionalFormatting>
        <x14:conditionalFormatting xmlns:xm="http://schemas.microsoft.com/office/excel/2006/main">
          <x14:cfRule type="dataBar" id="{65C2DC5A-CD18-41C4-8DF7-08F2EF95D2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C125:H126</xm:sqref>
        </x14:conditionalFormatting>
        <x14:conditionalFormatting xmlns:xm="http://schemas.microsoft.com/office/excel/2006/main">
          <x14:cfRule type="dataBar" id="{F92D938B-CCD7-4421-A786-E5FD5097EF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C140:K141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0"/>
  <sheetViews>
    <sheetView zoomScale="64" zoomScaleNormal="64" workbookViewId="0">
      <selection activeCell="Q20" sqref="Q20"/>
    </sheetView>
  </sheetViews>
  <sheetFormatPr defaultRowHeight="14.4" x14ac:dyDescent="0.3"/>
  <cols>
    <col min="1" max="1" width="14.44140625" customWidth="1"/>
    <col min="2" max="2" width="18.21875" customWidth="1"/>
    <col min="4" max="4" width="11.109375" customWidth="1"/>
    <col min="5" max="5" width="14.109375" customWidth="1"/>
    <col min="6" max="6" width="17" customWidth="1"/>
    <col min="7" max="7" width="11.109375" customWidth="1"/>
    <col min="8" max="8" width="8.109375" customWidth="1"/>
    <col min="9" max="9" width="14.33203125" customWidth="1"/>
    <col min="10" max="10" width="12" customWidth="1"/>
    <col min="11" max="11" width="11.5546875" customWidth="1"/>
    <col min="12" max="12" width="11.77734375" customWidth="1"/>
    <col min="13" max="13" width="12.33203125" customWidth="1"/>
    <col min="14" max="14" width="13.77734375" customWidth="1"/>
  </cols>
  <sheetData>
    <row r="2" spans="2:14" x14ac:dyDescent="0.3">
      <c r="E2" t="s">
        <v>60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61</v>
      </c>
      <c r="N2" t="s">
        <v>49</v>
      </c>
    </row>
    <row r="3" spans="2:14" x14ac:dyDescent="0.3">
      <c r="B3" s="78" t="s">
        <v>15</v>
      </c>
      <c r="C3" s="75" t="s">
        <v>45</v>
      </c>
      <c r="D3" s="1" t="s">
        <v>11</v>
      </c>
      <c r="E3" s="5">
        <v>158.19999999999999</v>
      </c>
      <c r="F3" s="5">
        <v>378737500000</v>
      </c>
      <c r="G3" s="5">
        <v>438430000000</v>
      </c>
      <c r="H3" s="9">
        <v>0.51400000000000001</v>
      </c>
      <c r="I3" s="9">
        <v>0.504</v>
      </c>
      <c r="J3" s="8">
        <v>0</v>
      </c>
      <c r="K3" s="8">
        <v>0</v>
      </c>
      <c r="L3" s="8">
        <v>0</v>
      </c>
      <c r="M3" s="9">
        <v>0.36899999999999999</v>
      </c>
      <c r="N3" s="5">
        <f>Sheet1!$C$30/E3</f>
        <v>632111.23893805314</v>
      </c>
    </row>
    <row r="4" spans="2:14" x14ac:dyDescent="0.3">
      <c r="B4" s="78"/>
      <c r="C4" s="75"/>
      <c r="D4" s="3" t="s">
        <v>12</v>
      </c>
      <c r="E4" s="6">
        <v>93.513000000000005</v>
      </c>
      <c r="F4" s="6">
        <v>236797500000</v>
      </c>
      <c r="G4" s="6">
        <v>264152500000</v>
      </c>
      <c r="H4" s="10">
        <v>0.53</v>
      </c>
      <c r="I4" s="10">
        <v>0.05</v>
      </c>
      <c r="J4" s="11">
        <v>0</v>
      </c>
      <c r="K4" s="11">
        <v>0</v>
      </c>
      <c r="L4" s="11">
        <v>0</v>
      </c>
      <c r="M4" s="10">
        <v>0.378</v>
      </c>
      <c r="N4" s="6">
        <f>Sheet1!$D$30/E4</f>
        <v>534685.01705645199</v>
      </c>
    </row>
    <row r="5" spans="2:14" x14ac:dyDescent="0.3">
      <c r="B5" s="78"/>
      <c r="C5" s="75"/>
      <c r="D5" s="2" t="s">
        <v>13</v>
      </c>
      <c r="E5" s="7">
        <v>60.5</v>
      </c>
      <c r="F5" s="7">
        <v>140952500000</v>
      </c>
      <c r="G5" s="7">
        <v>164650000000</v>
      </c>
      <c r="H5" s="13">
        <v>0.54100000000000004</v>
      </c>
      <c r="I5" s="13">
        <v>0.504</v>
      </c>
      <c r="J5" s="14">
        <v>0</v>
      </c>
      <c r="K5" s="14">
        <v>0</v>
      </c>
      <c r="L5" s="14">
        <v>0</v>
      </c>
      <c r="M5" s="13">
        <v>0.35299999999999998</v>
      </c>
      <c r="N5" s="7">
        <f>Sheet1!$E$30/E5</f>
        <v>826446.24793388427</v>
      </c>
    </row>
    <row r="6" spans="2:14" x14ac:dyDescent="0.3">
      <c r="B6" s="80" t="s">
        <v>16</v>
      </c>
      <c r="C6" s="81" t="s">
        <v>45</v>
      </c>
      <c r="D6" s="1" t="s">
        <v>11</v>
      </c>
      <c r="E6" s="5">
        <v>4.7E-2</v>
      </c>
      <c r="F6" s="59">
        <v>25000000</v>
      </c>
      <c r="G6" s="61">
        <v>40000000</v>
      </c>
      <c r="H6" s="8">
        <v>0</v>
      </c>
      <c r="I6" s="9">
        <v>0.72499999999999998</v>
      </c>
      <c r="J6" s="9">
        <v>0.27500000000000002</v>
      </c>
      <c r="K6" s="8">
        <v>0</v>
      </c>
      <c r="L6" s="9">
        <v>0.27500000000000002</v>
      </c>
      <c r="M6" s="9">
        <v>6.4000000000000001E-2</v>
      </c>
      <c r="N6" s="5">
        <f>Sheet1!$C$30/E6</f>
        <v>2127659531.9148936</v>
      </c>
    </row>
    <row r="7" spans="2:14" x14ac:dyDescent="0.3">
      <c r="B7" s="80"/>
      <c r="C7" s="81"/>
      <c r="D7" s="3" t="s">
        <v>12</v>
      </c>
      <c r="E7" s="6">
        <v>1.7999999999999999E-2</v>
      </c>
      <c r="F7" s="56">
        <v>20000000</v>
      </c>
      <c r="G7" s="45">
        <v>40000000</v>
      </c>
      <c r="H7" s="11">
        <v>0</v>
      </c>
      <c r="I7" s="11">
        <v>0</v>
      </c>
      <c r="J7" s="11">
        <v>1</v>
      </c>
      <c r="K7" s="11">
        <v>0</v>
      </c>
      <c r="L7" s="11">
        <v>1</v>
      </c>
      <c r="M7" s="10">
        <v>0.188</v>
      </c>
      <c r="N7" s="6">
        <f>Sheet1!$D$30/E7</f>
        <v>2777777777.7777781</v>
      </c>
    </row>
    <row r="8" spans="2:14" x14ac:dyDescent="0.3">
      <c r="B8" s="80"/>
      <c r="C8" s="81"/>
      <c r="D8" s="2" t="s">
        <v>13</v>
      </c>
      <c r="E8" s="7">
        <v>1.6E-2</v>
      </c>
      <c r="F8" s="60">
        <v>22500000</v>
      </c>
      <c r="G8" s="62">
        <v>30000000</v>
      </c>
      <c r="H8" s="14">
        <v>0</v>
      </c>
      <c r="I8" s="14">
        <v>0</v>
      </c>
      <c r="J8" s="14">
        <v>1</v>
      </c>
      <c r="K8" s="14">
        <v>0</v>
      </c>
      <c r="L8" s="14">
        <v>1</v>
      </c>
      <c r="M8" s="13">
        <v>0.154</v>
      </c>
      <c r="N8" s="7">
        <f>Sheet1!$E$30/E8</f>
        <v>3124999875</v>
      </c>
    </row>
    <row r="9" spans="2:14" x14ac:dyDescent="0.3">
      <c r="B9" s="78" t="s">
        <v>23</v>
      </c>
      <c r="C9" s="75" t="s">
        <v>28</v>
      </c>
      <c r="D9" s="25" t="s">
        <v>11</v>
      </c>
      <c r="E9" s="25">
        <v>75.664000000000001</v>
      </c>
      <c r="F9" s="39">
        <v>378835000000</v>
      </c>
      <c r="G9" s="39">
        <v>550637500000</v>
      </c>
      <c r="H9" s="29">
        <v>0.622</v>
      </c>
      <c r="I9" s="29">
        <v>0.42099999999999999</v>
      </c>
      <c r="J9" s="29">
        <v>0</v>
      </c>
      <c r="K9" s="29">
        <v>0</v>
      </c>
      <c r="L9" s="29">
        <v>0</v>
      </c>
      <c r="M9" s="29">
        <v>0.64300000000000002</v>
      </c>
      <c r="N9" s="5">
        <f>Sheet1!$C$30/E9</f>
        <v>1321632.4540071897</v>
      </c>
    </row>
    <row r="10" spans="2:14" x14ac:dyDescent="0.3">
      <c r="B10" s="78"/>
      <c r="C10" s="75"/>
      <c r="D10" s="26" t="s">
        <v>12</v>
      </c>
      <c r="E10" s="26">
        <v>46.676000000000002</v>
      </c>
      <c r="F10" s="40">
        <v>238082500000</v>
      </c>
      <c r="G10" s="40">
        <v>358760000000</v>
      </c>
      <c r="H10" s="30">
        <v>0.66</v>
      </c>
      <c r="I10" s="30">
        <v>0.42799999999999999</v>
      </c>
      <c r="J10" s="30">
        <v>0</v>
      </c>
      <c r="K10" s="30">
        <v>0</v>
      </c>
      <c r="L10" s="30">
        <v>0</v>
      </c>
      <c r="M10" s="30">
        <v>0.60299999999999998</v>
      </c>
      <c r="N10" s="6">
        <f>Sheet1!$D$30/E10</f>
        <v>1071214.3285628587</v>
      </c>
    </row>
    <row r="11" spans="2:14" x14ac:dyDescent="0.3">
      <c r="B11" s="78"/>
      <c r="C11" s="75"/>
      <c r="D11" s="27" t="s">
        <v>13</v>
      </c>
      <c r="E11" s="27">
        <v>26.3</v>
      </c>
      <c r="F11" s="41">
        <v>141175000000</v>
      </c>
      <c r="G11" s="41">
        <v>205052500000</v>
      </c>
      <c r="H11" s="31">
        <v>0.63300000000000001</v>
      </c>
      <c r="I11" s="31">
        <v>0.40400000000000003</v>
      </c>
      <c r="J11" s="31">
        <v>0</v>
      </c>
      <c r="K11" s="31">
        <v>0</v>
      </c>
      <c r="L11" s="31">
        <v>0</v>
      </c>
      <c r="M11" s="31">
        <v>0.68700000000000006</v>
      </c>
      <c r="N11" s="7">
        <f>Sheet1!$E$30/E11</f>
        <v>1901140.6083650189</v>
      </c>
    </row>
    <row r="12" spans="2:14" x14ac:dyDescent="0.3">
      <c r="B12" s="78"/>
      <c r="C12" s="76" t="s">
        <v>29</v>
      </c>
      <c r="D12" s="25" t="s">
        <v>11</v>
      </c>
      <c r="E12" s="25">
        <v>113.54900000000001</v>
      </c>
      <c r="F12" s="39">
        <v>377860000000</v>
      </c>
      <c r="G12" s="39">
        <v>487172500000</v>
      </c>
      <c r="H12" s="29">
        <v>0.57199999999999995</v>
      </c>
      <c r="I12" s="29">
        <v>0.49399999999999999</v>
      </c>
      <c r="J12" s="29">
        <v>0</v>
      </c>
      <c r="K12" s="29">
        <v>0</v>
      </c>
      <c r="L12" s="29">
        <v>0</v>
      </c>
      <c r="M12" s="29">
        <v>0.46100000000000002</v>
      </c>
      <c r="N12" s="5">
        <f>Sheet1!$C$30/E12</f>
        <v>880677.04691366723</v>
      </c>
    </row>
    <row r="13" spans="2:14" x14ac:dyDescent="0.3">
      <c r="B13" s="78"/>
      <c r="C13" s="76"/>
      <c r="D13" s="26" t="s">
        <v>12</v>
      </c>
      <c r="E13" s="26">
        <v>62.667000000000002</v>
      </c>
      <c r="F13" s="40">
        <v>237307500000</v>
      </c>
      <c r="G13" s="40">
        <v>312435000000</v>
      </c>
      <c r="H13" s="30">
        <v>0.57599999999999996</v>
      </c>
      <c r="I13" s="30">
        <v>0.48099999999999998</v>
      </c>
      <c r="J13" s="30">
        <v>0</v>
      </c>
      <c r="K13" s="30">
        <v>0</v>
      </c>
      <c r="L13" s="30">
        <v>0</v>
      </c>
      <c r="M13" s="30">
        <v>0.52500000000000002</v>
      </c>
      <c r="N13" s="6">
        <f>Sheet1!$D$30/E13</f>
        <v>797868.0964462955</v>
      </c>
    </row>
    <row r="14" spans="2:14" x14ac:dyDescent="0.3">
      <c r="B14" s="78"/>
      <c r="C14" s="76"/>
      <c r="D14" s="27" t="s">
        <v>13</v>
      </c>
      <c r="E14" s="27">
        <v>44.515999999999998</v>
      </c>
      <c r="F14" s="41">
        <v>140842500000</v>
      </c>
      <c r="G14" s="41">
        <v>185227500000</v>
      </c>
      <c r="H14" s="31">
        <v>0.60799999999999998</v>
      </c>
      <c r="I14" s="31">
        <v>0.50700000000000001</v>
      </c>
      <c r="J14" s="31">
        <v>0</v>
      </c>
      <c r="K14" s="31">
        <v>0</v>
      </c>
      <c r="L14" s="31">
        <v>0</v>
      </c>
      <c r="M14" s="31">
        <v>0.42099999999999999</v>
      </c>
      <c r="N14" s="7">
        <f>Sheet1!$E$30/E14</f>
        <v>1123191.6164974391</v>
      </c>
    </row>
    <row r="15" spans="2:14" x14ac:dyDescent="0.3">
      <c r="B15" s="79" t="s">
        <v>59</v>
      </c>
      <c r="C15" s="75" t="s">
        <v>28</v>
      </c>
      <c r="D15" s="25" t="s">
        <v>11</v>
      </c>
      <c r="E15" s="25">
        <v>81.105999999999995</v>
      </c>
      <c r="F15" s="39">
        <v>379547500000</v>
      </c>
      <c r="G15" s="39">
        <v>555381500000</v>
      </c>
      <c r="H15" s="29">
        <v>0.629</v>
      </c>
      <c r="I15" s="29">
        <v>0.42899999999999999</v>
      </c>
      <c r="J15" s="29">
        <v>0</v>
      </c>
      <c r="K15" s="29">
        <v>0</v>
      </c>
      <c r="L15" s="29">
        <v>0</v>
      </c>
      <c r="M15" s="29">
        <v>0.59299999999999997</v>
      </c>
      <c r="N15" s="5">
        <f>Sheet1!$C$30/E15</f>
        <v>1232954.3806870023</v>
      </c>
    </row>
    <row r="16" spans="2:14" x14ac:dyDescent="0.3">
      <c r="B16" s="79"/>
      <c r="C16" s="75"/>
      <c r="D16" s="26" t="s">
        <v>12</v>
      </c>
      <c r="E16" s="26">
        <v>44.256</v>
      </c>
      <c r="F16" s="40">
        <v>237702500000</v>
      </c>
      <c r="G16" s="40">
        <v>359002500000</v>
      </c>
      <c r="H16" s="30">
        <v>0.64400000000000002</v>
      </c>
      <c r="I16" s="30">
        <v>0.40600000000000003</v>
      </c>
      <c r="J16" s="30">
        <v>0</v>
      </c>
      <c r="K16" s="30">
        <v>0</v>
      </c>
      <c r="L16" s="30">
        <v>0</v>
      </c>
      <c r="M16" s="30">
        <v>0.66300000000000003</v>
      </c>
      <c r="N16" s="6">
        <f>Sheet1!$D$30/E16</f>
        <v>1129790.3109182937</v>
      </c>
    </row>
    <row r="17" spans="2:14" x14ac:dyDescent="0.3">
      <c r="B17" s="79"/>
      <c r="C17" s="75"/>
      <c r="D17" s="27" t="s">
        <v>13</v>
      </c>
      <c r="E17" s="27">
        <v>29.352</v>
      </c>
      <c r="F17" s="41">
        <v>141295000000</v>
      </c>
      <c r="G17" s="41">
        <v>207960000000</v>
      </c>
      <c r="H17" s="31">
        <v>0.63500000000000001</v>
      </c>
      <c r="I17" s="31">
        <v>0.40600000000000003</v>
      </c>
      <c r="J17" s="31">
        <v>0</v>
      </c>
      <c r="K17" s="31">
        <v>0</v>
      </c>
      <c r="L17" s="31">
        <v>0</v>
      </c>
      <c r="M17" s="31">
        <v>0.61899999999999999</v>
      </c>
      <c r="N17" s="7">
        <f>Sheet1!$E$30/E17</f>
        <v>1703461.3654946852</v>
      </c>
    </row>
    <row r="18" spans="2:14" x14ac:dyDescent="0.3">
      <c r="B18" s="79"/>
      <c r="C18" s="76" t="s">
        <v>29</v>
      </c>
      <c r="D18" s="25" t="s">
        <v>11</v>
      </c>
      <c r="E18" s="25">
        <v>108.379</v>
      </c>
      <c r="F18" s="39">
        <v>377877500000</v>
      </c>
      <c r="G18" s="39">
        <v>479280000000</v>
      </c>
      <c r="H18" s="29">
        <v>0.55800000000000005</v>
      </c>
      <c r="I18" s="29">
        <v>0.49399999999999999</v>
      </c>
      <c r="J18" s="29">
        <v>0</v>
      </c>
      <c r="K18" s="29">
        <v>0</v>
      </c>
      <c r="L18" s="29">
        <v>0</v>
      </c>
      <c r="M18" s="29">
        <v>0.49299999999999999</v>
      </c>
      <c r="N18" s="5">
        <f>Sheet1!$C$30/E18</f>
        <v>922687.95615386742</v>
      </c>
    </row>
    <row r="19" spans="2:14" x14ac:dyDescent="0.3">
      <c r="B19" s="79"/>
      <c r="C19" s="76"/>
      <c r="D19" s="26" t="s">
        <v>12</v>
      </c>
      <c r="E19" s="26">
        <v>61.743000000000002</v>
      </c>
      <c r="F19" s="40">
        <v>237470000000</v>
      </c>
      <c r="G19" s="40">
        <v>311982500000</v>
      </c>
      <c r="H19" s="30">
        <v>0.6</v>
      </c>
      <c r="I19" s="30">
        <v>0.51300000000000001</v>
      </c>
      <c r="J19" s="30">
        <v>0</v>
      </c>
      <c r="K19" s="30">
        <v>0</v>
      </c>
      <c r="L19" s="30">
        <v>0</v>
      </c>
      <c r="M19" s="30">
        <v>0.51500000000000001</v>
      </c>
      <c r="N19" s="6">
        <f>Sheet1!$D$30/E19</f>
        <v>809808.39933271788</v>
      </c>
    </row>
    <row r="20" spans="2:14" x14ac:dyDescent="0.3">
      <c r="B20" s="79"/>
      <c r="C20" s="76"/>
      <c r="D20" s="27" t="s">
        <v>13</v>
      </c>
      <c r="E20" s="27">
        <v>43.738999999999997</v>
      </c>
      <c r="F20" s="41">
        <v>140997500000</v>
      </c>
      <c r="G20" s="41">
        <v>186455000000</v>
      </c>
      <c r="H20" s="31">
        <v>0.59799999999999998</v>
      </c>
      <c r="I20" s="31">
        <v>0.497</v>
      </c>
      <c r="J20" s="31">
        <v>0</v>
      </c>
      <c r="K20" s="31">
        <v>0</v>
      </c>
      <c r="L20" s="31">
        <v>0</v>
      </c>
      <c r="M20" s="31">
        <v>0.436</v>
      </c>
      <c r="N20" s="7">
        <f>Sheet1!$E$30/E20</f>
        <v>1143144.5163355358</v>
      </c>
    </row>
    <row r="21" spans="2:14" x14ac:dyDescent="0.3">
      <c r="B21" s="78" t="s">
        <v>27</v>
      </c>
      <c r="C21" s="75" t="s">
        <v>28</v>
      </c>
      <c r="D21" s="1" t="s">
        <v>11</v>
      </c>
      <c r="E21" s="25">
        <v>1.22</v>
      </c>
      <c r="F21" s="55">
        <v>3380000000</v>
      </c>
      <c r="G21" s="44">
        <v>5437500000</v>
      </c>
      <c r="H21" s="29">
        <v>0.27700000000000002</v>
      </c>
      <c r="I21" s="29">
        <v>0.14799999999999999</v>
      </c>
      <c r="J21" s="29">
        <v>0.52400000000000002</v>
      </c>
      <c r="K21" s="29">
        <v>0.35699999999999998</v>
      </c>
      <c r="L21" s="29">
        <v>0.16700000000000001</v>
      </c>
      <c r="M21" s="29">
        <v>0.371</v>
      </c>
      <c r="N21" s="5">
        <f>Sheet1!$C$30/E21</f>
        <v>81967211.475409836</v>
      </c>
    </row>
    <row r="22" spans="2:14" x14ac:dyDescent="0.3">
      <c r="B22" s="78"/>
      <c r="C22" s="75"/>
      <c r="D22" s="3" t="s">
        <v>12</v>
      </c>
      <c r="E22" s="6">
        <v>1.425</v>
      </c>
      <c r="F22" s="56">
        <v>2555000000</v>
      </c>
      <c r="G22" s="45">
        <v>4332500000</v>
      </c>
      <c r="H22" s="10">
        <v>0.31900000000000001</v>
      </c>
      <c r="I22" s="10">
        <v>0.11700000000000001</v>
      </c>
      <c r="J22" s="10">
        <v>0.55800000000000005</v>
      </c>
      <c r="K22" s="10">
        <v>0.318</v>
      </c>
      <c r="L22" s="11">
        <v>0.24</v>
      </c>
      <c r="M22" s="10">
        <v>0.26100000000000001</v>
      </c>
      <c r="N22" s="6">
        <f>Sheet1!$D$30/E22</f>
        <v>35087719.298245616</v>
      </c>
    </row>
    <row r="23" spans="2:14" x14ac:dyDescent="0.3">
      <c r="B23" s="78"/>
      <c r="C23" s="75"/>
      <c r="D23" s="2" t="s">
        <v>13</v>
      </c>
      <c r="E23" s="27">
        <v>0.61299999999999999</v>
      </c>
      <c r="F23" s="57">
        <v>2037500000</v>
      </c>
      <c r="G23" s="46">
        <v>3387500000</v>
      </c>
      <c r="H23" s="31">
        <v>0.34200000000000003</v>
      </c>
      <c r="I23" s="31">
        <v>0.214</v>
      </c>
      <c r="J23" s="31">
        <v>0.42599999999999999</v>
      </c>
      <c r="K23" s="31">
        <v>0.308</v>
      </c>
      <c r="L23" s="31">
        <v>0.11899999999999999</v>
      </c>
      <c r="M23" s="31">
        <v>0.36599999999999999</v>
      </c>
      <c r="N23" s="7">
        <f>Sheet1!$E$30/E23</f>
        <v>81566065.252854809</v>
      </c>
    </row>
    <row r="24" spans="2:14" x14ac:dyDescent="0.3">
      <c r="B24" s="78"/>
      <c r="C24" s="76" t="s">
        <v>29</v>
      </c>
      <c r="D24" s="1" t="s">
        <v>11</v>
      </c>
      <c r="E24" s="25">
        <v>1.373</v>
      </c>
      <c r="F24" s="55">
        <v>3002500000</v>
      </c>
      <c r="G24" s="44">
        <v>4545000000</v>
      </c>
      <c r="H24" s="29">
        <v>0.34899999999999998</v>
      </c>
      <c r="I24" s="29">
        <v>0.13100000000000001</v>
      </c>
      <c r="J24" s="29">
        <v>0.40400000000000003</v>
      </c>
      <c r="K24" s="29">
        <v>0.29599999999999999</v>
      </c>
      <c r="L24" s="29">
        <v>0.108</v>
      </c>
      <c r="M24" s="29">
        <v>0.32300000000000001</v>
      </c>
      <c r="N24" s="5">
        <f>Sheet1!$C$30/E24</f>
        <v>72833210.487982526</v>
      </c>
    </row>
    <row r="25" spans="2:14" x14ac:dyDescent="0.3">
      <c r="B25" s="78"/>
      <c r="C25" s="76"/>
      <c r="D25" s="3" t="s">
        <v>12</v>
      </c>
      <c r="E25" s="26">
        <v>1.1459999999999999</v>
      </c>
      <c r="F25" s="58">
        <v>2587500000</v>
      </c>
      <c r="G25" s="47">
        <v>4022500000</v>
      </c>
      <c r="H25" s="30">
        <v>0.26900000000000002</v>
      </c>
      <c r="I25" s="30">
        <v>6.5000000000000002E-2</v>
      </c>
      <c r="J25" s="30">
        <v>0.65200000000000002</v>
      </c>
      <c r="K25" s="30">
        <v>0.45900000000000002</v>
      </c>
      <c r="L25" s="30">
        <v>0.193</v>
      </c>
      <c r="M25" s="30">
        <v>0.41</v>
      </c>
      <c r="N25" s="6">
        <f>Sheet1!$D$30/E25</f>
        <v>43630017.452006981</v>
      </c>
    </row>
    <row r="26" spans="2:14" x14ac:dyDescent="0.3">
      <c r="B26" s="78"/>
      <c r="C26" s="76"/>
      <c r="D26" s="2" t="s">
        <v>13</v>
      </c>
      <c r="E26" s="27">
        <v>0.94899999999999995</v>
      </c>
      <c r="F26" s="57">
        <v>1455000000</v>
      </c>
      <c r="G26" s="46">
        <v>2207500000</v>
      </c>
      <c r="H26" s="31">
        <v>0.23599999999999999</v>
      </c>
      <c r="I26" s="31">
        <v>0.105</v>
      </c>
      <c r="J26" s="31">
        <v>0.65800000000000003</v>
      </c>
      <c r="K26" s="31">
        <v>0.31900000000000001</v>
      </c>
      <c r="L26" s="31">
        <v>0.33900000000000002</v>
      </c>
      <c r="M26" s="31">
        <v>0.17799999999999999</v>
      </c>
      <c r="N26" s="7">
        <f>Sheet1!$E$30/E26</f>
        <v>52687036.880927294</v>
      </c>
    </row>
    <row r="27" spans="2:14" x14ac:dyDescent="0.3">
      <c r="B27" s="79" t="s">
        <v>46</v>
      </c>
      <c r="C27" s="75" t="s">
        <v>28</v>
      </c>
      <c r="D27" s="1" t="s">
        <v>11</v>
      </c>
      <c r="E27" s="25">
        <v>2.992</v>
      </c>
      <c r="F27" s="55">
        <v>12490000000</v>
      </c>
      <c r="G27" s="44">
        <v>8840000000</v>
      </c>
      <c r="H27" s="29">
        <v>0.59199999999999997</v>
      </c>
      <c r="I27" s="29">
        <v>0.20100000000000001</v>
      </c>
      <c r="J27" s="29">
        <v>0.192</v>
      </c>
      <c r="K27" s="29">
        <v>0.11</v>
      </c>
      <c r="L27" s="29">
        <v>8.2000000000000003E-2</v>
      </c>
      <c r="M27" s="29">
        <v>0.217</v>
      </c>
      <c r="N27" s="5">
        <f>Sheet1!$C$30/E27</f>
        <v>33422459.224598929</v>
      </c>
    </row>
    <row r="28" spans="2:14" x14ac:dyDescent="0.3">
      <c r="B28" s="79"/>
      <c r="C28" s="75"/>
      <c r="D28" s="3" t="s">
        <v>12</v>
      </c>
      <c r="E28" s="26">
        <v>2.3450000000000002</v>
      </c>
      <c r="F28" s="58">
        <v>11085000000</v>
      </c>
      <c r="G28" s="47">
        <v>9077500000</v>
      </c>
      <c r="H28" s="30">
        <v>0.502</v>
      </c>
      <c r="I28" s="30">
        <v>0.21199999999999999</v>
      </c>
      <c r="J28" s="30">
        <v>0.19900000000000001</v>
      </c>
      <c r="K28" s="30">
        <v>0.113</v>
      </c>
      <c r="L28" s="30">
        <v>8.5999999999999993E-2</v>
      </c>
      <c r="M28" s="30">
        <v>0.29599999999999999</v>
      </c>
      <c r="N28" s="6">
        <f>Sheet1!$D$30/E28</f>
        <v>21321961.620469082</v>
      </c>
    </row>
    <row r="29" spans="2:14" x14ac:dyDescent="0.3">
      <c r="B29" s="79"/>
      <c r="C29" s="75"/>
      <c r="D29" s="2" t="s">
        <v>13</v>
      </c>
      <c r="E29" s="27">
        <v>1.34</v>
      </c>
      <c r="F29" s="57">
        <v>6612500000</v>
      </c>
      <c r="G29" s="46">
        <v>5027500000</v>
      </c>
      <c r="H29" s="31">
        <v>0.53600000000000003</v>
      </c>
      <c r="I29" s="31">
        <v>0.16200000000000001</v>
      </c>
      <c r="J29" s="31">
        <v>0.216</v>
      </c>
      <c r="K29" s="31">
        <v>0.114</v>
      </c>
      <c r="L29" s="31">
        <v>0.10199999999999999</v>
      </c>
      <c r="M29" s="31">
        <v>0.24</v>
      </c>
      <c r="N29" s="7">
        <f>Sheet1!$E$30/E29</f>
        <v>37313431.343283579</v>
      </c>
    </row>
    <row r="30" spans="2:14" x14ac:dyDescent="0.3">
      <c r="B30" s="79"/>
      <c r="C30" s="76" t="s">
        <v>29</v>
      </c>
      <c r="D30" s="1" t="s">
        <v>11</v>
      </c>
      <c r="E30" s="25">
        <v>2.1320000000000001</v>
      </c>
      <c r="F30" s="55">
        <v>10992500000</v>
      </c>
      <c r="G30" s="44">
        <v>7067500000</v>
      </c>
      <c r="H30" s="29">
        <v>0.55300000000000005</v>
      </c>
      <c r="I30" s="29">
        <v>0.23400000000000001</v>
      </c>
      <c r="J30" s="29">
        <v>0.188</v>
      </c>
      <c r="K30" s="29">
        <v>7.5999999999999998E-2</v>
      </c>
      <c r="L30" s="29">
        <v>0.112</v>
      </c>
      <c r="M30" s="29">
        <v>0.32200000000000001</v>
      </c>
      <c r="N30" s="5">
        <f>Sheet1!$C$30/E30</f>
        <v>46904314.258911818</v>
      </c>
    </row>
    <row r="31" spans="2:14" x14ac:dyDescent="0.3">
      <c r="B31" s="79"/>
      <c r="C31" s="76"/>
      <c r="D31" s="3" t="s">
        <v>12</v>
      </c>
      <c r="E31" s="26">
        <v>2.09</v>
      </c>
      <c r="F31" s="58">
        <v>9842500000</v>
      </c>
      <c r="G31" s="47">
        <v>6695000000</v>
      </c>
      <c r="H31" s="30">
        <v>0.56599999999999995</v>
      </c>
      <c r="I31" s="30">
        <v>0.23</v>
      </c>
      <c r="J31" s="30">
        <v>0.13600000000000001</v>
      </c>
      <c r="K31" s="30">
        <v>6.6000000000000003E-2</v>
      </c>
      <c r="L31" s="30">
        <v>7.0999999999999994E-2</v>
      </c>
      <c r="M31" s="30">
        <v>0.30599999999999999</v>
      </c>
      <c r="N31" s="6">
        <f>Sheet1!$D$30/E31</f>
        <v>23923444.976076558</v>
      </c>
    </row>
    <row r="32" spans="2:14" x14ac:dyDescent="0.3">
      <c r="B32" s="79"/>
      <c r="C32" s="76"/>
      <c r="D32" s="2" t="s">
        <v>13</v>
      </c>
      <c r="E32" s="18">
        <v>2.6859999999999999</v>
      </c>
      <c r="F32" s="54">
        <v>11002500000</v>
      </c>
      <c r="G32" s="48">
        <v>7772500000</v>
      </c>
      <c r="H32" s="22">
        <v>0.47299999999999998</v>
      </c>
      <c r="I32" s="22">
        <v>0.252</v>
      </c>
      <c r="J32" s="22">
        <v>0.16800000000000001</v>
      </c>
      <c r="K32" s="22">
        <v>8.5999999999999993E-2</v>
      </c>
      <c r="L32" s="22">
        <v>8.2000000000000003E-2</v>
      </c>
      <c r="M32" s="22">
        <v>0.254</v>
      </c>
      <c r="N32" s="7">
        <f>Sheet1!$E$30/E32</f>
        <v>18615040.208488461</v>
      </c>
    </row>
    <row r="33" spans="2:14" x14ac:dyDescent="0.3">
      <c r="B33" s="74" t="s">
        <v>47</v>
      </c>
      <c r="C33" s="75" t="s">
        <v>28</v>
      </c>
      <c r="D33" s="1" t="s">
        <v>11</v>
      </c>
      <c r="E33" s="1">
        <v>2.0150000000000001</v>
      </c>
      <c r="F33" s="52">
        <v>12385000000</v>
      </c>
      <c r="G33" s="49">
        <v>11652500000</v>
      </c>
      <c r="H33" s="19">
        <v>0.51300000000000001</v>
      </c>
      <c r="I33" s="19">
        <v>0.185</v>
      </c>
      <c r="J33" s="19">
        <v>0.23200000000000001</v>
      </c>
      <c r="K33" s="19">
        <v>0.123</v>
      </c>
      <c r="L33" s="19">
        <v>0.109</v>
      </c>
      <c r="M33" s="23">
        <v>0.38</v>
      </c>
      <c r="N33" s="5">
        <f>Sheet1!$C$30/E33</f>
        <v>49627790.5707196</v>
      </c>
    </row>
    <row r="34" spans="2:14" x14ac:dyDescent="0.3">
      <c r="B34" s="74"/>
      <c r="C34" s="75"/>
      <c r="D34" s="3" t="s">
        <v>12</v>
      </c>
      <c r="E34" s="3">
        <v>1.736</v>
      </c>
      <c r="F34" s="53">
        <v>10700000000</v>
      </c>
      <c r="G34" s="50">
        <v>10867500000</v>
      </c>
      <c r="H34" s="20">
        <v>0.48799999999999999</v>
      </c>
      <c r="I34" s="20">
        <v>0.152</v>
      </c>
      <c r="J34" s="20">
        <v>0.32700000000000001</v>
      </c>
      <c r="K34" s="20">
        <v>0.20799999999999999</v>
      </c>
      <c r="L34" s="20">
        <v>0.11899999999999999</v>
      </c>
      <c r="M34" s="20">
        <v>0.39600000000000002</v>
      </c>
      <c r="N34" s="6">
        <f>Sheet1!$D$30/E34</f>
        <v>28801843.317972351</v>
      </c>
    </row>
    <row r="35" spans="2:14" x14ac:dyDescent="0.3">
      <c r="B35" s="74"/>
      <c r="C35" s="75"/>
      <c r="D35" s="2" t="s">
        <v>13</v>
      </c>
      <c r="E35" s="2">
        <v>1.38</v>
      </c>
      <c r="F35" s="54">
        <v>6182500000</v>
      </c>
      <c r="G35" s="48">
        <v>5572500000</v>
      </c>
      <c r="H35" s="22">
        <v>0.46800000000000003</v>
      </c>
      <c r="I35" s="22">
        <v>0.156</v>
      </c>
      <c r="J35" s="22">
        <v>0.313</v>
      </c>
      <c r="K35" s="22">
        <v>0.17699999999999999</v>
      </c>
      <c r="L35" s="22">
        <v>0.13600000000000001</v>
      </c>
      <c r="M35" s="22">
        <v>0.26100000000000001</v>
      </c>
      <c r="N35" s="7">
        <f>Sheet1!$E$30/E35</f>
        <v>36231882.608695656</v>
      </c>
    </row>
    <row r="36" spans="2:14" x14ac:dyDescent="0.3">
      <c r="B36" s="74"/>
      <c r="C36" s="76" t="s">
        <v>29</v>
      </c>
      <c r="D36" s="1" t="s">
        <v>11</v>
      </c>
      <c r="E36" s="25">
        <v>1.952</v>
      </c>
      <c r="F36" s="55">
        <v>10940000000</v>
      </c>
      <c r="G36" s="44">
        <v>8855000000</v>
      </c>
      <c r="H36" s="29">
        <v>0.53300000000000003</v>
      </c>
      <c r="I36" s="29">
        <v>0.121</v>
      </c>
      <c r="J36" s="29">
        <v>0.29399999999999998</v>
      </c>
      <c r="K36" s="29">
        <v>0.16600000000000001</v>
      </c>
      <c r="L36" s="29">
        <v>0.128</v>
      </c>
      <c r="M36" s="29">
        <v>0.33500000000000002</v>
      </c>
      <c r="N36" s="5">
        <f>Sheet1!$C$30/E36</f>
        <v>51229507.172131151</v>
      </c>
    </row>
    <row r="37" spans="2:14" x14ac:dyDescent="0.3">
      <c r="B37" s="74"/>
      <c r="C37" s="76"/>
      <c r="D37" s="3" t="s">
        <v>12</v>
      </c>
      <c r="E37" s="26">
        <v>2.319</v>
      </c>
      <c r="F37" s="58">
        <v>9592500000</v>
      </c>
      <c r="G37" s="47">
        <v>9022500000</v>
      </c>
      <c r="H37" s="30">
        <v>0.57999999999999996</v>
      </c>
      <c r="I37" s="30">
        <v>0.19900000000000001</v>
      </c>
      <c r="J37" s="30">
        <v>0.125</v>
      </c>
      <c r="K37" s="30">
        <v>6.7000000000000004E-2</v>
      </c>
      <c r="L37" s="30">
        <v>5.8000000000000003E-2</v>
      </c>
      <c r="M37" s="30">
        <v>0.25800000000000001</v>
      </c>
      <c r="N37" s="6">
        <f>Sheet1!$D$30/E37</f>
        <v>21561017.6800345</v>
      </c>
    </row>
    <row r="38" spans="2:14" x14ac:dyDescent="0.3">
      <c r="B38" s="74"/>
      <c r="C38" s="76"/>
      <c r="D38" s="2" t="s">
        <v>13</v>
      </c>
      <c r="E38" s="18">
        <v>1.5780000000000001</v>
      </c>
      <c r="F38" s="54">
        <v>5382500000</v>
      </c>
      <c r="G38" s="48">
        <v>4867500000</v>
      </c>
      <c r="H38" s="22">
        <v>0.56200000000000006</v>
      </c>
      <c r="I38" s="22">
        <v>0.2</v>
      </c>
      <c r="J38" s="22">
        <v>8.7999999999999995E-2</v>
      </c>
      <c r="K38" s="22">
        <v>4.8000000000000001E-2</v>
      </c>
      <c r="L38" s="22">
        <v>0.04</v>
      </c>
      <c r="M38" s="22">
        <v>0.19900000000000001</v>
      </c>
      <c r="N38" s="7">
        <f>Sheet1!$E$30/E38</f>
        <v>31685676.806083649</v>
      </c>
    </row>
    <row r="39" spans="2:14" x14ac:dyDescent="0.3">
      <c r="B39" s="77" t="s">
        <v>26</v>
      </c>
      <c r="C39" s="75" t="s">
        <v>28</v>
      </c>
      <c r="D39" s="1" t="s">
        <v>11</v>
      </c>
      <c r="E39" s="16">
        <v>2.476</v>
      </c>
      <c r="F39" s="52">
        <v>5120000000</v>
      </c>
      <c r="G39" s="16">
        <v>14270000000</v>
      </c>
      <c r="H39" s="19">
        <v>0.13500000000000001</v>
      </c>
      <c r="I39" s="19">
        <v>6.2E-2</v>
      </c>
      <c r="J39" s="23">
        <v>0.79</v>
      </c>
      <c r="K39" s="19">
        <v>0.69399999999999995</v>
      </c>
      <c r="L39" s="19">
        <v>9.5000000000000001E-2</v>
      </c>
      <c r="M39" s="19">
        <v>0.505</v>
      </c>
      <c r="N39" s="5">
        <f>Sheet1!$C$30/E39</f>
        <v>40387721.324717283</v>
      </c>
    </row>
    <row r="40" spans="2:14" x14ac:dyDescent="0.3">
      <c r="B40" s="77"/>
      <c r="C40" s="75"/>
      <c r="D40" s="3" t="s">
        <v>12</v>
      </c>
      <c r="E40" s="17">
        <v>3.149</v>
      </c>
      <c r="F40" s="53">
        <v>5802500000</v>
      </c>
      <c r="G40" s="17">
        <v>20370000000</v>
      </c>
      <c r="H40" s="20">
        <v>0.122</v>
      </c>
      <c r="I40" s="20">
        <v>6.7000000000000004E-2</v>
      </c>
      <c r="J40" s="20">
        <v>0.80900000000000005</v>
      </c>
      <c r="K40" s="20">
        <v>0.73199999999999998</v>
      </c>
      <c r="L40" s="20">
        <v>7.8E-2</v>
      </c>
      <c r="M40" s="20">
        <v>0.52</v>
      </c>
      <c r="N40" s="6">
        <f>Sheet1!$D$30/E40</f>
        <v>15878056.525881233</v>
      </c>
    </row>
    <row r="41" spans="2:14" x14ac:dyDescent="0.3">
      <c r="B41" s="77"/>
      <c r="C41" s="75"/>
      <c r="D41" s="2" t="s">
        <v>13</v>
      </c>
      <c r="E41" s="18">
        <v>1.236</v>
      </c>
      <c r="F41" s="54">
        <v>2560000000</v>
      </c>
      <c r="G41" s="18">
        <v>65800000000</v>
      </c>
      <c r="H41" s="22">
        <v>0.19800000000000001</v>
      </c>
      <c r="I41" s="22">
        <v>7.9000000000000001E-2</v>
      </c>
      <c r="J41" s="22">
        <v>0.70899999999999996</v>
      </c>
      <c r="K41" s="22">
        <v>0.628</v>
      </c>
      <c r="L41" s="22">
        <v>8.1000000000000003E-2</v>
      </c>
      <c r="M41" s="24">
        <v>0.42</v>
      </c>
      <c r="N41" s="7">
        <f>Sheet1!$E$30/E41</f>
        <v>40453072.815533981</v>
      </c>
    </row>
    <row r="42" spans="2:14" x14ac:dyDescent="0.3">
      <c r="B42" s="77"/>
      <c r="C42" s="76" t="s">
        <v>29</v>
      </c>
      <c r="D42" s="1" t="s">
        <v>11</v>
      </c>
      <c r="E42" s="16">
        <v>2.1389999999999998</v>
      </c>
      <c r="F42" s="52">
        <v>3302500000</v>
      </c>
      <c r="G42" s="49">
        <v>6965000000</v>
      </c>
      <c r="H42" s="19">
        <v>0.28399999999999997</v>
      </c>
      <c r="I42" s="19">
        <v>0.13200000000000001</v>
      </c>
      <c r="J42" s="19">
        <v>0.56499999999999995</v>
      </c>
      <c r="K42" s="19">
        <v>0.45900000000000002</v>
      </c>
      <c r="L42" s="19">
        <v>0.105</v>
      </c>
      <c r="M42" s="19">
        <v>0.28699999999999998</v>
      </c>
      <c r="N42" s="5">
        <f>Sheet1!$C$30/E42</f>
        <v>46750817.204301082</v>
      </c>
    </row>
    <row r="43" spans="2:14" x14ac:dyDescent="0.3">
      <c r="B43" s="77"/>
      <c r="C43" s="76"/>
      <c r="D43" s="3" t="s">
        <v>12</v>
      </c>
      <c r="E43" s="17">
        <v>1.956</v>
      </c>
      <c r="F43" s="53">
        <v>3415000000</v>
      </c>
      <c r="G43" s="50">
        <v>8520000000</v>
      </c>
      <c r="H43" s="20">
        <v>0.188</v>
      </c>
      <c r="I43" s="21">
        <v>0.08</v>
      </c>
      <c r="J43" s="20">
        <v>0.69799999999999995</v>
      </c>
      <c r="K43" s="20">
        <v>0.58799999999999997</v>
      </c>
      <c r="L43" s="20">
        <v>0.109</v>
      </c>
      <c r="M43" s="20">
        <v>0.371</v>
      </c>
      <c r="N43" s="6">
        <f>Sheet1!$D$30/E43</f>
        <v>25562372.188139059</v>
      </c>
    </row>
    <row r="44" spans="2:14" x14ac:dyDescent="0.3">
      <c r="B44" s="77"/>
      <c r="C44" s="76"/>
      <c r="D44" s="2" t="s">
        <v>13</v>
      </c>
      <c r="E44" s="18">
        <v>1.5309999999999999</v>
      </c>
      <c r="F44" s="54">
        <v>1687500000</v>
      </c>
      <c r="G44" s="48">
        <v>3625000000</v>
      </c>
      <c r="H44" s="22">
        <v>0.128</v>
      </c>
      <c r="I44" s="22">
        <v>0.13600000000000001</v>
      </c>
      <c r="J44" s="22">
        <v>0.72799999999999998</v>
      </c>
      <c r="K44" s="22">
        <v>0.495</v>
      </c>
      <c r="L44" s="22">
        <v>0.23300000000000001</v>
      </c>
      <c r="M44" s="22">
        <v>0.191</v>
      </c>
      <c r="N44" s="7">
        <f>Sheet1!$E$30/E44</f>
        <v>32658391.900718488</v>
      </c>
    </row>
    <row r="45" spans="2:14" x14ac:dyDescent="0.3">
      <c r="B45" s="74" t="s">
        <v>25</v>
      </c>
      <c r="C45" s="75" t="s">
        <v>28</v>
      </c>
      <c r="D45" s="1" t="s">
        <v>11</v>
      </c>
      <c r="E45" s="16">
        <v>1.298</v>
      </c>
      <c r="F45" s="52">
        <v>2690000000</v>
      </c>
      <c r="G45" s="49">
        <v>7002500000</v>
      </c>
      <c r="H45" s="19">
        <v>0.24</v>
      </c>
      <c r="I45" s="19">
        <v>0.108</v>
      </c>
      <c r="J45" s="23">
        <v>0.66500000000000004</v>
      </c>
      <c r="K45" s="19">
        <v>0.51600000000000001</v>
      </c>
      <c r="L45" s="19">
        <v>0.14799999999999999</v>
      </c>
      <c r="M45" s="19">
        <v>0.439</v>
      </c>
      <c r="N45" s="5">
        <f>Sheet1!$C$30/E45</f>
        <v>77041600.924499229</v>
      </c>
    </row>
    <row r="46" spans="2:14" x14ac:dyDescent="0.3">
      <c r="B46" s="74"/>
      <c r="C46" s="75"/>
      <c r="D46" s="3" t="s">
        <v>12</v>
      </c>
      <c r="E46" s="17">
        <v>0.629</v>
      </c>
      <c r="F46" s="53">
        <v>1665000000</v>
      </c>
      <c r="G46" s="50">
        <v>4467500000</v>
      </c>
      <c r="H46" s="20">
        <v>0.29199999999999998</v>
      </c>
      <c r="I46" s="20">
        <v>0.182</v>
      </c>
      <c r="J46" s="20">
        <v>0.53900000000000003</v>
      </c>
      <c r="K46" s="20">
        <v>0.104</v>
      </c>
      <c r="L46" s="20">
        <v>0.125</v>
      </c>
      <c r="M46" s="20">
        <v>0.54100000000000004</v>
      </c>
      <c r="N46" s="6">
        <f>Sheet1!$D$30/E46</f>
        <v>79491255.961844191</v>
      </c>
    </row>
    <row r="47" spans="2:14" x14ac:dyDescent="0.3">
      <c r="B47" s="74"/>
      <c r="C47" s="75"/>
      <c r="D47" s="2" t="s">
        <v>13</v>
      </c>
      <c r="E47" s="18">
        <v>0.72399999999999998</v>
      </c>
      <c r="F47" s="54">
        <v>1282500000</v>
      </c>
      <c r="G47" s="48">
        <v>3350000000</v>
      </c>
      <c r="H47" s="22">
        <v>0.16400000000000001</v>
      </c>
      <c r="I47" s="22">
        <v>0.104</v>
      </c>
      <c r="J47" s="22">
        <v>0.75800000000000001</v>
      </c>
      <c r="K47" s="22">
        <v>0.57499999999999996</v>
      </c>
      <c r="L47" s="22">
        <v>0.183</v>
      </c>
      <c r="M47" s="24">
        <v>0.37</v>
      </c>
      <c r="N47" s="7">
        <f>Sheet1!$E$30/E47</f>
        <v>69060770.718232051</v>
      </c>
    </row>
    <row r="48" spans="2:14" x14ac:dyDescent="0.3">
      <c r="B48" s="74"/>
      <c r="C48" s="76" t="s">
        <v>29</v>
      </c>
      <c r="D48" s="1" t="s">
        <v>11</v>
      </c>
      <c r="E48" s="16">
        <v>2.0419999999999998</v>
      </c>
      <c r="F48" s="52">
        <v>2040000000</v>
      </c>
      <c r="G48" s="49">
        <v>3975000000</v>
      </c>
      <c r="H48" s="19">
        <v>0.30599999999999999</v>
      </c>
      <c r="I48" s="19">
        <v>0.27700000000000002</v>
      </c>
      <c r="J48" s="19">
        <v>0.38</v>
      </c>
      <c r="K48" s="19">
        <v>0.30299999999999999</v>
      </c>
      <c r="L48" s="19">
        <v>7.6999999999999999E-2</v>
      </c>
      <c r="M48" s="19">
        <v>0.155</v>
      </c>
      <c r="N48" s="5">
        <f>Sheet1!$C$30/E48</f>
        <v>48971595.494613126</v>
      </c>
    </row>
    <row r="49" spans="2:14" x14ac:dyDescent="0.3">
      <c r="B49" s="74"/>
      <c r="C49" s="76"/>
      <c r="D49" s="3" t="s">
        <v>12</v>
      </c>
      <c r="E49" s="17">
        <v>0.95799999999999996</v>
      </c>
      <c r="F49" s="53">
        <v>1380000000</v>
      </c>
      <c r="G49" s="50">
        <v>3010000000</v>
      </c>
      <c r="H49" s="20">
        <v>0.16400000000000001</v>
      </c>
      <c r="I49" s="21">
        <v>0.24099999999999999</v>
      </c>
      <c r="J49" s="20">
        <v>0.57599999999999996</v>
      </c>
      <c r="K49" s="20">
        <v>0.45700000000000002</v>
      </c>
      <c r="L49" s="20">
        <v>0.11899999999999999</v>
      </c>
      <c r="M49" s="20">
        <v>0.249</v>
      </c>
      <c r="N49" s="6">
        <f>Sheet1!$D$30/E49</f>
        <v>52192066.805845514</v>
      </c>
    </row>
    <row r="50" spans="2:14" x14ac:dyDescent="0.3">
      <c r="B50" s="74"/>
      <c r="C50" s="76"/>
      <c r="D50" s="2" t="s">
        <v>13</v>
      </c>
      <c r="E50" s="18">
        <v>0.56799999999999995</v>
      </c>
      <c r="F50" s="54">
        <v>1377500000</v>
      </c>
      <c r="G50" s="48">
        <v>2905000000</v>
      </c>
      <c r="H50" s="22">
        <v>0.12</v>
      </c>
      <c r="I50" s="22">
        <v>0.05</v>
      </c>
      <c r="J50" s="22">
        <v>0.82</v>
      </c>
      <c r="K50" s="22">
        <v>0.76</v>
      </c>
      <c r="L50" s="22">
        <v>6.0999999999999999E-2</v>
      </c>
      <c r="M50" s="22">
        <v>0.39</v>
      </c>
      <c r="N50" s="7">
        <f>Sheet1!$E$30/E50</f>
        <v>88028165.492957756</v>
      </c>
    </row>
  </sheetData>
  <mergeCells count="25">
    <mergeCell ref="B3:B5"/>
    <mergeCell ref="C3:C5"/>
    <mergeCell ref="B15:B20"/>
    <mergeCell ref="C15:C17"/>
    <mergeCell ref="C18:C20"/>
    <mergeCell ref="B6:B8"/>
    <mergeCell ref="C6:C8"/>
    <mergeCell ref="B9:B14"/>
    <mergeCell ref="C9:C11"/>
    <mergeCell ref="C12:C14"/>
    <mergeCell ref="B21:B26"/>
    <mergeCell ref="C21:C23"/>
    <mergeCell ref="C24:C26"/>
    <mergeCell ref="B27:B32"/>
    <mergeCell ref="C27:C29"/>
    <mergeCell ref="C30:C32"/>
    <mergeCell ref="B45:B50"/>
    <mergeCell ref="C45:C47"/>
    <mergeCell ref="C48:C50"/>
    <mergeCell ref="B33:B38"/>
    <mergeCell ref="C33:C35"/>
    <mergeCell ref="C36:C38"/>
    <mergeCell ref="B39:B44"/>
    <mergeCell ref="C39:C41"/>
    <mergeCell ref="C42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Riwuko</dc:creator>
  <cp:lastModifiedBy>Riwuko</cp:lastModifiedBy>
  <dcterms:created xsi:type="dcterms:W3CDTF">2020-04-25T19:08:54Z</dcterms:created>
  <dcterms:modified xsi:type="dcterms:W3CDTF">2020-04-28T08:53:46Z</dcterms:modified>
</cp:coreProperties>
</file>