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RINAL SARKAR\Desktop\CoachX\Excel\Projects\"/>
    </mc:Choice>
  </mc:AlternateContent>
  <xr:revisionPtr revIDLastSave="0" documentId="13_ncr:1_{40D1A808-A197-42F2-A1FF-7C6E457D9E9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H8" i="5" s="1"/>
  <c r="F7" i="5"/>
  <c r="F8" i="5"/>
  <c r="E10" i="5"/>
  <c r="H10" i="5" s="1"/>
  <c r="G10" i="5"/>
  <c r="C7" i="5"/>
  <c r="C9" i="5"/>
  <c r="C11" i="5"/>
  <c r="D8" i="5"/>
  <c r="D10" i="5"/>
  <c r="E7" i="5"/>
  <c r="H7" i="5" s="1"/>
  <c r="E9" i="5"/>
  <c r="H9" i="5" s="1"/>
  <c r="E11" i="5"/>
  <c r="H11" i="5" s="1"/>
  <c r="C12" i="5" l="1"/>
  <c r="E12" i="5"/>
  <c r="H12" i="5" s="1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  <c r="H15" i="5" s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<sst xmlns="http://schemas.openxmlformats.org/spreadsheetml/2006/main" count="114" uniqueCount="33">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</sst>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12" fillId="6" borderId="5" xfId="0" applyNumberFormat="1" applyFont="1" applyFill="1" applyBorder="1" applyAlignment="1">
      <alignment horizontal="center" vertical="center"/>
    </xf>
    <xf numFmtId="164" fontId="13" fillId="3" borderId="3" xfId="2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4" fontId="12" fillId="6" borderId="8" xfId="0" applyNumberFormat="1" applyFont="1" applyFill="1" applyBorder="1" applyAlignment="1">
      <alignment horizontal="center" vertical="center"/>
    </xf>
    <xf numFmtId="14" fontId="13" fillId="3" borderId="15" xfId="0" applyNumberFormat="1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64" fontId="13" fillId="3" borderId="15" xfId="2" applyNumberFormat="1" applyFont="1" applyFill="1" applyBorder="1" applyAlignment="1">
      <alignment horizontal="center" vertical="center"/>
    </xf>
    <xf numFmtId="9" fontId="13" fillId="3" borderId="15" xfId="1" applyFont="1" applyFill="1" applyBorder="1" applyAlignment="1">
      <alignment horizontal="center" vertical="center"/>
    </xf>
    <xf numFmtId="164" fontId="13" fillId="3" borderId="6" xfId="2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3" formatCode="0%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9" formatCode="dd/mm/yyyy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 outline="0">
        <top style="medium">
          <color theme="0"/>
        </top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Volumn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F-4A71-83CE-987D180FFC81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F-4A71-83CE-987D180FFC81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F-4A71-83CE-987D180FFC81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F-4A71-83CE-987D180FFC81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F-4A71-83CE-987D180F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53573759"/>
        <c:axId val="243208255"/>
      </c:barChart>
      <c:catAx>
        <c:axId val="2535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08255"/>
        <c:crosses val="autoZero"/>
        <c:auto val="1"/>
        <c:lblAlgn val="ctr"/>
        <c:lblOffset val="100"/>
        <c:noMultiLvlLbl val="0"/>
      </c:catAx>
      <c:valAx>
        <c:axId val="2432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3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3-4EE1-AB95-77909F908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3-4EE1-AB95-77909F908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D3-4EE1-AB95-77909F908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D3-4EE1-AB95-77909F908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D3-4EE1-AB95-77909F9087F9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5-4AD7-96AE-E0BF2C5E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6-4685-A886-493228CA53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6-4685-A886-493228CA53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46-4685-A886-493228CA53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46-4685-A886-493228CA53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46-4685-A886-493228CA534D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4-4009-8FEC-1A25887D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E-49BF-A559-40B1394629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E-49BF-A559-40B1394629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E-49BF-A559-40B1394629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E-49BF-A559-40B1394629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2E-49BF-A559-40B1394629E2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1-43D6-845B-F8F19A3B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D6-4A7B-9CC0-05AB1A5B04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6-4A7B-9CC0-05AB1A5B04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D6-4A7B-9CC0-05AB1A5B04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D6-4A7B-9CC0-05AB1A5B04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D6-4A7B-9CC0-05AB1A5B047C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66B-A96B-828E79C6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5-4C18-BA5A-49927B073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5-4C18-BA5A-49927B073A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5-4C18-BA5A-49927B073A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5-4C18-BA5A-49927B073A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85-4C18-BA5A-49927B073A0F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4F8-87F6-26AFD508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19</xdr:row>
      <xdr:rowOff>130176</xdr:rowOff>
    </xdr:from>
    <xdr:to>
      <xdr:col>7</xdr:col>
      <xdr:colOff>1052286</xdr:colOff>
      <xdr:row>33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1080770</xdr:colOff>
      <xdr:row>44</xdr:row>
      <xdr:rowOff>1270</xdr:rowOff>
    </xdr:from>
    <xdr:to>
      <xdr:col>3</xdr:col>
      <xdr:colOff>1073150</xdr:colOff>
      <xdr:row>51</xdr:row>
      <xdr:rowOff>168910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615950</xdr:colOff>
      <xdr:row>20</xdr:row>
      <xdr:rowOff>38100</xdr:rowOff>
    </xdr:from>
    <xdr:to>
      <xdr:col>5</xdr:col>
      <xdr:colOff>863600</xdr:colOff>
      <xdr:row>22</xdr:row>
      <xdr:rowOff>38100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936750" y="5143500"/>
          <a:ext cx="3543300" cy="3683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2</xdr:col>
      <xdr:colOff>314325</xdr:colOff>
      <xdr:row>22</xdr:row>
      <xdr:rowOff>63500</xdr:rowOff>
    </xdr:from>
    <xdr:to>
      <xdr:col>6</xdr:col>
      <xdr:colOff>76200</xdr:colOff>
      <xdr:row>33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F8FDB-15BC-07D1-5DFC-4085E698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6351</xdr:colOff>
      <xdr:row>35</xdr:row>
      <xdr:rowOff>6350</xdr:rowOff>
    </xdr:from>
    <xdr:to>
      <xdr:col>2</xdr:col>
      <xdr:colOff>1092200</xdr:colOff>
      <xdr:row>43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C233BB-DFAA-C465-65FA-C74DB593A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1063625</xdr:colOff>
      <xdr:row>35</xdr:row>
      <xdr:rowOff>12700</xdr:rowOff>
    </xdr:from>
    <xdr:to>
      <xdr:col>8</xdr:col>
      <xdr:colOff>0</xdr:colOff>
      <xdr:row>43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E18F8D-F9B0-23D1-A263-3DC205B6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1069975</xdr:colOff>
      <xdr:row>44</xdr:row>
      <xdr:rowOff>6350</xdr:rowOff>
    </xdr:from>
    <xdr:to>
      <xdr:col>3</xdr:col>
      <xdr:colOff>1079500</xdr:colOff>
      <xdr:row>51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74DC87-0DF6-F07C-7904-5FB0B6F9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3175</xdr:colOff>
      <xdr:row>44</xdr:row>
      <xdr:rowOff>12700</xdr:rowOff>
    </xdr:from>
    <xdr:to>
      <xdr:col>6</xdr:col>
      <xdr:colOff>1085850</xdr:colOff>
      <xdr:row>51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1CF51B0-69F7-B4BC-A3E7-29557D6A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555625</xdr:colOff>
      <xdr:row>34</xdr:row>
      <xdr:rowOff>177800</xdr:rowOff>
    </xdr:from>
    <xdr:to>
      <xdr:col>5</xdr:col>
      <xdr:colOff>533400</xdr:colOff>
      <xdr:row>43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69E508A-309B-ADF0-E833-97D1585F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32AD8-1D36-4397-9050-A4279A179DCE}" name="Table1" displayName="Table1" ref="B7:L35" totalsRowShown="0" headerRowDxfId="15" dataDxfId="13" headerRowBorderDxfId="14" tableBorderDxfId="12" totalsRowBorderDxfId="11" dataCellStyle="Currency">
  <autoFilter ref="B7:L35" xr:uid="{D5B32AD8-1D36-4397-9050-A4279A179DCE}"/>
  <tableColumns count="11">
    <tableColumn id="1" xr3:uid="{32BF03DB-C0B5-4BD6-8259-743F64F89809}" name="Date" dataDxfId="10"/>
    <tableColumn id="2" xr3:uid="{33BD413D-FCED-42AE-91F7-A5570BBEF4F1}" name="Day" dataDxfId="9">
      <calculatedColumnFormula>TEXT(B8,"dddd")</calculatedColumnFormula>
    </tableColumn>
    <tableColumn id="3" xr3:uid="{048DE976-E320-436F-97AC-9D2F47A99AF9}" name="Product" dataDxfId="8"/>
    <tableColumn id="4" xr3:uid="{6C779920-6C44-421C-9721-888C42F54BD4}" name="Quantity" dataDxfId="7"/>
    <tableColumn id="5" xr3:uid="{A08B3485-77E5-4D13-888A-DBCD2BB72F83}" name="Sales channel" dataDxfId="6"/>
    <tableColumn id="6" xr3:uid="{D533EE99-508A-4242-9B7E-EE62CDDCD6E4}" name="Cost Price" dataDxfId="5" dataCellStyle="Currency">
      <calculatedColumnFormula>IF(D8="","",VLOOKUP(D8,'[1]Product Sheet'!$B$3:$D$7,2,FALSE))</calculatedColumnFormula>
    </tableColumn>
    <tableColumn id="7" xr3:uid="{7BFBD877-C70D-484F-BCCA-36A96DA47D94}" name="Sell Price" dataDxfId="4" dataCellStyle="Currency">
      <calculatedColumnFormula>IF(D8="","",VLOOKUP(D8,'[1]Product Sheet'!$B$3:$D$7,3,FALSE))</calculatedColumnFormula>
    </tableColumn>
    <tableColumn id="8" xr3:uid="{3ACC8DD6-77BF-46C4-B407-205603781662}" name="Profit" dataDxfId="3" dataCellStyle="Currency">
      <calculatedColumnFormula>H8-G8</calculatedColumnFormula>
    </tableColumn>
    <tableColumn id="9" xr3:uid="{E7D66A24-BC09-41C2-8648-82FC5FD9A30A}" name="Margin" dataDxfId="2" dataCellStyle="Percent">
      <calculatedColumnFormula>Table1[[#This Row],[Profit]]/Table1[[#This Row],[Sell Price]]</calculatedColumnFormula>
    </tableColumn>
    <tableColumn id="10" xr3:uid="{E51EFAF8-07F8-4445-8069-A548A0177FF3}" name="Net income" dataDxfId="1" dataCellStyle="Currency">
      <calculatedColumnFormula>Table1[[#This Row],[Profit]]*Table1[[#This Row],[Quantity]]</calculatedColumnFormula>
    </tableColumn>
    <tableColumn id="11" xr3:uid="{6273D0EB-85F6-4DB6-9E92-B390D7B5575F}" name="Revenue" dataDxfId="0" dataCellStyle="Currency">
      <calculatedColumnFormula>Table1[[#This Row],[Sell 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7" workbookViewId="0">
      <selection activeCell="L9" sqref="L9"/>
    </sheetView>
  </sheetViews>
  <sheetFormatPr defaultColWidth="9.1796875" defaultRowHeight="14" x14ac:dyDescent="0.35"/>
  <cols>
    <col min="1" max="1" width="3.1796875" style="11" customWidth="1"/>
    <col min="2" max="3" width="11.26953125" style="11" bestFit="1" customWidth="1"/>
    <col min="4" max="4" width="11.6328125" style="11" customWidth="1"/>
    <col min="5" max="5" width="12.6328125" style="11" customWidth="1"/>
    <col min="6" max="6" width="17.54296875" style="11" customWidth="1"/>
    <col min="7" max="7" width="14" style="11" customWidth="1"/>
    <col min="8" max="8" width="13.08984375" style="11" customWidth="1"/>
    <col min="9" max="9" width="9.1796875" style="11" customWidth="1"/>
    <col min="10" max="10" width="11" style="11" customWidth="1"/>
    <col min="11" max="11" width="14.81640625" style="11" bestFit="1" customWidth="1"/>
    <col min="12" max="12" width="12.08984375" style="11" customWidth="1"/>
    <col min="13" max="13" width="3.1796875" style="11" customWidth="1"/>
    <col min="14" max="16" width="10.26953125" style="11" customWidth="1"/>
    <col min="17" max="17" width="12.26953125" style="11" bestFit="1" customWidth="1"/>
    <col min="18" max="18" width="10.54296875" style="11" bestFit="1" customWidth="1"/>
    <col min="19" max="19" width="12.1796875" style="11" bestFit="1" customWidth="1"/>
    <col min="20" max="16384" width="9.1796875" style="11"/>
  </cols>
  <sheetData>
    <row r="5" spans="1:14" ht="14.5" thickBot="1" x14ac:dyDescent="0.4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4">
      <c r="A6" s="13"/>
      <c r="B6" s="51" t="s">
        <v>30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14"/>
    </row>
    <row r="7" spans="1:14" ht="18" thickBot="1" x14ac:dyDescent="0.4">
      <c r="A7" s="13"/>
      <c r="B7" s="41" t="s">
        <v>13</v>
      </c>
      <c r="C7" s="42" t="s">
        <v>17</v>
      </c>
      <c r="D7" s="42" t="s">
        <v>0</v>
      </c>
      <c r="E7" s="42" t="s">
        <v>24</v>
      </c>
      <c r="F7" s="42" t="s">
        <v>25</v>
      </c>
      <c r="G7" s="42" t="s">
        <v>21</v>
      </c>
      <c r="H7" s="42" t="s">
        <v>31</v>
      </c>
      <c r="I7" s="42" t="s">
        <v>6</v>
      </c>
      <c r="J7" s="42" t="s">
        <v>7</v>
      </c>
      <c r="K7" s="42" t="s">
        <v>8</v>
      </c>
      <c r="L7" s="43" t="s">
        <v>15</v>
      </c>
      <c r="M7" s="12"/>
    </row>
    <row r="8" spans="1:14" ht="14.5" thickBot="1" x14ac:dyDescent="0.4">
      <c r="A8" s="13"/>
      <c r="B8" s="39">
        <v>43009</v>
      </c>
      <c r="C8" s="33" t="str">
        <f>TEXT(B8,"dddd")</f>
        <v>Sunday</v>
      </c>
      <c r="D8" s="34" t="s">
        <v>1</v>
      </c>
      <c r="E8" s="34">
        <v>25</v>
      </c>
      <c r="F8" s="35" t="s">
        <v>10</v>
      </c>
      <c r="G8" s="36">
        <f>IF(D8="","",VLOOKUP(D8,'[1]Product Sheet'!$B$3:$D$7,2,FALSE))</f>
        <v>10</v>
      </c>
      <c r="H8" s="36">
        <f>IF(D8="","",VLOOKUP(D8,'[1]Product Sheet'!$B$3:$D$7,3,FALSE))</f>
        <v>15</v>
      </c>
      <c r="I8" s="36">
        <f t="shared" ref="I8:I35" si="0">H8-G8</f>
        <v>5</v>
      </c>
      <c r="J8" s="37">
        <f>Table1[[#This Row],[Profit]]/Table1[[#This Row],[Sell Price]]</f>
        <v>0.33333333333333331</v>
      </c>
      <c r="K8" s="36">
        <f>Table1[[#This Row],[Profit]]*Table1[[#This Row],[Quantity]]</f>
        <v>125</v>
      </c>
      <c r="L8" s="40">
        <f>Table1[[#This Row],[Sell Price]]*Table1[[#This Row],[Quantity]]</f>
        <v>375</v>
      </c>
      <c r="M8" s="12"/>
    </row>
    <row r="9" spans="1:14" ht="14.5" thickBot="1" x14ac:dyDescent="0.4">
      <c r="A9" s="13"/>
      <c r="B9" s="39">
        <v>43009</v>
      </c>
      <c r="C9" s="33" t="str">
        <f t="shared" ref="C9:C35" si="1">TEXT(B9,"dddd")</f>
        <v>Sunday</v>
      </c>
      <c r="D9" s="34" t="s">
        <v>1</v>
      </c>
      <c r="E9" s="34">
        <v>10</v>
      </c>
      <c r="F9" s="35" t="s">
        <v>9</v>
      </c>
      <c r="G9" s="36">
        <f>IF(D9="","",VLOOKUP(D9,'[1]Product Sheet'!$B$3:$D$7,2,FALSE))</f>
        <v>10</v>
      </c>
      <c r="H9" s="36">
        <f>IF(D9="","",VLOOKUP(D9,'[1]Product Sheet'!$B$3:$D$7,3,FALSE))</f>
        <v>15</v>
      </c>
      <c r="I9" s="36">
        <f t="shared" si="0"/>
        <v>5</v>
      </c>
      <c r="J9" s="37">
        <f>Table1[[#This Row],[Profit]]/Table1[[#This Row],[Sell Price]]</f>
        <v>0.33333333333333331</v>
      </c>
      <c r="K9" s="36">
        <f>Table1[[#This Row],[Profit]]*Table1[[#This Row],[Quantity]]</f>
        <v>50</v>
      </c>
      <c r="L9" s="40">
        <f>Table1[[#This Row],[Sell Price]]*Table1[[#This Row],[Quantity]]</f>
        <v>150</v>
      </c>
      <c r="M9" s="12"/>
    </row>
    <row r="10" spans="1:14" ht="14.5" thickBot="1" x14ac:dyDescent="0.4">
      <c r="A10" s="13"/>
      <c r="B10" s="39">
        <v>43009</v>
      </c>
      <c r="C10" s="33" t="str">
        <f t="shared" si="1"/>
        <v>Sunday</v>
      </c>
      <c r="D10" s="34" t="s">
        <v>5</v>
      </c>
      <c r="E10" s="34">
        <v>50</v>
      </c>
      <c r="F10" s="35" t="s">
        <v>10</v>
      </c>
      <c r="G10" s="36">
        <f>IF(D10="","",VLOOKUP(D10,'[1]Product Sheet'!$B$3:$D$7,2,FALSE))</f>
        <v>8</v>
      </c>
      <c r="H10" s="36">
        <f>IF(D10="","",VLOOKUP(D10,'[1]Product Sheet'!$B$3:$D$7,3,FALSE))</f>
        <v>10</v>
      </c>
      <c r="I10" s="36">
        <f t="shared" si="0"/>
        <v>2</v>
      </c>
      <c r="J10" s="37">
        <f>Table1[[#This Row],[Profit]]/Table1[[#This Row],[Sell Price]]</f>
        <v>0.2</v>
      </c>
      <c r="K10" s="36">
        <f>Table1[[#This Row],[Profit]]*Table1[[#This Row],[Quantity]]</f>
        <v>100</v>
      </c>
      <c r="L10" s="40">
        <f>Table1[[#This Row],[Sell Price]]*Table1[[#This Row],[Quantity]]</f>
        <v>500</v>
      </c>
      <c r="M10" s="12"/>
    </row>
    <row r="11" spans="1:14" ht="14.5" thickBot="1" x14ac:dyDescent="0.4">
      <c r="A11" s="13"/>
      <c r="B11" s="39">
        <v>43010</v>
      </c>
      <c r="C11" s="33" t="str">
        <f t="shared" si="1"/>
        <v>Monday</v>
      </c>
      <c r="D11" s="34" t="s">
        <v>2</v>
      </c>
      <c r="E11" s="34">
        <v>25</v>
      </c>
      <c r="F11" s="35" t="s">
        <v>16</v>
      </c>
      <c r="G11" s="36">
        <f>IF(D11="","",VLOOKUP(D11,'[1]Product Sheet'!$B$3:$D$7,2,FALSE))</f>
        <v>5</v>
      </c>
      <c r="H11" s="36">
        <f>IF(D11="","",VLOOKUP(D11,'[1]Product Sheet'!$B$3:$D$7,3,FALSE))</f>
        <v>10</v>
      </c>
      <c r="I11" s="36">
        <f t="shared" si="0"/>
        <v>5</v>
      </c>
      <c r="J11" s="37">
        <f>Table1[[#This Row],[Profit]]/Table1[[#This Row],[Sell Price]]</f>
        <v>0.5</v>
      </c>
      <c r="K11" s="36">
        <f>Table1[[#This Row],[Profit]]*Table1[[#This Row],[Quantity]]</f>
        <v>125</v>
      </c>
      <c r="L11" s="40">
        <f>Table1[[#This Row],[Sell Price]]*Table1[[#This Row],[Quantity]]</f>
        <v>250</v>
      </c>
      <c r="M11" s="12"/>
    </row>
    <row r="12" spans="1:14" ht="14.5" thickBot="1" x14ac:dyDescent="0.4">
      <c r="A12" s="13"/>
      <c r="B12" s="39">
        <v>43010</v>
      </c>
      <c r="C12" s="33" t="str">
        <f t="shared" si="1"/>
        <v>Monday</v>
      </c>
      <c r="D12" s="34" t="s">
        <v>3</v>
      </c>
      <c r="E12" s="34">
        <v>25</v>
      </c>
      <c r="F12" s="35" t="s">
        <v>9</v>
      </c>
      <c r="G12" s="36">
        <f>IF(D12="","",VLOOKUP(D12,'[1]Product Sheet'!$B$3:$D$7,2,FALSE))</f>
        <v>12</v>
      </c>
      <c r="H12" s="36">
        <f>IF(D12="","",VLOOKUP(D12,'[1]Product Sheet'!$B$3:$D$7,3,FALSE))</f>
        <v>20</v>
      </c>
      <c r="I12" s="36">
        <f t="shared" si="0"/>
        <v>8</v>
      </c>
      <c r="J12" s="37">
        <f>Table1[[#This Row],[Profit]]/Table1[[#This Row],[Sell Price]]</f>
        <v>0.4</v>
      </c>
      <c r="K12" s="36">
        <f>Table1[[#This Row],[Profit]]*Table1[[#This Row],[Quantity]]</f>
        <v>200</v>
      </c>
      <c r="L12" s="40">
        <f>Table1[[#This Row],[Sell Price]]*Table1[[#This Row],[Quantity]]</f>
        <v>500</v>
      </c>
      <c r="M12" s="12"/>
    </row>
    <row r="13" spans="1:14" ht="14.5" thickBot="1" x14ac:dyDescent="0.4">
      <c r="A13" s="13"/>
      <c r="B13" s="39">
        <v>43012</v>
      </c>
      <c r="C13" s="33" t="str">
        <f t="shared" si="1"/>
        <v>Wednesday</v>
      </c>
      <c r="D13" s="34" t="s">
        <v>5</v>
      </c>
      <c r="E13" s="34">
        <v>10</v>
      </c>
      <c r="F13" s="35" t="s">
        <v>10</v>
      </c>
      <c r="G13" s="36">
        <f>IF(D13="","",VLOOKUP(D13,'[1]Product Sheet'!$B$3:$D$7,2,FALSE))</f>
        <v>8</v>
      </c>
      <c r="H13" s="36">
        <f>IF(D13="","",VLOOKUP(D13,'[1]Product Sheet'!$B$3:$D$7,3,FALSE))</f>
        <v>10</v>
      </c>
      <c r="I13" s="36">
        <f t="shared" si="0"/>
        <v>2</v>
      </c>
      <c r="J13" s="37">
        <f>Table1[[#This Row],[Profit]]/Table1[[#This Row],[Sell Price]]</f>
        <v>0.2</v>
      </c>
      <c r="K13" s="36">
        <f>Table1[[#This Row],[Profit]]*Table1[[#This Row],[Quantity]]</f>
        <v>20</v>
      </c>
      <c r="L13" s="40">
        <f>Table1[[#This Row],[Sell Price]]*Table1[[#This Row],[Quantity]]</f>
        <v>100</v>
      </c>
      <c r="M13" s="12"/>
    </row>
    <row r="14" spans="1:14" ht="14.5" thickBot="1" x14ac:dyDescent="0.4">
      <c r="A14" s="13"/>
      <c r="B14" s="39">
        <v>43012</v>
      </c>
      <c r="C14" s="33" t="str">
        <f t="shared" si="1"/>
        <v>Wednesday</v>
      </c>
      <c r="D14" s="34" t="s">
        <v>4</v>
      </c>
      <c r="E14" s="34">
        <v>20</v>
      </c>
      <c r="F14" s="35" t="s">
        <v>11</v>
      </c>
      <c r="G14" s="36">
        <f>IF(D14="","",VLOOKUP(D14,'[1]Product Sheet'!$B$3:$D$7,2,FALSE))</f>
        <v>20</v>
      </c>
      <c r="H14" s="36">
        <f>IF(D14="","",VLOOKUP(D14,'[1]Product Sheet'!$B$3:$D$7,3,FALSE))</f>
        <v>30</v>
      </c>
      <c r="I14" s="36">
        <f t="shared" si="0"/>
        <v>10</v>
      </c>
      <c r="J14" s="37">
        <f>Table1[[#This Row],[Profit]]/Table1[[#This Row],[Sell Price]]</f>
        <v>0.33333333333333331</v>
      </c>
      <c r="K14" s="36">
        <f>Table1[[#This Row],[Profit]]*Table1[[#This Row],[Quantity]]</f>
        <v>200</v>
      </c>
      <c r="L14" s="40">
        <f>Table1[[#This Row],[Sell Price]]*Table1[[#This Row],[Quantity]]</f>
        <v>600</v>
      </c>
      <c r="M14" s="12"/>
    </row>
    <row r="15" spans="1:14" ht="14.5" thickBot="1" x14ac:dyDescent="0.4">
      <c r="A15" s="13"/>
      <c r="B15" s="39">
        <v>43013</v>
      </c>
      <c r="C15" s="33" t="str">
        <f t="shared" si="1"/>
        <v>Thursday</v>
      </c>
      <c r="D15" s="34" t="s">
        <v>3</v>
      </c>
      <c r="E15" s="34">
        <v>40</v>
      </c>
      <c r="F15" s="35" t="s">
        <v>10</v>
      </c>
      <c r="G15" s="36">
        <f>IF(D15="","",VLOOKUP(D15,'[1]Product Sheet'!$B$3:$D$7,2,FALSE))</f>
        <v>12</v>
      </c>
      <c r="H15" s="36">
        <f>IF(D15="","",VLOOKUP(D15,'[1]Product Sheet'!$B$3:$D$7,3,FALSE))</f>
        <v>20</v>
      </c>
      <c r="I15" s="36">
        <f t="shared" si="0"/>
        <v>8</v>
      </c>
      <c r="J15" s="37">
        <f>Table1[[#This Row],[Profit]]/Table1[[#This Row],[Sell Price]]</f>
        <v>0.4</v>
      </c>
      <c r="K15" s="36">
        <f>Table1[[#This Row],[Profit]]*Table1[[#This Row],[Quantity]]</f>
        <v>320</v>
      </c>
      <c r="L15" s="40">
        <f>Table1[[#This Row],[Sell Price]]*Table1[[#This Row],[Quantity]]</f>
        <v>800</v>
      </c>
      <c r="M15" s="12"/>
      <c r="N15" s="15"/>
    </row>
    <row r="16" spans="1:14" ht="14.5" thickBot="1" x14ac:dyDescent="0.4">
      <c r="A16" s="13"/>
      <c r="B16" s="39">
        <v>43013</v>
      </c>
      <c r="C16" s="33" t="str">
        <f t="shared" si="1"/>
        <v>Thursday</v>
      </c>
      <c r="D16" s="34" t="s">
        <v>4</v>
      </c>
      <c r="E16" s="34">
        <v>50</v>
      </c>
      <c r="F16" s="35" t="s">
        <v>11</v>
      </c>
      <c r="G16" s="36">
        <f>IF(D16="","",VLOOKUP(D16,'[1]Product Sheet'!$B$3:$D$7,2,FALSE))</f>
        <v>20</v>
      </c>
      <c r="H16" s="36">
        <f>IF(D16="","",VLOOKUP(D16,'[1]Product Sheet'!$B$3:$D$7,3,FALSE))</f>
        <v>30</v>
      </c>
      <c r="I16" s="36">
        <f t="shared" si="0"/>
        <v>10</v>
      </c>
      <c r="J16" s="37">
        <f>Table1[[#This Row],[Profit]]/Table1[[#This Row],[Sell Price]]</f>
        <v>0.33333333333333331</v>
      </c>
      <c r="K16" s="36">
        <f>Table1[[#This Row],[Profit]]*Table1[[#This Row],[Quantity]]</f>
        <v>500</v>
      </c>
      <c r="L16" s="40">
        <f>Table1[[#This Row],[Sell Price]]*Table1[[#This Row],[Quantity]]</f>
        <v>1500</v>
      </c>
      <c r="M16" s="12"/>
    </row>
    <row r="17" spans="1:13" ht="14.5" thickBot="1" x14ac:dyDescent="0.4">
      <c r="A17" s="13"/>
      <c r="B17" s="39">
        <v>43014</v>
      </c>
      <c r="C17" s="33" t="str">
        <f t="shared" si="1"/>
        <v>Friday</v>
      </c>
      <c r="D17" s="34" t="s">
        <v>5</v>
      </c>
      <c r="E17" s="34">
        <v>100</v>
      </c>
      <c r="F17" s="35" t="s">
        <v>11</v>
      </c>
      <c r="G17" s="36">
        <f>IF(D17="","",VLOOKUP(D17,'[1]Product Sheet'!$B$3:$D$7,2,FALSE))</f>
        <v>8</v>
      </c>
      <c r="H17" s="36">
        <f>IF(D17="","",VLOOKUP(D17,'[1]Product Sheet'!$B$3:$D$7,3,FALSE))</f>
        <v>10</v>
      </c>
      <c r="I17" s="36">
        <f t="shared" si="0"/>
        <v>2</v>
      </c>
      <c r="J17" s="37">
        <f>Table1[[#This Row],[Profit]]/Table1[[#This Row],[Sell Price]]</f>
        <v>0.2</v>
      </c>
      <c r="K17" s="36">
        <f>Table1[[#This Row],[Profit]]*Table1[[#This Row],[Quantity]]</f>
        <v>200</v>
      </c>
      <c r="L17" s="40">
        <f>Table1[[#This Row],[Sell Price]]*Table1[[#This Row],[Quantity]]</f>
        <v>1000</v>
      </c>
      <c r="M17" s="12"/>
    </row>
    <row r="18" spans="1:13" ht="14.5" thickBot="1" x14ac:dyDescent="0.4">
      <c r="A18" s="13"/>
      <c r="B18" s="39">
        <v>43015</v>
      </c>
      <c r="C18" s="33" t="str">
        <f t="shared" si="1"/>
        <v>Saturday</v>
      </c>
      <c r="D18" s="34" t="s">
        <v>4</v>
      </c>
      <c r="E18" s="34">
        <v>25</v>
      </c>
      <c r="F18" s="35" t="s">
        <v>16</v>
      </c>
      <c r="G18" s="36">
        <f>IF(D18="","",VLOOKUP(D18,'[1]Product Sheet'!$B$3:$D$7,2,FALSE))</f>
        <v>20</v>
      </c>
      <c r="H18" s="36">
        <f>IF(D18="","",VLOOKUP(D18,'[1]Product Sheet'!$B$3:$D$7,3,FALSE))</f>
        <v>30</v>
      </c>
      <c r="I18" s="36">
        <f t="shared" si="0"/>
        <v>10</v>
      </c>
      <c r="J18" s="37">
        <f>Table1[[#This Row],[Profit]]/Table1[[#This Row],[Sell Price]]</f>
        <v>0.33333333333333331</v>
      </c>
      <c r="K18" s="36">
        <f>Table1[[#This Row],[Profit]]*Table1[[#This Row],[Quantity]]</f>
        <v>250</v>
      </c>
      <c r="L18" s="40">
        <f>Table1[[#This Row],[Sell Price]]*Table1[[#This Row],[Quantity]]</f>
        <v>750</v>
      </c>
      <c r="M18" s="12"/>
    </row>
    <row r="19" spans="1:13" ht="14.5" thickBot="1" x14ac:dyDescent="0.4">
      <c r="A19" s="13"/>
      <c r="B19" s="39">
        <v>43016</v>
      </c>
      <c r="C19" s="33" t="str">
        <f t="shared" si="1"/>
        <v>Sunday</v>
      </c>
      <c r="D19" s="34" t="s">
        <v>1</v>
      </c>
      <c r="E19" s="34">
        <v>40</v>
      </c>
      <c r="F19" s="35" t="s">
        <v>16</v>
      </c>
      <c r="G19" s="36">
        <f>IF(D19="","",VLOOKUP(D19,'[1]Product Sheet'!$B$3:$D$7,2,FALSE))</f>
        <v>10</v>
      </c>
      <c r="H19" s="36">
        <f>IF(D19="","",VLOOKUP(D19,'[1]Product Sheet'!$B$3:$D$7,3,FALSE))</f>
        <v>15</v>
      </c>
      <c r="I19" s="36">
        <f t="shared" si="0"/>
        <v>5</v>
      </c>
      <c r="J19" s="37">
        <f>Table1[[#This Row],[Profit]]/Table1[[#This Row],[Sell Price]]</f>
        <v>0.33333333333333331</v>
      </c>
      <c r="K19" s="36">
        <f>Table1[[#This Row],[Profit]]*Table1[[#This Row],[Quantity]]</f>
        <v>200</v>
      </c>
      <c r="L19" s="40">
        <f>Table1[[#This Row],[Sell Price]]*Table1[[#This Row],[Quantity]]</f>
        <v>600</v>
      </c>
      <c r="M19" s="12"/>
    </row>
    <row r="20" spans="1:13" ht="14.5" thickBot="1" x14ac:dyDescent="0.4">
      <c r="A20" s="13"/>
      <c r="B20" s="39">
        <v>43018</v>
      </c>
      <c r="C20" s="33" t="str">
        <f t="shared" si="1"/>
        <v>Tuesday</v>
      </c>
      <c r="D20" s="34" t="s">
        <v>2</v>
      </c>
      <c r="E20" s="34">
        <v>20</v>
      </c>
      <c r="F20" s="35" t="s">
        <v>9</v>
      </c>
      <c r="G20" s="36">
        <f>IF(D20="","",VLOOKUP(D20,'[1]Product Sheet'!$B$3:$D$7,2,FALSE))</f>
        <v>5</v>
      </c>
      <c r="H20" s="36">
        <f>IF(D20="","",VLOOKUP(D20,'[1]Product Sheet'!$B$3:$D$7,3,FALSE))</f>
        <v>10</v>
      </c>
      <c r="I20" s="36">
        <f t="shared" si="0"/>
        <v>5</v>
      </c>
      <c r="J20" s="37">
        <f>Table1[[#This Row],[Profit]]/Table1[[#This Row],[Sell Price]]</f>
        <v>0.5</v>
      </c>
      <c r="K20" s="36">
        <f>Table1[[#This Row],[Profit]]*Table1[[#This Row],[Quantity]]</f>
        <v>100</v>
      </c>
      <c r="L20" s="40">
        <f>Table1[[#This Row],[Sell Price]]*Table1[[#This Row],[Quantity]]</f>
        <v>200</v>
      </c>
      <c r="M20" s="12"/>
    </row>
    <row r="21" spans="1:13" ht="14.5" thickBot="1" x14ac:dyDescent="0.4">
      <c r="A21" s="13"/>
      <c r="B21" s="39">
        <v>43018</v>
      </c>
      <c r="C21" s="33" t="str">
        <f t="shared" si="1"/>
        <v>Tuesday</v>
      </c>
      <c r="D21" s="34" t="s">
        <v>3</v>
      </c>
      <c r="E21" s="34">
        <v>100</v>
      </c>
      <c r="F21" s="35" t="s">
        <v>12</v>
      </c>
      <c r="G21" s="36">
        <f>IF(D21="","",VLOOKUP(D21,'[1]Product Sheet'!$B$3:$D$7,2,FALSE))</f>
        <v>12</v>
      </c>
      <c r="H21" s="36">
        <f>IF(D21="","",VLOOKUP(D21,'[1]Product Sheet'!$B$3:$D$7,3,FALSE))</f>
        <v>20</v>
      </c>
      <c r="I21" s="36">
        <f t="shared" si="0"/>
        <v>8</v>
      </c>
      <c r="J21" s="37">
        <f>Table1[[#This Row],[Profit]]/Table1[[#This Row],[Sell Price]]</f>
        <v>0.4</v>
      </c>
      <c r="K21" s="36">
        <f>Table1[[#This Row],[Profit]]*Table1[[#This Row],[Quantity]]</f>
        <v>800</v>
      </c>
      <c r="L21" s="40">
        <f>Table1[[#This Row],[Sell Price]]*Table1[[#This Row],[Quantity]]</f>
        <v>2000</v>
      </c>
      <c r="M21" s="12"/>
    </row>
    <row r="22" spans="1:13" ht="14.5" thickBot="1" x14ac:dyDescent="0.4">
      <c r="A22" s="13"/>
      <c r="B22" s="39">
        <v>43019</v>
      </c>
      <c r="C22" s="33" t="str">
        <f t="shared" si="1"/>
        <v>Wednesday</v>
      </c>
      <c r="D22" s="34" t="s">
        <v>3</v>
      </c>
      <c r="E22" s="34">
        <v>25</v>
      </c>
      <c r="F22" s="35" t="s">
        <v>9</v>
      </c>
      <c r="G22" s="36">
        <f>IF(D22="","",VLOOKUP(D22,'[1]Product Sheet'!$B$3:$D$7,2,FALSE))</f>
        <v>12</v>
      </c>
      <c r="H22" s="36">
        <f>IF(D22="","",VLOOKUP(D22,'[1]Product Sheet'!$B$3:$D$7,3,FALSE))</f>
        <v>20</v>
      </c>
      <c r="I22" s="36">
        <f t="shared" si="0"/>
        <v>8</v>
      </c>
      <c r="J22" s="37">
        <f>Table1[[#This Row],[Profit]]/Table1[[#This Row],[Sell Price]]</f>
        <v>0.4</v>
      </c>
      <c r="K22" s="36">
        <f>Table1[[#This Row],[Profit]]*Table1[[#This Row],[Quantity]]</f>
        <v>200</v>
      </c>
      <c r="L22" s="40">
        <f>Table1[[#This Row],[Sell Price]]*Table1[[#This Row],[Quantity]]</f>
        <v>500</v>
      </c>
      <c r="M22" s="12"/>
    </row>
    <row r="23" spans="1:13" ht="14.5" thickBot="1" x14ac:dyDescent="0.4">
      <c r="A23" s="13"/>
      <c r="B23" s="39">
        <v>43021</v>
      </c>
      <c r="C23" s="33" t="str">
        <f t="shared" si="1"/>
        <v>Friday</v>
      </c>
      <c r="D23" s="34" t="s">
        <v>2</v>
      </c>
      <c r="E23" s="34">
        <v>40</v>
      </c>
      <c r="F23" s="35" t="s">
        <v>16</v>
      </c>
      <c r="G23" s="36">
        <f>IF(D23="","",VLOOKUP(D23,'[1]Product Sheet'!$B$3:$D$7,2,FALSE))</f>
        <v>5</v>
      </c>
      <c r="H23" s="36">
        <f>IF(D23="","",VLOOKUP(D23,'[1]Product Sheet'!$B$3:$D$7,3,FALSE))</f>
        <v>10</v>
      </c>
      <c r="I23" s="36">
        <f t="shared" si="0"/>
        <v>5</v>
      </c>
      <c r="J23" s="37">
        <f>Table1[[#This Row],[Profit]]/Table1[[#This Row],[Sell Price]]</f>
        <v>0.5</v>
      </c>
      <c r="K23" s="36">
        <f>Table1[[#This Row],[Profit]]*Table1[[#This Row],[Quantity]]</f>
        <v>200</v>
      </c>
      <c r="L23" s="40">
        <f>Table1[[#This Row],[Sell Price]]*Table1[[#This Row],[Quantity]]</f>
        <v>400</v>
      </c>
      <c r="M23" s="12"/>
    </row>
    <row r="24" spans="1:13" ht="14.5" thickBot="1" x14ac:dyDescent="0.4">
      <c r="A24" s="13"/>
      <c r="B24" s="39">
        <v>43022</v>
      </c>
      <c r="C24" s="33" t="str">
        <f t="shared" si="1"/>
        <v>Saturday</v>
      </c>
      <c r="D24" s="34" t="s">
        <v>4</v>
      </c>
      <c r="E24" s="34">
        <v>25</v>
      </c>
      <c r="F24" s="35" t="s">
        <v>9</v>
      </c>
      <c r="G24" s="36">
        <f>IF(D24="","",VLOOKUP(D24,'[1]Product Sheet'!$B$3:$D$7,2,FALSE))</f>
        <v>20</v>
      </c>
      <c r="H24" s="36">
        <f>IF(D24="","",VLOOKUP(D24,'[1]Product Sheet'!$B$3:$D$7,3,FALSE))</f>
        <v>30</v>
      </c>
      <c r="I24" s="36">
        <f t="shared" si="0"/>
        <v>10</v>
      </c>
      <c r="J24" s="37">
        <f>Table1[[#This Row],[Profit]]/Table1[[#This Row],[Sell Price]]</f>
        <v>0.33333333333333331</v>
      </c>
      <c r="K24" s="36">
        <f>Table1[[#This Row],[Profit]]*Table1[[#This Row],[Quantity]]</f>
        <v>250</v>
      </c>
      <c r="L24" s="40">
        <f>Table1[[#This Row],[Sell Price]]*Table1[[#This Row],[Quantity]]</f>
        <v>750</v>
      </c>
      <c r="M24" s="12"/>
    </row>
    <row r="25" spans="1:13" ht="14.5" thickBot="1" x14ac:dyDescent="0.4">
      <c r="A25" s="13"/>
      <c r="B25" s="39">
        <v>43024</v>
      </c>
      <c r="C25" s="33" t="str">
        <f t="shared" si="1"/>
        <v>Monday</v>
      </c>
      <c r="D25" s="34" t="s">
        <v>2</v>
      </c>
      <c r="E25" s="34">
        <v>50</v>
      </c>
      <c r="F25" s="35" t="s">
        <v>11</v>
      </c>
      <c r="G25" s="36">
        <f>IF(D25="","",VLOOKUP(D25,'[1]Product Sheet'!$B$3:$D$7,2,FALSE))</f>
        <v>5</v>
      </c>
      <c r="H25" s="36">
        <f>IF(D25="","",VLOOKUP(D25,'[1]Product Sheet'!$B$3:$D$7,3,FALSE))</f>
        <v>10</v>
      </c>
      <c r="I25" s="36">
        <f t="shared" si="0"/>
        <v>5</v>
      </c>
      <c r="J25" s="37">
        <f>Table1[[#This Row],[Profit]]/Table1[[#This Row],[Sell Price]]</f>
        <v>0.5</v>
      </c>
      <c r="K25" s="36">
        <f>Table1[[#This Row],[Profit]]*Table1[[#This Row],[Quantity]]</f>
        <v>250</v>
      </c>
      <c r="L25" s="40">
        <f>Table1[[#This Row],[Sell Price]]*Table1[[#This Row],[Quantity]]</f>
        <v>500</v>
      </c>
      <c r="M25" s="12"/>
    </row>
    <row r="26" spans="1:13" ht="14.5" thickBot="1" x14ac:dyDescent="0.4">
      <c r="A26" s="13"/>
      <c r="B26" s="39">
        <v>43024</v>
      </c>
      <c r="C26" s="33" t="str">
        <f t="shared" si="1"/>
        <v>Monday</v>
      </c>
      <c r="D26" s="34" t="s">
        <v>3</v>
      </c>
      <c r="E26" s="34">
        <v>30</v>
      </c>
      <c r="F26" s="35" t="s">
        <v>9</v>
      </c>
      <c r="G26" s="36">
        <f>IF(D26="","",VLOOKUP(D26,'[1]Product Sheet'!$B$3:$D$7,2,FALSE))</f>
        <v>12</v>
      </c>
      <c r="H26" s="36">
        <f>IF(D26="","",VLOOKUP(D26,'[1]Product Sheet'!$B$3:$D$7,3,FALSE))</f>
        <v>20</v>
      </c>
      <c r="I26" s="36">
        <f t="shared" si="0"/>
        <v>8</v>
      </c>
      <c r="J26" s="37">
        <f>Table1[[#This Row],[Profit]]/Table1[[#This Row],[Sell Price]]</f>
        <v>0.4</v>
      </c>
      <c r="K26" s="36">
        <f>Table1[[#This Row],[Profit]]*Table1[[#This Row],[Quantity]]</f>
        <v>240</v>
      </c>
      <c r="L26" s="40">
        <f>Table1[[#This Row],[Sell Price]]*Table1[[#This Row],[Quantity]]</f>
        <v>600</v>
      </c>
      <c r="M26" s="12"/>
    </row>
    <row r="27" spans="1:13" ht="14.5" thickBot="1" x14ac:dyDescent="0.4">
      <c r="A27" s="13"/>
      <c r="B27" s="39">
        <v>43025</v>
      </c>
      <c r="C27" s="33" t="str">
        <f t="shared" si="1"/>
        <v>Tuesday</v>
      </c>
      <c r="D27" s="34" t="s">
        <v>4</v>
      </c>
      <c r="E27" s="34">
        <v>25</v>
      </c>
      <c r="F27" s="35" t="s">
        <v>12</v>
      </c>
      <c r="G27" s="36">
        <f>IF(D27="","",VLOOKUP(D27,'[1]Product Sheet'!$B$3:$D$7,2,FALSE))</f>
        <v>20</v>
      </c>
      <c r="H27" s="36">
        <f>IF(D27="","",VLOOKUP(D27,'[1]Product Sheet'!$B$3:$D$7,3,FALSE))</f>
        <v>30</v>
      </c>
      <c r="I27" s="36">
        <f t="shared" si="0"/>
        <v>10</v>
      </c>
      <c r="J27" s="37">
        <f>Table1[[#This Row],[Profit]]/Table1[[#This Row],[Sell Price]]</f>
        <v>0.33333333333333331</v>
      </c>
      <c r="K27" s="36">
        <f>Table1[[#This Row],[Profit]]*Table1[[#This Row],[Quantity]]</f>
        <v>250</v>
      </c>
      <c r="L27" s="40">
        <f>Table1[[#This Row],[Sell Price]]*Table1[[#This Row],[Quantity]]</f>
        <v>750</v>
      </c>
      <c r="M27" s="12"/>
    </row>
    <row r="28" spans="1:13" ht="14.5" thickBot="1" x14ac:dyDescent="0.4">
      <c r="A28" s="13"/>
      <c r="B28" s="39">
        <v>43029</v>
      </c>
      <c r="C28" s="33" t="str">
        <f t="shared" si="1"/>
        <v>Saturday</v>
      </c>
      <c r="D28" s="34" t="s">
        <v>2</v>
      </c>
      <c r="E28" s="34">
        <v>60</v>
      </c>
      <c r="F28" s="35" t="s">
        <v>10</v>
      </c>
      <c r="G28" s="36">
        <f>IF(D28="","",VLOOKUP(D28,'[1]Product Sheet'!$B$3:$D$7,2,FALSE))</f>
        <v>5</v>
      </c>
      <c r="H28" s="36">
        <f>IF(D28="","",VLOOKUP(D28,'[1]Product Sheet'!$B$3:$D$7,3,FALSE))</f>
        <v>10</v>
      </c>
      <c r="I28" s="36">
        <f t="shared" si="0"/>
        <v>5</v>
      </c>
      <c r="J28" s="37">
        <f>Table1[[#This Row],[Profit]]/Table1[[#This Row],[Sell Price]]</f>
        <v>0.5</v>
      </c>
      <c r="K28" s="36">
        <f>Table1[[#This Row],[Profit]]*Table1[[#This Row],[Quantity]]</f>
        <v>300</v>
      </c>
      <c r="L28" s="40">
        <f>Table1[[#This Row],[Sell Price]]*Table1[[#This Row],[Quantity]]</f>
        <v>600</v>
      </c>
      <c r="M28" s="12"/>
    </row>
    <row r="29" spans="1:13" ht="14.5" thickBot="1" x14ac:dyDescent="0.4">
      <c r="A29" s="13"/>
      <c r="B29" s="39">
        <v>43030</v>
      </c>
      <c r="C29" s="33" t="str">
        <f t="shared" si="1"/>
        <v>Sunday</v>
      </c>
      <c r="D29" s="34" t="s">
        <v>5</v>
      </c>
      <c r="E29" s="34">
        <v>100</v>
      </c>
      <c r="F29" s="35" t="s">
        <v>11</v>
      </c>
      <c r="G29" s="36">
        <f>IF(D29="","",VLOOKUP(D29,'[1]Product Sheet'!$B$3:$D$7,2,FALSE))</f>
        <v>8</v>
      </c>
      <c r="H29" s="36">
        <f>IF(D29="","",VLOOKUP(D29,'[1]Product Sheet'!$B$3:$D$7,3,FALSE))</f>
        <v>10</v>
      </c>
      <c r="I29" s="36">
        <f t="shared" si="0"/>
        <v>2</v>
      </c>
      <c r="J29" s="37">
        <f>Table1[[#This Row],[Profit]]/Table1[[#This Row],[Sell Price]]</f>
        <v>0.2</v>
      </c>
      <c r="K29" s="36">
        <f>Table1[[#This Row],[Profit]]*Table1[[#This Row],[Quantity]]</f>
        <v>200</v>
      </c>
      <c r="L29" s="40">
        <f>Table1[[#This Row],[Sell Price]]*Table1[[#This Row],[Quantity]]</f>
        <v>1000</v>
      </c>
      <c r="M29" s="12"/>
    </row>
    <row r="30" spans="1:13" ht="14.5" thickBot="1" x14ac:dyDescent="0.4">
      <c r="A30" s="13"/>
      <c r="B30" s="39">
        <v>43032</v>
      </c>
      <c r="C30" s="33" t="str">
        <f t="shared" si="1"/>
        <v>Tuesday</v>
      </c>
      <c r="D30" s="34" t="s">
        <v>4</v>
      </c>
      <c r="E30" s="34">
        <v>20</v>
      </c>
      <c r="F30" s="35" t="s">
        <v>9</v>
      </c>
      <c r="G30" s="36">
        <f>IF(D30="","",VLOOKUP(D30,'[1]Product Sheet'!$B$3:$D$7,2,FALSE))</f>
        <v>20</v>
      </c>
      <c r="H30" s="36">
        <f>IF(D30="","",VLOOKUP(D30,'[1]Product Sheet'!$B$3:$D$7,3,FALSE))</f>
        <v>30</v>
      </c>
      <c r="I30" s="36">
        <f t="shared" si="0"/>
        <v>10</v>
      </c>
      <c r="J30" s="37">
        <f>Table1[[#This Row],[Profit]]/Table1[[#This Row],[Sell Price]]</f>
        <v>0.33333333333333331</v>
      </c>
      <c r="K30" s="36">
        <f>Table1[[#This Row],[Profit]]*Table1[[#This Row],[Quantity]]</f>
        <v>200</v>
      </c>
      <c r="L30" s="40">
        <f>Table1[[#This Row],[Sell Price]]*Table1[[#This Row],[Quantity]]</f>
        <v>600</v>
      </c>
      <c r="M30" s="12"/>
    </row>
    <row r="31" spans="1:13" ht="14.5" thickBot="1" x14ac:dyDescent="0.4">
      <c r="A31" s="13"/>
      <c r="B31" s="39">
        <v>43032</v>
      </c>
      <c r="C31" s="33" t="str">
        <f t="shared" si="1"/>
        <v>Tuesday</v>
      </c>
      <c r="D31" s="34" t="s">
        <v>3</v>
      </c>
      <c r="E31" s="34">
        <v>40</v>
      </c>
      <c r="F31" s="35" t="s">
        <v>11</v>
      </c>
      <c r="G31" s="36">
        <f>IF(D31="","",VLOOKUP(D31,'[1]Product Sheet'!$B$3:$D$7,2,FALSE))</f>
        <v>12</v>
      </c>
      <c r="H31" s="36">
        <f>IF(D31="","",VLOOKUP(D31,'[1]Product Sheet'!$B$3:$D$7,3,FALSE))</f>
        <v>20</v>
      </c>
      <c r="I31" s="36">
        <f t="shared" si="0"/>
        <v>8</v>
      </c>
      <c r="J31" s="37">
        <f>Table1[[#This Row],[Profit]]/Table1[[#This Row],[Sell Price]]</f>
        <v>0.4</v>
      </c>
      <c r="K31" s="36">
        <f>Table1[[#This Row],[Profit]]*Table1[[#This Row],[Quantity]]</f>
        <v>320</v>
      </c>
      <c r="L31" s="40">
        <f>Table1[[#This Row],[Sell Price]]*Table1[[#This Row],[Quantity]]</f>
        <v>800</v>
      </c>
      <c r="M31" s="12"/>
    </row>
    <row r="32" spans="1:13" ht="14.5" thickBot="1" x14ac:dyDescent="0.4">
      <c r="A32" s="13"/>
      <c r="B32" s="39">
        <v>43035</v>
      </c>
      <c r="C32" s="33" t="str">
        <f t="shared" si="1"/>
        <v>Friday</v>
      </c>
      <c r="D32" s="34" t="s">
        <v>2</v>
      </c>
      <c r="E32" s="34">
        <v>50</v>
      </c>
      <c r="F32" s="35" t="s">
        <v>12</v>
      </c>
      <c r="G32" s="36">
        <f>IF(D32="","",VLOOKUP(D32,'[1]Product Sheet'!$B$3:$D$7,2,FALSE))</f>
        <v>5</v>
      </c>
      <c r="H32" s="36">
        <f>IF(D32="","",VLOOKUP(D32,'[1]Product Sheet'!$B$3:$D$7,3,FALSE))</f>
        <v>10</v>
      </c>
      <c r="I32" s="36">
        <f t="shared" si="0"/>
        <v>5</v>
      </c>
      <c r="J32" s="37">
        <f>Table1[[#This Row],[Profit]]/Table1[[#This Row],[Sell Price]]</f>
        <v>0.5</v>
      </c>
      <c r="K32" s="36">
        <f>Table1[[#This Row],[Profit]]*Table1[[#This Row],[Quantity]]</f>
        <v>250</v>
      </c>
      <c r="L32" s="40">
        <f>Table1[[#This Row],[Sell Price]]*Table1[[#This Row],[Quantity]]</f>
        <v>500</v>
      </c>
      <c r="M32" s="12"/>
    </row>
    <row r="33" spans="1:13" ht="14.5" thickBot="1" x14ac:dyDescent="0.4">
      <c r="A33" s="13"/>
      <c r="B33" s="39">
        <v>43036</v>
      </c>
      <c r="C33" s="33" t="str">
        <f t="shared" si="1"/>
        <v>Saturday</v>
      </c>
      <c r="D33" s="34" t="s">
        <v>2</v>
      </c>
      <c r="E33" s="34">
        <v>50</v>
      </c>
      <c r="F33" s="35" t="s">
        <v>16</v>
      </c>
      <c r="G33" s="36">
        <f>IF(D33="","",VLOOKUP(D33,'[1]Product Sheet'!$B$3:$D$7,2,FALSE))</f>
        <v>5</v>
      </c>
      <c r="H33" s="36">
        <f>IF(D33="","",VLOOKUP(D33,'[1]Product Sheet'!$B$3:$D$7,3,FALSE))</f>
        <v>10</v>
      </c>
      <c r="I33" s="36">
        <f t="shared" si="0"/>
        <v>5</v>
      </c>
      <c r="J33" s="37">
        <f>Table1[[#This Row],[Profit]]/Table1[[#This Row],[Sell Price]]</f>
        <v>0.5</v>
      </c>
      <c r="K33" s="36">
        <f>Table1[[#This Row],[Profit]]*Table1[[#This Row],[Quantity]]</f>
        <v>250</v>
      </c>
      <c r="L33" s="40">
        <f>Table1[[#This Row],[Sell Price]]*Table1[[#This Row],[Quantity]]</f>
        <v>500</v>
      </c>
      <c r="M33" s="12"/>
    </row>
    <row r="34" spans="1:13" ht="14.5" thickBot="1" x14ac:dyDescent="0.4">
      <c r="A34" s="13"/>
      <c r="B34" s="39">
        <v>43038</v>
      </c>
      <c r="C34" s="33" t="str">
        <f t="shared" si="1"/>
        <v>Monday</v>
      </c>
      <c r="D34" s="34" t="s">
        <v>1</v>
      </c>
      <c r="E34" s="34">
        <v>50</v>
      </c>
      <c r="F34" s="35" t="s">
        <v>12</v>
      </c>
      <c r="G34" s="36">
        <f>IF(D34="","",VLOOKUP(D34,'[1]Product Sheet'!$B$3:$D$7,2,FALSE))</f>
        <v>10</v>
      </c>
      <c r="H34" s="36">
        <f>IF(D34="","",VLOOKUP(D34,'[1]Product Sheet'!$B$3:$D$7,3,FALSE))</f>
        <v>15</v>
      </c>
      <c r="I34" s="36">
        <f t="shared" si="0"/>
        <v>5</v>
      </c>
      <c r="J34" s="37">
        <f>Table1[[#This Row],[Profit]]/Table1[[#This Row],[Sell Price]]</f>
        <v>0.33333333333333331</v>
      </c>
      <c r="K34" s="36">
        <f>Table1[[#This Row],[Profit]]*Table1[[#This Row],[Quantity]]</f>
        <v>250</v>
      </c>
      <c r="L34" s="40">
        <f>Table1[[#This Row],[Sell Price]]*Table1[[#This Row],[Quantity]]</f>
        <v>750</v>
      </c>
      <c r="M34" s="12"/>
    </row>
    <row r="35" spans="1:13" x14ac:dyDescent="0.35">
      <c r="A35" s="13"/>
      <c r="B35" s="44">
        <v>43038</v>
      </c>
      <c r="C35" s="45" t="str">
        <f t="shared" si="1"/>
        <v>Monday</v>
      </c>
      <c r="D35" s="46" t="s">
        <v>4</v>
      </c>
      <c r="E35" s="46">
        <v>20</v>
      </c>
      <c r="F35" s="47" t="s">
        <v>10</v>
      </c>
      <c r="G35" s="48">
        <f>IF(D35="","",VLOOKUP(D35,'[1]Product Sheet'!$B$3:$D$7,2,FALSE))</f>
        <v>20</v>
      </c>
      <c r="H35" s="48">
        <f>IF(D35="","",VLOOKUP(D35,'[1]Product Sheet'!$B$3:$D$7,3,FALSE))</f>
        <v>30</v>
      </c>
      <c r="I35" s="48">
        <f t="shared" si="0"/>
        <v>10</v>
      </c>
      <c r="J35" s="49">
        <f>Table1[[#This Row],[Profit]]/Table1[[#This Row],[Sell Price]]</f>
        <v>0.33333333333333331</v>
      </c>
      <c r="K35" s="48">
        <f>Table1[[#This Row],[Profit]]*Table1[[#This Row],[Quantity]]</f>
        <v>200</v>
      </c>
      <c r="L35" s="50">
        <f>Table1[[#This Row],[Sell Price]]*Table1[[#This Row],[Quantity]]</f>
        <v>600</v>
      </c>
      <c r="M35" s="12"/>
    </row>
    <row r="36" spans="1:13" x14ac:dyDescent="0.3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E3" sqref="E3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C19" workbookViewId="0">
      <selection activeCell="K34" sqref="K34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56"/>
      <c r="C2" s="56"/>
      <c r="D2" s="56"/>
      <c r="E2" s="56"/>
      <c r="F2" s="56"/>
      <c r="G2" s="56"/>
      <c r="H2" s="58"/>
      <c r="I2" s="9"/>
    </row>
    <row r="3" spans="1:11" ht="32.25" customHeight="1" thickBot="1" x14ac:dyDescent="0.4">
      <c r="A3" s="9"/>
      <c r="B3" s="57" t="s">
        <v>27</v>
      </c>
      <c r="C3" s="57"/>
      <c r="D3" s="57"/>
      <c r="E3" s="57"/>
      <c r="F3" s="57"/>
      <c r="G3" s="57"/>
      <c r="H3" s="58"/>
      <c r="I3" s="9"/>
      <c r="K3" s="38" t="s">
        <v>32</v>
      </c>
    </row>
    <row r="4" spans="1:11" ht="32.25" customHeight="1" thickBot="1" x14ac:dyDescent="0.4">
      <c r="A4" s="9"/>
      <c r="B4" s="59" t="s">
        <v>26</v>
      </c>
      <c r="C4" s="60"/>
      <c r="D4" s="60"/>
      <c r="E4" s="60"/>
      <c r="F4" s="60"/>
      <c r="G4" s="60"/>
      <c r="H4" s="61"/>
      <c r="I4" s="9"/>
    </row>
    <row r="5" spans="1:11" ht="25.5" thickBot="1" x14ac:dyDescent="0.4">
      <c r="A5" s="9"/>
      <c r="B5" s="52" t="s">
        <v>28</v>
      </c>
      <c r="C5" s="53"/>
      <c r="D5" s="53"/>
      <c r="E5" s="53"/>
      <c r="F5" s="53"/>
      <c r="G5" s="53"/>
      <c r="H5" s="54"/>
      <c r="I5" s="9"/>
    </row>
    <row r="6" spans="1:11" ht="19.5" thickBot="1" x14ac:dyDescent="0.4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4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4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>C8+D8+E8+F8+G8</f>
        <v>295</v>
      </c>
      <c r="I8" s="9"/>
    </row>
    <row r="9" spans="1:11" ht="15" thickBot="1" x14ac:dyDescent="0.4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ref="H9:H11" si="0">C9+D9+E9+F9+G9</f>
        <v>260</v>
      </c>
      <c r="I9" s="9"/>
    </row>
    <row r="10" spans="1:11" ht="15" thickBot="1" x14ac:dyDescent="0.4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4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4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>C12+D12+E12+F12+G12</f>
        <v>1125</v>
      </c>
      <c r="I12" s="9"/>
    </row>
    <row r="13" spans="1:11" ht="25.5" thickBot="1" x14ac:dyDescent="0.4">
      <c r="A13" s="9"/>
      <c r="B13" s="55" t="s">
        <v>29</v>
      </c>
      <c r="C13" s="55"/>
      <c r="D13" s="55"/>
      <c r="E13" s="55"/>
      <c r="F13" s="55"/>
      <c r="G13" s="55"/>
      <c r="H13" s="55"/>
      <c r="I13" s="9"/>
    </row>
    <row r="14" spans="1:11" ht="19.5" thickBot="1" x14ac:dyDescent="0.4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4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C15+D15+E15+F15+G15</f>
        <v>625</v>
      </c>
      <c r="I15" s="9"/>
    </row>
    <row r="16" spans="1:11" ht="15" thickBot="1" x14ac:dyDescent="0.4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4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4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4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4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4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Riya Sarkar</cp:lastModifiedBy>
  <dcterms:created xsi:type="dcterms:W3CDTF">2015-06-05T18:17:20Z</dcterms:created>
  <dcterms:modified xsi:type="dcterms:W3CDTF">2023-11-02T14:37:32Z</dcterms:modified>
</cp:coreProperties>
</file>