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s\Desktop\EE4204\Assignment\Submission\"/>
    </mc:Choice>
  </mc:AlternateContent>
  <xr:revisionPtr revIDLastSave="0" documentId="13_ncr:1_{51F21AC8-4B3C-4A21-8B5E-879AD7651BAA}" xr6:coauthVersionLast="46" xr6:coauthVersionMax="46" xr10:uidLastSave="{00000000-0000-0000-0000-000000000000}"/>
  <bookViews>
    <workbookView xWindow="-110" yWindow="-110" windowWidth="19420" windowHeight="10420" activeTab="1" xr2:uid="{06C8C881-FE19-41C5-9879-43AFC6F3FA10}"/>
  </bookViews>
  <sheets>
    <sheet name="Variable DU size window" sheetId="1" r:id="rId1"/>
    <sheet name="Stop and Wa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B30" i="2"/>
  <c r="B32" i="2"/>
  <c r="B35" i="2"/>
  <c r="B34" i="2"/>
  <c r="B33" i="2"/>
  <c r="B29" i="2"/>
  <c r="B28" i="2"/>
  <c r="B27" i="2"/>
  <c r="B26" i="2"/>
  <c r="B25" i="2"/>
  <c r="B24" i="2"/>
  <c r="B23" i="2"/>
  <c r="B19" i="1"/>
  <c r="B31" i="1"/>
  <c r="B30" i="1"/>
  <c r="B29" i="1"/>
  <c r="B28" i="1"/>
  <c r="B27" i="1"/>
  <c r="B26" i="1"/>
  <c r="B25" i="1"/>
  <c r="B24" i="1"/>
  <c r="B23" i="1"/>
  <c r="B22" i="1"/>
  <c r="B21" i="1"/>
  <c r="B20" i="1"/>
</calcChain>
</file>

<file path=xl/sharedStrings.xml><?xml version="1.0" encoding="utf-8"?>
<sst xmlns="http://schemas.openxmlformats.org/spreadsheetml/2006/main" count="16" uniqueCount="8">
  <si>
    <t>Average Transfer Time (ms)</t>
  </si>
  <si>
    <t>Trial 1</t>
  </si>
  <si>
    <t>Trial 2</t>
  </si>
  <si>
    <t>Trial 3</t>
  </si>
  <si>
    <t>Trial 4</t>
  </si>
  <si>
    <t xml:space="preserve">Average Throughput (KBytes/s) </t>
  </si>
  <si>
    <t>Average Throughput (KBytes/s)</t>
  </si>
  <si>
    <t>Data Unit Size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</si>
</sst>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Transfer Time vs</a:t>
            </a:r>
            <a:r>
              <a:rPr lang="en-US" baseline="0"/>
              <a:t> DU size for variable DU size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'Variable DU size window'!$B$2</c:f>
              <c:strCache>
                <c:ptCount val="1"/>
                <c:pt idx="0">
                  <c:v>Average Transfer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'Variable DU size window'!$A$3:$A$15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'Variable DU size window'!$B$3:$B$15</c:f>
              <c:numCache>
                <c:formatCode>General</c:formatCode>
                <c:ptCount val="13"/>
                <c:pt idx="0">
                  <c:v>10.692</c:v>
                </c:pt>
                <c:pt idx="1">
                  <c:v>5.3456000000000001</c:v>
                </c:pt>
                <c:pt idx="2">
                  <c:v>2.9689000000000001</c:v>
                </c:pt>
                <c:pt idx="3">
                  <c:v>2.2067000000000001</c:v>
                </c:pt>
                <c:pt idx="4">
                  <c:v>1.7363999999999999</c:v>
                </c:pt>
                <c:pt idx="5">
                  <c:v>1.4455</c:v>
                </c:pt>
                <c:pt idx="6">
                  <c:v>1.1223000000000001</c:v>
                </c:pt>
                <c:pt idx="7">
                  <c:v>0.88188999999999995</c:v>
                </c:pt>
                <c:pt idx="8">
                  <c:v>0.75097999999999998</c:v>
                </c:pt>
                <c:pt idx="9">
                  <c:v>0.55674999999999997</c:v>
                </c:pt>
                <c:pt idx="10">
                  <c:v>0.43781999999999999</c:v>
                </c:pt>
                <c:pt idx="11">
                  <c:v>0.37891000000000002</c:v>
                </c:pt>
                <c:pt idx="12">
                  <c:v>0.30125999999999997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E-42DF-9A5E-CFE87F27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320352"/>
        <c:axId val="622318712"/>
      </c:scatterChart>
      <c:valAx>
        <c:axId val="62232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Unit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18712"/>
        <c:crosses val="autoZero"/>
        <c:crossBetween val="midCat"/>
      </c:valAx>
      <c:valAx>
        <c:axId val="62231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</a:t>
                </a:r>
                <a:r>
                  <a:rPr lang="en-US" baseline="0"/>
                  <a:t>e Transfer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2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Throughput vs DU size for variable DU size window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'Variable DU size window'!$A$19:$A$31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'Variable DU size window'!$B$19:$B$31</c:f>
              <c:numCache>
                <c:formatCode>General</c:formatCode>
                <c:ptCount val="13"/>
                <c:pt idx="0">
                  <c:v>5592.2184811073703</c:v>
                </c:pt>
                <c:pt idx="1">
                  <c:v>11185.273870098772</c:v>
                </c:pt>
                <c:pt idx="2">
                  <c:v>20139.445585907237</c:v>
                </c:pt>
                <c:pt idx="3">
                  <c:v>27095.663207504418</c:v>
                </c:pt>
                <c:pt idx="4">
                  <c:v>34434.462105505641</c:v>
                </c:pt>
                <c:pt idx="5">
                  <c:v>41364.233829124867</c:v>
                </c:pt>
                <c:pt idx="6">
                  <c:v>53276.307582642781</c:v>
                </c:pt>
                <c:pt idx="7">
                  <c:v>67799.838982185989</c:v>
                </c:pt>
                <c:pt idx="8">
                  <c:v>79618.631654637938</c:v>
                </c:pt>
                <c:pt idx="9">
                  <c:v>107394.70139200719</c:v>
                </c:pt>
                <c:pt idx="10">
                  <c:v>136567.53917134897</c:v>
                </c:pt>
                <c:pt idx="11">
                  <c:v>157800.00527829825</c:v>
                </c:pt>
                <c:pt idx="12">
                  <c:v>198473.07973179314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2-420E-A0EB-2B04A8FE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662696"/>
        <c:axId val="619663024"/>
      </c:scatterChart>
      <c:valAx>
        <c:axId val="61966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Unit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63024"/>
        <c:crosses val="autoZero"/>
        <c:crossBetween val="midCat"/>
      </c:valAx>
      <c:valAx>
        <c:axId val="6196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(KBytes/s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6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Transfer Time vs DU size for Stop and Wait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'Stop and Wait'!$A$5:$A$17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'Stop and Wait'!$B$5:$B$17</c:f>
              <c:numCache>
                <c:formatCode>General</c:formatCode>
                <c:ptCount val="13"/>
                <c:pt idx="0">
                  <c:v>32.78</c:v>
                </c:pt>
                <c:pt idx="1">
                  <c:v>15.6981</c:v>
                </c:pt>
                <c:pt idx="2">
                  <c:v>7.4356</c:v>
                </c:pt>
                <c:pt idx="3">
                  <c:v>4.5590000000000002</c:v>
                </c:pt>
                <c:pt idx="4">
                  <c:v>2.7812000000000001</c:v>
                </c:pt>
                <c:pt idx="5">
                  <c:v>2.1911999999999998</c:v>
                </c:pt>
                <c:pt idx="6">
                  <c:v>1.6961999999999999</c:v>
                </c:pt>
                <c:pt idx="7">
                  <c:v>1.2366999999999999</c:v>
                </c:pt>
                <c:pt idx="8">
                  <c:v>1.0230999999999999</c:v>
                </c:pt>
                <c:pt idx="9">
                  <c:v>0.72128000000000003</c:v>
                </c:pt>
                <c:pt idx="10">
                  <c:v>0.57118999999999998</c:v>
                </c:pt>
                <c:pt idx="11">
                  <c:v>0.43986999999999998</c:v>
                </c:pt>
                <c:pt idx="12">
                  <c:v>0.39119999999999999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1A2-ADD1-258F2654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45936"/>
        <c:axId val="708646264"/>
      </c:scatterChart>
      <c:valAx>
        <c:axId val="7086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Unit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6264"/>
        <c:crosses val="autoZero"/>
        <c:crossBetween val="midCat"/>
      </c:valAx>
      <c:valAx>
        <c:axId val="7086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Avergae</a:t>
                </a:r>
                <a:r>
                  <a:rPr lang="en-US" baseline="0"/>
                  <a:t> Transfer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vs DU size for</a:t>
            </a:r>
            <a:r>
              <a:rPr lang="en-US" baseline="0"/>
              <a:t> Stop and Wait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'Stop and Wait'!$B$22</c:f>
              <c:strCache>
                <c:ptCount val="1"/>
                <c:pt idx="0">
                  <c:v>Average Throughput (KBytes/s)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'Stop and Wait'!$A$23:$A$35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1500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</c:numCache>
            </c:numRef>
          </c:xVal>
          <c:yVal>
            <c:numRef>
              <c:f>'Stop and Wait'!$B$23:$B$35</c:f>
              <c:numCache>
                <c:formatCode>General</c:formatCode>
                <c:ptCount val="13"/>
                <c:pt idx="0">
                  <c:v>1824.0390482001219</c:v>
                </c:pt>
                <c:pt idx="1">
                  <c:v>3808.8685891923228</c:v>
                </c:pt>
                <c:pt idx="2">
                  <c:v>8041.3147560385178</c:v>
                </c:pt>
                <c:pt idx="3">
                  <c:v>13115.156832638737</c:v>
                </c:pt>
                <c:pt idx="4">
                  <c:v>21498.633683302171</c:v>
                </c:pt>
                <c:pt idx="5">
                  <c:v>27287.331142752832</c:v>
                </c:pt>
                <c:pt idx="6">
                  <c:v>35250.560075462803</c:v>
                </c:pt>
                <c:pt idx="7">
                  <c:v>48348.022964340584</c:v>
                </c:pt>
                <c:pt idx="8">
                  <c:v>58441.990030300076</c:v>
                </c:pt>
                <c:pt idx="9">
                  <c:v>82897.071872227141</c:v>
                </c:pt>
                <c:pt idx="10">
                  <c:v>104679.70377632663</c:v>
                </c:pt>
                <c:pt idx="11">
                  <c:v>135931.07054356969</c:v>
                </c:pt>
                <c:pt idx="12">
                  <c:v>152842.53578732107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7-4FE4-84C2-B75124AC4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06528"/>
        <c:axId val="688836384"/>
      </c:scatterChart>
      <c:valAx>
        <c:axId val="3978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Unit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6384"/>
        <c:crosses val="autoZero"/>
        <c:crossBetween val="midCat"/>
      </c:valAx>
      <c:valAx>
        <c:axId val="688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Throughput (KBytes/s)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3175</xdr:rowOff>
    </xdr:from>
    <xdr:to>
      <xdr:col>14</xdr:col>
      <xdr:colOff>333375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54778-71C7-43F8-9D70-34E624575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225425</xdr:colOff>
      <xdr:row>17</xdr:row>
      <xdr:rowOff>117475</xdr:rowOff>
    </xdr:from>
    <xdr:to>
      <xdr:col>10</xdr:col>
      <xdr:colOff>530225</xdr:colOff>
      <xdr:row>32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B931C-D793-48B7-A613-A1E11A42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2</xdr:row>
      <xdr:rowOff>92075</xdr:rowOff>
    </xdr:from>
    <xdr:to>
      <xdr:col>14</xdr:col>
      <xdr:colOff>327025</xdr:colOff>
      <xdr:row>17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FD15E-DED6-4E34-A1E4-C9C6BD2B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352425</xdr:colOff>
      <xdr:row>18</xdr:row>
      <xdr:rowOff>41275</xdr:rowOff>
    </xdr:from>
    <xdr:to>
      <xdr:col>10</xdr:col>
      <xdr:colOff>47625</xdr:colOff>
      <xdr:row>33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2E6D6-286F-4E02-88E4-8A9848B16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8FB3-82EF-433D-B1E8-960B1E4B7BC5}">
  <dimension ref="A2:I47"/>
  <sheetViews>
    <sheetView workbookViewId="0">
      <selection activeCell="A2" sqref="A2"/>
    </sheetView>
  </sheetViews>
  <sheetFormatPr defaultRowHeight="14.5" x14ac:dyDescent="0.35"/>
  <cols>
    <col min="1" max="1" width="20.54296875" customWidth="1"/>
    <col min="2" max="2" width="28.54296875" customWidth="1"/>
  </cols>
  <sheetData>
    <row r="2" spans="1:9" x14ac:dyDescent="0.35">
      <c r="A2" s="1" t="s">
        <v>7</v>
      </c>
      <c r="B2" s="1" t="s">
        <v>0</v>
      </c>
      <c r="C2" t="s">
        <v>1</v>
      </c>
      <c r="D2" t="s">
        <v>2</v>
      </c>
      <c r="E2" t="s">
        <v>3</v>
      </c>
      <c r="F2" t="s">
        <v>4</v>
      </c>
    </row>
    <row r="3" spans="1:9" s="4" customFormat="1" x14ac:dyDescent="0.35">
      <c r="A3" s="4">
        <v>50</v>
      </c>
      <c r="B3" s="4">
        <v>10.692</v>
      </c>
      <c r="C3" s="4">
        <v>11.567</v>
      </c>
      <c r="D3" s="4">
        <v>12.379</v>
      </c>
      <c r="E3" s="4">
        <v>9.8789999999999996</v>
      </c>
      <c r="F3" s="4">
        <v>8.9429999999999996</v>
      </c>
    </row>
    <row r="4" spans="1:9" s="3" customFormat="1" x14ac:dyDescent="0.35">
      <c r="A4" s="3">
        <v>100</v>
      </c>
      <c r="B4" s="3">
        <v>5.3456000000000001</v>
      </c>
      <c r="C4" s="3">
        <v>5.6788999999999996</v>
      </c>
      <c r="D4" s="3">
        <v>5.2267000000000001</v>
      </c>
      <c r="E4" s="3">
        <v>5.1134000000000004</v>
      </c>
      <c r="F4" s="3">
        <v>5.3634000000000004</v>
      </c>
    </row>
    <row r="5" spans="1:9" x14ac:dyDescent="0.35">
      <c r="A5" s="1">
        <v>200</v>
      </c>
      <c r="B5" s="1">
        <v>2.9689000000000001</v>
      </c>
      <c r="C5">
        <v>3.0123000000000002</v>
      </c>
      <c r="D5">
        <v>3.0276000000000001</v>
      </c>
      <c r="E5">
        <v>2.9456000000000002</v>
      </c>
      <c r="F5">
        <v>2.8900999999999999</v>
      </c>
      <c r="H5" s="2"/>
      <c r="I5" s="2"/>
    </row>
    <row r="6" spans="1:9" x14ac:dyDescent="0.35">
      <c r="A6" s="1">
        <v>300</v>
      </c>
      <c r="B6" s="1">
        <v>2.2067000000000001</v>
      </c>
      <c r="C6">
        <v>2.3567</v>
      </c>
      <c r="D6">
        <v>2.2098</v>
      </c>
      <c r="E6">
        <v>2.1789000000000001</v>
      </c>
      <c r="F6">
        <v>2.0813999999999999</v>
      </c>
      <c r="H6" s="2"/>
      <c r="I6" s="2"/>
    </row>
    <row r="7" spans="1:9" x14ac:dyDescent="0.35">
      <c r="A7" s="1">
        <v>400</v>
      </c>
      <c r="B7" s="1">
        <v>1.7363999999999999</v>
      </c>
      <c r="C7">
        <v>1.7564</v>
      </c>
      <c r="D7">
        <v>1.6911</v>
      </c>
      <c r="E7">
        <v>1.7213000000000001</v>
      </c>
      <c r="F7">
        <v>1.7767999999999999</v>
      </c>
      <c r="H7" s="2"/>
      <c r="I7" s="2"/>
    </row>
    <row r="8" spans="1:9" x14ac:dyDescent="0.35">
      <c r="A8" s="1">
        <v>500</v>
      </c>
      <c r="B8" s="1">
        <v>1.4455</v>
      </c>
      <c r="C8">
        <v>1.4120999999999999</v>
      </c>
      <c r="D8">
        <v>1.4221999999999999</v>
      </c>
      <c r="E8">
        <v>1.4677</v>
      </c>
      <c r="F8">
        <v>1.4801</v>
      </c>
      <c r="H8" s="2"/>
      <c r="I8" s="2"/>
    </row>
    <row r="9" spans="1:9" x14ac:dyDescent="0.35">
      <c r="A9" s="1">
        <v>600</v>
      </c>
      <c r="B9" s="1">
        <v>1.1223000000000001</v>
      </c>
      <c r="C9">
        <v>1.1099000000000001</v>
      </c>
      <c r="D9">
        <v>1.1143000000000001</v>
      </c>
      <c r="E9">
        <v>1.1651</v>
      </c>
      <c r="F9">
        <v>1.0995999999999999</v>
      </c>
      <c r="H9" s="2"/>
      <c r="I9" s="2"/>
    </row>
    <row r="10" spans="1:9" x14ac:dyDescent="0.35">
      <c r="A10" s="1">
        <v>800</v>
      </c>
      <c r="B10" s="1">
        <v>0.88188999999999995</v>
      </c>
      <c r="C10">
        <v>0.86712</v>
      </c>
      <c r="D10">
        <v>0.88900999999999997</v>
      </c>
      <c r="E10">
        <v>0.89102000000000003</v>
      </c>
      <c r="F10">
        <v>0.87931999999999999</v>
      </c>
      <c r="H10" s="2"/>
      <c r="I10" s="2"/>
    </row>
    <row r="11" spans="1:9" x14ac:dyDescent="0.35">
      <c r="A11" s="1">
        <v>1000</v>
      </c>
      <c r="B11" s="1">
        <v>0.75097999999999998</v>
      </c>
      <c r="C11">
        <v>0.77181999999999995</v>
      </c>
      <c r="D11">
        <v>0.75231000000000003</v>
      </c>
      <c r="E11">
        <v>0.78347</v>
      </c>
      <c r="F11">
        <v>0.69632000000000005</v>
      </c>
      <c r="H11" s="2"/>
      <c r="I11" s="2"/>
    </row>
    <row r="12" spans="1:9" x14ac:dyDescent="0.35">
      <c r="A12" s="1">
        <v>1500</v>
      </c>
      <c r="B12" s="1">
        <v>0.55674999999999997</v>
      </c>
      <c r="C12">
        <v>0.51324000000000003</v>
      </c>
      <c r="D12">
        <v>0.56781999999999999</v>
      </c>
      <c r="E12">
        <v>0.57813999999999999</v>
      </c>
      <c r="F12">
        <v>0.56779999999999997</v>
      </c>
      <c r="H12" s="2"/>
      <c r="I12" s="2"/>
    </row>
    <row r="13" spans="1:9" x14ac:dyDescent="0.35">
      <c r="A13" s="1">
        <v>2500</v>
      </c>
      <c r="B13" s="1">
        <v>0.43781999999999999</v>
      </c>
      <c r="C13">
        <v>0.44813999999999998</v>
      </c>
      <c r="D13">
        <v>0.45612000000000003</v>
      </c>
      <c r="E13">
        <v>0.42391000000000001</v>
      </c>
      <c r="F13">
        <v>0.42310999999999999</v>
      </c>
      <c r="H13" s="2"/>
      <c r="I13" s="2"/>
    </row>
    <row r="14" spans="1:9" x14ac:dyDescent="0.35">
      <c r="A14" s="1">
        <v>5000</v>
      </c>
      <c r="B14" s="1">
        <v>0.37891000000000002</v>
      </c>
      <c r="C14">
        <v>0.36787999999999998</v>
      </c>
      <c r="D14">
        <v>0.36746000000000001</v>
      </c>
      <c r="E14">
        <v>0.39129000000000003</v>
      </c>
      <c r="F14">
        <v>0.38901000000000002</v>
      </c>
      <c r="H14" s="2"/>
      <c r="I14" s="2"/>
    </row>
    <row r="15" spans="1:9" x14ac:dyDescent="0.35">
      <c r="A15" s="1">
        <v>10000</v>
      </c>
      <c r="B15" s="1">
        <v>0.30125999999999997</v>
      </c>
      <c r="C15">
        <v>0.29133999999999999</v>
      </c>
      <c r="D15">
        <v>0.31297000000000003</v>
      </c>
      <c r="E15">
        <v>0.28649999999999998</v>
      </c>
      <c r="F15">
        <v>0.31423000000000001</v>
      </c>
      <c r="H15" s="2"/>
      <c r="I15" s="2"/>
    </row>
    <row r="16" spans="1:9" x14ac:dyDescent="0.35">
      <c r="H16" s="2"/>
      <c r="I16" s="2"/>
    </row>
    <row r="18" spans="1:8" x14ac:dyDescent="0.35">
      <c r="A18" s="4" t="s">
        <v>7</v>
      </c>
      <c r="B18" s="4" t="s">
        <v>5</v>
      </c>
    </row>
    <row r="19" spans="1:8" x14ac:dyDescent="0.35">
      <c r="A19" s="4">
        <v>50</v>
      </c>
      <c r="B19" s="4">
        <f>59792/10.692</f>
        <v>5592.2184811073703</v>
      </c>
    </row>
    <row r="20" spans="1:8" s="4" customFormat="1" x14ac:dyDescent="0.35">
      <c r="A20" s="4">
        <v>100</v>
      </c>
      <c r="B20" s="4">
        <f>59792/5.3456</f>
        <v>11185.273870098772</v>
      </c>
    </row>
    <row r="21" spans="1:8" s="3" customFormat="1" x14ac:dyDescent="0.35">
      <c r="A21" s="4">
        <v>200</v>
      </c>
      <c r="B21" s="4">
        <f>59792/2.9689</f>
        <v>20139.445585907237</v>
      </c>
    </row>
    <row r="22" spans="1:8" x14ac:dyDescent="0.35">
      <c r="A22" s="4">
        <v>300</v>
      </c>
      <c r="B22" s="4">
        <f>59792/2.2067</f>
        <v>27095.663207504418</v>
      </c>
      <c r="D22" s="1"/>
      <c r="G22" s="4"/>
      <c r="H22" s="4"/>
    </row>
    <row r="23" spans="1:8" x14ac:dyDescent="0.35">
      <c r="A23" s="4">
        <v>400</v>
      </c>
      <c r="B23" s="4">
        <f>59792/1.7364</f>
        <v>34434.462105505641</v>
      </c>
      <c r="G23" s="4"/>
      <c r="H23" s="4"/>
    </row>
    <row r="24" spans="1:8" x14ac:dyDescent="0.35">
      <c r="A24" s="4">
        <v>500</v>
      </c>
      <c r="B24" s="4">
        <f>59792/1.4455</f>
        <v>41364.233829124867</v>
      </c>
      <c r="G24" s="4"/>
      <c r="H24" s="4"/>
    </row>
    <row r="25" spans="1:8" x14ac:dyDescent="0.35">
      <c r="A25" s="4">
        <v>600</v>
      </c>
      <c r="B25" s="4">
        <f>59792/1.1223</f>
        <v>53276.307582642781</v>
      </c>
      <c r="G25" s="4"/>
      <c r="H25" s="4"/>
    </row>
    <row r="26" spans="1:8" x14ac:dyDescent="0.35">
      <c r="A26" s="4">
        <v>800</v>
      </c>
      <c r="B26" s="4">
        <f>59792/0.88189</f>
        <v>67799.838982185989</v>
      </c>
      <c r="G26" s="4"/>
      <c r="H26" s="4"/>
    </row>
    <row r="27" spans="1:8" x14ac:dyDescent="0.35">
      <c r="A27" s="4">
        <v>1000</v>
      </c>
      <c r="B27" s="4">
        <f>59792/0.75098</f>
        <v>79618.631654637938</v>
      </c>
      <c r="G27" s="4"/>
      <c r="H27" s="4"/>
    </row>
    <row r="28" spans="1:8" x14ac:dyDescent="0.35">
      <c r="A28" s="4">
        <v>1500</v>
      </c>
      <c r="B28" s="4">
        <f>59792/0.55675</f>
        <v>107394.70139200719</v>
      </c>
      <c r="G28" s="4"/>
      <c r="H28" s="4"/>
    </row>
    <row r="29" spans="1:8" x14ac:dyDescent="0.35">
      <c r="A29" s="4">
        <v>2500</v>
      </c>
      <c r="B29" s="4">
        <f>59792/0.43782</f>
        <v>136567.53917134897</v>
      </c>
      <c r="G29" s="4"/>
      <c r="H29" s="4"/>
    </row>
    <row r="30" spans="1:8" x14ac:dyDescent="0.35">
      <c r="A30" s="4">
        <v>5000</v>
      </c>
      <c r="B30" s="4">
        <f>59792/0.37891</f>
        <v>157800.00527829825</v>
      </c>
      <c r="G30" s="4"/>
      <c r="H30" s="4"/>
    </row>
    <row r="31" spans="1:8" x14ac:dyDescent="0.35">
      <c r="A31" s="4">
        <v>10000</v>
      </c>
      <c r="B31" s="4">
        <f>59792/0.30126</f>
        <v>198473.07973179314</v>
      </c>
      <c r="G31" s="4"/>
      <c r="H31" s="4"/>
    </row>
    <row r="32" spans="1:8" x14ac:dyDescent="0.35">
      <c r="A32" s="1"/>
      <c r="G32" s="4"/>
      <c r="H32" s="4"/>
    </row>
    <row r="33" spans="1:8" x14ac:dyDescent="0.35">
      <c r="G33" s="4"/>
      <c r="H33" s="4"/>
    </row>
    <row r="37" spans="1:8" x14ac:dyDescent="0.35">
      <c r="A37" s="1"/>
      <c r="D37" s="1"/>
    </row>
    <row r="38" spans="1:8" x14ac:dyDescent="0.35">
      <c r="A38" s="1"/>
    </row>
    <row r="39" spans="1:8" x14ac:dyDescent="0.35">
      <c r="A39" s="1"/>
    </row>
    <row r="40" spans="1:8" x14ac:dyDescent="0.35">
      <c r="A40" s="1"/>
    </row>
    <row r="41" spans="1:8" x14ac:dyDescent="0.35">
      <c r="A41" s="1"/>
    </row>
    <row r="42" spans="1:8" x14ac:dyDescent="0.35">
      <c r="A42" s="1"/>
    </row>
    <row r="43" spans="1:8" x14ac:dyDescent="0.35">
      <c r="A43" s="1"/>
    </row>
    <row r="44" spans="1:8" x14ac:dyDescent="0.35">
      <c r="A44" s="1"/>
    </row>
    <row r="45" spans="1:8" x14ac:dyDescent="0.35">
      <c r="A45" s="1"/>
    </row>
    <row r="46" spans="1:8" x14ac:dyDescent="0.35">
      <c r="A46" s="1"/>
    </row>
    <row r="47" spans="1:8" x14ac:dyDescent="0.35">
      <c r="A4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E537-9D0C-4DCF-91BD-A6CFDEEB19C3}">
  <dimension ref="A4:F35"/>
  <sheetViews>
    <sheetView tabSelected="1" workbookViewId="0">
      <selection activeCell="B35" sqref="B35"/>
    </sheetView>
  </sheetViews>
  <sheetFormatPr defaultRowHeight="14.5" x14ac:dyDescent="0.35"/>
  <cols>
    <col min="1" max="1" width="19.08984375" customWidth="1"/>
    <col min="2" max="2" width="27.1796875" customWidth="1"/>
  </cols>
  <sheetData>
    <row r="4" spans="1:6" x14ac:dyDescent="0.35">
      <c r="A4" s="4" t="s">
        <v>7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</row>
    <row r="5" spans="1:6" x14ac:dyDescent="0.35">
      <c r="A5" s="4">
        <v>50</v>
      </c>
      <c r="B5" s="4">
        <v>32.78</v>
      </c>
      <c r="C5">
        <v>33.901200000000003</v>
      </c>
      <c r="D5">
        <v>32.2012</v>
      </c>
      <c r="E5">
        <v>31.909099999999999</v>
      </c>
      <c r="F5">
        <v>33.108499999999999</v>
      </c>
    </row>
    <row r="6" spans="1:6" x14ac:dyDescent="0.35">
      <c r="A6" s="4">
        <v>100</v>
      </c>
      <c r="B6" s="4">
        <v>15.6981</v>
      </c>
      <c r="C6">
        <v>14.7986</v>
      </c>
      <c r="D6">
        <v>17.6812</v>
      </c>
      <c r="E6">
        <v>15.634499999999999</v>
      </c>
      <c r="F6">
        <v>14.678100000000001</v>
      </c>
    </row>
    <row r="7" spans="1:6" x14ac:dyDescent="0.35">
      <c r="A7" s="4">
        <v>200</v>
      </c>
      <c r="B7" s="4">
        <v>7.4356</v>
      </c>
      <c r="C7">
        <v>7.4970999999999997</v>
      </c>
      <c r="D7">
        <v>7.3788999999999998</v>
      </c>
      <c r="E7">
        <v>7.4508000000000001</v>
      </c>
      <c r="F7">
        <v>7.4156000000000004</v>
      </c>
    </row>
    <row r="8" spans="1:6" x14ac:dyDescent="0.35">
      <c r="A8" s="4">
        <v>300</v>
      </c>
      <c r="B8" s="4">
        <v>4.5590000000000002</v>
      </c>
      <c r="C8">
        <v>4.6711999999999998</v>
      </c>
      <c r="D8">
        <v>4.4997999999999996</v>
      </c>
      <c r="E8">
        <v>4.4683000000000002</v>
      </c>
      <c r="F8">
        <v>4.5967000000000002</v>
      </c>
    </row>
    <row r="9" spans="1:6" x14ac:dyDescent="0.35">
      <c r="A9" s="4">
        <v>400</v>
      </c>
      <c r="B9" s="4">
        <v>2.7812000000000001</v>
      </c>
      <c r="C9">
        <v>2.8342000000000001</v>
      </c>
      <c r="D9">
        <v>2.7490999999999999</v>
      </c>
      <c r="E9">
        <v>2.7764000000000002</v>
      </c>
      <c r="F9">
        <v>2.7650999999999999</v>
      </c>
    </row>
    <row r="10" spans="1:6" x14ac:dyDescent="0.35">
      <c r="A10" s="4">
        <v>500</v>
      </c>
      <c r="B10" s="4">
        <v>2.1911999999999998</v>
      </c>
      <c r="C10">
        <v>2.1705000000000001</v>
      </c>
      <c r="D10">
        <v>2.2145000000000001</v>
      </c>
      <c r="E10">
        <v>2.2029000000000001</v>
      </c>
      <c r="F10">
        <v>2.1768999999999998</v>
      </c>
    </row>
    <row r="11" spans="1:6" x14ac:dyDescent="0.35">
      <c r="A11" s="4">
        <v>600</v>
      </c>
      <c r="B11" s="4">
        <v>1.6961999999999999</v>
      </c>
      <c r="C11">
        <v>1.7296</v>
      </c>
      <c r="D11">
        <v>1.6718999999999999</v>
      </c>
      <c r="E11">
        <v>1.6812</v>
      </c>
      <c r="F11">
        <v>1.7020999999999999</v>
      </c>
    </row>
    <row r="12" spans="1:6" x14ac:dyDescent="0.35">
      <c r="A12" s="4">
        <v>800</v>
      </c>
      <c r="B12" s="4">
        <v>1.2366999999999999</v>
      </c>
      <c r="C12">
        <v>1.2269000000000001</v>
      </c>
      <c r="D12">
        <v>1.2408999999999999</v>
      </c>
      <c r="E12">
        <v>1.2399</v>
      </c>
      <c r="F12">
        <v>1.2391000000000001</v>
      </c>
    </row>
    <row r="13" spans="1:6" x14ac:dyDescent="0.35">
      <c r="A13" s="4">
        <v>1000</v>
      </c>
      <c r="B13" s="4">
        <v>1.0230999999999999</v>
      </c>
      <c r="C13">
        <v>0.97940000000000005</v>
      </c>
      <c r="D13">
        <v>1.0533999999999999</v>
      </c>
      <c r="E13">
        <v>1.0318000000000001</v>
      </c>
      <c r="F13">
        <v>1.0278</v>
      </c>
    </row>
    <row r="14" spans="1:6" x14ac:dyDescent="0.35">
      <c r="A14" s="4">
        <v>1500</v>
      </c>
      <c r="B14" s="4">
        <v>0.72128000000000003</v>
      </c>
      <c r="C14">
        <v>0.72789999999999999</v>
      </c>
      <c r="D14">
        <v>0.73131999999999997</v>
      </c>
      <c r="E14">
        <v>0.71091000000000004</v>
      </c>
      <c r="F14">
        <v>0.71499000000000001</v>
      </c>
    </row>
    <row r="15" spans="1:6" x14ac:dyDescent="0.35">
      <c r="A15" s="4">
        <v>2500</v>
      </c>
      <c r="B15" s="4">
        <v>0.57118999999999998</v>
      </c>
      <c r="C15">
        <v>0.57218999999999998</v>
      </c>
      <c r="D15">
        <v>0.57121999999999995</v>
      </c>
      <c r="E15">
        <v>0.58133999999999997</v>
      </c>
      <c r="F15">
        <v>0.56001000000000001</v>
      </c>
    </row>
    <row r="16" spans="1:6" x14ac:dyDescent="0.35">
      <c r="A16" s="4">
        <v>5000</v>
      </c>
      <c r="B16" s="4">
        <v>0.43986999999999998</v>
      </c>
      <c r="C16">
        <v>0.43909999999999999</v>
      </c>
      <c r="D16">
        <v>0.43723000000000001</v>
      </c>
      <c r="E16">
        <v>0.46187</v>
      </c>
      <c r="F16">
        <v>0.42127999999999999</v>
      </c>
    </row>
    <row r="17" spans="1:6" x14ac:dyDescent="0.35">
      <c r="A17" s="4">
        <v>10000</v>
      </c>
      <c r="B17" s="4">
        <v>0.39119999999999999</v>
      </c>
      <c r="C17">
        <v>0.39234000000000002</v>
      </c>
      <c r="D17">
        <v>0.39278000000000002</v>
      </c>
      <c r="E17">
        <v>0.38127</v>
      </c>
      <c r="F17">
        <v>0.39840999999999999</v>
      </c>
    </row>
    <row r="22" spans="1:6" x14ac:dyDescent="0.35">
      <c r="A22" s="4" t="s">
        <v>7</v>
      </c>
      <c r="B22" s="4" t="s">
        <v>6</v>
      </c>
    </row>
    <row r="23" spans="1:6" x14ac:dyDescent="0.35">
      <c r="A23" s="4">
        <v>50</v>
      </c>
      <c r="B23" s="4">
        <f>59792/32.78</f>
        <v>1824.0390482001219</v>
      </c>
    </row>
    <row r="24" spans="1:6" x14ac:dyDescent="0.35">
      <c r="A24" s="4">
        <v>100</v>
      </c>
      <c r="B24" s="4">
        <f>59792/15.6981</f>
        <v>3808.8685891923228</v>
      </c>
    </row>
    <row r="25" spans="1:6" x14ac:dyDescent="0.35">
      <c r="A25" s="4">
        <v>200</v>
      </c>
      <c r="B25" s="4">
        <f>59792/7.4356</f>
        <v>8041.3147560385178</v>
      </c>
    </row>
    <row r="26" spans="1:6" x14ac:dyDescent="0.35">
      <c r="A26" s="4">
        <v>300</v>
      </c>
      <c r="B26" s="4">
        <f>59792/4.559</f>
        <v>13115.156832638737</v>
      </c>
    </row>
    <row r="27" spans="1:6" x14ac:dyDescent="0.35">
      <c r="A27" s="4">
        <v>400</v>
      </c>
      <c r="B27" s="4">
        <f>59792/2.7812</f>
        <v>21498.633683302171</v>
      </c>
    </row>
    <row r="28" spans="1:6" x14ac:dyDescent="0.35">
      <c r="A28" s="4">
        <v>500</v>
      </c>
      <c r="B28" s="4">
        <f>59792/2.1912</f>
        <v>27287.331142752832</v>
      </c>
    </row>
    <row r="29" spans="1:6" x14ac:dyDescent="0.35">
      <c r="A29" s="4">
        <v>600</v>
      </c>
      <c r="B29" s="4">
        <f>59792/1.6962</f>
        <v>35250.560075462803</v>
      </c>
    </row>
    <row r="30" spans="1:6" x14ac:dyDescent="0.35">
      <c r="A30" s="4">
        <v>800</v>
      </c>
      <c r="B30" s="4">
        <f>59792/1.2367</f>
        <v>48348.022964340584</v>
      </c>
    </row>
    <row r="31" spans="1:6" x14ac:dyDescent="0.35">
      <c r="A31" s="4">
        <v>1000</v>
      </c>
      <c r="B31" s="4">
        <f>59792/B13</f>
        <v>58441.990030300076</v>
      </c>
    </row>
    <row r="32" spans="1:6" x14ac:dyDescent="0.35">
      <c r="A32" s="4">
        <v>1500</v>
      </c>
      <c r="B32" s="4">
        <f>59792/0.72128</f>
        <v>82897.071872227141</v>
      </c>
    </row>
    <row r="33" spans="1:2" x14ac:dyDescent="0.35">
      <c r="A33" s="4">
        <v>2500</v>
      </c>
      <c r="B33" s="4">
        <f>59792/0.57119</f>
        <v>104679.70377632663</v>
      </c>
    </row>
    <row r="34" spans="1:2" x14ac:dyDescent="0.35">
      <c r="A34" s="4">
        <v>5000</v>
      </c>
      <c r="B34" s="4">
        <f>59792/0.43987</f>
        <v>135931.07054356969</v>
      </c>
    </row>
    <row r="35" spans="1:2" x14ac:dyDescent="0.35">
      <c r="A35" s="4">
        <v>10000</v>
      </c>
      <c r="B35" s="4">
        <f>59792/0.3912</f>
        <v>152842.53578732107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 DU size window</vt:lpstr>
      <vt:lpstr>Stop and Wait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Riyas</dc:creator>
  <cp:lastModifiedBy>Mohamed Riyas</cp:lastModifiedBy>
  <dcterms:created xsi:type="dcterms:W3CDTF">2021-04-12T09:39:53Z</dcterms:created>
  <dcterms:modified xsi:type="dcterms:W3CDTF">2021-04-15T00:39:58Z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237e9d99-e4ee-4981-8db0-6c9f901c95a0</vt:lpwstr>
  </property>
</Properties>
</file>