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LP - TRANSPORT NSW\"/>
    </mc:Choice>
  </mc:AlternateContent>
  <xr:revisionPtr revIDLastSave="0" documentId="13_ncr:1_{67833F3A-1939-44A7-9C32-41153D23E4BE}" xr6:coauthVersionLast="44" xr6:coauthVersionMax="44" xr10:uidLastSave="{00000000-0000-0000-0000-000000000000}"/>
  <bookViews>
    <workbookView xWindow="-110" yWindow="-110" windowWidth="19420" windowHeight="10420" xr2:uid="{8DDB476A-251C-46CE-B4EC-1419F1DD9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F59" i="1"/>
  <c r="H59" i="1"/>
  <c r="J59" i="1"/>
  <c r="L59" i="1"/>
  <c r="N59" i="1"/>
  <c r="B59" i="1"/>
  <c r="F57" i="1"/>
  <c r="H57" i="1"/>
  <c r="J57" i="1"/>
  <c r="L57" i="1"/>
  <c r="N57" i="1"/>
  <c r="D57" i="1"/>
  <c r="B57" i="1"/>
  <c r="N33" i="1"/>
  <c r="L33" i="1"/>
  <c r="J33" i="1"/>
  <c r="H33" i="1"/>
  <c r="F33" i="1"/>
  <c r="D33" i="1"/>
  <c r="B33" i="1"/>
  <c r="N19" i="1"/>
  <c r="L19" i="1"/>
  <c r="J19" i="1"/>
  <c r="H19" i="1"/>
  <c r="F19" i="1"/>
  <c r="D19" i="1"/>
  <c r="B1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37" i="1"/>
  <c r="F28" i="1"/>
  <c r="F29" i="1"/>
  <c r="F30" i="1"/>
  <c r="F24" i="1"/>
  <c r="F25" i="1"/>
  <c r="F26" i="1"/>
  <c r="F27" i="1"/>
  <c r="F23" i="1"/>
  <c r="F9" i="1"/>
  <c r="F10" i="1"/>
  <c r="F11" i="1"/>
  <c r="F12" i="1"/>
  <c r="F13" i="1"/>
  <c r="F14" i="1"/>
  <c r="F15" i="1"/>
  <c r="F8" i="1"/>
  <c r="D50" i="1"/>
  <c r="D51" i="1"/>
  <c r="D52" i="1"/>
  <c r="D53" i="1"/>
  <c r="D54" i="1"/>
  <c r="D55" i="1"/>
  <c r="D56" i="1"/>
  <c r="D48" i="1"/>
  <c r="D49" i="1"/>
  <c r="D47" i="1"/>
  <c r="C18" i="1" l="1"/>
  <c r="C17" i="1"/>
  <c r="C16" i="1"/>
  <c r="C15" i="1"/>
  <c r="C14" i="1"/>
  <c r="C13" i="1"/>
  <c r="C12" i="1"/>
  <c r="C11" i="1"/>
  <c r="C10" i="1"/>
  <c r="C8" i="1"/>
  <c r="B10" i="1"/>
  <c r="B8" i="1"/>
</calcChain>
</file>

<file path=xl/sharedStrings.xml><?xml version="1.0" encoding="utf-8"?>
<sst xmlns="http://schemas.openxmlformats.org/spreadsheetml/2006/main" count="73" uniqueCount="24">
  <si>
    <t>TRAVEL TIMES - TRAINS</t>
  </si>
  <si>
    <t>From Newcastle</t>
  </si>
  <si>
    <t xml:space="preserve">From Hamilton </t>
  </si>
  <si>
    <t>Adamstown</t>
  </si>
  <si>
    <t>Kotara</t>
  </si>
  <si>
    <t>Cardiff</t>
  </si>
  <si>
    <t>Cockle Creek</t>
  </si>
  <si>
    <t>TO CENTRAL</t>
  </si>
  <si>
    <t>Peak Hours (6 am - 10 am and 3 pm to 7 pm)</t>
  </si>
  <si>
    <t>Monday to Friday (6am to 10 am)</t>
  </si>
  <si>
    <t>6 to 10 am</t>
  </si>
  <si>
    <t>3 to 7 pm</t>
  </si>
  <si>
    <t>PEAK HOUR</t>
  </si>
  <si>
    <t>OFF-PEAK HOUR</t>
  </si>
  <si>
    <t>10am to 3pm</t>
  </si>
  <si>
    <t>7 pm onwards</t>
  </si>
  <si>
    <t>WEEKDAYS</t>
  </si>
  <si>
    <t>WEEKEND AND PUBLIC HOLIDAYS</t>
  </si>
  <si>
    <t>Weekend and holidays</t>
  </si>
  <si>
    <t>Broadmeadow</t>
  </si>
  <si>
    <t>Net OPH Avg</t>
  </si>
  <si>
    <t>Weekday OPH Avg</t>
  </si>
  <si>
    <t>PH Average</t>
  </si>
  <si>
    <t>Weekend OPH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</si>
</sst>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4" borderId="0" xfId="0" applyFill="1" applyBorder="1" applyAlignment="1"/>
    <xf numFmtId="0" fontId="0" fillId="0" borderId="0" xfId="0" applyFill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5EB-D6E7-4FA9-9C96-505E35705123}">
  <dimension ref="A1:O59"/>
  <sheetViews>
    <sheetView tabSelected="1" topLeftCell="A10" zoomScale="46" zoomScaleNormal="46" workbookViewId="0">
      <selection activeCell="R48" sqref="R48"/>
    </sheetView>
  </sheetViews>
  <sheetFormatPr defaultRowHeight="14.5" x14ac:dyDescent="0.35"/>
  <cols>
    <col min="1" max="1" width="18.6328125" bestFit="1" customWidth="1"/>
    <col min="2" max="2" width="29" bestFit="1" customWidth="1"/>
    <col min="3" max="3" width="12.81640625" bestFit="1" customWidth="1"/>
    <col min="4" max="4" width="28.453125" customWidth="1"/>
    <col min="5" max="5" width="38.36328125" bestFit="1" customWidth="1"/>
    <col min="6" max="6" width="22.1796875" bestFit="1" customWidth="1"/>
    <col min="7" max="7" width="12.81640625" bestFit="1" customWidth="1"/>
    <col min="8" max="8" width="22.1796875" bestFit="1" customWidth="1"/>
    <col min="9" max="9" width="12.81640625" bestFit="1" customWidth="1"/>
    <col min="10" max="10" width="22.1796875" bestFit="1" customWidth="1"/>
    <col min="11" max="11" width="12.81640625" bestFit="1" customWidth="1"/>
    <col min="12" max="12" width="22.1796875" bestFit="1" customWidth="1"/>
    <col min="13" max="13" width="12.81640625" customWidth="1"/>
    <col min="14" max="14" width="22.1796875" bestFit="1" customWidth="1"/>
    <col min="15" max="15" width="12.81640625" bestFit="1" customWidth="1"/>
  </cols>
  <sheetData>
    <row r="1" spans="2:15" x14ac:dyDescent="0.35">
      <c r="B1" s="1" t="s">
        <v>16</v>
      </c>
      <c r="D1" s="2" t="s">
        <v>17</v>
      </c>
    </row>
    <row r="2" spans="2:15" x14ac:dyDescent="0.35">
      <c r="B2" t="s">
        <v>0</v>
      </c>
    </row>
    <row r="3" spans="2:15" x14ac:dyDescent="0.35">
      <c r="B3" t="s">
        <v>7</v>
      </c>
      <c r="E3" t="s">
        <v>8</v>
      </c>
    </row>
    <row r="4" spans="2:15" x14ac:dyDescent="0.35">
      <c r="B4" t="s">
        <v>1</v>
      </c>
      <c r="D4" t="s">
        <v>2</v>
      </c>
      <c r="F4" t="s">
        <v>19</v>
      </c>
      <c r="H4" t="s">
        <v>3</v>
      </c>
      <c r="J4" t="s">
        <v>4</v>
      </c>
      <c r="L4" t="s">
        <v>5</v>
      </c>
      <c r="N4" t="s">
        <v>6</v>
      </c>
    </row>
    <row r="5" spans="2:15" x14ac:dyDescent="0.35">
      <c r="B5" t="s">
        <v>9</v>
      </c>
    </row>
    <row r="6" spans="2:15" x14ac:dyDescent="0.35">
      <c r="B6" t="s">
        <v>12</v>
      </c>
      <c r="D6" t="s">
        <v>12</v>
      </c>
      <c r="F6" t="s">
        <v>12</v>
      </c>
      <c r="H6" t="s">
        <v>12</v>
      </c>
      <c r="J6" t="s">
        <v>12</v>
      </c>
      <c r="L6" t="s">
        <v>12</v>
      </c>
      <c r="N6" t="s">
        <v>12</v>
      </c>
    </row>
    <row r="7" spans="2:15" x14ac:dyDescent="0.35">
      <c r="B7" s="1" t="s">
        <v>10</v>
      </c>
      <c r="C7" s="1" t="s">
        <v>11</v>
      </c>
      <c r="D7" s="1" t="s">
        <v>10</v>
      </c>
      <c r="E7" s="1" t="s">
        <v>11</v>
      </c>
      <c r="F7" s="1" t="s">
        <v>10</v>
      </c>
      <c r="G7" s="1" t="s">
        <v>11</v>
      </c>
      <c r="H7" s="1" t="s">
        <v>10</v>
      </c>
      <c r="I7" s="1" t="s">
        <v>11</v>
      </c>
      <c r="J7" s="1" t="s">
        <v>10</v>
      </c>
      <c r="K7" s="1" t="s">
        <v>11</v>
      </c>
      <c r="L7" s="1" t="s">
        <v>10</v>
      </c>
      <c r="M7" s="1" t="s">
        <v>11</v>
      </c>
      <c r="N7" s="1" t="s">
        <v>10</v>
      </c>
      <c r="O7" s="1" t="s">
        <v>11</v>
      </c>
    </row>
    <row r="8" spans="2:15" x14ac:dyDescent="0.35">
      <c r="B8">
        <f>180 - 10</f>
        <v>170</v>
      </c>
      <c r="C8">
        <f>120+47</f>
        <v>167</v>
      </c>
      <c r="D8">
        <v>167</v>
      </c>
      <c r="E8">
        <v>164</v>
      </c>
      <c r="F8">
        <f>D8-3</f>
        <v>164</v>
      </c>
      <c r="G8">
        <v>161</v>
      </c>
      <c r="H8">
        <v>161</v>
      </c>
      <c r="I8">
        <v>158</v>
      </c>
      <c r="J8">
        <v>159</v>
      </c>
      <c r="K8">
        <v>156</v>
      </c>
      <c r="L8">
        <v>156</v>
      </c>
      <c r="M8">
        <v>155</v>
      </c>
      <c r="N8">
        <v>152</v>
      </c>
      <c r="O8">
        <v>150</v>
      </c>
    </row>
    <row r="9" spans="2:15" x14ac:dyDescent="0.35">
      <c r="B9">
        <v>157</v>
      </c>
      <c r="C9">
        <v>115</v>
      </c>
      <c r="D9">
        <v>154</v>
      </c>
      <c r="E9">
        <v>151</v>
      </c>
      <c r="F9">
        <f t="shared" ref="F9:F15" si="0">D9-3</f>
        <v>151</v>
      </c>
      <c r="G9">
        <v>148</v>
      </c>
      <c r="I9">
        <v>145</v>
      </c>
      <c r="K9">
        <v>142</v>
      </c>
      <c r="L9">
        <v>141</v>
      </c>
      <c r="M9">
        <v>138</v>
      </c>
      <c r="O9">
        <v>134</v>
      </c>
    </row>
    <row r="10" spans="2:15" x14ac:dyDescent="0.35">
      <c r="B10">
        <f>180 - 14</f>
        <v>166</v>
      </c>
      <c r="C10">
        <f>120+35</f>
        <v>155</v>
      </c>
      <c r="D10">
        <v>163</v>
      </c>
      <c r="E10">
        <v>160</v>
      </c>
      <c r="F10">
        <f t="shared" si="0"/>
        <v>160</v>
      </c>
      <c r="G10">
        <v>157</v>
      </c>
      <c r="H10">
        <v>157</v>
      </c>
      <c r="J10">
        <v>154</v>
      </c>
      <c r="L10">
        <v>153</v>
      </c>
      <c r="M10">
        <v>147</v>
      </c>
      <c r="N10">
        <v>148</v>
      </c>
    </row>
    <row r="11" spans="2:15" x14ac:dyDescent="0.35">
      <c r="B11">
        <v>155</v>
      </c>
      <c r="C11">
        <f>180-5</f>
        <v>175</v>
      </c>
      <c r="D11">
        <v>152</v>
      </c>
      <c r="E11">
        <v>149</v>
      </c>
      <c r="F11">
        <f t="shared" si="0"/>
        <v>149</v>
      </c>
      <c r="G11">
        <v>145</v>
      </c>
      <c r="I11">
        <v>142</v>
      </c>
      <c r="K11">
        <v>139</v>
      </c>
      <c r="L11">
        <v>139</v>
      </c>
      <c r="M11">
        <v>137</v>
      </c>
      <c r="O11">
        <v>133</v>
      </c>
    </row>
    <row r="12" spans="2:15" x14ac:dyDescent="0.35">
      <c r="B12">
        <v>155</v>
      </c>
      <c r="C12">
        <f>120+35</f>
        <v>155</v>
      </c>
      <c r="D12">
        <v>152</v>
      </c>
      <c r="E12">
        <v>149</v>
      </c>
      <c r="F12">
        <f t="shared" si="0"/>
        <v>149</v>
      </c>
      <c r="G12">
        <v>146</v>
      </c>
      <c r="H12">
        <v>146</v>
      </c>
      <c r="I12">
        <v>143</v>
      </c>
      <c r="J12">
        <v>143</v>
      </c>
      <c r="K12">
        <v>140</v>
      </c>
      <c r="L12">
        <v>141</v>
      </c>
      <c r="M12">
        <v>136</v>
      </c>
      <c r="N12">
        <v>137</v>
      </c>
    </row>
    <row r="13" spans="2:15" x14ac:dyDescent="0.35">
      <c r="B13">
        <v>174</v>
      </c>
      <c r="C13">
        <f>120+35</f>
        <v>155</v>
      </c>
      <c r="D13">
        <v>171</v>
      </c>
      <c r="E13">
        <v>168</v>
      </c>
      <c r="F13">
        <f t="shared" si="0"/>
        <v>168</v>
      </c>
      <c r="G13">
        <v>165</v>
      </c>
      <c r="L13">
        <v>158</v>
      </c>
      <c r="M13">
        <v>155</v>
      </c>
      <c r="O13">
        <v>154</v>
      </c>
    </row>
    <row r="14" spans="2:15" x14ac:dyDescent="0.35">
      <c r="B14">
        <v>155</v>
      </c>
      <c r="C14">
        <f>180-5</f>
        <v>175</v>
      </c>
      <c r="D14">
        <v>153</v>
      </c>
      <c r="E14">
        <v>150</v>
      </c>
      <c r="F14">
        <f t="shared" si="0"/>
        <v>150</v>
      </c>
      <c r="G14">
        <v>147</v>
      </c>
      <c r="H14">
        <v>147</v>
      </c>
      <c r="I14">
        <v>144</v>
      </c>
      <c r="J14">
        <v>141</v>
      </c>
      <c r="K14">
        <v>141</v>
      </c>
      <c r="L14">
        <v>143</v>
      </c>
      <c r="M14">
        <v>137</v>
      </c>
      <c r="N14">
        <v>139</v>
      </c>
      <c r="O14">
        <v>139</v>
      </c>
    </row>
    <row r="15" spans="2:15" x14ac:dyDescent="0.35">
      <c r="B15">
        <v>173</v>
      </c>
      <c r="C15">
        <f>120+35</f>
        <v>155</v>
      </c>
      <c r="D15">
        <v>170</v>
      </c>
      <c r="E15">
        <v>167</v>
      </c>
      <c r="F15">
        <f t="shared" si="0"/>
        <v>167</v>
      </c>
      <c r="G15">
        <v>164</v>
      </c>
      <c r="H15">
        <v>164</v>
      </c>
      <c r="I15">
        <v>161</v>
      </c>
      <c r="J15">
        <v>158</v>
      </c>
      <c r="K15">
        <v>158</v>
      </c>
      <c r="L15">
        <v>157</v>
      </c>
      <c r="M15">
        <v>156</v>
      </c>
      <c r="N15">
        <v>153</v>
      </c>
      <c r="O15">
        <v>154</v>
      </c>
    </row>
    <row r="16" spans="2:15" x14ac:dyDescent="0.35">
      <c r="C16">
        <f>180-6</f>
        <v>174</v>
      </c>
    </row>
    <row r="17" spans="1:15" x14ac:dyDescent="0.35">
      <c r="C17">
        <f>180-6</f>
        <v>174</v>
      </c>
    </row>
    <row r="18" spans="1:15" x14ac:dyDescent="0.35">
      <c r="C18">
        <f>180-2</f>
        <v>178</v>
      </c>
    </row>
    <row r="19" spans="1:15" x14ac:dyDescent="0.35">
      <c r="A19" s="3" t="s">
        <v>22</v>
      </c>
      <c r="B19" s="4">
        <f>AVERAGE(B8:C18)</f>
        <v>162.26315789473685</v>
      </c>
      <c r="C19" s="4"/>
      <c r="D19" s="4">
        <f>AVERAGE(D8:E15)</f>
        <v>158.75</v>
      </c>
      <c r="E19" s="4"/>
      <c r="F19" s="4">
        <f>AVERAGE(F8:G15)</f>
        <v>155.6875</v>
      </c>
      <c r="G19" s="4"/>
      <c r="H19" s="4">
        <f>AVERAGE(H8:I15)</f>
        <v>151.63636363636363</v>
      </c>
      <c r="I19" s="4"/>
      <c r="J19" s="4">
        <f>AVERAGE(J8:K15)</f>
        <v>148.27272727272728</v>
      </c>
      <c r="K19" s="4"/>
      <c r="L19" s="5">
        <f>AVERAGE(L8:M15)</f>
        <v>146.8125</v>
      </c>
      <c r="M19" s="5"/>
      <c r="N19" s="5">
        <f>AVERAGE(N8:O15)</f>
        <v>144.81818181818181</v>
      </c>
      <c r="O19" s="5"/>
    </row>
    <row r="21" spans="1:15" x14ac:dyDescent="0.35">
      <c r="B21" t="s">
        <v>13</v>
      </c>
      <c r="D21" t="s">
        <v>13</v>
      </c>
      <c r="F21" t="s">
        <v>13</v>
      </c>
      <c r="H21" t="s">
        <v>13</v>
      </c>
      <c r="J21" t="s">
        <v>13</v>
      </c>
      <c r="L21" t="s">
        <v>13</v>
      </c>
      <c r="N21" t="s">
        <v>13</v>
      </c>
    </row>
    <row r="22" spans="1:15" x14ac:dyDescent="0.35">
      <c r="B22" s="1" t="s">
        <v>14</v>
      </c>
      <c r="C22" s="1" t="s">
        <v>15</v>
      </c>
      <c r="D22" s="1" t="s">
        <v>14</v>
      </c>
      <c r="E22" s="1" t="s">
        <v>15</v>
      </c>
      <c r="F22" s="1" t="s">
        <v>14</v>
      </c>
      <c r="G22" s="1" t="s">
        <v>15</v>
      </c>
      <c r="H22" s="1" t="s">
        <v>14</v>
      </c>
      <c r="I22" s="1" t="s">
        <v>15</v>
      </c>
      <c r="J22" s="1" t="s">
        <v>14</v>
      </c>
      <c r="K22" s="1" t="s">
        <v>15</v>
      </c>
      <c r="L22" s="1" t="s">
        <v>14</v>
      </c>
      <c r="M22" s="1" t="s">
        <v>15</v>
      </c>
      <c r="N22" s="1" t="s">
        <v>14</v>
      </c>
      <c r="O22" s="1" t="s">
        <v>15</v>
      </c>
    </row>
    <row r="23" spans="1:15" x14ac:dyDescent="0.35">
      <c r="B23">
        <v>155</v>
      </c>
      <c r="C23">
        <v>155</v>
      </c>
      <c r="D23">
        <v>152</v>
      </c>
      <c r="E23">
        <v>152</v>
      </c>
      <c r="F23">
        <f>D23-3</f>
        <v>149</v>
      </c>
      <c r="G23">
        <v>149</v>
      </c>
      <c r="L23">
        <v>142</v>
      </c>
      <c r="M23">
        <v>141</v>
      </c>
      <c r="N23">
        <v>154</v>
      </c>
      <c r="O23">
        <v>154</v>
      </c>
    </row>
    <row r="24" spans="1:15" x14ac:dyDescent="0.35">
      <c r="B24">
        <v>174</v>
      </c>
      <c r="C24">
        <v>174</v>
      </c>
      <c r="D24">
        <v>171</v>
      </c>
      <c r="E24">
        <v>171</v>
      </c>
      <c r="F24">
        <f t="shared" ref="F24:F30" si="1">D24-3</f>
        <v>168</v>
      </c>
      <c r="G24">
        <v>168</v>
      </c>
      <c r="H24">
        <v>165</v>
      </c>
      <c r="I24">
        <v>165</v>
      </c>
      <c r="J24">
        <v>162</v>
      </c>
      <c r="K24">
        <v>162</v>
      </c>
      <c r="L24">
        <v>158</v>
      </c>
      <c r="M24">
        <v>158</v>
      </c>
      <c r="N24">
        <v>154</v>
      </c>
      <c r="O24">
        <v>153</v>
      </c>
    </row>
    <row r="25" spans="1:15" x14ac:dyDescent="0.35">
      <c r="B25">
        <v>155</v>
      </c>
      <c r="C25">
        <v>173</v>
      </c>
      <c r="D25">
        <v>152</v>
      </c>
      <c r="E25">
        <v>170</v>
      </c>
      <c r="F25">
        <f t="shared" si="1"/>
        <v>149</v>
      </c>
      <c r="G25">
        <v>166</v>
      </c>
      <c r="I25">
        <v>164</v>
      </c>
      <c r="J25">
        <v>161</v>
      </c>
      <c r="K25">
        <v>161</v>
      </c>
      <c r="L25">
        <v>142</v>
      </c>
      <c r="M25">
        <v>157</v>
      </c>
      <c r="O25">
        <v>152</v>
      </c>
    </row>
    <row r="26" spans="1:15" x14ac:dyDescent="0.35">
      <c r="B26">
        <v>174</v>
      </c>
      <c r="C26">
        <v>178</v>
      </c>
      <c r="D26">
        <v>171</v>
      </c>
      <c r="E26">
        <v>175</v>
      </c>
      <c r="F26">
        <f t="shared" si="1"/>
        <v>168</v>
      </c>
      <c r="G26">
        <v>172</v>
      </c>
      <c r="H26">
        <v>165</v>
      </c>
      <c r="I26">
        <v>169</v>
      </c>
      <c r="J26">
        <v>166</v>
      </c>
      <c r="K26">
        <v>163</v>
      </c>
      <c r="L26">
        <v>158</v>
      </c>
      <c r="M26">
        <v>161</v>
      </c>
      <c r="N26">
        <v>154</v>
      </c>
      <c r="O26">
        <v>157</v>
      </c>
    </row>
    <row r="27" spans="1:15" x14ac:dyDescent="0.35">
      <c r="B27">
        <v>155</v>
      </c>
      <c r="D27">
        <v>152</v>
      </c>
      <c r="F27">
        <f t="shared" si="1"/>
        <v>149</v>
      </c>
      <c r="L27">
        <v>142</v>
      </c>
      <c r="M27">
        <v>139</v>
      </c>
    </row>
    <row r="28" spans="1:15" x14ac:dyDescent="0.35">
      <c r="B28">
        <v>114</v>
      </c>
      <c r="D28">
        <v>111</v>
      </c>
      <c r="F28">
        <f>D28-3</f>
        <v>108</v>
      </c>
      <c r="H28">
        <v>105</v>
      </c>
      <c r="L28">
        <v>98</v>
      </c>
      <c r="M28">
        <v>98</v>
      </c>
      <c r="N28">
        <v>94</v>
      </c>
    </row>
    <row r="29" spans="1:15" x14ac:dyDescent="0.35">
      <c r="B29">
        <v>153</v>
      </c>
      <c r="D29">
        <v>150</v>
      </c>
      <c r="F29">
        <f t="shared" si="1"/>
        <v>147</v>
      </c>
      <c r="L29">
        <v>139</v>
      </c>
      <c r="M29">
        <v>136</v>
      </c>
    </row>
    <row r="30" spans="1:15" x14ac:dyDescent="0.35">
      <c r="B30">
        <v>175</v>
      </c>
      <c r="D30">
        <v>172</v>
      </c>
      <c r="F30">
        <f t="shared" si="1"/>
        <v>169</v>
      </c>
      <c r="H30">
        <v>166</v>
      </c>
      <c r="L30">
        <v>159</v>
      </c>
      <c r="M30">
        <v>159</v>
      </c>
      <c r="N30">
        <v>155</v>
      </c>
    </row>
    <row r="31" spans="1:15" x14ac:dyDescent="0.35">
      <c r="B31">
        <v>159</v>
      </c>
      <c r="D31">
        <v>157</v>
      </c>
      <c r="F31">
        <v>153</v>
      </c>
      <c r="L31">
        <v>146</v>
      </c>
      <c r="M31">
        <v>143</v>
      </c>
    </row>
    <row r="32" spans="1:15" x14ac:dyDescent="0.35">
      <c r="B32">
        <v>175</v>
      </c>
      <c r="D32">
        <v>172</v>
      </c>
      <c r="F32">
        <v>169</v>
      </c>
      <c r="H32">
        <v>166</v>
      </c>
      <c r="L32">
        <v>159</v>
      </c>
      <c r="M32">
        <v>162</v>
      </c>
      <c r="N32">
        <v>155</v>
      </c>
    </row>
    <row r="33" spans="1:15" x14ac:dyDescent="0.35">
      <c r="A33" s="6" t="s">
        <v>21</v>
      </c>
      <c r="B33" s="7">
        <f>AVERAGE(B23:C32)</f>
        <v>162.07142857142858</v>
      </c>
      <c r="C33" s="7"/>
      <c r="D33" s="7">
        <f>AVERAGE(D23:E32)</f>
        <v>159.14285714285714</v>
      </c>
      <c r="E33" s="7"/>
      <c r="F33" s="7">
        <f>AVERAGE(F23:G32)</f>
        <v>156</v>
      </c>
      <c r="G33" s="7"/>
      <c r="H33" s="7">
        <f>AVERAGE(H24:I32)</f>
        <v>158.125</v>
      </c>
      <c r="I33" s="7"/>
      <c r="J33" s="7">
        <f>AVERAGE(J24:K31)</f>
        <v>162.5</v>
      </c>
      <c r="K33" s="7"/>
      <c r="L33" s="7">
        <f>AVERAGE(L23:M32)</f>
        <v>144.85</v>
      </c>
      <c r="M33" s="7"/>
      <c r="N33" s="7">
        <f>AVERAGE(N23:O32)</f>
        <v>148.19999999999999</v>
      </c>
      <c r="O33" s="7"/>
    </row>
    <row r="34" spans="1:15" x14ac:dyDescent="0.35">
      <c r="B34" t="s">
        <v>13</v>
      </c>
      <c r="D34" t="s">
        <v>13</v>
      </c>
      <c r="F34" t="s">
        <v>13</v>
      </c>
      <c r="H34" t="s">
        <v>13</v>
      </c>
      <c r="J34" t="s">
        <v>13</v>
      </c>
      <c r="L34" t="s">
        <v>13</v>
      </c>
      <c r="N34" t="s">
        <v>13</v>
      </c>
    </row>
    <row r="35" spans="1:15" x14ac:dyDescent="0.35">
      <c r="B35" s="2" t="s">
        <v>18</v>
      </c>
      <c r="D35" s="2" t="s">
        <v>18</v>
      </c>
      <c r="F35" s="2" t="s">
        <v>18</v>
      </c>
      <c r="H35" s="2" t="s">
        <v>18</v>
      </c>
      <c r="J35" s="2" t="s">
        <v>18</v>
      </c>
      <c r="L35" s="2" t="s">
        <v>18</v>
      </c>
      <c r="N35" s="2" t="s">
        <v>18</v>
      </c>
    </row>
    <row r="36" spans="1:15" x14ac:dyDescent="0.35">
      <c r="B36">
        <v>178</v>
      </c>
      <c r="D36">
        <v>176</v>
      </c>
      <c r="F36">
        <v>172</v>
      </c>
      <c r="H36">
        <v>169</v>
      </c>
      <c r="J36">
        <v>166</v>
      </c>
      <c r="L36">
        <v>162</v>
      </c>
      <c r="N36">
        <v>158</v>
      </c>
    </row>
    <row r="37" spans="1:15" x14ac:dyDescent="0.35">
      <c r="B37">
        <v>176</v>
      </c>
      <c r="D37">
        <v>174</v>
      </c>
      <c r="F37">
        <f>D37-4</f>
        <v>170</v>
      </c>
      <c r="H37">
        <v>167</v>
      </c>
      <c r="J37">
        <v>165</v>
      </c>
      <c r="L37">
        <v>160</v>
      </c>
      <c r="N37">
        <v>156</v>
      </c>
    </row>
    <row r="38" spans="1:15" x14ac:dyDescent="0.35">
      <c r="B38">
        <v>156</v>
      </c>
      <c r="D38">
        <v>154</v>
      </c>
      <c r="F38">
        <f t="shared" ref="F38:F57" si="2">D38-4</f>
        <v>150</v>
      </c>
      <c r="L38">
        <v>143</v>
      </c>
    </row>
    <row r="39" spans="1:15" x14ac:dyDescent="0.35">
      <c r="B39">
        <v>166</v>
      </c>
      <c r="D39">
        <v>164</v>
      </c>
      <c r="F39">
        <f t="shared" si="2"/>
        <v>160</v>
      </c>
      <c r="H39">
        <v>157</v>
      </c>
      <c r="J39">
        <v>155</v>
      </c>
      <c r="L39">
        <v>150</v>
      </c>
      <c r="N39">
        <v>146</v>
      </c>
    </row>
    <row r="40" spans="1:15" x14ac:dyDescent="0.35">
      <c r="B40">
        <v>156</v>
      </c>
      <c r="D40">
        <v>154</v>
      </c>
      <c r="F40">
        <f t="shared" si="2"/>
        <v>150</v>
      </c>
      <c r="L40">
        <v>143</v>
      </c>
    </row>
    <row r="41" spans="1:15" x14ac:dyDescent="0.35">
      <c r="B41">
        <v>166</v>
      </c>
      <c r="D41">
        <v>164</v>
      </c>
      <c r="F41">
        <f t="shared" si="2"/>
        <v>160</v>
      </c>
      <c r="H41">
        <v>157</v>
      </c>
      <c r="J41">
        <v>155</v>
      </c>
      <c r="L41">
        <v>150</v>
      </c>
      <c r="N41">
        <v>146</v>
      </c>
    </row>
    <row r="42" spans="1:15" x14ac:dyDescent="0.35">
      <c r="B42">
        <v>156</v>
      </c>
      <c r="D42">
        <v>154</v>
      </c>
      <c r="F42">
        <f t="shared" si="2"/>
        <v>150</v>
      </c>
      <c r="L42">
        <v>143</v>
      </c>
    </row>
    <row r="43" spans="1:15" x14ac:dyDescent="0.35">
      <c r="B43">
        <v>166</v>
      </c>
      <c r="D43">
        <v>164</v>
      </c>
      <c r="F43">
        <f t="shared" si="2"/>
        <v>160</v>
      </c>
      <c r="H43">
        <v>157</v>
      </c>
      <c r="J43">
        <v>155</v>
      </c>
      <c r="L43">
        <v>150</v>
      </c>
      <c r="N43">
        <v>146</v>
      </c>
    </row>
    <row r="44" spans="1:15" x14ac:dyDescent="0.35">
      <c r="B44">
        <v>156</v>
      </c>
      <c r="D44">
        <v>154</v>
      </c>
      <c r="F44">
        <f t="shared" si="2"/>
        <v>150</v>
      </c>
      <c r="L44">
        <v>143</v>
      </c>
    </row>
    <row r="45" spans="1:15" x14ac:dyDescent="0.35">
      <c r="B45">
        <v>166</v>
      </c>
      <c r="D45">
        <v>164</v>
      </c>
      <c r="F45">
        <f t="shared" si="2"/>
        <v>160</v>
      </c>
      <c r="H45">
        <v>157</v>
      </c>
      <c r="J45">
        <v>155</v>
      </c>
      <c r="L45">
        <v>150</v>
      </c>
      <c r="N45">
        <v>146</v>
      </c>
    </row>
    <row r="46" spans="1:15" x14ac:dyDescent="0.35">
      <c r="B46">
        <v>156</v>
      </c>
      <c r="D46">
        <v>154</v>
      </c>
      <c r="F46">
        <f t="shared" si="2"/>
        <v>150</v>
      </c>
      <c r="L46">
        <v>143</v>
      </c>
    </row>
    <row r="47" spans="1:15" x14ac:dyDescent="0.35">
      <c r="B47">
        <v>166</v>
      </c>
      <c r="D47">
        <f>B47-2</f>
        <v>164</v>
      </c>
      <c r="F47">
        <f t="shared" si="2"/>
        <v>160</v>
      </c>
      <c r="H47">
        <v>157</v>
      </c>
      <c r="J47">
        <v>155</v>
      </c>
      <c r="L47">
        <v>150</v>
      </c>
      <c r="N47">
        <v>146</v>
      </c>
    </row>
    <row r="48" spans="1:15" x14ac:dyDescent="0.35">
      <c r="B48">
        <v>156</v>
      </c>
      <c r="D48">
        <f t="shared" ref="D48:D56" si="3">B48-2</f>
        <v>154</v>
      </c>
      <c r="F48">
        <f t="shared" si="2"/>
        <v>150</v>
      </c>
      <c r="L48">
        <v>143</v>
      </c>
    </row>
    <row r="49" spans="1:14" x14ac:dyDescent="0.35">
      <c r="B49">
        <v>166</v>
      </c>
      <c r="D49">
        <f t="shared" si="3"/>
        <v>164</v>
      </c>
      <c r="F49">
        <f t="shared" si="2"/>
        <v>160</v>
      </c>
      <c r="H49">
        <v>157</v>
      </c>
      <c r="J49">
        <v>155</v>
      </c>
      <c r="L49">
        <v>150</v>
      </c>
      <c r="N49">
        <v>146</v>
      </c>
    </row>
    <row r="50" spans="1:14" x14ac:dyDescent="0.35">
      <c r="B50">
        <v>156</v>
      </c>
      <c r="D50">
        <f t="shared" si="3"/>
        <v>154</v>
      </c>
      <c r="F50">
        <f t="shared" si="2"/>
        <v>150</v>
      </c>
      <c r="L50">
        <v>143</v>
      </c>
    </row>
    <row r="51" spans="1:14" x14ac:dyDescent="0.35">
      <c r="B51">
        <v>153</v>
      </c>
      <c r="D51">
        <f t="shared" si="3"/>
        <v>151</v>
      </c>
      <c r="F51">
        <v>148</v>
      </c>
      <c r="L51">
        <v>141</v>
      </c>
    </row>
    <row r="52" spans="1:14" x14ac:dyDescent="0.35">
      <c r="B52">
        <v>165</v>
      </c>
      <c r="D52">
        <f t="shared" si="3"/>
        <v>163</v>
      </c>
      <c r="F52">
        <f t="shared" si="2"/>
        <v>159</v>
      </c>
      <c r="H52">
        <v>156</v>
      </c>
      <c r="J52">
        <v>154</v>
      </c>
      <c r="L52">
        <v>149</v>
      </c>
      <c r="N52">
        <v>145</v>
      </c>
    </row>
    <row r="53" spans="1:14" x14ac:dyDescent="0.35">
      <c r="B53">
        <v>156</v>
      </c>
      <c r="D53">
        <f t="shared" si="3"/>
        <v>154</v>
      </c>
      <c r="F53">
        <f t="shared" si="2"/>
        <v>150</v>
      </c>
      <c r="L53">
        <v>143</v>
      </c>
    </row>
    <row r="54" spans="1:14" x14ac:dyDescent="0.35">
      <c r="B54">
        <v>180</v>
      </c>
      <c r="D54">
        <f t="shared" si="3"/>
        <v>178</v>
      </c>
      <c r="F54">
        <f t="shared" si="2"/>
        <v>174</v>
      </c>
      <c r="H54">
        <v>171</v>
      </c>
      <c r="J54">
        <v>169</v>
      </c>
      <c r="L54">
        <v>164</v>
      </c>
      <c r="N54">
        <v>160</v>
      </c>
    </row>
    <row r="55" spans="1:14" x14ac:dyDescent="0.35">
      <c r="B55">
        <v>180</v>
      </c>
      <c r="D55">
        <f t="shared" si="3"/>
        <v>178</v>
      </c>
      <c r="F55">
        <f t="shared" si="2"/>
        <v>174</v>
      </c>
      <c r="H55">
        <v>171</v>
      </c>
      <c r="J55">
        <v>169</v>
      </c>
      <c r="L55">
        <v>164</v>
      </c>
      <c r="N55">
        <v>160</v>
      </c>
    </row>
    <row r="56" spans="1:14" x14ac:dyDescent="0.35">
      <c r="B56">
        <v>185</v>
      </c>
      <c r="D56">
        <f t="shared" si="3"/>
        <v>183</v>
      </c>
      <c r="F56">
        <f t="shared" si="2"/>
        <v>179</v>
      </c>
      <c r="H56">
        <v>176</v>
      </c>
      <c r="J56">
        <v>174</v>
      </c>
      <c r="L56">
        <v>169</v>
      </c>
    </row>
    <row r="57" spans="1:14" x14ac:dyDescent="0.35">
      <c r="A57" t="s">
        <v>23</v>
      </c>
      <c r="B57">
        <f>AVERAGE(B36:B56)</f>
        <v>164.8095238095238</v>
      </c>
      <c r="D57">
        <f>AVERAGE(D36:D56)</f>
        <v>162.8095238095238</v>
      </c>
      <c r="F57">
        <f>AVERAGE(F36:F56)</f>
        <v>158.85714285714286</v>
      </c>
      <c r="H57">
        <f t="shared" ref="E57:N57" si="4">AVERAGE(H36:H56)</f>
        <v>162.66666666666666</v>
      </c>
      <c r="J57">
        <f t="shared" si="4"/>
        <v>160.58333333333334</v>
      </c>
      <c r="L57">
        <f t="shared" si="4"/>
        <v>150.14285714285714</v>
      </c>
      <c r="N57">
        <f t="shared" si="4"/>
        <v>150.45454545454547</v>
      </c>
    </row>
    <row r="59" spans="1:14" x14ac:dyDescent="0.35">
      <c r="A59" s="3" t="s">
        <v>20</v>
      </c>
      <c r="B59" s="3">
        <f>AVERAGE(B57,B33)</f>
        <v>163.4404761904762</v>
      </c>
      <c r="C59" s="3"/>
      <c r="D59" s="3">
        <f t="shared" ref="C59:N59" si="5">AVERAGE(D57,D33)</f>
        <v>160.97619047619048</v>
      </c>
      <c r="E59" s="3"/>
      <c r="F59" s="3">
        <f t="shared" si="5"/>
        <v>157.42857142857144</v>
      </c>
      <c r="G59" s="3"/>
      <c r="H59" s="3">
        <f t="shared" si="5"/>
        <v>160.39583333333331</v>
      </c>
      <c r="I59" s="3"/>
      <c r="J59" s="3">
        <f t="shared" si="5"/>
        <v>161.54166666666669</v>
      </c>
      <c r="K59" s="3"/>
      <c r="L59" s="3">
        <f t="shared" si="5"/>
        <v>147.49642857142857</v>
      </c>
      <c r="M59" s="3"/>
      <c r="N59" s="3">
        <f t="shared" si="5"/>
        <v>149.32727272727271</v>
      </c>
    </row>
  </sheetData>
  <mergeCells count="14">
    <mergeCell ref="D33:E33"/>
    <mergeCell ref="B33:C33"/>
    <mergeCell ref="N19:O19"/>
    <mergeCell ref="N33:O33"/>
    <mergeCell ref="L33:M33"/>
    <mergeCell ref="J33:K33"/>
    <mergeCell ref="H33:I33"/>
    <mergeCell ref="F33:G33"/>
    <mergeCell ref="B19:C19"/>
    <mergeCell ref="D19:E19"/>
    <mergeCell ref="F19:G19"/>
    <mergeCell ref="H19:I19"/>
    <mergeCell ref="J19:K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2019-09-12T01:00:58Z</dcterms:created>
  <dcterms:modified xsi:type="dcterms:W3CDTF">2019-09-12T22:50:04Z</dcterms:modified>
</cp:coreProperties>
</file>