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Mac\Desktop\CSS 581\Project\Dota2ML\"/>
    </mc:Choice>
  </mc:AlternateContent>
  <bookViews>
    <workbookView xWindow="0" yWindow="0" windowWidth="25580" windowHeight="121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39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C25" i="1"/>
  <c r="C26" i="1"/>
  <c r="C27" i="1"/>
  <c r="C28" i="1"/>
  <c r="C31" i="1"/>
  <c r="C32" i="1"/>
  <c r="C34" i="1"/>
  <c r="C35" i="1"/>
  <c r="C23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M7" i="1"/>
  <c r="M8" i="1"/>
  <c r="M9" i="1"/>
  <c r="M10" i="1"/>
  <c r="M11" i="1"/>
  <c r="M13" i="1"/>
  <c r="M14" i="1"/>
  <c r="M15" i="1"/>
  <c r="M16" i="1"/>
  <c r="M17" i="1"/>
  <c r="M5" i="1"/>
  <c r="F44" i="1" l="1"/>
  <c r="G44" i="1" s="1"/>
  <c r="F45" i="1"/>
  <c r="G45" i="1" s="1"/>
  <c r="E55" i="1"/>
  <c r="E54" i="1"/>
  <c r="E53" i="1"/>
  <c r="X27" i="1"/>
  <c r="X31" i="1"/>
  <c r="W24" i="1"/>
  <c r="X24" i="1" s="1"/>
  <c r="W25" i="1"/>
  <c r="X25" i="1" s="1"/>
  <c r="W26" i="1"/>
  <c r="X26" i="1" s="1"/>
  <c r="W27" i="1"/>
  <c r="W28" i="1"/>
  <c r="X28" i="1" s="1"/>
  <c r="W29" i="1"/>
  <c r="X29" i="1" s="1"/>
  <c r="W30" i="1"/>
  <c r="X30" i="1" s="1"/>
  <c r="W31" i="1"/>
  <c r="W32" i="1"/>
  <c r="X32" i="1" s="1"/>
  <c r="W33" i="1"/>
  <c r="X33" i="1" s="1"/>
  <c r="W34" i="1"/>
  <c r="X34" i="1" s="1"/>
  <c r="W35" i="1"/>
  <c r="X35" i="1" s="1"/>
  <c r="W23" i="1"/>
  <c r="X23" i="1" s="1"/>
  <c r="S29" i="1"/>
  <c r="R24" i="1"/>
  <c r="S24" i="1" s="1"/>
  <c r="R25" i="1"/>
  <c r="S25" i="1" s="1"/>
  <c r="R26" i="1"/>
  <c r="S26" i="1" s="1"/>
  <c r="R27" i="1"/>
  <c r="S27" i="1" s="1"/>
  <c r="R28" i="1"/>
  <c r="S28" i="1" s="1"/>
  <c r="R29" i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23" i="1"/>
  <c r="S23" i="1" s="1"/>
  <c r="N27" i="1"/>
  <c r="N31" i="1"/>
  <c r="M24" i="1"/>
  <c r="N24" i="1" s="1"/>
  <c r="M25" i="1"/>
  <c r="N25" i="1" s="1"/>
  <c r="M26" i="1"/>
  <c r="N26" i="1" s="1"/>
  <c r="M27" i="1"/>
  <c r="M28" i="1"/>
  <c r="N28" i="1" s="1"/>
  <c r="M29" i="1"/>
  <c r="N29" i="1" s="1"/>
  <c r="M30" i="1"/>
  <c r="N30" i="1" s="1"/>
  <c r="M31" i="1"/>
  <c r="M32" i="1"/>
  <c r="N32" i="1" s="1"/>
  <c r="M33" i="1"/>
  <c r="N33" i="1" s="1"/>
  <c r="M34" i="1"/>
  <c r="N34" i="1" s="1"/>
  <c r="M35" i="1"/>
  <c r="N35" i="1" s="1"/>
  <c r="M23" i="1"/>
  <c r="N23" i="1" s="1"/>
  <c r="I29" i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23" i="1"/>
  <c r="I23" i="1" s="1"/>
  <c r="I9" i="1"/>
  <c r="I13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I17" i="1" s="1"/>
  <c r="H5" i="1"/>
  <c r="I5" i="1" s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B66" i="1" l="1"/>
  <c r="F40" i="1"/>
  <c r="G40" i="1" s="1"/>
  <c r="B61" i="1" s="1"/>
  <c r="B65" i="1"/>
  <c r="B60" i="1"/>
  <c r="B71" i="1"/>
  <c r="B67" i="1"/>
  <c r="F50" i="1"/>
  <c r="G50" i="1" s="1"/>
  <c r="F46" i="1"/>
  <c r="G46" i="1" s="1"/>
  <c r="F42" i="1"/>
  <c r="G42" i="1" s="1"/>
  <c r="B63" i="1" s="1"/>
  <c r="F51" i="1"/>
  <c r="G51" i="1" s="1"/>
  <c r="B72" i="1" s="1"/>
  <c r="F43" i="1"/>
  <c r="G43" i="1" s="1"/>
  <c r="B64" i="1" s="1"/>
  <c r="F49" i="1"/>
  <c r="G49" i="1" s="1"/>
  <c r="B70" i="1" s="1"/>
  <c r="F41" i="1"/>
  <c r="B62" i="1" s="1"/>
  <c r="F47" i="1"/>
  <c r="G47" i="1" s="1"/>
  <c r="F39" i="1"/>
  <c r="F48" i="1"/>
  <c r="G48" i="1" s="1"/>
  <c r="B69" i="1" s="1"/>
  <c r="B68" i="1"/>
</calcChain>
</file>

<file path=xl/sharedStrings.xml><?xml version="1.0" encoding="utf-8"?>
<sst xmlns="http://schemas.openxmlformats.org/spreadsheetml/2006/main" count="324" uniqueCount="43">
  <si>
    <t>Regression</t>
  </si>
  <si>
    <t>Ordinary Least Squares</t>
  </si>
  <si>
    <t>gpm</t>
  </si>
  <si>
    <t>xpm</t>
  </si>
  <si>
    <t>kpm</t>
  </si>
  <si>
    <t>dpm</t>
  </si>
  <si>
    <t>apm</t>
  </si>
  <si>
    <t>denpm</t>
  </si>
  <si>
    <t>lhpm</t>
  </si>
  <si>
    <t>spm</t>
  </si>
  <si>
    <t>hdpm</t>
  </si>
  <si>
    <t>tdpm</t>
  </si>
  <si>
    <t>lpm</t>
  </si>
  <si>
    <t>average team pos</t>
  </si>
  <si>
    <t>duration</t>
  </si>
  <si>
    <t>R2</t>
  </si>
  <si>
    <t>Ranking</t>
  </si>
  <si>
    <t>Points</t>
  </si>
  <si>
    <t>Pts Adjusted</t>
  </si>
  <si>
    <t>Ridge</t>
  </si>
  <si>
    <t>Lasso</t>
  </si>
  <si>
    <t>Classification</t>
  </si>
  <si>
    <t>F-Score</t>
  </si>
  <si>
    <t>Logistic Regression (L1)</t>
  </si>
  <si>
    <t>Logistic Regression (L2)</t>
  </si>
  <si>
    <t>Decision Tree</t>
  </si>
  <si>
    <t>Random Forest</t>
  </si>
  <si>
    <t>SVM</t>
  </si>
  <si>
    <t>Random Feature Subset</t>
  </si>
  <si>
    <t>k</t>
  </si>
  <si>
    <t>Included</t>
  </si>
  <si>
    <t>k = 11</t>
  </si>
  <si>
    <t>points per category</t>
  </si>
  <si>
    <t>points left</t>
  </si>
  <si>
    <t>added points</t>
  </si>
  <si>
    <t>Total Points</t>
  </si>
  <si>
    <t>Points Adjusted</t>
  </si>
  <si>
    <t>Attribute</t>
  </si>
  <si>
    <t>Weights</t>
  </si>
  <si>
    <t>None</t>
  </si>
  <si>
    <t>Logistic Regression (l1)</t>
  </si>
  <si>
    <t>Logistic Regression (l2)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</si>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</sst>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1" fillId="0" borderId="0" xfId="0" applyFont="1" applyFill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Attribute</a:t>
            </a:r>
            <a:r>
              <a:rPr lang="en-US" baseline="0"/>
              <a:t> Points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Total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Sheet1!$A$60:$A$72</c:f>
              <c:strCache>
                <c:ptCount val="13"/>
                <c:pt idx="0">
                  <c:v>gpm</c:v>
                </c:pt>
                <c:pt idx="1">
                  <c:v>xpm</c:v>
                </c:pt>
                <c:pt idx="2">
                  <c:v>kpm</c:v>
                </c:pt>
                <c:pt idx="3">
                  <c:v>dpm</c:v>
                </c:pt>
                <c:pt idx="4">
                  <c:v>apm</c:v>
                </c:pt>
                <c:pt idx="5">
                  <c:v>denpm</c:v>
                </c:pt>
                <c:pt idx="6">
                  <c:v>lhpm</c:v>
                </c:pt>
                <c:pt idx="7">
                  <c:v>spm</c:v>
                </c:pt>
                <c:pt idx="8">
                  <c:v>hdpm</c:v>
                </c:pt>
                <c:pt idx="9">
                  <c:v>tdpm</c:v>
                </c:pt>
                <c:pt idx="10">
                  <c:v>lpm</c:v>
                </c:pt>
                <c:pt idx="11">
                  <c:v>average team pos</c:v>
                </c:pt>
                <c:pt idx="12">
                  <c:v>duration</c:v>
                </c:pt>
              </c:strCache>
            </c:strRef>
          </c:cat>
          <c:val>
            <c:numRef>
              <c:f>Sheet1!$B$60:$B$72</c:f>
              <c:numCache>
                <c:formatCode>General</c:formatCode>
                <c:ptCount val="13"/>
                <c:pt idx="0">
                  <c:v>63.953847502487932</c:v>
                </c:pt>
                <c:pt idx="1">
                  <c:v>29.683315251133905</c:v>
                </c:pt>
                <c:pt idx="2">
                  <c:v>49.438022392108223</c:v>
                </c:pt>
                <c:pt idx="3">
                  <c:v>53.771076318098217</c:v>
                </c:pt>
                <c:pt idx="4">
                  <c:v>67.464626258274592</c:v>
                </c:pt>
                <c:pt idx="5">
                  <c:v>29.217547597523357</c:v>
                </c:pt>
                <c:pt idx="6">
                  <c:v>17.762325210727255</c:v>
                </c:pt>
                <c:pt idx="7">
                  <c:v>12.469970084893699</c:v>
                </c:pt>
                <c:pt idx="8">
                  <c:v>40.767007193276726</c:v>
                </c:pt>
                <c:pt idx="9">
                  <c:v>64.244692024469217</c:v>
                </c:pt>
                <c:pt idx="10">
                  <c:v>28.607471969891272</c:v>
                </c:pt>
                <c:pt idx="11">
                  <c:v>70.104774837930165</c:v>
                </c:pt>
                <c:pt idx="12">
                  <c:v>27.67992193476632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967-8B2E-5FD3962F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8352"/>
        <c:axId val="516029008"/>
      </c:barChart>
      <c:catAx>
        <c:axId val="5160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9008"/>
        <c:crosses val="autoZero"/>
        <c:auto val="1"/>
        <c:lblAlgn val="ctr"/>
        <c:lblOffset val="100"/>
        <c:noMultiLvlLbl val="0"/>
      </c:catAx>
      <c:valAx>
        <c:axId val="516029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F-Score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7.222222222222232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5-4C80-88FA-7FB1470294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Sheet1!$A$40:$A$51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Sheet1!$B$40:$B$51</c:f>
              <c:numCache>
                <c:formatCode>General</c:formatCode>
                <c:ptCount val="12"/>
                <c:pt idx="0">
                  <c:v>0.404558801123996</c:v>
                </c:pt>
                <c:pt idx="1">
                  <c:v>0.56401812471956703</c:v>
                </c:pt>
                <c:pt idx="2">
                  <c:v>0.57213043980179301</c:v>
                </c:pt>
                <c:pt idx="3">
                  <c:v>0.59476358508601701</c:v>
                </c:pt>
                <c:pt idx="4">
                  <c:v>0.60182885856334201</c:v>
                </c:pt>
                <c:pt idx="5">
                  <c:v>0.60990705277249302</c:v>
                </c:pt>
                <c:pt idx="6">
                  <c:v>0.61693665267374798</c:v>
                </c:pt>
                <c:pt idx="7">
                  <c:v>0.61708864528000495</c:v>
                </c:pt>
                <c:pt idx="8">
                  <c:v>0.61751598023472298</c:v>
                </c:pt>
                <c:pt idx="9">
                  <c:v>0.61763720675840705</c:v>
                </c:pt>
                <c:pt idx="10">
                  <c:v>0.61887087874679603</c:v>
                </c:pt>
                <c:pt idx="11">
                  <c:v>0.61469115042913602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C80-88FA-7FB14702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13264"/>
        <c:axId val="511021792"/>
      </c:scatterChart>
      <c:valAx>
        <c:axId val="51101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1792"/>
        <c:crosses val="autoZero"/>
        <c:crossBetween val="midCat"/>
      </c:valAx>
      <c:valAx>
        <c:axId val="511021792"/>
        <c:scaling>
          <c:orientation val="minMax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Total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Sheet1!$D$60:$D$72</c:f>
              <c:strCache>
                <c:ptCount val="13"/>
                <c:pt idx="0">
                  <c:v>average team pos</c:v>
                </c:pt>
                <c:pt idx="1">
                  <c:v>apm</c:v>
                </c:pt>
                <c:pt idx="2">
                  <c:v>tdpm</c:v>
                </c:pt>
                <c:pt idx="3">
                  <c:v>gpm</c:v>
                </c:pt>
                <c:pt idx="4">
                  <c:v>dpm</c:v>
                </c:pt>
                <c:pt idx="5">
                  <c:v>kpm</c:v>
                </c:pt>
                <c:pt idx="6">
                  <c:v>hdpm</c:v>
                </c:pt>
                <c:pt idx="7">
                  <c:v>xpm</c:v>
                </c:pt>
                <c:pt idx="8">
                  <c:v>denpm</c:v>
                </c:pt>
                <c:pt idx="9">
                  <c:v>lpm</c:v>
                </c:pt>
                <c:pt idx="10">
                  <c:v>duration</c:v>
                </c:pt>
                <c:pt idx="11">
                  <c:v>lhpm</c:v>
                </c:pt>
                <c:pt idx="12">
                  <c:v>spm</c:v>
                </c:pt>
              </c:strCache>
            </c:strRef>
          </c:cat>
          <c:val>
            <c:numRef>
              <c:f>Sheet1!$E$60:$E$72</c:f>
              <c:numCache>
                <c:formatCode>General</c:formatCode>
                <c:ptCount val="13"/>
                <c:pt idx="0">
                  <c:v>70.104774837930165</c:v>
                </c:pt>
                <c:pt idx="1">
                  <c:v>67.464626258274592</c:v>
                </c:pt>
                <c:pt idx="2">
                  <c:v>64.244692024469217</c:v>
                </c:pt>
                <c:pt idx="3">
                  <c:v>63.953847502487932</c:v>
                </c:pt>
                <c:pt idx="4">
                  <c:v>53.771076318098217</c:v>
                </c:pt>
                <c:pt idx="5">
                  <c:v>49.438022392108223</c:v>
                </c:pt>
                <c:pt idx="6">
                  <c:v>40.767007193276726</c:v>
                </c:pt>
                <c:pt idx="7">
                  <c:v>29.683315251133905</c:v>
                </c:pt>
                <c:pt idx="8">
                  <c:v>29.217547597523357</c:v>
                </c:pt>
                <c:pt idx="9">
                  <c:v>28.607471969891272</c:v>
                </c:pt>
                <c:pt idx="10">
                  <c:v>27.67992193476632</c:v>
                </c:pt>
                <c:pt idx="11">
                  <c:v>17.762325210727255</c:v>
                </c:pt>
                <c:pt idx="12">
                  <c:v>12.469970084893699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B-4077-8E66-D5838635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906064"/>
        <c:axId val="455823304"/>
      </c:barChart>
      <c:catAx>
        <c:axId val="4539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23304"/>
        <c:crosses val="autoZero"/>
        <c:auto val="1"/>
        <c:lblAlgn val="ctr"/>
        <c:lblOffset val="100"/>
        <c:noMultiLvlLbl val="0"/>
      </c:catAx>
      <c:valAx>
        <c:axId val="455823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54</xdr:row>
      <xdr:rowOff>63500</xdr:rowOff>
    </xdr:from>
    <xdr:to>
      <xdr:col>15</xdr:col>
      <xdr:colOff>1041399</xdr:colOff>
      <xdr:row>74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24A37-9241-4B44-986B-DBA051645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37</xdr:row>
      <xdr:rowOff>31750</xdr:rowOff>
    </xdr:from>
    <xdr:to>
      <xdr:col>13</xdr:col>
      <xdr:colOff>3175</xdr:colOff>
      <xdr:row>52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FECE5-556D-4244-BDDC-7DB2FBCB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282575</xdr:colOff>
      <xdr:row>53</xdr:row>
      <xdr:rowOff>146050</xdr:rowOff>
    </xdr:from>
    <xdr:to>
      <xdr:col>10</xdr:col>
      <xdr:colOff>41275</xdr:colOff>
      <xdr:row>68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3E6E2-28F4-4AEE-9DDE-476AB54D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>
      <selection activeCell="E36" sqref="E36"/>
    </sheetView>
  </sheetViews>
  <sheetFormatPr defaultRowHeight="14.5" x14ac:dyDescent="0.35"/>
  <cols>
    <col min="1" max="1" width="15.81640625" customWidth="1"/>
    <col min="2" max="2" width="13.81640625" customWidth="1"/>
    <col min="3" max="3" width="13.54296875" customWidth="1"/>
    <col min="4" max="4" width="18.1796875" customWidth="1"/>
    <col min="5" max="5" width="13.7265625" customWidth="1"/>
    <col min="6" max="6" width="13.81640625" customWidth="1"/>
    <col min="7" max="7" width="13.6328125" customWidth="1"/>
    <col min="8" max="10" width="13.81640625" customWidth="1"/>
    <col min="11" max="11" width="13.6328125" customWidth="1"/>
    <col min="14" max="14" width="11.08984375" bestFit="1" customWidth="1"/>
    <col min="16" max="16" width="15.6328125" bestFit="1" customWidth="1"/>
    <col min="19" max="19" width="11.81640625" bestFit="1" customWidth="1"/>
    <col min="21" max="21" width="15.6328125" bestFit="1" customWidth="1"/>
    <col min="24" max="24" width="11.81640625" bestFit="1" customWidth="1"/>
  </cols>
  <sheetData>
    <row r="1" spans="1:14" x14ac:dyDescent="0.35">
      <c r="A1" t="s">
        <v>0</v>
      </c>
    </row>
    <row r="3" spans="1:14" x14ac:dyDescent="0.35">
      <c r="A3" t="s">
        <v>1</v>
      </c>
      <c r="B3" t="s">
        <v>15</v>
      </c>
      <c r="C3">
        <v>0.62294935147326402</v>
      </c>
      <c r="F3" t="s">
        <v>19</v>
      </c>
      <c r="G3" t="s">
        <v>15</v>
      </c>
      <c r="H3">
        <v>0.58199262529404105</v>
      </c>
      <c r="K3" t="s">
        <v>20</v>
      </c>
      <c r="L3" t="s">
        <v>15</v>
      </c>
      <c r="M3" s="1">
        <v>0.62339561838261104</v>
      </c>
    </row>
    <row r="4" spans="1:14" x14ac:dyDescent="0.35">
      <c r="B4" t="s">
        <v>16</v>
      </c>
      <c r="C4" t="s">
        <v>17</v>
      </c>
      <c r="D4" t="s">
        <v>18</v>
      </c>
      <c r="G4" t="s">
        <v>16</v>
      </c>
      <c r="H4" t="s">
        <v>17</v>
      </c>
      <c r="I4" t="s">
        <v>18</v>
      </c>
      <c r="L4" t="s">
        <v>16</v>
      </c>
      <c r="M4" t="s">
        <v>17</v>
      </c>
      <c r="N4" t="s">
        <v>18</v>
      </c>
    </row>
    <row r="5" spans="1:14" x14ac:dyDescent="0.35">
      <c r="A5" t="s">
        <v>2</v>
      </c>
      <c r="B5">
        <v>1</v>
      </c>
      <c r="C5">
        <v>13</v>
      </c>
      <c r="D5">
        <f>C5*$C$3</f>
        <v>8.0983415691524314</v>
      </c>
      <c r="F5" t="s">
        <v>2</v>
      </c>
      <c r="G5">
        <v>2</v>
      </c>
      <c r="H5">
        <f>14-G5</f>
        <v>12</v>
      </c>
      <c r="I5">
        <f>H5*$H$3</f>
        <v>6.9839115035284927</v>
      </c>
      <c r="K5" t="s">
        <v>2</v>
      </c>
      <c r="L5">
        <v>1</v>
      </c>
      <c r="M5">
        <f>(14 - L5)+(3/11)</f>
        <v>13.272727272727273</v>
      </c>
      <c r="N5">
        <f>M5*$M$3</f>
        <v>8.2741600258055659</v>
      </c>
    </row>
    <row r="6" spans="1:14" x14ac:dyDescent="0.35">
      <c r="A6" t="s">
        <v>3</v>
      </c>
      <c r="B6">
        <v>9</v>
      </c>
      <c r="C6">
        <v>5</v>
      </c>
      <c r="D6">
        <f t="shared" ref="D6:D17" si="0">C6*$C$3</f>
        <v>3.1147467573663201</v>
      </c>
      <c r="F6" t="s">
        <v>3</v>
      </c>
      <c r="G6">
        <v>8</v>
      </c>
      <c r="H6">
        <f t="shared" ref="H6:H17" si="1">14-G6</f>
        <v>6</v>
      </c>
      <c r="I6">
        <f t="shared" ref="I6:I17" si="2">H6*$H$3</f>
        <v>3.4919557517642463</v>
      </c>
      <c r="K6" t="s">
        <v>3</v>
      </c>
      <c r="L6" t="s">
        <v>39</v>
      </c>
      <c r="M6">
        <v>0</v>
      </c>
      <c r="N6">
        <f t="shared" ref="N6:N17" si="3">M6*$M$3</f>
        <v>0</v>
      </c>
    </row>
    <row r="7" spans="1:14" x14ac:dyDescent="0.35">
      <c r="A7" t="s">
        <v>4</v>
      </c>
      <c r="B7">
        <v>4</v>
      </c>
      <c r="C7">
        <v>10</v>
      </c>
      <c r="D7">
        <f t="shared" si="0"/>
        <v>6.2294935147326402</v>
      </c>
      <c r="F7" t="s">
        <v>4</v>
      </c>
      <c r="G7">
        <v>5</v>
      </c>
      <c r="H7">
        <f t="shared" si="1"/>
        <v>9</v>
      </c>
      <c r="I7">
        <f t="shared" si="2"/>
        <v>5.2379336276463695</v>
      </c>
      <c r="K7" t="s">
        <v>4</v>
      </c>
      <c r="L7">
        <v>4</v>
      </c>
      <c r="M7">
        <f t="shared" ref="M7:M17" si="4">(14 - L7)+(3/11)</f>
        <v>10.272727272727273</v>
      </c>
      <c r="N7">
        <f t="shared" si="3"/>
        <v>6.4039731706577321</v>
      </c>
    </row>
    <row r="8" spans="1:14" x14ac:dyDescent="0.35">
      <c r="A8" t="s">
        <v>5</v>
      </c>
      <c r="B8">
        <v>8</v>
      </c>
      <c r="C8">
        <v>6</v>
      </c>
      <c r="D8">
        <f t="shared" si="0"/>
        <v>3.7376961088395841</v>
      </c>
      <c r="F8" t="s">
        <v>5</v>
      </c>
      <c r="G8">
        <v>6</v>
      </c>
      <c r="H8">
        <f t="shared" si="1"/>
        <v>8</v>
      </c>
      <c r="I8">
        <f t="shared" si="2"/>
        <v>4.6559410023523284</v>
      </c>
      <c r="K8" t="s">
        <v>5</v>
      </c>
      <c r="L8">
        <v>7</v>
      </c>
      <c r="M8">
        <f t="shared" si="4"/>
        <v>7.2727272727272725</v>
      </c>
      <c r="N8">
        <f t="shared" si="3"/>
        <v>4.5337863155098983</v>
      </c>
    </row>
    <row r="9" spans="1:14" x14ac:dyDescent="0.35">
      <c r="A9" t="s">
        <v>6</v>
      </c>
      <c r="B9">
        <v>5</v>
      </c>
      <c r="C9">
        <v>9</v>
      </c>
      <c r="D9">
        <f t="shared" si="0"/>
        <v>5.6065441632593762</v>
      </c>
      <c r="F9" t="s">
        <v>6</v>
      </c>
      <c r="G9">
        <v>3</v>
      </c>
      <c r="H9">
        <f t="shared" si="1"/>
        <v>11</v>
      </c>
      <c r="I9">
        <f t="shared" si="2"/>
        <v>6.4019188782344516</v>
      </c>
      <c r="K9" t="s">
        <v>6</v>
      </c>
      <c r="L9">
        <v>5</v>
      </c>
      <c r="M9">
        <f t="shared" si="4"/>
        <v>9.2727272727272734</v>
      </c>
      <c r="N9">
        <f t="shared" si="3"/>
        <v>5.7805775522751208</v>
      </c>
    </row>
    <row r="10" spans="1:14" x14ac:dyDescent="0.35">
      <c r="A10" t="s">
        <v>7</v>
      </c>
      <c r="B10">
        <v>13</v>
      </c>
      <c r="C10">
        <v>1</v>
      </c>
      <c r="D10">
        <f t="shared" si="0"/>
        <v>0.62294935147326402</v>
      </c>
      <c r="F10" t="s">
        <v>7</v>
      </c>
      <c r="G10">
        <v>10</v>
      </c>
      <c r="H10">
        <f t="shared" si="1"/>
        <v>4</v>
      </c>
      <c r="I10">
        <f t="shared" si="2"/>
        <v>2.3279705011761642</v>
      </c>
      <c r="K10" t="s">
        <v>7</v>
      </c>
      <c r="L10">
        <v>11</v>
      </c>
      <c r="M10">
        <f t="shared" si="4"/>
        <v>3.2727272727272725</v>
      </c>
      <c r="N10">
        <f t="shared" si="3"/>
        <v>2.0402038419794541</v>
      </c>
    </row>
    <row r="11" spans="1:14" x14ac:dyDescent="0.35">
      <c r="A11" t="s">
        <v>8</v>
      </c>
      <c r="B11">
        <v>11</v>
      </c>
      <c r="C11">
        <v>3</v>
      </c>
      <c r="D11">
        <f t="shared" si="0"/>
        <v>1.8688480544197921</v>
      </c>
      <c r="F11" t="s">
        <v>8</v>
      </c>
      <c r="G11">
        <v>11</v>
      </c>
      <c r="H11">
        <f t="shared" si="1"/>
        <v>3</v>
      </c>
      <c r="I11">
        <f t="shared" si="2"/>
        <v>1.7459778758821232</v>
      </c>
      <c r="K11" t="s">
        <v>8</v>
      </c>
      <c r="L11">
        <v>9</v>
      </c>
      <c r="M11">
        <f t="shared" si="4"/>
        <v>5.2727272727272725</v>
      </c>
      <c r="N11">
        <f t="shared" si="3"/>
        <v>3.2869950787446762</v>
      </c>
    </row>
    <row r="12" spans="1:14" x14ac:dyDescent="0.35">
      <c r="A12" t="s">
        <v>9</v>
      </c>
      <c r="B12">
        <v>12</v>
      </c>
      <c r="C12">
        <v>2</v>
      </c>
      <c r="D12">
        <f t="shared" si="0"/>
        <v>1.245898702946528</v>
      </c>
      <c r="F12" t="s">
        <v>9</v>
      </c>
      <c r="G12">
        <v>12</v>
      </c>
      <c r="H12">
        <f t="shared" si="1"/>
        <v>2</v>
      </c>
      <c r="I12">
        <f t="shared" si="2"/>
        <v>1.1639852505880821</v>
      </c>
      <c r="K12" t="s">
        <v>9</v>
      </c>
      <c r="L12" t="s">
        <v>39</v>
      </c>
      <c r="M12">
        <v>0</v>
      </c>
      <c r="N12">
        <f t="shared" si="3"/>
        <v>0</v>
      </c>
    </row>
    <row r="13" spans="1:14" x14ac:dyDescent="0.35">
      <c r="A13" t="s">
        <v>10</v>
      </c>
      <c r="B13">
        <v>2</v>
      </c>
      <c r="C13">
        <v>12</v>
      </c>
      <c r="D13">
        <f t="shared" si="0"/>
        <v>7.4753922176791683</v>
      </c>
      <c r="F13" t="s">
        <v>10</v>
      </c>
      <c r="G13">
        <v>7</v>
      </c>
      <c r="H13">
        <f t="shared" si="1"/>
        <v>7</v>
      </c>
      <c r="I13">
        <f t="shared" si="2"/>
        <v>4.0739483770582874</v>
      </c>
      <c r="K13" t="s">
        <v>10</v>
      </c>
      <c r="L13">
        <v>2</v>
      </c>
      <c r="M13">
        <f t="shared" si="4"/>
        <v>12.272727272727273</v>
      </c>
      <c r="N13">
        <f t="shared" si="3"/>
        <v>7.6507644074229537</v>
      </c>
    </row>
    <row r="14" spans="1:14" x14ac:dyDescent="0.35">
      <c r="A14" t="s">
        <v>11</v>
      </c>
      <c r="B14">
        <v>6</v>
      </c>
      <c r="C14">
        <v>8</v>
      </c>
      <c r="D14">
        <f t="shared" si="0"/>
        <v>4.9835948117861122</v>
      </c>
      <c r="F14" t="s">
        <v>11</v>
      </c>
      <c r="G14">
        <v>4</v>
      </c>
      <c r="H14">
        <f t="shared" si="1"/>
        <v>10</v>
      </c>
      <c r="I14">
        <f t="shared" si="2"/>
        <v>5.8199262529404105</v>
      </c>
      <c r="K14" t="s">
        <v>11</v>
      </c>
      <c r="L14">
        <v>6</v>
      </c>
      <c r="M14">
        <f t="shared" si="4"/>
        <v>8.2727272727272734</v>
      </c>
      <c r="N14">
        <f t="shared" si="3"/>
        <v>5.1571819338925096</v>
      </c>
    </row>
    <row r="15" spans="1:14" x14ac:dyDescent="0.35">
      <c r="A15" t="s">
        <v>12</v>
      </c>
      <c r="B15">
        <v>7</v>
      </c>
      <c r="C15">
        <v>7</v>
      </c>
      <c r="D15">
        <f t="shared" si="0"/>
        <v>4.3606454603128482</v>
      </c>
      <c r="F15" t="s">
        <v>12</v>
      </c>
      <c r="G15">
        <v>9</v>
      </c>
      <c r="H15">
        <f t="shared" si="1"/>
        <v>5</v>
      </c>
      <c r="I15">
        <f t="shared" si="2"/>
        <v>2.9099631264702053</v>
      </c>
      <c r="K15" t="s">
        <v>12</v>
      </c>
      <c r="L15">
        <v>8</v>
      </c>
      <c r="M15">
        <f t="shared" si="4"/>
        <v>6.2727272727272725</v>
      </c>
      <c r="N15">
        <f t="shared" si="3"/>
        <v>3.9103906971272875</v>
      </c>
    </row>
    <row r="16" spans="1:14" x14ac:dyDescent="0.35">
      <c r="A16" t="s">
        <v>13</v>
      </c>
      <c r="B16">
        <v>3</v>
      </c>
      <c r="C16">
        <v>11</v>
      </c>
      <c r="D16">
        <f t="shared" si="0"/>
        <v>6.8524428662059043</v>
      </c>
      <c r="F16" t="s">
        <v>13</v>
      </c>
      <c r="G16">
        <v>1</v>
      </c>
      <c r="H16">
        <f t="shared" si="1"/>
        <v>13</v>
      </c>
      <c r="I16">
        <f t="shared" si="2"/>
        <v>7.5659041288225337</v>
      </c>
      <c r="K16" t="s">
        <v>13</v>
      </c>
      <c r="L16">
        <v>3</v>
      </c>
      <c r="M16">
        <f t="shared" si="4"/>
        <v>11.272727272727273</v>
      </c>
      <c r="N16">
        <f t="shared" si="3"/>
        <v>7.0273687890403433</v>
      </c>
    </row>
    <row r="17" spans="1:24" x14ac:dyDescent="0.35">
      <c r="A17" t="s">
        <v>14</v>
      </c>
      <c r="B17">
        <v>10</v>
      </c>
      <c r="C17">
        <v>4</v>
      </c>
      <c r="D17">
        <f t="shared" si="0"/>
        <v>2.4917974058930561</v>
      </c>
      <c r="F17" t="s">
        <v>14</v>
      </c>
      <c r="G17">
        <v>13</v>
      </c>
      <c r="H17">
        <f t="shared" si="1"/>
        <v>1</v>
      </c>
      <c r="I17">
        <f t="shared" si="2"/>
        <v>0.58199262529404105</v>
      </c>
      <c r="K17" t="s">
        <v>14</v>
      </c>
      <c r="L17">
        <v>10</v>
      </c>
      <c r="M17">
        <f t="shared" si="4"/>
        <v>4.2727272727272725</v>
      </c>
      <c r="N17">
        <f t="shared" si="3"/>
        <v>2.6635994603620654</v>
      </c>
    </row>
    <row r="19" spans="1:24" x14ac:dyDescent="0.35">
      <c r="A19" t="s">
        <v>21</v>
      </c>
    </row>
    <row r="21" spans="1:24" x14ac:dyDescent="0.35">
      <c r="A21" t="s">
        <v>23</v>
      </c>
      <c r="B21" t="s">
        <v>22</v>
      </c>
      <c r="C21" s="1">
        <v>0.79999999999999905</v>
      </c>
      <c r="F21" t="s">
        <v>24</v>
      </c>
      <c r="G21" t="s">
        <v>22</v>
      </c>
      <c r="H21" s="1">
        <v>0.66666666666666596</v>
      </c>
      <c r="K21" t="s">
        <v>25</v>
      </c>
      <c r="L21" t="s">
        <v>22</v>
      </c>
      <c r="M21">
        <v>0.70588235294117596</v>
      </c>
      <c r="P21" t="s">
        <v>26</v>
      </c>
      <c r="Q21" t="s">
        <v>22</v>
      </c>
      <c r="R21" s="1">
        <v>0.76666666666666605</v>
      </c>
      <c r="U21" t="s">
        <v>27</v>
      </c>
      <c r="V21" t="s">
        <v>22</v>
      </c>
      <c r="W21">
        <v>0.71428571428571397</v>
      </c>
    </row>
    <row r="22" spans="1:24" x14ac:dyDescent="0.35">
      <c r="B22" t="s">
        <v>16</v>
      </c>
      <c r="C22" t="s">
        <v>17</v>
      </c>
      <c r="D22" t="s">
        <v>18</v>
      </c>
      <c r="G22" t="s">
        <v>16</v>
      </c>
      <c r="H22" t="s">
        <v>17</v>
      </c>
      <c r="I22" t="s">
        <v>18</v>
      </c>
      <c r="L22" t="s">
        <v>16</v>
      </c>
      <c r="M22" t="s">
        <v>17</v>
      </c>
      <c r="N22" t="s">
        <v>18</v>
      </c>
      <c r="Q22" t="s">
        <v>16</v>
      </c>
      <c r="R22" t="s">
        <v>17</v>
      </c>
      <c r="S22" t="s">
        <v>18</v>
      </c>
      <c r="V22" t="s">
        <v>16</v>
      </c>
      <c r="W22" t="s">
        <v>17</v>
      </c>
      <c r="X22" t="s">
        <v>18</v>
      </c>
    </row>
    <row r="23" spans="1:24" x14ac:dyDescent="0.35">
      <c r="A23" t="s">
        <v>2</v>
      </c>
      <c r="B23">
        <v>2</v>
      </c>
      <c r="C23">
        <f>14-B23+((1+2+3+4)/9)</f>
        <v>13.111111111111111</v>
      </c>
      <c r="D23">
        <f>C23*$C$21</f>
        <v>10.488888888888876</v>
      </c>
      <c r="F23" t="s">
        <v>2</v>
      </c>
      <c r="G23">
        <v>4</v>
      </c>
      <c r="H23">
        <f>14-G23</f>
        <v>10</v>
      </c>
      <c r="I23">
        <f>H23*$H$21</f>
        <v>6.6666666666666599</v>
      </c>
      <c r="K23" t="s">
        <v>2</v>
      </c>
      <c r="L23">
        <v>7</v>
      </c>
      <c r="M23">
        <f>14-L23</f>
        <v>7</v>
      </c>
      <c r="N23">
        <f>M23*$M$21</f>
        <v>4.941176470588232</v>
      </c>
      <c r="P23" t="s">
        <v>2</v>
      </c>
      <c r="Q23">
        <v>4</v>
      </c>
      <c r="R23">
        <f>14-Q23</f>
        <v>10</v>
      </c>
      <c r="S23">
        <f>R23*$R$21</f>
        <v>7.6666666666666607</v>
      </c>
      <c r="U23" t="s">
        <v>2</v>
      </c>
      <c r="V23">
        <v>6</v>
      </c>
      <c r="W23">
        <f>14-V23</f>
        <v>8</v>
      </c>
      <c r="X23">
        <f>W23*$W$21</f>
        <v>5.7142857142857117</v>
      </c>
    </row>
    <row r="24" spans="1:24" x14ac:dyDescent="0.35">
      <c r="A24" t="s">
        <v>3</v>
      </c>
      <c r="B24" t="s">
        <v>39</v>
      </c>
      <c r="C24">
        <v>0</v>
      </c>
      <c r="D24">
        <f t="shared" ref="D24:D35" si="5">C24*$C$21</f>
        <v>0</v>
      </c>
      <c r="F24" t="s">
        <v>3</v>
      </c>
      <c r="G24">
        <v>8</v>
      </c>
      <c r="H24">
        <f t="shared" ref="H24:H35" si="6">14-G24</f>
        <v>6</v>
      </c>
      <c r="I24">
        <f t="shared" ref="I24:I35" si="7">H24*$H$21</f>
        <v>3.9999999999999956</v>
      </c>
      <c r="K24" t="s">
        <v>3</v>
      </c>
      <c r="L24">
        <v>10</v>
      </c>
      <c r="M24">
        <f t="shared" ref="M24:M35" si="8">14-L24</f>
        <v>4</v>
      </c>
      <c r="N24">
        <f t="shared" ref="N24:N35" si="9">M24*$M$21</f>
        <v>2.8235294117647038</v>
      </c>
      <c r="P24" t="s">
        <v>3</v>
      </c>
      <c r="Q24">
        <v>6</v>
      </c>
      <c r="R24">
        <f t="shared" ref="R24:R35" si="10">14-Q24</f>
        <v>8</v>
      </c>
      <c r="S24">
        <f t="shared" ref="S24:S35" si="11">R24*$R$21</f>
        <v>6.1333333333333284</v>
      </c>
      <c r="U24" t="s">
        <v>3</v>
      </c>
      <c r="V24">
        <v>7</v>
      </c>
      <c r="W24">
        <f t="shared" ref="W24:W35" si="12">14-V24</f>
        <v>7</v>
      </c>
      <c r="X24">
        <f t="shared" ref="X24:X35" si="13">W24*$W$21</f>
        <v>4.9999999999999982</v>
      </c>
    </row>
    <row r="25" spans="1:24" x14ac:dyDescent="0.35">
      <c r="A25" t="s">
        <v>4</v>
      </c>
      <c r="B25">
        <v>5</v>
      </c>
      <c r="C25">
        <f t="shared" ref="C25:C35" si="14">14-B25+((1+2+3+4)/9)</f>
        <v>10.111111111111111</v>
      </c>
      <c r="D25">
        <f t="shared" si="5"/>
        <v>8.0888888888888797</v>
      </c>
      <c r="F25" t="s">
        <v>4</v>
      </c>
      <c r="G25">
        <v>6</v>
      </c>
      <c r="H25">
        <f t="shared" si="6"/>
        <v>8</v>
      </c>
      <c r="I25">
        <f t="shared" si="7"/>
        <v>5.3333333333333277</v>
      </c>
      <c r="K25" t="s">
        <v>4</v>
      </c>
      <c r="L25">
        <v>9</v>
      </c>
      <c r="M25">
        <f t="shared" si="8"/>
        <v>5</v>
      </c>
      <c r="N25">
        <f t="shared" si="9"/>
        <v>3.5294117647058796</v>
      </c>
      <c r="P25" t="s">
        <v>4</v>
      </c>
      <c r="Q25">
        <v>10</v>
      </c>
      <c r="R25">
        <f t="shared" si="10"/>
        <v>4</v>
      </c>
      <c r="S25">
        <f t="shared" si="11"/>
        <v>3.0666666666666642</v>
      </c>
      <c r="U25" t="s">
        <v>4</v>
      </c>
      <c r="V25">
        <v>5</v>
      </c>
      <c r="W25">
        <f t="shared" si="12"/>
        <v>9</v>
      </c>
      <c r="X25">
        <f t="shared" si="13"/>
        <v>6.4285714285714253</v>
      </c>
    </row>
    <row r="26" spans="1:24" x14ac:dyDescent="0.35">
      <c r="A26" t="s">
        <v>5</v>
      </c>
      <c r="B26">
        <v>6</v>
      </c>
      <c r="C26">
        <f t="shared" si="14"/>
        <v>9.1111111111111107</v>
      </c>
      <c r="D26">
        <f t="shared" si="5"/>
        <v>7.2888888888888799</v>
      </c>
      <c r="F26" t="s">
        <v>5</v>
      </c>
      <c r="G26">
        <v>3</v>
      </c>
      <c r="H26">
        <f t="shared" si="6"/>
        <v>11</v>
      </c>
      <c r="I26">
        <f t="shared" si="7"/>
        <v>7.3333333333333259</v>
      </c>
      <c r="K26" t="s">
        <v>5</v>
      </c>
      <c r="L26">
        <v>4</v>
      </c>
      <c r="M26">
        <f t="shared" si="8"/>
        <v>10</v>
      </c>
      <c r="N26">
        <f t="shared" si="9"/>
        <v>7.0588235294117592</v>
      </c>
      <c r="P26" t="s">
        <v>5</v>
      </c>
      <c r="Q26">
        <v>5</v>
      </c>
      <c r="R26">
        <f t="shared" si="10"/>
        <v>9</v>
      </c>
      <c r="S26">
        <f t="shared" si="11"/>
        <v>6.8999999999999941</v>
      </c>
      <c r="U26" t="s">
        <v>5</v>
      </c>
      <c r="V26">
        <v>4</v>
      </c>
      <c r="W26">
        <f t="shared" si="12"/>
        <v>10</v>
      </c>
      <c r="X26">
        <f t="shared" si="13"/>
        <v>7.1428571428571397</v>
      </c>
    </row>
    <row r="27" spans="1:24" x14ac:dyDescent="0.35">
      <c r="A27" t="s">
        <v>6</v>
      </c>
      <c r="B27">
        <v>4</v>
      </c>
      <c r="C27">
        <f t="shared" si="14"/>
        <v>11.111111111111111</v>
      </c>
      <c r="D27">
        <f t="shared" si="5"/>
        <v>8.8888888888888786</v>
      </c>
      <c r="F27" t="s">
        <v>6</v>
      </c>
      <c r="G27">
        <v>1</v>
      </c>
      <c r="H27">
        <f t="shared" si="6"/>
        <v>13</v>
      </c>
      <c r="I27">
        <f t="shared" si="7"/>
        <v>8.6666666666666572</v>
      </c>
      <c r="K27" t="s">
        <v>6</v>
      </c>
      <c r="L27">
        <v>1</v>
      </c>
      <c r="M27">
        <f t="shared" si="8"/>
        <v>13</v>
      </c>
      <c r="N27">
        <f t="shared" si="9"/>
        <v>9.1764705882352882</v>
      </c>
      <c r="P27" t="s">
        <v>6</v>
      </c>
      <c r="Q27">
        <v>1</v>
      </c>
      <c r="R27">
        <f t="shared" si="10"/>
        <v>13</v>
      </c>
      <c r="S27">
        <f t="shared" si="11"/>
        <v>9.9666666666666579</v>
      </c>
      <c r="U27" t="s">
        <v>6</v>
      </c>
      <c r="V27">
        <v>3</v>
      </c>
      <c r="W27">
        <f t="shared" si="12"/>
        <v>11</v>
      </c>
      <c r="X27">
        <f t="shared" si="13"/>
        <v>7.8571428571428541</v>
      </c>
    </row>
    <row r="28" spans="1:24" x14ac:dyDescent="0.35">
      <c r="A28" t="s">
        <v>7</v>
      </c>
      <c r="B28">
        <v>8</v>
      </c>
      <c r="C28">
        <f t="shared" si="14"/>
        <v>7.1111111111111107</v>
      </c>
      <c r="D28">
        <f t="shared" si="5"/>
        <v>5.688888888888882</v>
      </c>
      <c r="F28" t="s">
        <v>7</v>
      </c>
      <c r="G28">
        <v>7</v>
      </c>
      <c r="H28">
        <f t="shared" si="6"/>
        <v>7</v>
      </c>
      <c r="I28">
        <f t="shared" si="7"/>
        <v>4.6666666666666616</v>
      </c>
      <c r="K28" t="s">
        <v>7</v>
      </c>
      <c r="L28">
        <v>6</v>
      </c>
      <c r="M28">
        <f t="shared" si="8"/>
        <v>8</v>
      </c>
      <c r="N28">
        <f t="shared" si="9"/>
        <v>5.6470588235294077</v>
      </c>
      <c r="P28" t="s">
        <v>7</v>
      </c>
      <c r="Q28">
        <v>7</v>
      </c>
      <c r="R28">
        <f t="shared" si="10"/>
        <v>7</v>
      </c>
      <c r="S28">
        <f t="shared" si="11"/>
        <v>5.3666666666666627</v>
      </c>
      <c r="U28" t="s">
        <v>7</v>
      </c>
      <c r="V28">
        <v>10</v>
      </c>
      <c r="W28">
        <f t="shared" si="12"/>
        <v>4</v>
      </c>
      <c r="X28">
        <f t="shared" si="13"/>
        <v>2.8571428571428559</v>
      </c>
    </row>
    <row r="29" spans="1:24" x14ac:dyDescent="0.35">
      <c r="A29" t="s">
        <v>8</v>
      </c>
      <c r="B29" t="s">
        <v>39</v>
      </c>
      <c r="C29">
        <v>0</v>
      </c>
      <c r="D29">
        <f t="shared" si="5"/>
        <v>0</v>
      </c>
      <c r="F29" t="s">
        <v>8</v>
      </c>
      <c r="G29">
        <v>11</v>
      </c>
      <c r="H29">
        <f t="shared" si="6"/>
        <v>3</v>
      </c>
      <c r="I29">
        <f t="shared" si="7"/>
        <v>1.9999999999999978</v>
      </c>
      <c r="K29" t="s">
        <v>8</v>
      </c>
      <c r="L29">
        <v>11</v>
      </c>
      <c r="M29">
        <f t="shared" si="8"/>
        <v>3</v>
      </c>
      <c r="N29">
        <f t="shared" si="9"/>
        <v>2.1176470588235281</v>
      </c>
      <c r="P29" t="s">
        <v>8</v>
      </c>
      <c r="Q29">
        <v>8</v>
      </c>
      <c r="R29">
        <f t="shared" si="10"/>
        <v>6</v>
      </c>
      <c r="S29">
        <f t="shared" si="11"/>
        <v>4.5999999999999961</v>
      </c>
      <c r="U29" t="s">
        <v>8</v>
      </c>
      <c r="V29">
        <v>11</v>
      </c>
      <c r="W29">
        <f t="shared" si="12"/>
        <v>3</v>
      </c>
      <c r="X29">
        <f t="shared" si="13"/>
        <v>2.1428571428571419</v>
      </c>
    </row>
    <row r="30" spans="1:24" x14ac:dyDescent="0.35">
      <c r="A30" t="s">
        <v>9</v>
      </c>
      <c r="B30" t="s">
        <v>39</v>
      </c>
      <c r="C30">
        <v>0</v>
      </c>
      <c r="D30">
        <f t="shared" si="5"/>
        <v>0</v>
      </c>
      <c r="F30" t="s">
        <v>9</v>
      </c>
      <c r="G30">
        <v>12</v>
      </c>
      <c r="H30">
        <f t="shared" si="6"/>
        <v>2</v>
      </c>
      <c r="I30">
        <f t="shared" si="7"/>
        <v>1.3333333333333319</v>
      </c>
      <c r="K30" t="s">
        <v>9</v>
      </c>
      <c r="L30">
        <v>12</v>
      </c>
      <c r="M30">
        <f t="shared" si="8"/>
        <v>2</v>
      </c>
      <c r="N30">
        <f t="shared" si="9"/>
        <v>1.4117647058823519</v>
      </c>
      <c r="P30" t="s">
        <v>9</v>
      </c>
      <c r="Q30">
        <v>13</v>
      </c>
      <c r="R30">
        <f t="shared" si="10"/>
        <v>1</v>
      </c>
      <c r="S30">
        <f t="shared" si="11"/>
        <v>0.76666666666666605</v>
      </c>
      <c r="U30" t="s">
        <v>9</v>
      </c>
      <c r="V30">
        <v>12</v>
      </c>
      <c r="W30">
        <f t="shared" si="12"/>
        <v>2</v>
      </c>
      <c r="X30">
        <f t="shared" si="13"/>
        <v>1.4285714285714279</v>
      </c>
    </row>
    <row r="31" spans="1:24" x14ac:dyDescent="0.35">
      <c r="A31" t="s">
        <v>10</v>
      </c>
      <c r="B31">
        <v>7</v>
      </c>
      <c r="C31">
        <f t="shared" si="14"/>
        <v>8.1111111111111107</v>
      </c>
      <c r="D31">
        <f t="shared" si="5"/>
        <v>6.4888888888888809</v>
      </c>
      <c r="F31" t="s">
        <v>10</v>
      </c>
      <c r="G31">
        <v>10</v>
      </c>
      <c r="H31">
        <f t="shared" si="6"/>
        <v>4</v>
      </c>
      <c r="I31">
        <f t="shared" si="7"/>
        <v>2.6666666666666639</v>
      </c>
      <c r="K31" t="s">
        <v>10</v>
      </c>
      <c r="L31">
        <v>13</v>
      </c>
      <c r="M31">
        <f t="shared" si="8"/>
        <v>1</v>
      </c>
      <c r="N31">
        <f t="shared" si="9"/>
        <v>0.70588235294117596</v>
      </c>
      <c r="P31" t="s">
        <v>10</v>
      </c>
      <c r="Q31">
        <v>11</v>
      </c>
      <c r="R31">
        <f t="shared" si="10"/>
        <v>3</v>
      </c>
      <c r="S31">
        <f t="shared" si="11"/>
        <v>2.299999999999998</v>
      </c>
      <c r="U31" t="s">
        <v>10</v>
      </c>
      <c r="V31">
        <v>8</v>
      </c>
      <c r="W31">
        <f t="shared" si="12"/>
        <v>6</v>
      </c>
      <c r="X31">
        <f t="shared" si="13"/>
        <v>4.2857142857142838</v>
      </c>
    </row>
    <row r="32" spans="1:24" x14ac:dyDescent="0.35">
      <c r="A32" t="s">
        <v>11</v>
      </c>
      <c r="B32">
        <v>3</v>
      </c>
      <c r="C32">
        <f t="shared" si="14"/>
        <v>12.111111111111111</v>
      </c>
      <c r="D32">
        <f t="shared" si="5"/>
        <v>9.6888888888888776</v>
      </c>
      <c r="F32" t="s">
        <v>11</v>
      </c>
      <c r="G32">
        <v>2</v>
      </c>
      <c r="H32">
        <f t="shared" si="6"/>
        <v>12</v>
      </c>
      <c r="I32">
        <f t="shared" si="7"/>
        <v>7.9999999999999911</v>
      </c>
      <c r="K32" t="s">
        <v>11</v>
      </c>
      <c r="L32">
        <v>2</v>
      </c>
      <c r="M32">
        <f t="shared" si="8"/>
        <v>12</v>
      </c>
      <c r="N32">
        <f t="shared" si="9"/>
        <v>8.4705882352941124</v>
      </c>
      <c r="P32" t="s">
        <v>11</v>
      </c>
      <c r="Q32">
        <v>3</v>
      </c>
      <c r="R32">
        <f t="shared" si="10"/>
        <v>11</v>
      </c>
      <c r="S32">
        <f t="shared" si="11"/>
        <v>8.4333333333333265</v>
      </c>
      <c r="U32" t="s">
        <v>11</v>
      </c>
      <c r="V32">
        <v>2</v>
      </c>
      <c r="W32">
        <f t="shared" si="12"/>
        <v>12</v>
      </c>
      <c r="X32">
        <f t="shared" si="13"/>
        <v>8.5714285714285676</v>
      </c>
    </row>
    <row r="33" spans="1:24" x14ac:dyDescent="0.35">
      <c r="A33" t="s">
        <v>12</v>
      </c>
      <c r="B33" t="s">
        <v>39</v>
      </c>
      <c r="C33">
        <v>0</v>
      </c>
      <c r="D33">
        <f t="shared" si="5"/>
        <v>0</v>
      </c>
      <c r="F33" t="s">
        <v>12</v>
      </c>
      <c r="G33">
        <v>13</v>
      </c>
      <c r="H33">
        <f t="shared" si="6"/>
        <v>1</v>
      </c>
      <c r="I33">
        <f t="shared" si="7"/>
        <v>0.66666666666666596</v>
      </c>
      <c r="K33" t="s">
        <v>12</v>
      </c>
      <c r="L33">
        <v>8</v>
      </c>
      <c r="M33">
        <f t="shared" si="8"/>
        <v>6</v>
      </c>
      <c r="N33">
        <f t="shared" si="9"/>
        <v>4.2352941176470562</v>
      </c>
      <c r="P33" t="s">
        <v>12</v>
      </c>
      <c r="Q33">
        <v>9</v>
      </c>
      <c r="R33">
        <f t="shared" si="10"/>
        <v>5</v>
      </c>
      <c r="S33">
        <f t="shared" si="11"/>
        <v>3.8333333333333304</v>
      </c>
      <c r="U33" t="s">
        <v>12</v>
      </c>
      <c r="V33">
        <v>9</v>
      </c>
      <c r="W33">
        <f t="shared" si="12"/>
        <v>5</v>
      </c>
      <c r="X33">
        <f t="shared" si="13"/>
        <v>3.5714285714285698</v>
      </c>
    </row>
    <row r="34" spans="1:24" x14ac:dyDescent="0.35">
      <c r="A34" t="s">
        <v>13</v>
      </c>
      <c r="B34">
        <v>1</v>
      </c>
      <c r="C34">
        <f t="shared" si="14"/>
        <v>14.111111111111111</v>
      </c>
      <c r="D34">
        <f t="shared" si="5"/>
        <v>11.288888888888875</v>
      </c>
      <c r="F34" t="s">
        <v>13</v>
      </c>
      <c r="G34">
        <v>5</v>
      </c>
      <c r="H34">
        <f t="shared" si="6"/>
        <v>9</v>
      </c>
      <c r="I34">
        <f t="shared" si="7"/>
        <v>5.9999999999999938</v>
      </c>
      <c r="K34" t="s">
        <v>13</v>
      </c>
      <c r="L34">
        <v>3</v>
      </c>
      <c r="M34">
        <f t="shared" si="8"/>
        <v>11</v>
      </c>
      <c r="N34">
        <f t="shared" si="9"/>
        <v>7.7647058823529358</v>
      </c>
      <c r="P34" t="s">
        <v>13</v>
      </c>
      <c r="Q34">
        <v>2</v>
      </c>
      <c r="R34">
        <f t="shared" si="10"/>
        <v>12</v>
      </c>
      <c r="S34">
        <f t="shared" si="11"/>
        <v>9.1999999999999922</v>
      </c>
      <c r="U34" t="s">
        <v>13</v>
      </c>
      <c r="V34">
        <v>1</v>
      </c>
      <c r="W34">
        <f t="shared" si="12"/>
        <v>13</v>
      </c>
      <c r="X34">
        <f t="shared" si="13"/>
        <v>9.2857142857142811</v>
      </c>
    </row>
    <row r="35" spans="1:24" x14ac:dyDescent="0.35">
      <c r="A35" t="s">
        <v>14</v>
      </c>
      <c r="B35">
        <v>9</v>
      </c>
      <c r="C35">
        <f t="shared" si="14"/>
        <v>6.1111111111111107</v>
      </c>
      <c r="D35">
        <f t="shared" si="5"/>
        <v>4.8888888888888831</v>
      </c>
      <c r="F35" t="s">
        <v>14</v>
      </c>
      <c r="G35">
        <v>9</v>
      </c>
      <c r="H35">
        <f t="shared" si="6"/>
        <v>5</v>
      </c>
      <c r="I35">
        <f t="shared" si="7"/>
        <v>3.3333333333333299</v>
      </c>
      <c r="K35" t="s">
        <v>14</v>
      </c>
      <c r="L35">
        <v>5</v>
      </c>
      <c r="M35">
        <f t="shared" si="8"/>
        <v>9</v>
      </c>
      <c r="N35">
        <f t="shared" si="9"/>
        <v>6.3529411764705834</v>
      </c>
      <c r="P35" t="s">
        <v>14</v>
      </c>
      <c r="Q35">
        <v>12</v>
      </c>
      <c r="R35">
        <f t="shared" si="10"/>
        <v>2</v>
      </c>
      <c r="S35">
        <f t="shared" si="11"/>
        <v>1.5333333333333321</v>
      </c>
      <c r="U35" t="s">
        <v>14</v>
      </c>
      <c r="V35">
        <v>13</v>
      </c>
      <c r="W35">
        <f t="shared" si="12"/>
        <v>1</v>
      </c>
      <c r="X35">
        <f t="shared" si="13"/>
        <v>0.71428571428571397</v>
      </c>
    </row>
    <row r="38" spans="1:24" x14ac:dyDescent="0.35">
      <c r="A38" t="s">
        <v>28</v>
      </c>
      <c r="D38" t="s">
        <v>31</v>
      </c>
      <c r="E38" t="s">
        <v>30</v>
      </c>
      <c r="F38" t="s">
        <v>17</v>
      </c>
      <c r="G38" t="s">
        <v>36</v>
      </c>
    </row>
    <row r="39" spans="1:24" x14ac:dyDescent="0.35">
      <c r="A39" t="s">
        <v>29</v>
      </c>
      <c r="B39" t="s">
        <v>22</v>
      </c>
      <c r="D39" t="s">
        <v>2</v>
      </c>
      <c r="E39" t="b">
        <v>1</v>
      </c>
      <c r="F39">
        <f>IF(E39=TRUE,$E$53+$E$55,0)</f>
        <v>8.2727272727272734</v>
      </c>
      <c r="G39">
        <f>F39*$B$50</f>
        <v>5.1197499969053126</v>
      </c>
    </row>
    <row r="40" spans="1:24" x14ac:dyDescent="0.35">
      <c r="A40">
        <v>1</v>
      </c>
      <c r="B40" s="1">
        <v>0.404558801123996</v>
      </c>
      <c r="D40" t="s">
        <v>3</v>
      </c>
      <c r="E40" t="b">
        <v>1</v>
      </c>
      <c r="F40">
        <f t="shared" ref="F40:F51" si="15">IF(E40=TRUE,$E$53+$E$55,0)</f>
        <v>8.2727272727272734</v>
      </c>
      <c r="G40">
        <f t="shared" ref="G40:G51" si="16">F40*$B$50</f>
        <v>5.1197499969053126</v>
      </c>
    </row>
    <row r="41" spans="1:24" x14ac:dyDescent="0.35">
      <c r="A41">
        <v>2</v>
      </c>
      <c r="B41" s="1">
        <v>0.56401812471956703</v>
      </c>
      <c r="D41" t="s">
        <v>4</v>
      </c>
      <c r="E41" t="b">
        <v>1</v>
      </c>
      <c r="F41">
        <f t="shared" si="15"/>
        <v>8.2727272727272734</v>
      </c>
      <c r="G41">
        <f>F41*$B$50</f>
        <v>5.1197499969053126</v>
      </c>
    </row>
    <row r="42" spans="1:24" x14ac:dyDescent="0.35">
      <c r="A42">
        <v>3</v>
      </c>
      <c r="B42" s="1">
        <v>0.57213043980179301</v>
      </c>
      <c r="D42" t="s">
        <v>5</v>
      </c>
      <c r="E42" t="b">
        <v>1</v>
      </c>
      <c r="F42">
        <f t="shared" si="15"/>
        <v>8.2727272727272734</v>
      </c>
      <c r="G42">
        <f t="shared" si="16"/>
        <v>5.1197499969053126</v>
      </c>
    </row>
    <row r="43" spans="1:24" x14ac:dyDescent="0.35">
      <c r="A43">
        <v>4</v>
      </c>
      <c r="B43" s="1">
        <v>0.59476358508601701</v>
      </c>
      <c r="D43" t="s">
        <v>6</v>
      </c>
      <c r="E43" t="b">
        <v>1</v>
      </c>
      <c r="F43">
        <f t="shared" si="15"/>
        <v>8.2727272727272734</v>
      </c>
      <c r="G43">
        <f t="shared" si="16"/>
        <v>5.1197499969053126</v>
      </c>
    </row>
    <row r="44" spans="1:24" x14ac:dyDescent="0.35">
      <c r="A44">
        <v>5</v>
      </c>
      <c r="B44" s="1">
        <v>0.60182885856334201</v>
      </c>
      <c r="D44" t="s">
        <v>7</v>
      </c>
      <c r="E44" t="b">
        <v>0</v>
      </c>
      <c r="F44">
        <f t="shared" si="15"/>
        <v>0</v>
      </c>
      <c r="G44">
        <f t="shared" si="16"/>
        <v>0</v>
      </c>
    </row>
    <row r="45" spans="1:24" x14ac:dyDescent="0.35">
      <c r="A45">
        <v>6</v>
      </c>
      <c r="B45" s="1">
        <v>0.60990705277249302</v>
      </c>
      <c r="D45" t="s">
        <v>8</v>
      </c>
      <c r="E45" t="b">
        <v>0</v>
      </c>
      <c r="F45">
        <f t="shared" si="15"/>
        <v>0</v>
      </c>
      <c r="G45">
        <f t="shared" si="16"/>
        <v>0</v>
      </c>
    </row>
    <row r="46" spans="1:24" x14ac:dyDescent="0.35">
      <c r="A46">
        <v>7</v>
      </c>
      <c r="B46" s="1">
        <v>0.61693665267374798</v>
      </c>
      <c r="D46" t="s">
        <v>9</v>
      </c>
      <c r="E46" t="b">
        <v>1</v>
      </c>
      <c r="F46">
        <f t="shared" si="15"/>
        <v>8.2727272727272734</v>
      </c>
      <c r="G46">
        <f t="shared" si="16"/>
        <v>5.1197499969053126</v>
      </c>
    </row>
    <row r="47" spans="1:24" x14ac:dyDescent="0.35">
      <c r="A47">
        <v>8</v>
      </c>
      <c r="B47" s="1">
        <v>0.61708864528000495</v>
      </c>
      <c r="D47" t="s">
        <v>10</v>
      </c>
      <c r="E47" t="b">
        <v>1</v>
      </c>
      <c r="F47">
        <f t="shared" si="15"/>
        <v>8.2727272727272734</v>
      </c>
      <c r="G47">
        <f t="shared" si="16"/>
        <v>5.1197499969053126</v>
      </c>
    </row>
    <row r="48" spans="1:24" x14ac:dyDescent="0.35">
      <c r="A48">
        <v>9</v>
      </c>
      <c r="B48" s="1">
        <v>0.61751598023472298</v>
      </c>
      <c r="D48" t="s">
        <v>11</v>
      </c>
      <c r="E48" t="b">
        <v>1</v>
      </c>
      <c r="F48">
        <f t="shared" si="15"/>
        <v>8.2727272727272734</v>
      </c>
      <c r="G48">
        <f t="shared" si="16"/>
        <v>5.1197499969053126</v>
      </c>
    </row>
    <row r="49" spans="1:7" x14ac:dyDescent="0.35">
      <c r="A49">
        <v>10</v>
      </c>
      <c r="B49" s="1">
        <v>0.61763720675840705</v>
      </c>
      <c r="D49" t="s">
        <v>12</v>
      </c>
      <c r="E49" t="b">
        <v>1</v>
      </c>
      <c r="F49">
        <f t="shared" si="15"/>
        <v>8.2727272727272734</v>
      </c>
      <c r="G49">
        <f t="shared" si="16"/>
        <v>5.1197499969053126</v>
      </c>
    </row>
    <row r="50" spans="1:7" x14ac:dyDescent="0.35">
      <c r="A50">
        <v>11</v>
      </c>
      <c r="B50" s="1">
        <v>0.61887087874679603</v>
      </c>
      <c r="D50" t="s">
        <v>13</v>
      </c>
      <c r="E50" t="b">
        <v>1</v>
      </c>
      <c r="F50">
        <f t="shared" si="15"/>
        <v>8.2727272727272734</v>
      </c>
      <c r="G50">
        <f t="shared" si="16"/>
        <v>5.1197499969053126</v>
      </c>
    </row>
    <row r="51" spans="1:7" x14ac:dyDescent="0.35">
      <c r="A51">
        <v>12</v>
      </c>
      <c r="B51" s="1">
        <v>0.61469115042913602</v>
      </c>
      <c r="D51" t="s">
        <v>14</v>
      </c>
      <c r="E51" t="b">
        <v>1</v>
      </c>
      <c r="F51">
        <f t="shared" si="15"/>
        <v>8.2727272727272734</v>
      </c>
      <c r="G51">
        <f t="shared" si="16"/>
        <v>5.1197499969053126</v>
      </c>
    </row>
    <row r="53" spans="1:7" x14ac:dyDescent="0.35">
      <c r="D53" t="s">
        <v>32</v>
      </c>
      <c r="E53">
        <f>91/13</f>
        <v>7</v>
      </c>
    </row>
    <row r="54" spans="1:7" x14ac:dyDescent="0.35">
      <c r="D54" t="s">
        <v>33</v>
      </c>
      <c r="E54">
        <f>2*7</f>
        <v>14</v>
      </c>
    </row>
    <row r="55" spans="1:7" x14ac:dyDescent="0.35">
      <c r="D55" t="s">
        <v>34</v>
      </c>
      <c r="E55">
        <f>14/11</f>
        <v>1.2727272727272727</v>
      </c>
    </row>
    <row r="59" spans="1:7" x14ac:dyDescent="0.35">
      <c r="A59" s="2" t="s">
        <v>37</v>
      </c>
      <c r="B59" s="2" t="s">
        <v>35</v>
      </c>
      <c r="D59" t="s">
        <v>37</v>
      </c>
      <c r="E59" t="s">
        <v>35</v>
      </c>
    </row>
    <row r="60" spans="1:7" x14ac:dyDescent="0.35">
      <c r="A60" t="s">
        <v>2</v>
      </c>
      <c r="B60">
        <f>SUM(D5,I5,N5,D23,I23,N23,S23,X23,G39)</f>
        <v>63.953847502487932</v>
      </c>
      <c r="D60" t="s">
        <v>13</v>
      </c>
      <c r="E60">
        <v>70.104774837930165</v>
      </c>
    </row>
    <row r="61" spans="1:7" x14ac:dyDescent="0.35">
      <c r="A61" t="s">
        <v>3</v>
      </c>
      <c r="B61">
        <f>SUM(D6,I6,N6,D24,I24,N24,S24,X24,G40)</f>
        <v>29.683315251133905</v>
      </c>
      <c r="D61" t="s">
        <v>6</v>
      </c>
      <c r="E61">
        <v>67.464626258274592</v>
      </c>
    </row>
    <row r="62" spans="1:7" x14ac:dyDescent="0.35">
      <c r="A62" t="s">
        <v>4</v>
      </c>
      <c r="B62">
        <f>SUM(D7,I7,N7,D25,I25,N25,S25,X25,G41)</f>
        <v>49.438022392108223</v>
      </c>
      <c r="D62" t="s">
        <v>11</v>
      </c>
      <c r="E62">
        <v>64.244692024469217</v>
      </c>
    </row>
    <row r="63" spans="1:7" x14ac:dyDescent="0.35">
      <c r="A63" t="s">
        <v>5</v>
      </c>
      <c r="B63">
        <f>SUM(D8,I8,N8,D26,I26,N26,S26,X26,G42)</f>
        <v>53.771076318098217</v>
      </c>
      <c r="D63" t="s">
        <v>2</v>
      </c>
      <c r="E63">
        <v>63.953847502487932</v>
      </c>
    </row>
    <row r="64" spans="1:7" x14ac:dyDescent="0.35">
      <c r="A64" t="s">
        <v>6</v>
      </c>
      <c r="B64">
        <f>SUM(D9,I9,N9,D27,I27,N27,S27,X27,G43)</f>
        <v>67.464626258274592</v>
      </c>
      <c r="D64" t="s">
        <v>5</v>
      </c>
      <c r="E64">
        <v>53.771076318098217</v>
      </c>
    </row>
    <row r="65" spans="1:11" x14ac:dyDescent="0.35">
      <c r="A65" t="s">
        <v>7</v>
      </c>
      <c r="B65">
        <f>SUM(D10,I10,N10,D28,I28,N28,S28,X28,G44)</f>
        <v>29.217547597523357</v>
      </c>
      <c r="D65" t="s">
        <v>4</v>
      </c>
      <c r="E65">
        <v>49.438022392108223</v>
      </c>
    </row>
    <row r="66" spans="1:11" x14ac:dyDescent="0.35">
      <c r="A66" t="s">
        <v>8</v>
      </c>
      <c r="B66">
        <f>SUM(D11,I11,N11,D29,I29,N29,S29,X29,G45)</f>
        <v>17.762325210727255</v>
      </c>
      <c r="D66" t="s">
        <v>10</v>
      </c>
      <c r="E66">
        <v>40.767007193276726</v>
      </c>
    </row>
    <row r="67" spans="1:11" x14ac:dyDescent="0.35">
      <c r="A67" t="s">
        <v>9</v>
      </c>
      <c r="B67">
        <f>SUM(D12,I12,N12,D30,I30,N30,S30,X30,G46)</f>
        <v>12.469970084893699</v>
      </c>
      <c r="D67" t="s">
        <v>3</v>
      </c>
      <c r="E67">
        <v>29.683315251133905</v>
      </c>
    </row>
    <row r="68" spans="1:11" x14ac:dyDescent="0.35">
      <c r="A68" t="s">
        <v>10</v>
      </c>
      <c r="B68">
        <f>SUM(D13,I13,N13,D31,I31,N31,S31,X31,G47)</f>
        <v>40.767007193276726</v>
      </c>
      <c r="D68" t="s">
        <v>7</v>
      </c>
      <c r="E68">
        <v>29.217547597523357</v>
      </c>
    </row>
    <row r="69" spans="1:11" x14ac:dyDescent="0.35">
      <c r="A69" t="s">
        <v>11</v>
      </c>
      <c r="B69">
        <f>SUM(D14,I14,N14,D32,I32,N32,S32,X32,G48)</f>
        <v>64.244692024469217</v>
      </c>
      <c r="D69" t="s">
        <v>12</v>
      </c>
      <c r="E69">
        <v>28.607471969891272</v>
      </c>
    </row>
    <row r="70" spans="1:11" x14ac:dyDescent="0.35">
      <c r="A70" t="s">
        <v>12</v>
      </c>
      <c r="B70">
        <f>SUM(D15,I15,N15,D33,I33,N33,S33,X33,G49)</f>
        <v>28.607471969891272</v>
      </c>
      <c r="D70" t="s">
        <v>14</v>
      </c>
      <c r="E70">
        <v>27.67992193476632</v>
      </c>
    </row>
    <row r="71" spans="1:11" x14ac:dyDescent="0.35">
      <c r="A71" t="s">
        <v>13</v>
      </c>
      <c r="B71">
        <f>SUM(D16,I16,N16,D34,I34,N34,S34,X34,G50)</f>
        <v>70.104774837930165</v>
      </c>
      <c r="D71" t="s">
        <v>8</v>
      </c>
      <c r="E71">
        <v>17.762325210727255</v>
      </c>
    </row>
    <row r="72" spans="1:11" x14ac:dyDescent="0.35">
      <c r="A72" t="s">
        <v>14</v>
      </c>
      <c r="B72">
        <f>SUM(D17,I17,N17,D35,I35,N35,S35,X35,G51)</f>
        <v>27.67992193476632</v>
      </c>
      <c r="D72" t="s">
        <v>9</v>
      </c>
      <c r="E72">
        <v>12.469970084893699</v>
      </c>
    </row>
    <row r="78" spans="1:11" ht="15" thickBot="1" x14ac:dyDescent="0.4"/>
    <row r="79" spans="1:11" x14ac:dyDescent="0.35">
      <c r="B79" s="12" t="s">
        <v>1</v>
      </c>
      <c r="C79" s="13"/>
      <c r="D79" s="12" t="s">
        <v>19</v>
      </c>
      <c r="E79" s="13"/>
      <c r="F79" s="12" t="s">
        <v>20</v>
      </c>
      <c r="G79" s="13"/>
      <c r="J79" s="12" t="s">
        <v>28</v>
      </c>
      <c r="K79" s="13"/>
    </row>
    <row r="80" spans="1:11" ht="15" thickBot="1" x14ac:dyDescent="0.4">
      <c r="A80" s="3" t="s">
        <v>42</v>
      </c>
      <c r="B80" s="4" t="s">
        <v>15</v>
      </c>
      <c r="C80" s="5">
        <v>0.62294935147326402</v>
      </c>
      <c r="D80" s="4" t="s">
        <v>15</v>
      </c>
      <c r="E80" s="5">
        <v>0.58199262529404105</v>
      </c>
      <c r="F80" s="4" t="s">
        <v>15</v>
      </c>
      <c r="G80" s="6">
        <v>0.62339561838261104</v>
      </c>
      <c r="I80" s="3" t="s">
        <v>42</v>
      </c>
      <c r="J80" s="4" t="s">
        <v>22</v>
      </c>
      <c r="K80" s="6">
        <v>0.61887087874679603</v>
      </c>
    </row>
    <row r="81" spans="1:11" x14ac:dyDescent="0.35">
      <c r="A81" s="2" t="s">
        <v>2</v>
      </c>
      <c r="B81" s="10">
        <v>8.0983415691524314</v>
      </c>
      <c r="C81" s="11"/>
      <c r="D81" s="10">
        <v>6.9839115035284927</v>
      </c>
      <c r="E81" s="11">
        <v>6.9839115035284927</v>
      </c>
      <c r="F81" s="10">
        <v>8.3768703117012162</v>
      </c>
      <c r="G81" s="11"/>
      <c r="I81" s="2" t="s">
        <v>2</v>
      </c>
      <c r="J81" s="10">
        <v>5.1197499969053126</v>
      </c>
      <c r="K81" s="11"/>
    </row>
    <row r="82" spans="1:11" x14ac:dyDescent="0.35">
      <c r="A82" s="2" t="s">
        <v>3</v>
      </c>
      <c r="B82" s="10">
        <v>3.1147467573663201</v>
      </c>
      <c r="C82" s="11"/>
      <c r="D82" s="10">
        <v>3.4919557517642463</v>
      </c>
      <c r="E82" s="11">
        <v>3.4919557517642463</v>
      </c>
      <c r="F82" s="10">
        <v>0</v>
      </c>
      <c r="G82" s="11"/>
      <c r="I82" s="2" t="s">
        <v>3</v>
      </c>
      <c r="J82" s="10">
        <v>5.1197499969053126</v>
      </c>
      <c r="K82" s="11"/>
    </row>
    <row r="83" spans="1:11" x14ac:dyDescent="0.35">
      <c r="A83" s="2" t="s">
        <v>4</v>
      </c>
      <c r="B83" s="10">
        <v>6.2294935147326402</v>
      </c>
      <c r="C83" s="11"/>
      <c r="D83" s="10">
        <v>5.2379336276463695</v>
      </c>
      <c r="E83" s="11">
        <v>5.2379336276463695</v>
      </c>
      <c r="F83" s="10">
        <v>6.5066834565533833</v>
      </c>
      <c r="G83" s="11"/>
      <c r="I83" s="2" t="s">
        <v>4</v>
      </c>
      <c r="J83" s="10">
        <v>5.1197499969053126</v>
      </c>
      <c r="K83" s="11"/>
    </row>
    <row r="84" spans="1:11" x14ac:dyDescent="0.35">
      <c r="A84" s="2" t="s">
        <v>5</v>
      </c>
      <c r="B84" s="10">
        <v>3.7376961088395841</v>
      </c>
      <c r="C84" s="11"/>
      <c r="D84" s="10">
        <v>4.6559410023523284</v>
      </c>
      <c r="E84" s="11">
        <v>4.6559410023523284</v>
      </c>
      <c r="F84" s="10">
        <v>4.6364966014055495</v>
      </c>
      <c r="G84" s="11"/>
      <c r="I84" s="2" t="s">
        <v>5</v>
      </c>
      <c r="J84" s="10">
        <v>5.1197499969053126</v>
      </c>
      <c r="K84" s="11"/>
    </row>
    <row r="85" spans="1:11" x14ac:dyDescent="0.35">
      <c r="A85" s="2" t="s">
        <v>6</v>
      </c>
      <c r="B85" s="10">
        <v>5.6065441632593762</v>
      </c>
      <c r="C85" s="11"/>
      <c r="D85" s="10">
        <v>6.4019188782344516</v>
      </c>
      <c r="E85" s="11">
        <v>6.4019188782344516</v>
      </c>
      <c r="F85" s="10">
        <v>5.8832878381707721</v>
      </c>
      <c r="G85" s="11"/>
      <c r="I85" s="2" t="s">
        <v>6</v>
      </c>
      <c r="J85" s="10">
        <v>5.1197499969053126</v>
      </c>
      <c r="K85" s="11"/>
    </row>
    <row r="86" spans="1:11" x14ac:dyDescent="0.35">
      <c r="A86" s="2" t="s">
        <v>7</v>
      </c>
      <c r="B86" s="10">
        <v>0.62294935147326402</v>
      </c>
      <c r="C86" s="11"/>
      <c r="D86" s="10">
        <v>2.3279705011761642</v>
      </c>
      <c r="E86" s="11">
        <v>2.3279705011761642</v>
      </c>
      <c r="F86" s="10">
        <v>2.1429141278751058</v>
      </c>
      <c r="G86" s="11"/>
      <c r="I86" s="2" t="s">
        <v>7</v>
      </c>
      <c r="J86" s="10">
        <v>0</v>
      </c>
      <c r="K86" s="11"/>
    </row>
    <row r="87" spans="1:11" x14ac:dyDescent="0.35">
      <c r="A87" s="2" t="s">
        <v>8</v>
      </c>
      <c r="B87" s="10">
        <v>1.8688480544197921</v>
      </c>
      <c r="C87" s="11"/>
      <c r="D87" s="10">
        <v>1.7459778758821232</v>
      </c>
      <c r="E87" s="11">
        <v>1.7459778758821232</v>
      </c>
      <c r="F87" s="10">
        <v>3.3897053646403279</v>
      </c>
      <c r="G87" s="11"/>
      <c r="I87" s="2" t="s">
        <v>8</v>
      </c>
      <c r="J87" s="10">
        <v>0</v>
      </c>
      <c r="K87" s="11"/>
    </row>
    <row r="88" spans="1:11" x14ac:dyDescent="0.35">
      <c r="A88" s="2" t="s">
        <v>9</v>
      </c>
      <c r="B88" s="10">
        <v>1.245898702946528</v>
      </c>
      <c r="C88" s="11"/>
      <c r="D88" s="10">
        <v>1.1639852505880821</v>
      </c>
      <c r="E88" s="11">
        <v>1.1639852505880821</v>
      </c>
      <c r="F88" s="10">
        <v>0</v>
      </c>
      <c r="G88" s="11"/>
      <c r="I88" s="2" t="s">
        <v>9</v>
      </c>
      <c r="J88" s="10">
        <v>5.1197499969053126</v>
      </c>
      <c r="K88" s="11"/>
    </row>
    <row r="89" spans="1:11" x14ac:dyDescent="0.35">
      <c r="A89" s="2" t="s">
        <v>10</v>
      </c>
      <c r="B89" s="10">
        <v>7.4753922176791683</v>
      </c>
      <c r="C89" s="11"/>
      <c r="D89" s="10">
        <v>4.0739483770582874</v>
      </c>
      <c r="E89" s="11">
        <v>4.0739483770582874</v>
      </c>
      <c r="F89" s="10">
        <v>7.7534746933186049</v>
      </c>
      <c r="G89" s="11"/>
      <c r="I89" s="2" t="s">
        <v>10</v>
      </c>
      <c r="J89" s="10">
        <v>5.1197499969053126</v>
      </c>
      <c r="K89" s="11"/>
    </row>
    <row r="90" spans="1:11" x14ac:dyDescent="0.35">
      <c r="A90" s="2" t="s">
        <v>11</v>
      </c>
      <c r="B90" s="10">
        <v>4.9835948117861122</v>
      </c>
      <c r="C90" s="11"/>
      <c r="D90" s="10">
        <v>5.8199262529404105</v>
      </c>
      <c r="E90" s="11">
        <v>5.8199262529404105</v>
      </c>
      <c r="F90" s="10">
        <v>5.2598922197881608</v>
      </c>
      <c r="G90" s="11"/>
      <c r="I90" s="2" t="s">
        <v>11</v>
      </c>
      <c r="J90" s="10">
        <v>5.1197499969053126</v>
      </c>
      <c r="K90" s="11"/>
    </row>
    <row r="91" spans="1:11" x14ac:dyDescent="0.35">
      <c r="A91" s="2" t="s">
        <v>12</v>
      </c>
      <c r="B91" s="10">
        <v>4.3606454603128482</v>
      </c>
      <c r="C91" s="11"/>
      <c r="D91" s="10">
        <v>2.9099631264702053</v>
      </c>
      <c r="E91" s="11">
        <v>2.9099631264702053</v>
      </c>
      <c r="F91" s="10">
        <v>4.0131009830229392</v>
      </c>
      <c r="G91" s="11"/>
      <c r="I91" s="2" t="s">
        <v>12</v>
      </c>
      <c r="J91" s="10">
        <v>5.1197499969053126</v>
      </c>
      <c r="K91" s="11"/>
    </row>
    <row r="92" spans="1:11" x14ac:dyDescent="0.35">
      <c r="A92" s="2" t="s">
        <v>13</v>
      </c>
      <c r="B92" s="10">
        <v>6.8524428662059043</v>
      </c>
      <c r="C92" s="11"/>
      <c r="D92" s="10">
        <v>7.5659041288225337</v>
      </c>
      <c r="E92" s="11">
        <v>7.5659041288225337</v>
      </c>
      <c r="F92" s="10">
        <v>7.1300790749359937</v>
      </c>
      <c r="G92" s="11"/>
      <c r="I92" s="2" t="s">
        <v>13</v>
      </c>
      <c r="J92" s="10">
        <v>5.1197499969053126</v>
      </c>
      <c r="K92" s="11"/>
    </row>
    <row r="93" spans="1:11" ht="15" thickBot="1" x14ac:dyDescent="0.4">
      <c r="A93" s="2" t="s">
        <v>14</v>
      </c>
      <c r="B93" s="8">
        <v>2.4917974058930561</v>
      </c>
      <c r="C93" s="9"/>
      <c r="D93" s="8">
        <v>0.58199262529404105</v>
      </c>
      <c r="E93" s="9">
        <v>0.58199262529404105</v>
      </c>
      <c r="F93" s="8">
        <v>2.7663097462577166</v>
      </c>
      <c r="G93" s="9"/>
      <c r="I93" s="2" t="s">
        <v>14</v>
      </c>
      <c r="J93" s="8">
        <v>5.1197499969053126</v>
      </c>
      <c r="K93" s="9"/>
    </row>
    <row r="95" spans="1:11" ht="15" thickBot="1" x14ac:dyDescent="0.4"/>
    <row r="96" spans="1:11" x14ac:dyDescent="0.35">
      <c r="A96" s="7"/>
      <c r="B96" s="12" t="s">
        <v>23</v>
      </c>
      <c r="C96" s="13"/>
      <c r="D96" s="12" t="s">
        <v>24</v>
      </c>
      <c r="E96" s="13"/>
      <c r="F96" s="12" t="s">
        <v>25</v>
      </c>
      <c r="G96" s="13"/>
      <c r="H96" s="12" t="s">
        <v>26</v>
      </c>
      <c r="I96" s="13"/>
      <c r="J96" s="12" t="s">
        <v>27</v>
      </c>
      <c r="K96" s="13"/>
    </row>
    <row r="97" spans="1:11" ht="15" thickBot="1" x14ac:dyDescent="0.4">
      <c r="A97" s="3" t="s">
        <v>42</v>
      </c>
      <c r="B97" s="4" t="s">
        <v>22</v>
      </c>
      <c r="C97" s="6">
        <v>0.79999999999999905</v>
      </c>
      <c r="D97" s="4" t="s">
        <v>22</v>
      </c>
      <c r="E97" s="6">
        <v>0.66666666666666596</v>
      </c>
      <c r="F97" s="4" t="s">
        <v>22</v>
      </c>
      <c r="G97" s="5">
        <v>0.70588235294117596</v>
      </c>
      <c r="H97" s="4" t="s">
        <v>22</v>
      </c>
      <c r="I97" s="6">
        <v>0.76666666666666605</v>
      </c>
      <c r="J97" s="4" t="s">
        <v>22</v>
      </c>
      <c r="K97" s="5">
        <v>0.71428571428571397</v>
      </c>
    </row>
    <row r="98" spans="1:11" x14ac:dyDescent="0.35">
      <c r="A98" s="2" t="s">
        <v>2</v>
      </c>
      <c r="B98" s="10">
        <v>10.488888888888876</v>
      </c>
      <c r="C98" s="11"/>
      <c r="D98" s="10">
        <v>6.6666666666666599</v>
      </c>
      <c r="E98" s="11"/>
      <c r="F98" s="10">
        <v>4.941176470588232</v>
      </c>
      <c r="G98" s="11"/>
      <c r="H98" s="10">
        <v>7.6666666666666607</v>
      </c>
      <c r="I98" s="11"/>
      <c r="J98" s="10">
        <v>5.7142857142857117</v>
      </c>
      <c r="K98" s="11"/>
    </row>
    <row r="99" spans="1:11" x14ac:dyDescent="0.35">
      <c r="A99" s="2" t="s">
        <v>3</v>
      </c>
      <c r="B99" s="10">
        <v>0</v>
      </c>
      <c r="C99" s="11"/>
      <c r="D99" s="10">
        <v>3.9999999999999956</v>
      </c>
      <c r="E99" s="11"/>
      <c r="F99" s="10">
        <v>2.8235294117647038</v>
      </c>
      <c r="G99" s="11"/>
      <c r="H99" s="10">
        <v>6.1333333333333284</v>
      </c>
      <c r="I99" s="11"/>
      <c r="J99" s="10">
        <v>4.9999999999999982</v>
      </c>
      <c r="K99" s="11"/>
    </row>
    <row r="100" spans="1:11" x14ac:dyDescent="0.35">
      <c r="A100" s="2" t="s">
        <v>4</v>
      </c>
      <c r="B100" s="10">
        <v>8.0888888888888797</v>
      </c>
      <c r="C100" s="11"/>
      <c r="D100" s="10">
        <v>5.3333333333333277</v>
      </c>
      <c r="E100" s="11"/>
      <c r="F100" s="10">
        <v>3.5294117647058796</v>
      </c>
      <c r="G100" s="11"/>
      <c r="H100" s="10">
        <v>3.0666666666666642</v>
      </c>
      <c r="I100" s="11"/>
      <c r="J100" s="10">
        <v>6.4285714285714253</v>
      </c>
      <c r="K100" s="11"/>
    </row>
    <row r="101" spans="1:11" x14ac:dyDescent="0.35">
      <c r="A101" s="2" t="s">
        <v>5</v>
      </c>
      <c r="B101" s="10">
        <v>7.2888888888888799</v>
      </c>
      <c r="C101" s="11"/>
      <c r="D101" s="10">
        <v>7.3333333333333259</v>
      </c>
      <c r="E101" s="11"/>
      <c r="F101" s="10">
        <v>7.0588235294117592</v>
      </c>
      <c r="G101" s="11"/>
      <c r="H101" s="10">
        <v>6.8999999999999941</v>
      </c>
      <c r="I101" s="11"/>
      <c r="J101" s="10">
        <v>7.1428571428571397</v>
      </c>
      <c r="K101" s="11"/>
    </row>
    <row r="102" spans="1:11" x14ac:dyDescent="0.35">
      <c r="A102" s="2" t="s">
        <v>6</v>
      </c>
      <c r="B102" s="10">
        <v>8.8888888888888786</v>
      </c>
      <c r="C102" s="11"/>
      <c r="D102" s="10">
        <v>8.6666666666666572</v>
      </c>
      <c r="E102" s="11"/>
      <c r="F102" s="10">
        <v>9.1764705882352882</v>
      </c>
      <c r="G102" s="11"/>
      <c r="H102" s="10">
        <v>9.9666666666666579</v>
      </c>
      <c r="I102" s="11"/>
      <c r="J102" s="10">
        <v>7.8571428571428541</v>
      </c>
      <c r="K102" s="11"/>
    </row>
    <row r="103" spans="1:11" x14ac:dyDescent="0.35">
      <c r="A103" s="2" t="s">
        <v>7</v>
      </c>
      <c r="B103" s="10">
        <v>5.688888888888882</v>
      </c>
      <c r="C103" s="11"/>
      <c r="D103" s="10">
        <v>4.6666666666666616</v>
      </c>
      <c r="E103" s="11"/>
      <c r="F103" s="10">
        <v>5.6470588235294077</v>
      </c>
      <c r="G103" s="11"/>
      <c r="H103" s="10">
        <v>5.3666666666666627</v>
      </c>
      <c r="I103" s="11"/>
      <c r="J103" s="10">
        <v>2.8571428571428559</v>
      </c>
      <c r="K103" s="11"/>
    </row>
    <row r="104" spans="1:11" x14ac:dyDescent="0.35">
      <c r="A104" s="2" t="s">
        <v>8</v>
      </c>
      <c r="B104" s="10">
        <v>0</v>
      </c>
      <c r="C104" s="11"/>
      <c r="D104" s="10">
        <v>1.9999999999999978</v>
      </c>
      <c r="E104" s="11"/>
      <c r="F104" s="10">
        <v>2.1176470588235281</v>
      </c>
      <c r="G104" s="11"/>
      <c r="H104" s="10">
        <v>4.5999999999999961</v>
      </c>
      <c r="I104" s="11"/>
      <c r="J104" s="10">
        <v>2.1428571428571419</v>
      </c>
      <c r="K104" s="11"/>
    </row>
    <row r="105" spans="1:11" x14ac:dyDescent="0.35">
      <c r="A105" s="2" t="s">
        <v>9</v>
      </c>
      <c r="B105" s="10">
        <v>0</v>
      </c>
      <c r="C105" s="11"/>
      <c r="D105" s="10">
        <v>1.3333333333333319</v>
      </c>
      <c r="E105" s="11"/>
      <c r="F105" s="10">
        <v>1.4117647058823519</v>
      </c>
      <c r="G105" s="11"/>
      <c r="H105" s="10">
        <v>0.76666666666666605</v>
      </c>
      <c r="I105" s="11"/>
      <c r="J105" s="10">
        <v>1.4285714285714279</v>
      </c>
      <c r="K105" s="11"/>
    </row>
    <row r="106" spans="1:11" x14ac:dyDescent="0.35">
      <c r="A106" s="2" t="s">
        <v>10</v>
      </c>
      <c r="B106" s="10">
        <v>6.4888888888888809</v>
      </c>
      <c r="C106" s="11"/>
      <c r="D106" s="10">
        <v>2.6666666666666639</v>
      </c>
      <c r="E106" s="11"/>
      <c r="F106" s="10">
        <v>0.70588235294117596</v>
      </c>
      <c r="G106" s="11"/>
      <c r="H106" s="10">
        <v>2.299999999999998</v>
      </c>
      <c r="I106" s="11"/>
      <c r="J106" s="10">
        <v>4.2857142857142838</v>
      </c>
      <c r="K106" s="11"/>
    </row>
    <row r="107" spans="1:11" x14ac:dyDescent="0.35">
      <c r="A107" s="2" t="s">
        <v>11</v>
      </c>
      <c r="B107" s="10">
        <v>9.6888888888888776</v>
      </c>
      <c r="C107" s="11"/>
      <c r="D107" s="10">
        <v>7.9999999999999911</v>
      </c>
      <c r="E107" s="11"/>
      <c r="F107" s="10">
        <v>8.4705882352941124</v>
      </c>
      <c r="G107" s="11"/>
      <c r="H107" s="10">
        <v>8.4333333333333265</v>
      </c>
      <c r="I107" s="11"/>
      <c r="J107" s="10">
        <v>8.5714285714285676</v>
      </c>
      <c r="K107" s="11"/>
    </row>
    <row r="108" spans="1:11" x14ac:dyDescent="0.35">
      <c r="A108" s="2" t="s">
        <v>12</v>
      </c>
      <c r="B108" s="10">
        <v>0</v>
      </c>
      <c r="C108" s="11"/>
      <c r="D108" s="10">
        <v>0.66666666666666596</v>
      </c>
      <c r="E108" s="11"/>
      <c r="F108" s="10">
        <v>4.2352941176470562</v>
      </c>
      <c r="G108" s="11"/>
      <c r="H108" s="10">
        <v>3.8333333333333304</v>
      </c>
      <c r="I108" s="11"/>
      <c r="J108" s="10">
        <v>3.5714285714285698</v>
      </c>
      <c r="K108" s="11"/>
    </row>
    <row r="109" spans="1:11" x14ac:dyDescent="0.35">
      <c r="A109" s="2" t="s">
        <v>13</v>
      </c>
      <c r="B109" s="10">
        <v>11.288888888888875</v>
      </c>
      <c r="C109" s="11"/>
      <c r="D109" s="10">
        <v>5.9999999999999938</v>
      </c>
      <c r="E109" s="11"/>
      <c r="F109" s="10">
        <v>7.7647058823529358</v>
      </c>
      <c r="G109" s="11"/>
      <c r="H109" s="10">
        <v>9.1999999999999922</v>
      </c>
      <c r="I109" s="11"/>
      <c r="J109" s="10">
        <v>9.2857142857142811</v>
      </c>
      <c r="K109" s="11"/>
    </row>
    <row r="110" spans="1:11" ht="15" thickBot="1" x14ac:dyDescent="0.4">
      <c r="A110" s="2" t="s">
        <v>14</v>
      </c>
      <c r="B110" s="8">
        <v>4.8888888888888831</v>
      </c>
      <c r="C110" s="9"/>
      <c r="D110" s="8">
        <v>3.3333333333333299</v>
      </c>
      <c r="E110" s="9"/>
      <c r="F110" s="8">
        <v>6.3529411764705834</v>
      </c>
      <c r="G110" s="9"/>
      <c r="H110" s="8">
        <v>1.5333333333333321</v>
      </c>
      <c r="I110" s="9"/>
      <c r="J110" s="8">
        <v>0.71428571428571397</v>
      </c>
      <c r="K110" s="9"/>
    </row>
    <row r="112" spans="1:11" ht="15" thickBot="1" x14ac:dyDescent="0.4"/>
    <row r="113" spans="1:11" x14ac:dyDescent="0.35">
      <c r="A113" s="7"/>
      <c r="B113" s="12" t="s">
        <v>25</v>
      </c>
      <c r="C113" s="13"/>
      <c r="D113" s="12" t="s">
        <v>26</v>
      </c>
      <c r="E113" s="13"/>
      <c r="G113" s="7"/>
      <c r="H113" s="12" t="s">
        <v>27</v>
      </c>
      <c r="I113" s="13"/>
      <c r="J113" s="12" t="s">
        <v>28</v>
      </c>
      <c r="K113" s="13"/>
    </row>
    <row r="114" spans="1:11" ht="15" thickBot="1" x14ac:dyDescent="0.4">
      <c r="A114" s="3" t="s">
        <v>42</v>
      </c>
      <c r="B114" s="4" t="s">
        <v>22</v>
      </c>
      <c r="C114" s="5">
        <v>0.70588235294117596</v>
      </c>
      <c r="D114" s="4" t="s">
        <v>22</v>
      </c>
      <c r="E114" s="6">
        <v>0.76666666666666605</v>
      </c>
      <c r="G114" s="3" t="s">
        <v>42</v>
      </c>
      <c r="H114" s="4" t="s">
        <v>22</v>
      </c>
      <c r="I114" s="5">
        <v>0.71428571428571397</v>
      </c>
      <c r="J114" s="4" t="s">
        <v>22</v>
      </c>
      <c r="K114" s="6">
        <v>0.61887087874679603</v>
      </c>
    </row>
    <row r="115" spans="1:11" x14ac:dyDescent="0.35">
      <c r="A115" s="2" t="s">
        <v>2</v>
      </c>
      <c r="B115" s="10">
        <v>4.941176470588232</v>
      </c>
      <c r="C115" s="11"/>
      <c r="D115" s="10">
        <v>7.6666666666666607</v>
      </c>
      <c r="E115" s="11"/>
      <c r="G115" s="2" t="s">
        <v>2</v>
      </c>
      <c r="H115" s="10">
        <v>5.7142857142857117</v>
      </c>
      <c r="I115" s="11"/>
      <c r="J115" s="10">
        <v>5.1197499969053126</v>
      </c>
      <c r="K115" s="11"/>
    </row>
    <row r="116" spans="1:11" x14ac:dyDescent="0.35">
      <c r="A116" s="2" t="s">
        <v>3</v>
      </c>
      <c r="B116" s="10">
        <v>2.8235294117647038</v>
      </c>
      <c r="C116" s="11"/>
      <c r="D116" s="10">
        <v>6.1333333333333284</v>
      </c>
      <c r="E116" s="11"/>
      <c r="G116" s="2" t="s">
        <v>3</v>
      </c>
      <c r="H116" s="10">
        <v>4.9999999999999982</v>
      </c>
      <c r="I116" s="11"/>
      <c r="J116" s="10">
        <v>5.1197499969053126</v>
      </c>
      <c r="K116" s="11"/>
    </row>
    <row r="117" spans="1:11" x14ac:dyDescent="0.35">
      <c r="A117" s="2" t="s">
        <v>4</v>
      </c>
      <c r="B117" s="10">
        <v>3.5294117647058796</v>
      </c>
      <c r="C117" s="11"/>
      <c r="D117" s="10">
        <v>3.0666666666666642</v>
      </c>
      <c r="E117" s="11"/>
      <c r="G117" s="2" t="s">
        <v>4</v>
      </c>
      <c r="H117" s="10">
        <v>6.4285714285714253</v>
      </c>
      <c r="I117" s="11"/>
      <c r="J117" s="10">
        <v>5.1197499969053126</v>
      </c>
      <c r="K117" s="11"/>
    </row>
    <row r="118" spans="1:11" x14ac:dyDescent="0.35">
      <c r="A118" s="2" t="s">
        <v>5</v>
      </c>
      <c r="B118" s="10">
        <v>7.0588235294117592</v>
      </c>
      <c r="C118" s="11"/>
      <c r="D118" s="10">
        <v>6.8999999999999941</v>
      </c>
      <c r="E118" s="11"/>
      <c r="G118" s="2" t="s">
        <v>5</v>
      </c>
      <c r="H118" s="10">
        <v>7.1428571428571397</v>
      </c>
      <c r="I118" s="11"/>
      <c r="J118" s="10">
        <v>5.1197499969053126</v>
      </c>
      <c r="K118" s="11"/>
    </row>
    <row r="119" spans="1:11" x14ac:dyDescent="0.35">
      <c r="A119" s="2" t="s">
        <v>6</v>
      </c>
      <c r="B119" s="10">
        <v>9.1764705882352882</v>
      </c>
      <c r="C119" s="11"/>
      <c r="D119" s="10">
        <v>9.9666666666666579</v>
      </c>
      <c r="E119" s="11"/>
      <c r="G119" s="2" t="s">
        <v>6</v>
      </c>
      <c r="H119" s="10">
        <v>7.8571428571428541</v>
      </c>
      <c r="I119" s="11"/>
      <c r="J119" s="10">
        <v>5.1197499969053126</v>
      </c>
      <c r="K119" s="11"/>
    </row>
    <row r="120" spans="1:11" x14ac:dyDescent="0.35">
      <c r="A120" s="2" t="s">
        <v>7</v>
      </c>
      <c r="B120" s="10">
        <v>5.6470588235294077</v>
      </c>
      <c r="C120" s="11"/>
      <c r="D120" s="10">
        <v>5.3666666666666627</v>
      </c>
      <c r="E120" s="11"/>
      <c r="G120" s="2" t="s">
        <v>7</v>
      </c>
      <c r="H120" s="10">
        <v>2.8571428571428559</v>
      </c>
      <c r="I120" s="11"/>
      <c r="J120" s="10">
        <v>0</v>
      </c>
      <c r="K120" s="11"/>
    </row>
    <row r="121" spans="1:11" x14ac:dyDescent="0.35">
      <c r="A121" s="2" t="s">
        <v>8</v>
      </c>
      <c r="B121" s="10">
        <v>2.1176470588235281</v>
      </c>
      <c r="C121" s="11"/>
      <c r="D121" s="10">
        <v>4.5999999999999961</v>
      </c>
      <c r="E121" s="11"/>
      <c r="G121" s="2" t="s">
        <v>8</v>
      </c>
      <c r="H121" s="10">
        <v>2.1428571428571419</v>
      </c>
      <c r="I121" s="11"/>
      <c r="J121" s="10">
        <v>0</v>
      </c>
      <c r="K121" s="11"/>
    </row>
    <row r="122" spans="1:11" x14ac:dyDescent="0.35">
      <c r="A122" s="2" t="s">
        <v>9</v>
      </c>
      <c r="B122" s="10">
        <v>1.4117647058823519</v>
      </c>
      <c r="C122" s="11"/>
      <c r="D122" s="10">
        <v>0.76666666666666605</v>
      </c>
      <c r="E122" s="11"/>
      <c r="G122" s="2" t="s">
        <v>9</v>
      </c>
      <c r="H122" s="10">
        <v>1.4285714285714279</v>
      </c>
      <c r="I122" s="11"/>
      <c r="J122" s="10">
        <v>5.1197499969053126</v>
      </c>
      <c r="K122" s="11"/>
    </row>
    <row r="123" spans="1:11" x14ac:dyDescent="0.35">
      <c r="A123" s="2" t="s">
        <v>10</v>
      </c>
      <c r="B123" s="10">
        <v>0.70588235294117596</v>
      </c>
      <c r="C123" s="11"/>
      <c r="D123" s="10">
        <v>2.299999999999998</v>
      </c>
      <c r="E123" s="11"/>
      <c r="G123" s="2" t="s">
        <v>10</v>
      </c>
      <c r="H123" s="10">
        <v>4.2857142857142838</v>
      </c>
      <c r="I123" s="11"/>
      <c r="J123" s="10">
        <v>5.1197499969053126</v>
      </c>
      <c r="K123" s="11"/>
    </row>
    <row r="124" spans="1:11" x14ac:dyDescent="0.35">
      <c r="A124" s="2" t="s">
        <v>11</v>
      </c>
      <c r="B124" s="10">
        <v>8.4705882352941124</v>
      </c>
      <c r="C124" s="11"/>
      <c r="D124" s="10">
        <v>8.4333333333333265</v>
      </c>
      <c r="E124" s="11"/>
      <c r="G124" s="2" t="s">
        <v>11</v>
      </c>
      <c r="H124" s="10">
        <v>8.5714285714285676</v>
      </c>
      <c r="I124" s="11"/>
      <c r="J124" s="10">
        <v>5.1197499969053126</v>
      </c>
      <c r="K124" s="11"/>
    </row>
    <row r="125" spans="1:11" x14ac:dyDescent="0.35">
      <c r="A125" s="2" t="s">
        <v>12</v>
      </c>
      <c r="B125" s="10">
        <v>4.2352941176470562</v>
      </c>
      <c r="C125" s="11"/>
      <c r="D125" s="10">
        <v>3.8333333333333304</v>
      </c>
      <c r="E125" s="11"/>
      <c r="G125" s="2" t="s">
        <v>12</v>
      </c>
      <c r="H125" s="10">
        <v>3.5714285714285698</v>
      </c>
      <c r="I125" s="11"/>
      <c r="J125" s="10">
        <v>5.1197499969053126</v>
      </c>
      <c r="K125" s="11"/>
    </row>
    <row r="126" spans="1:11" x14ac:dyDescent="0.35">
      <c r="A126" s="2" t="s">
        <v>13</v>
      </c>
      <c r="B126" s="10">
        <v>7.7647058823529358</v>
      </c>
      <c r="C126" s="11"/>
      <c r="D126" s="10">
        <v>9.1999999999999922</v>
      </c>
      <c r="E126" s="11"/>
      <c r="G126" s="2" t="s">
        <v>13</v>
      </c>
      <c r="H126" s="10">
        <v>9.2857142857142811</v>
      </c>
      <c r="I126" s="11"/>
      <c r="J126" s="10">
        <v>5.1197499969053126</v>
      </c>
      <c r="K126" s="11"/>
    </row>
    <row r="127" spans="1:11" ht="15" thickBot="1" x14ac:dyDescent="0.4">
      <c r="A127" s="2" t="s">
        <v>14</v>
      </c>
      <c r="B127" s="8">
        <v>6.3529411764705834</v>
      </c>
      <c r="C127" s="9"/>
      <c r="D127" s="8">
        <v>1.5333333333333321</v>
      </c>
      <c r="E127" s="9"/>
      <c r="G127" s="2" t="s">
        <v>14</v>
      </c>
      <c r="H127" s="8">
        <v>0.71428571428571397</v>
      </c>
      <c r="I127" s="9"/>
      <c r="J127" s="8">
        <v>5.1197499969053126</v>
      </c>
      <c r="K127" s="9"/>
    </row>
  </sheetData>
  <sortState ref="D60:E72">
    <sortCondition descending="1" ref="E60:E72"/>
  </sortState>
  <mergeCells count="182">
    <mergeCell ref="J125:K125"/>
    <mergeCell ref="J126:K126"/>
    <mergeCell ref="J127:K127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B127:C127"/>
    <mergeCell ref="D127:E127"/>
    <mergeCell ref="H113:I113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B124:C124"/>
    <mergeCell ref="D124:E124"/>
    <mergeCell ref="B125:C125"/>
    <mergeCell ref="D125:E125"/>
    <mergeCell ref="B126:C126"/>
    <mergeCell ref="D126:E126"/>
    <mergeCell ref="B121:C121"/>
    <mergeCell ref="D121:E121"/>
    <mergeCell ref="B122:C122"/>
    <mergeCell ref="D122:E122"/>
    <mergeCell ref="B123:C123"/>
    <mergeCell ref="D123:E123"/>
    <mergeCell ref="B118:C118"/>
    <mergeCell ref="D118:E118"/>
    <mergeCell ref="B119:C119"/>
    <mergeCell ref="D119:E119"/>
    <mergeCell ref="B120:C120"/>
    <mergeCell ref="D120:E120"/>
    <mergeCell ref="B115:C115"/>
    <mergeCell ref="D115:E115"/>
    <mergeCell ref="B116:C116"/>
    <mergeCell ref="D116:E116"/>
    <mergeCell ref="B117:C117"/>
    <mergeCell ref="D117:E117"/>
    <mergeCell ref="J90:K90"/>
    <mergeCell ref="J91:K91"/>
    <mergeCell ref="J92:K92"/>
    <mergeCell ref="J93:K93"/>
    <mergeCell ref="B113:C113"/>
    <mergeCell ref="D113:E113"/>
    <mergeCell ref="J113:K113"/>
    <mergeCell ref="H110:I110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85:K85"/>
    <mergeCell ref="J86:K86"/>
    <mergeCell ref="J87:K87"/>
    <mergeCell ref="J88:K88"/>
    <mergeCell ref="J89:K89"/>
    <mergeCell ref="J79:K79"/>
    <mergeCell ref="J81:K81"/>
    <mergeCell ref="J82:K82"/>
    <mergeCell ref="J83:K83"/>
    <mergeCell ref="J84:K84"/>
    <mergeCell ref="J108:K108"/>
    <mergeCell ref="J109:K109"/>
    <mergeCell ref="J110:K110"/>
    <mergeCell ref="F107:G107"/>
    <mergeCell ref="F108:G108"/>
    <mergeCell ref="F109:G109"/>
    <mergeCell ref="F110:G110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F102:G102"/>
    <mergeCell ref="F103:G103"/>
    <mergeCell ref="F104:G104"/>
    <mergeCell ref="F105:G105"/>
    <mergeCell ref="F106:G106"/>
    <mergeCell ref="J96:K96"/>
    <mergeCell ref="F98:G98"/>
    <mergeCell ref="F99:G99"/>
    <mergeCell ref="F100:G100"/>
    <mergeCell ref="F101:G101"/>
    <mergeCell ref="B109:C109"/>
    <mergeCell ref="B110:C110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88:C88"/>
    <mergeCell ref="B79:C79"/>
    <mergeCell ref="F96:G96"/>
    <mergeCell ref="F81:G81"/>
    <mergeCell ref="F82:G82"/>
    <mergeCell ref="F83:G83"/>
    <mergeCell ref="F84:G84"/>
    <mergeCell ref="F93:G93"/>
    <mergeCell ref="B96:C96"/>
    <mergeCell ref="D96:E96"/>
    <mergeCell ref="F87:G87"/>
    <mergeCell ref="F88:G88"/>
    <mergeCell ref="F89:G89"/>
    <mergeCell ref="F90:G90"/>
    <mergeCell ref="F91:G91"/>
    <mergeCell ref="F92:G92"/>
    <mergeCell ref="D91:E91"/>
    <mergeCell ref="D92:E92"/>
    <mergeCell ref="B85:C85"/>
    <mergeCell ref="B86:C86"/>
    <mergeCell ref="B87:C87"/>
    <mergeCell ref="F85:G85"/>
    <mergeCell ref="F86:G86"/>
    <mergeCell ref="D85:E85"/>
    <mergeCell ref="D86:E86"/>
    <mergeCell ref="D87:E87"/>
    <mergeCell ref="F79:G79"/>
    <mergeCell ref="D79:E79"/>
    <mergeCell ref="D81:E81"/>
    <mergeCell ref="D82:E82"/>
    <mergeCell ref="D83:E83"/>
    <mergeCell ref="D84:E84"/>
    <mergeCell ref="B81:C81"/>
    <mergeCell ref="B82:C82"/>
    <mergeCell ref="B83:C83"/>
    <mergeCell ref="B84:C84"/>
    <mergeCell ref="D93:E93"/>
    <mergeCell ref="D88:E88"/>
    <mergeCell ref="D89:E89"/>
    <mergeCell ref="D90:E90"/>
    <mergeCell ref="B89:C89"/>
    <mergeCell ref="H96:I96"/>
    <mergeCell ref="B98:C98"/>
    <mergeCell ref="B90:C90"/>
    <mergeCell ref="B91:C91"/>
    <mergeCell ref="B92:C92"/>
    <mergeCell ref="B93:C93"/>
  </mergeCells>
  <conditionalFormatting sqref="D5:D1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{B899E756-C1BF-4647-99A2-DA71AECFDC6A}</x14:id>
        </ext>
      </extLst>
    </cfRule>
  </conditionalFormatting>
  <conditionalFormatting sqref="B81:C93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{97B752A9-2588-40C2-B32A-47B7095067C5}</x14:id>
        </ext>
      </extLst>
    </cfRule>
  </conditionalFormatting>
  <conditionalFormatting sqref="D81:E93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{0C3A2A66-1E10-46F7-B6E7-EED336DE5D61}</x14:id>
        </ext>
      </extLst>
    </cfRule>
  </conditionalFormatting>
  <conditionalFormatting sqref="F81:G93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{E922CE89-0C98-478E-9418-0BCA2D7E6DCA}</x14:id>
        </ext>
      </extLst>
    </cfRule>
  </conditionalFormatting>
  <conditionalFormatting sqref="B98:C110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{377AAEC0-F450-435A-9B75-486EC3B4FFC5}</x14:id>
        </ext>
      </extLst>
    </cfRule>
  </conditionalFormatting>
  <conditionalFormatting sqref="D98:E110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{FB94D8F0-6D6D-44A8-8C53-2B70393D12AD}</x14:id>
        </ext>
      </extLst>
    </cfRule>
  </conditionalFormatting>
  <conditionalFormatting sqref="F98:G110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{1CC5F23A-A1D6-4339-B174-71F2019D956E}</x14:id>
        </ext>
      </extLst>
    </cfRule>
  </conditionalFormatting>
  <conditionalFormatting sqref="H98:I110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{436C8046-B483-459A-8E8B-ADFC7E356479}</x14:id>
        </ext>
      </extLst>
    </cfRule>
  </conditionalFormatting>
  <conditionalFormatting sqref="J98:K110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{7542296E-6A60-4303-B447-B8013B788D23}</x14:id>
        </ext>
      </extLst>
    </cfRule>
  </conditionalFormatting>
  <conditionalFormatting sqref="B115:C127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{49B809E3-97E2-4127-A351-7AFCF7C66F6C}</x14:id>
        </ext>
      </extLst>
    </cfRule>
  </conditionalFormatting>
  <conditionalFormatting sqref="D115:E127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{8F1DACC0-A8AD-4B59-AC13-8FDCA96EEB6B}</x14:id>
        </ext>
      </extLst>
    </cfRule>
  </conditionalFormatting>
  <conditionalFormatting sqref="H115:I127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{DC7E001C-6D86-43B7-BD30-5B2837A703D0}</x14:id>
        </ext>
      </extLst>
    </cfRule>
  </conditionalFormatting>
  <conditionalFormatting sqref="J115:K127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{3C7E8293-E290-4BDD-A5D5-2F8F3FAADE43}</x14:id>
        </ext>
      </extLst>
    </cfRule>
  </conditionalFormatting>
  <conditionalFormatting sqref="J81:K93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{6DD65F15-1484-41FE-A7A3-7CCD587688E1}</x14:id>
        </ext>
      </extLst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99E756-C1BF-4647-99A2-DA71AECFD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D5:D17</xm:sqref>
        </x14:conditionalFormatting>
        <x14:conditionalFormatting xmlns:xm="http://schemas.microsoft.com/office/excel/2006/main">
          <x14:cfRule type="dataBar" id="{97B752A9-2588-40C2-B32A-47B7095067C5}">
            <x14:dataBar minLength="0" maxLength="100" border="1" gradient="0" negativeBarBorderColorSameAsPositive="0">
              <x14:cfvo type="autoMin"/>
              <x14:cfvo type="autoMax"/>
              <x14:borderColor theme="4" tint="0.59999389629810485"/>
              <x14:negativeFillColor rgb="FFFF0000"/>
              <x14:negativeBorderColor rgb="FFFF0000"/>
              <x14:axisColor rgb="FF000000"/>
            </x14:dataBar>
          </x14:cfRule>
          <xm:sqref>B81:C93</xm:sqref>
        </x14:conditionalFormatting>
        <x14:conditionalFormatting xmlns:xm="http://schemas.microsoft.com/office/excel/2006/main">
          <x14:cfRule type="dataBar" id="{0C3A2A66-1E10-46F7-B6E7-EED336DE5D61}">
            <x14:dataBar minLength="0" maxLength="100" border="1" gradient="0" negativeBarBorderColorSameAsPositive="0">
              <x14:cfvo type="autoMin"/>
              <x14:cfvo type="autoMax"/>
              <x14:borderColor theme="4" tint="0.59999389629810485"/>
              <x14:negativeFillColor rgb="FFFF0000"/>
              <x14:negativeBorderColor rgb="FFFF0000"/>
              <x14:axisColor rgb="FF000000"/>
            </x14:dataBar>
          </x14:cfRule>
          <xm:sqref>D81:E93</xm:sqref>
        </x14:conditionalFormatting>
        <x14:conditionalFormatting xmlns:xm="http://schemas.microsoft.com/office/excel/2006/main">
          <x14:cfRule type="dataBar" id="{E922CE89-0C98-478E-9418-0BCA2D7E6DCA}">
            <x14:dataBar minLength="0" maxLength="100" border="1" gradient="0" negativeBarBorderColorSameAsPositive="0">
              <x14:cfvo type="autoMin"/>
              <x14:cfvo type="autoMax"/>
              <x14:borderColor theme="4" tint="0.59999389629810485"/>
              <x14:negativeFillColor rgb="FFFF0000"/>
              <x14:negativeBorderColor rgb="FFFF0000"/>
              <x14:axisColor rgb="FF000000"/>
            </x14:dataBar>
          </x14:cfRule>
          <xm:sqref>F81:G93</xm:sqref>
        </x14:conditionalFormatting>
        <x14:conditionalFormatting xmlns:xm="http://schemas.microsoft.com/office/excel/2006/main">
          <x14:cfRule type="dataBar" id="{377AAEC0-F450-435A-9B75-486EC3B4FFC5}">
            <x14:dataBar minLength="0" maxLength="100" border="1" gradient="0" negativeBarBorderColorSameAsPositive="0">
              <x14:cfvo type="autoMin"/>
              <x14:cfvo type="autoMax"/>
              <x14:borderColor theme="4" tint="0.59999389629810485"/>
              <x14:negativeFillColor rgb="FFFF0000"/>
              <x14:negativeBorderColor rgb="FFFF0000"/>
              <x14:axisColor rgb="FF000000"/>
            </x14:dataBar>
          </x14:cfRule>
          <xm:sqref>B98:C110</xm:sqref>
        </x14:conditionalFormatting>
        <x14:conditionalFormatting xmlns:xm="http://schemas.microsoft.com/office/excel/2006/main">
          <x14:cfRule type="dataBar" id="{FB94D8F0-6D6D-44A8-8C53-2B70393D1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D98:E110</xm:sqref>
        </x14:conditionalFormatting>
        <x14:conditionalFormatting xmlns:xm="http://schemas.microsoft.com/office/excel/2006/main">
          <x14:cfRule type="dataBar" id="{1CC5F23A-A1D6-4339-B174-71F2019D9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F98:G110</xm:sqref>
        </x14:conditionalFormatting>
        <x14:conditionalFormatting xmlns:xm="http://schemas.microsoft.com/office/excel/2006/main">
          <x14:cfRule type="dataBar" id="{436C8046-B483-459A-8E8B-ADFC7E356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H98:I110</xm:sqref>
        </x14:conditionalFormatting>
        <x14:conditionalFormatting xmlns:xm="http://schemas.microsoft.com/office/excel/2006/main">
          <x14:cfRule type="dataBar" id="{7542296E-6A60-4303-B447-B8013B788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J98:K110</xm:sqref>
        </x14:conditionalFormatting>
        <x14:conditionalFormatting xmlns:xm="http://schemas.microsoft.com/office/excel/2006/main">
          <x14:cfRule type="dataBar" id="{49B809E3-97E2-4127-A351-7AFCF7C66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B115:C127</xm:sqref>
        </x14:conditionalFormatting>
        <x14:conditionalFormatting xmlns:xm="http://schemas.microsoft.com/office/excel/2006/main">
          <x14:cfRule type="dataBar" id="{8F1DACC0-A8AD-4B59-AC13-8FDCA96EE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D115:E127</xm:sqref>
        </x14:conditionalFormatting>
        <x14:conditionalFormatting xmlns:xm="http://schemas.microsoft.com/office/excel/2006/main">
          <x14:cfRule type="dataBar" id="{DC7E001C-6D86-43B7-BD30-5B2837A70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H115:I127</xm:sqref>
        </x14:conditionalFormatting>
        <x14:conditionalFormatting xmlns:xm="http://schemas.microsoft.com/office/excel/2006/main">
          <x14:cfRule type="dataBar" id="{3C7E8293-E290-4BDD-A5D5-2F8F3FAAD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J115:K127</xm:sqref>
        </x14:conditionalFormatting>
        <x14:conditionalFormatting xmlns:xm="http://schemas.microsoft.com/office/excel/2006/main">
          <x14:cfRule type="dataBar" id="{6DD65F15-1484-41FE-A7A3-7CCD58768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J81:K93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xSplit="1" topLeftCell="B1" activePane="topRight" state="frozen"/>
      <selection pane="topRight" activeCell="H38" sqref="A24:H38"/>
    </sheetView>
  </sheetViews>
  <sheetFormatPr defaultRowHeight="14.5" x14ac:dyDescent="0.35"/>
  <cols>
    <col min="1" max="2" width="20.1796875" bestFit="1" customWidth="1"/>
    <col min="3" max="3" width="20.26953125" customWidth="1"/>
    <col min="5" max="6" width="19.6328125" bestFit="1" customWidth="1"/>
    <col min="7" max="7" width="12" bestFit="1" customWidth="1"/>
    <col min="8" max="8" width="13.54296875" bestFit="1" customWidth="1"/>
    <col min="9" max="9" width="12.08984375" customWidth="1"/>
    <col min="10" max="10" width="20.81640625" bestFit="1" customWidth="1"/>
  </cols>
  <sheetData>
    <row r="1" spans="1:10" x14ac:dyDescent="0.35">
      <c r="A1" t="s">
        <v>38</v>
      </c>
    </row>
    <row r="5" spans="1:10" x14ac:dyDescent="0.35">
      <c r="B5" s="3" t="s">
        <v>1</v>
      </c>
      <c r="C5" s="3" t="s">
        <v>19</v>
      </c>
      <c r="D5" s="3" t="s">
        <v>20</v>
      </c>
      <c r="E5" s="3" t="s">
        <v>40</v>
      </c>
      <c r="F5" s="3" t="s">
        <v>41</v>
      </c>
      <c r="G5" s="3" t="s">
        <v>25</v>
      </c>
      <c r="H5" s="3" t="s">
        <v>26</v>
      </c>
      <c r="I5" s="3" t="s">
        <v>27</v>
      </c>
      <c r="J5" s="3" t="s">
        <v>28</v>
      </c>
    </row>
    <row r="6" spans="1:10" x14ac:dyDescent="0.35">
      <c r="A6" s="2" t="s">
        <v>2</v>
      </c>
      <c r="B6">
        <v>0.64969761367978696</v>
      </c>
      <c r="C6">
        <v>0.33231349446070502</v>
      </c>
      <c r="D6">
        <v>0.63521150213808697</v>
      </c>
      <c r="E6">
        <v>5.99428393445229</v>
      </c>
      <c r="F6">
        <v>2.1326553944434998</v>
      </c>
      <c r="G6">
        <v>7.0995462898582995E-2</v>
      </c>
      <c r="H6">
        <v>8.7252358520120699E-2</v>
      </c>
      <c r="I6">
        <v>2.3552811092619299</v>
      </c>
      <c r="J6">
        <v>1</v>
      </c>
    </row>
    <row r="7" spans="1:10" x14ac:dyDescent="0.35">
      <c r="A7" s="2" t="s">
        <v>3</v>
      </c>
      <c r="B7">
        <v>-8.8893551607556798E-2</v>
      </c>
      <c r="C7">
        <v>0.116706346184385</v>
      </c>
      <c r="D7">
        <v>0</v>
      </c>
      <c r="E7">
        <v>0</v>
      </c>
      <c r="F7">
        <v>0.88281602453234298</v>
      </c>
      <c r="G7">
        <v>4.3667030901618602E-2</v>
      </c>
      <c r="H7">
        <v>8.2132315958399399E-2</v>
      </c>
      <c r="I7">
        <v>1.4636802847195001</v>
      </c>
      <c r="J7">
        <v>1</v>
      </c>
    </row>
    <row r="8" spans="1:10" x14ac:dyDescent="0.35">
      <c r="A8" s="2" t="s">
        <v>4</v>
      </c>
      <c r="B8">
        <v>0.47417874689903899</v>
      </c>
      <c r="C8">
        <v>0.19507122389568299</v>
      </c>
      <c r="D8">
        <v>0.45176194509990603</v>
      </c>
      <c r="E8">
        <v>3.6880763900227298</v>
      </c>
      <c r="F8">
        <v>1.5587205966797999</v>
      </c>
      <c r="G8">
        <v>5.4628627140069601E-2</v>
      </c>
      <c r="H8">
        <v>6.0810568273927897E-2</v>
      </c>
      <c r="I8">
        <v>2.5696359125132702</v>
      </c>
      <c r="J8">
        <v>1</v>
      </c>
    </row>
    <row r="9" spans="1:10" x14ac:dyDescent="0.35">
      <c r="A9" s="2" t="s">
        <v>5</v>
      </c>
      <c r="B9">
        <v>-0.168310413018494</v>
      </c>
      <c r="C9">
        <v>-0.16361595973621099</v>
      </c>
      <c r="D9">
        <v>-0.16836579810426699</v>
      </c>
      <c r="E9">
        <v>-3.3492585866848801</v>
      </c>
      <c r="F9">
        <v>-2.36578066290671</v>
      </c>
      <c r="G9">
        <v>0.104161526032862</v>
      </c>
      <c r="H9">
        <v>8.2440980142988396E-2</v>
      </c>
      <c r="I9">
        <v>-2.5961133959096498</v>
      </c>
      <c r="J9">
        <v>1</v>
      </c>
    </row>
    <row r="10" spans="1:10" x14ac:dyDescent="0.35">
      <c r="A10" s="2" t="s">
        <v>6</v>
      </c>
      <c r="B10">
        <v>0.28259586871438802</v>
      </c>
      <c r="C10">
        <v>0.25806956542111498</v>
      </c>
      <c r="D10">
        <v>0.28089208328482801</v>
      </c>
      <c r="E10">
        <v>4.7046067684789499</v>
      </c>
      <c r="F10">
        <v>3.6587583268086199</v>
      </c>
      <c r="G10">
        <v>0.166365133617592</v>
      </c>
      <c r="H10">
        <v>0.13826423735864701</v>
      </c>
      <c r="I10">
        <v>3.7253343715887799</v>
      </c>
      <c r="J10">
        <v>1</v>
      </c>
    </row>
    <row r="11" spans="1:10" x14ac:dyDescent="0.35">
      <c r="A11" s="2" t="s">
        <v>7</v>
      </c>
      <c r="B11">
        <v>-2.40979062474839E-2</v>
      </c>
      <c r="C11">
        <v>-3.3139240142493899E-2</v>
      </c>
      <c r="D11">
        <v>-2.34299991946804E-2</v>
      </c>
      <c r="E11">
        <v>-0.87625593220805598</v>
      </c>
      <c r="F11">
        <v>-0.98343085089308502</v>
      </c>
      <c r="G11">
        <v>7.5123315676514396E-2</v>
      </c>
      <c r="H11">
        <v>7.4988113858417901E-2</v>
      </c>
      <c r="I11">
        <v>-0.33189835827973002</v>
      </c>
      <c r="J11">
        <v>0</v>
      </c>
    </row>
    <row r="12" spans="1:10" x14ac:dyDescent="0.35">
      <c r="A12" s="2" t="s">
        <v>8</v>
      </c>
      <c r="B12">
        <v>-3.0178397837655298E-2</v>
      </c>
      <c r="C12">
        <v>-2.25000031523051E-2</v>
      </c>
      <c r="D12">
        <v>-5.7698539249323597E-2</v>
      </c>
      <c r="E12">
        <v>0</v>
      </c>
      <c r="F12">
        <v>-0.22584348656762901</v>
      </c>
      <c r="G12">
        <v>3.7724814631202697E-2</v>
      </c>
      <c r="H12">
        <v>6.9690807701941804E-2</v>
      </c>
      <c r="I12">
        <v>-0.29606296342156901</v>
      </c>
      <c r="J12">
        <v>0</v>
      </c>
    </row>
    <row r="13" spans="1:10" x14ac:dyDescent="0.35">
      <c r="A13" s="2" t="s">
        <v>9</v>
      </c>
      <c r="B13">
        <v>-3.0178397837654001E-2</v>
      </c>
      <c r="C13">
        <v>-2.25000031523051E-2</v>
      </c>
      <c r="D13">
        <v>0</v>
      </c>
      <c r="E13">
        <v>0</v>
      </c>
      <c r="F13">
        <v>-0.22584348656762901</v>
      </c>
      <c r="G13">
        <v>3.1523425520154399E-2</v>
      </c>
      <c r="H13">
        <v>4.6317509311569499E-2</v>
      </c>
      <c r="I13">
        <v>-0.29606296342156901</v>
      </c>
      <c r="J13">
        <v>1</v>
      </c>
    </row>
    <row r="14" spans="1:10" x14ac:dyDescent="0.35">
      <c r="A14" s="2" t="s">
        <v>10</v>
      </c>
      <c r="B14">
        <v>-0.55169765433013496</v>
      </c>
      <c r="C14">
        <v>-0.119173925412784</v>
      </c>
      <c r="D14">
        <v>-0.52489056880297402</v>
      </c>
      <c r="E14">
        <v>-1.66198829576921</v>
      </c>
      <c r="F14">
        <v>-0.54750995023978599</v>
      </c>
      <c r="G14">
        <v>2.3113022793620201E-2</v>
      </c>
      <c r="H14">
        <v>5.4589788367904901E-2</v>
      </c>
      <c r="I14">
        <v>-1.3484201731669101</v>
      </c>
      <c r="J14">
        <v>1</v>
      </c>
    </row>
    <row r="15" spans="1:10" x14ac:dyDescent="0.35">
      <c r="A15" s="2" t="s">
        <v>11</v>
      </c>
      <c r="B15">
        <v>0.23686258967200299</v>
      </c>
      <c r="C15">
        <v>0.23494729018902299</v>
      </c>
      <c r="D15">
        <v>0.23793515600816001</v>
      </c>
      <c r="E15">
        <v>5.6997665631514902</v>
      </c>
      <c r="F15">
        <v>2.5883074087673199</v>
      </c>
      <c r="G15">
        <v>0.13431290911607199</v>
      </c>
      <c r="H15">
        <v>9.2622473629705604E-2</v>
      </c>
      <c r="I15">
        <v>3.8047469298520999</v>
      </c>
      <c r="J15">
        <v>1</v>
      </c>
    </row>
    <row r="16" spans="1:10" x14ac:dyDescent="0.35">
      <c r="A16" s="2" t="s">
        <v>12</v>
      </c>
      <c r="B16">
        <v>0.22702896915534301</v>
      </c>
      <c r="C16">
        <v>6.3117008139220304E-2</v>
      </c>
      <c r="D16">
        <v>0.135237993807789</v>
      </c>
      <c r="E16">
        <v>0</v>
      </c>
      <c r="F16">
        <v>-0.10588255897673</v>
      </c>
      <c r="G16">
        <v>6.9481472213704099E-2</v>
      </c>
      <c r="H16">
        <v>6.1997717665865697E-2</v>
      </c>
      <c r="I16">
        <v>0.67780727740354496</v>
      </c>
      <c r="J16">
        <v>1</v>
      </c>
    </row>
    <row r="17" spans="1:10" x14ac:dyDescent="0.35">
      <c r="A17" s="2" t="s">
        <v>13</v>
      </c>
      <c r="B17">
        <v>0.51494458271184695</v>
      </c>
      <c r="C17">
        <v>0.37792840654826199</v>
      </c>
      <c r="D17">
        <v>0.50761715403251995</v>
      </c>
      <c r="E17">
        <v>6.3811115638056704</v>
      </c>
      <c r="F17">
        <v>1.8598501174625499</v>
      </c>
      <c r="G17">
        <v>0.113372727463325</v>
      </c>
      <c r="H17">
        <v>9.6579563078215996E-2</v>
      </c>
      <c r="I17">
        <v>4.0849702681519604</v>
      </c>
      <c r="J17">
        <v>1</v>
      </c>
    </row>
    <row r="18" spans="1:10" x14ac:dyDescent="0.35">
      <c r="A18" s="2" t="s">
        <v>14</v>
      </c>
      <c r="B18">
        <v>8.1302089058086502E-2</v>
      </c>
      <c r="C18">
        <v>1.18693833658754E-2</v>
      </c>
      <c r="D18">
        <v>5.13715702202346E-2</v>
      </c>
      <c r="E18">
        <v>0.33090585981536402</v>
      </c>
      <c r="F18">
        <v>-0.57843366397940899</v>
      </c>
      <c r="G18">
        <v>7.55305319946801E-2</v>
      </c>
      <c r="H18">
        <v>5.2313566132293501E-2</v>
      </c>
      <c r="I18">
        <v>0.13049229550539099</v>
      </c>
      <c r="J18">
        <v>1</v>
      </c>
    </row>
    <row r="25" spans="1:10" x14ac:dyDescent="0.35">
      <c r="B25" s="3"/>
      <c r="C25" s="3"/>
      <c r="D25" s="3"/>
      <c r="E25" s="3"/>
      <c r="F25" s="3"/>
      <c r="G25" s="3"/>
    </row>
    <row r="26" spans="1:10" x14ac:dyDescent="0.35">
      <c r="A26" s="2"/>
    </row>
    <row r="27" spans="1:10" x14ac:dyDescent="0.35">
      <c r="A27" s="2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Ramdhani</dc:creator>
  <cp:lastModifiedBy>Rizky Ramdhani</cp:lastModifiedBy>
  <dcterms:created xsi:type="dcterms:W3CDTF">2017-12-07T01:39:32Z</dcterms:created>
  <dcterms:modified xsi:type="dcterms:W3CDTF">2017-12-12T09:21:28Z</dcterms:modified>
</cp:coreProperties>
</file>