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siakmas_desain\Dokumen\"/>
    </mc:Choice>
  </mc:AlternateContent>
  <bookViews>
    <workbookView xWindow="0" yWindow="0" windowWidth="20490" windowHeight="7905" firstSheet="4" activeTab="6"/>
  </bookViews>
  <sheets>
    <sheet name="Profil Masjid" sheetId="4" r:id="rId1"/>
    <sheet name="Daftar Aset Tetap" sheetId="6" r:id="rId2"/>
    <sheet name="Sheet2" sheetId="5" state="hidden" r:id="rId3"/>
    <sheet name="Bagan Akun" sheetId="1" r:id="rId4"/>
    <sheet name="Contoh Transaksi" sheetId="15" r:id="rId5"/>
    <sheet name="Tabel Jurnal" sheetId="2" r:id="rId6"/>
    <sheet name="Buku Besar" sheetId="13" r:id="rId7"/>
    <sheet name="Neraca Saldo" sheetId="14" r:id="rId8"/>
    <sheet name="Laporan Posisi Keuangan" sheetId="7" r:id="rId9"/>
    <sheet name="Laporan Aktivitas" sheetId="8" r:id="rId10"/>
    <sheet name="Laporan Arus Kas" sheetId="9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0" i="13" l="1"/>
  <c r="F122" i="13" s="1"/>
  <c r="F124" i="13" s="1"/>
  <c r="F118" i="13"/>
  <c r="F92" i="13"/>
  <c r="F90" i="13"/>
  <c r="F88" i="13"/>
  <c r="F68" i="13"/>
  <c r="F70" i="13"/>
  <c r="F66" i="13"/>
  <c r="F44" i="13"/>
  <c r="F46" i="13"/>
  <c r="F48" i="13" s="1"/>
  <c r="F42" i="13"/>
  <c r="F40" i="13"/>
  <c r="F38" i="13"/>
  <c r="F36" i="13"/>
  <c r="F34" i="13"/>
  <c r="F32" i="13"/>
  <c r="F30" i="13"/>
  <c r="F28" i="13"/>
  <c r="F20" i="13"/>
  <c r="F22" i="13"/>
  <c r="F24" i="13" s="1"/>
  <c r="F26" i="13" s="1"/>
  <c r="F18" i="13"/>
  <c r="F16" i="13"/>
  <c r="F14" i="13"/>
  <c r="F12" i="13"/>
  <c r="F10" i="13"/>
  <c r="I29" i="7" l="1"/>
  <c r="I8" i="9" l="1"/>
  <c r="I27" i="7"/>
  <c r="I18" i="7"/>
  <c r="I53" i="8"/>
  <c r="I74" i="8" l="1"/>
  <c r="I75" i="8" s="1"/>
  <c r="I77" i="8" s="1"/>
  <c r="I79" i="8" s="1"/>
  <c r="G50" i="8"/>
  <c r="G47" i="8"/>
  <c r="G45" i="8"/>
  <c r="G39" i="8"/>
  <c r="G38" i="8"/>
  <c r="I36" i="8" s="1"/>
  <c r="G37" i="8"/>
  <c r="I19" i="8"/>
  <c r="I31" i="8" s="1"/>
  <c r="G10" i="8"/>
  <c r="I9" i="8" s="1"/>
  <c r="I16" i="8" s="1"/>
  <c r="I32" i="8" s="1"/>
  <c r="I23" i="7" s="1"/>
  <c r="I24" i="7" s="1"/>
  <c r="I10" i="7"/>
  <c r="I9" i="7"/>
  <c r="H24" i="14"/>
  <c r="H15" i="14"/>
  <c r="H9" i="14"/>
  <c r="F126" i="13"/>
  <c r="F72" i="13"/>
  <c r="I43" i="8" l="1"/>
  <c r="I51" i="8" s="1"/>
  <c r="H47" i="2"/>
  <c r="F49" i="2"/>
  <c r="F50" i="13" s="1"/>
  <c r="I28" i="7" l="1"/>
  <c r="I10" i="9"/>
  <c r="I15" i="9" s="1"/>
  <c r="I17" i="9" s="1"/>
</calcChain>
</file>

<file path=xl/sharedStrings.xml><?xml version="1.0" encoding="utf-8"?>
<sst xmlns="http://schemas.openxmlformats.org/spreadsheetml/2006/main" count="569" uniqueCount="223">
  <si>
    <t>Kode Akun</t>
  </si>
  <si>
    <t>Nama Akun</t>
  </si>
  <si>
    <t>ASET</t>
  </si>
  <si>
    <t>Aset Lancar</t>
  </si>
  <si>
    <t>Kas</t>
  </si>
  <si>
    <t>Perlengkapan</t>
  </si>
  <si>
    <t>Aset Tidak Lancar</t>
  </si>
  <si>
    <t>Peralatan</t>
  </si>
  <si>
    <t>Menara</t>
  </si>
  <si>
    <t>Bangunan</t>
  </si>
  <si>
    <t>Lahan Parkir</t>
  </si>
  <si>
    <t>Tanah</t>
  </si>
  <si>
    <t>Kendaraan</t>
  </si>
  <si>
    <t>PENDAPATAN</t>
  </si>
  <si>
    <t>Pendapatan Sewa</t>
  </si>
  <si>
    <t>Infaq Peminjaman Peralatan</t>
  </si>
  <si>
    <t>Infaq Pemakaian Ruangan</t>
  </si>
  <si>
    <t>Pendapatan Parkir</t>
  </si>
  <si>
    <t>Infaq Pengurusan Jenazah</t>
  </si>
  <si>
    <t>Peribadatan</t>
  </si>
  <si>
    <t>Infaq Kotak Jumat</t>
  </si>
  <si>
    <t>Infaq Perayaan Hari Besar Islam</t>
  </si>
  <si>
    <t>Infaq Pengajian</t>
  </si>
  <si>
    <t>Infaq Ramadhan</t>
  </si>
  <si>
    <t>Infaq TPA dan Tahfidz</t>
  </si>
  <si>
    <t>ZISWAF</t>
  </si>
  <si>
    <t>Infaq dari Donatur</t>
  </si>
  <si>
    <t>Infaq Kotak Dana Operasional</t>
  </si>
  <si>
    <t>Infaq Kotak Dana Sosial</t>
  </si>
  <si>
    <t>Zakat Fitrah</t>
  </si>
  <si>
    <t>Fidyah</t>
  </si>
  <si>
    <t>Infaq untuk Baksos</t>
  </si>
  <si>
    <t>Waqaf</t>
  </si>
  <si>
    <t>Pendapatan Lainnya</t>
  </si>
  <si>
    <t>Beban-Beban</t>
  </si>
  <si>
    <t>Beban Operasional</t>
  </si>
  <si>
    <t>Beban Listrik, Air, dan Telepon</t>
  </si>
  <si>
    <t>Beban Pemeliharaan</t>
  </si>
  <si>
    <t>Beban Administrasi</t>
  </si>
  <si>
    <t>Beban Perlengkapan</t>
  </si>
  <si>
    <t>Beban Kerusakan dan Kehilangan Aset</t>
  </si>
  <si>
    <t>Beban Transportasi</t>
  </si>
  <si>
    <t>Insentif Pengurus Masjid</t>
  </si>
  <si>
    <t>Beban Renovasi dan Pembangunan</t>
  </si>
  <si>
    <t>Pembelian Material</t>
  </si>
  <si>
    <t>Upah Tukang</t>
  </si>
  <si>
    <t>Insentif Penceramah/Khatib</t>
  </si>
  <si>
    <t>Insentif Marbot</t>
  </si>
  <si>
    <t>Beban Perayaan Hari Besar Islam</t>
  </si>
  <si>
    <t>Beban Buletin Dakwah</t>
  </si>
  <si>
    <t>Peribadatan Lainnya</t>
  </si>
  <si>
    <t>Ramadhan</t>
  </si>
  <si>
    <t>Shalat Tarawih</t>
  </si>
  <si>
    <t>Konsumsi Buka Puasa dan Sahur</t>
  </si>
  <si>
    <t>Peringatan Nuzulul Quran</t>
  </si>
  <si>
    <t>Penyaluran ZISWAF</t>
  </si>
  <si>
    <t>Penyaluran Zakat Fitrah dan Fidyah</t>
  </si>
  <si>
    <t>Penyaluran untuk Beasiswa</t>
  </si>
  <si>
    <t>Penyaluran untuk Besuk Orang Sakit</t>
  </si>
  <si>
    <t>Penyaluran untuk Aktivitas Kepemudaan</t>
  </si>
  <si>
    <t>Sumbangan untuk Anak Yatim</t>
  </si>
  <si>
    <t>Sumbangan Ta’ziyah</t>
  </si>
  <si>
    <t>Sumbangan untuk Bencana Alam</t>
  </si>
  <si>
    <t>Pendidikan</t>
  </si>
  <si>
    <t>Penyaluran untuk TPA dan Tahfidz</t>
  </si>
  <si>
    <t>Beban Pelatihan</t>
  </si>
  <si>
    <t>Beban Lainnya</t>
  </si>
  <si>
    <t>Tanggal</t>
  </si>
  <si>
    <t>Transaksi</t>
  </si>
  <si>
    <t>Jumlah</t>
  </si>
  <si>
    <t>Debit</t>
  </si>
  <si>
    <t>Kredit</t>
  </si>
  <si>
    <t>TOTAL</t>
  </si>
  <si>
    <t>Profil Masjid - Data Tetap</t>
  </si>
  <si>
    <t>Lokasi/Alamat</t>
  </si>
  <si>
    <t>No. Telepon Sekretariat</t>
  </si>
  <si>
    <t>No. Rekening Masjid</t>
  </si>
  <si>
    <t>Tahun Berdiri</t>
  </si>
  <si>
    <t>Dewan Kemakmuran Masjid</t>
  </si>
  <si>
    <t>Ketua</t>
  </si>
  <si>
    <t>Sekretaris</t>
  </si>
  <si>
    <t>Nama</t>
  </si>
  <si>
    <t>Tempat/Tanggal Lahir</t>
  </si>
  <si>
    <t>Alamat</t>
  </si>
  <si>
    <r>
      <t xml:space="preserve">No. </t>
    </r>
    <r>
      <rPr>
        <i/>
        <sz val="12"/>
        <color theme="1"/>
        <rFont val="Times New Roman"/>
        <family val="1"/>
      </rPr>
      <t>Handphone</t>
    </r>
  </si>
  <si>
    <t>Wakil</t>
  </si>
  <si>
    <t>Bendahara</t>
  </si>
  <si>
    <t>PROFIL MASJID</t>
  </si>
  <si>
    <t>Keterangan</t>
  </si>
  <si>
    <t>Data Informasi</t>
  </si>
  <si>
    <t>Lainnya</t>
  </si>
  <si>
    <t>DAFTAR ASET TETAP MASJID</t>
  </si>
  <si>
    <t>Jenis Aset Tetap</t>
  </si>
  <si>
    <t>Nama Barang</t>
  </si>
  <si>
    <t>Merk</t>
  </si>
  <si>
    <t xml:space="preserve">Jumlah </t>
  </si>
  <si>
    <t>Harga/unit</t>
  </si>
  <si>
    <t>Total</t>
  </si>
  <si>
    <t>Ukuran</t>
  </si>
  <si>
    <t>BAGAN AKUN</t>
  </si>
  <si>
    <t>LAPORAN POSISI KEUANGAN</t>
  </si>
  <si>
    <t>Aset</t>
  </si>
  <si>
    <t xml:space="preserve">Tanah </t>
  </si>
  <si>
    <t>Jumlah Aset</t>
  </si>
  <si>
    <t>Aset Neto</t>
  </si>
  <si>
    <t>Aset Neto Tidak Terikat</t>
  </si>
  <si>
    <t>Aset Neto Terikat</t>
  </si>
  <si>
    <t>LAPORAN AKTIVITAS</t>
  </si>
  <si>
    <t>Perubahan Aset Neto Tidak Terikat</t>
  </si>
  <si>
    <t>Pendapatan Tidak Terikat</t>
  </si>
  <si>
    <t xml:space="preserve">Pendapatan non-halal </t>
  </si>
  <si>
    <t>Pendapatan lainnya</t>
  </si>
  <si>
    <t>Jumlah Pendapatan Tidak Terikat</t>
  </si>
  <si>
    <t>Beban Tidak Terikat</t>
  </si>
  <si>
    <t>Jumlah Beban Tidak Terikat</t>
  </si>
  <si>
    <t>Kenaikan (Penurunan) Aset Neto Tidak Terikat</t>
  </si>
  <si>
    <t>Saldo Akhir Aset Neto Terikat</t>
  </si>
  <si>
    <t>Saldo Awal Aset Neto Terikat</t>
  </si>
  <si>
    <t>Saldo Akhir Aset Neto Tidak Terikat</t>
  </si>
  <si>
    <t>Kenaikan (Penurunan) Aset Neto Terikat</t>
  </si>
  <si>
    <t>Saldo Awal Aset Neto Tidak Terikat</t>
  </si>
  <si>
    <t>Perubahan Aset Neto Terikat</t>
  </si>
  <si>
    <t>Pendapatan Terikat</t>
  </si>
  <si>
    <t>Jumlah Pendapatan Terikat</t>
  </si>
  <si>
    <t>Beban Terikat</t>
  </si>
  <si>
    <t>Peringatan Nuzulul Qur'an</t>
  </si>
  <si>
    <t>Sumbangan untuk Ta'ziyah</t>
  </si>
  <si>
    <t>Penyaluran ke TPA dan Tahfidz</t>
  </si>
  <si>
    <t>Jumlah Beban Terikat</t>
  </si>
  <si>
    <t>KENAIKAN (PENURUNAN) ASET NETO</t>
  </si>
  <si>
    <t>ASET NETO AWAL BULAN</t>
  </si>
  <si>
    <t>ASET NETO AKHIR BULAN</t>
  </si>
  <si>
    <t>LAPORAN ARUS KAS</t>
  </si>
  <si>
    <t>Aktivitas Operasi</t>
  </si>
  <si>
    <t>Kenaikan (Penurunan) Aset Neto</t>
  </si>
  <si>
    <t>Pembelian Perlengkapan</t>
  </si>
  <si>
    <t>Aktivitas Investasi</t>
  </si>
  <si>
    <t>Pembelian Peralatan</t>
  </si>
  <si>
    <t>Pembelian Kendaraan</t>
  </si>
  <si>
    <t>KENAIKAN (PENURUNAN) NETO DALAM KAS</t>
  </si>
  <si>
    <t>KAS PADA AWAL BULAN</t>
  </si>
  <si>
    <t>KAS PADA AKHIR BULAN</t>
  </si>
  <si>
    <t>03 Oktober 2018</t>
  </si>
  <si>
    <t>Penerimaan Zakat</t>
  </si>
  <si>
    <t>Penerimaan Infaq Jumat</t>
  </si>
  <si>
    <t>Pembayaran Insentif Khatib</t>
  </si>
  <si>
    <t>04 Oktober 2018</t>
  </si>
  <si>
    <t>Penerimaan Waqaf</t>
  </si>
  <si>
    <t>07 Oktober2018</t>
  </si>
  <si>
    <t>Pembayaran Honor Pengurus</t>
  </si>
  <si>
    <t>10 Oktober 2018</t>
  </si>
  <si>
    <t>11 Oktober 2018</t>
  </si>
  <si>
    <t>15 Oktober 2018</t>
  </si>
  <si>
    <t>Pembayaran Listrik dan Telepon</t>
  </si>
  <si>
    <t>17 Oktober 2018</t>
  </si>
  <si>
    <t>Penerimaan Infaq Pengajian</t>
  </si>
  <si>
    <t>Pembayaran Pembicara Pengajian</t>
  </si>
  <si>
    <t>18 Oktober 2018</t>
  </si>
  <si>
    <t>20 Oktober 2018</t>
  </si>
  <si>
    <t>Penerimaan PHBI</t>
  </si>
  <si>
    <t xml:space="preserve"> 22 Oktober 2018</t>
  </si>
  <si>
    <t>Pembayaran Servis Mesin Air</t>
  </si>
  <si>
    <t>Beban Pemeiharaan</t>
  </si>
  <si>
    <t>23 Oktober 2018</t>
  </si>
  <si>
    <t>Pembelian Pintu Kamar Mandi</t>
  </si>
  <si>
    <t>Pintu Kamar Mandi</t>
  </si>
  <si>
    <t>25 Oktober 2018</t>
  </si>
  <si>
    <t>28 Oktober 2018</t>
  </si>
  <si>
    <r>
      <t xml:space="preserve">Penerimaan Pinjaman </t>
    </r>
    <r>
      <rPr>
        <i/>
        <sz val="12"/>
        <color theme="1"/>
        <rFont val="Times New Roman"/>
        <family val="1"/>
      </rPr>
      <t>Sound System</t>
    </r>
  </si>
  <si>
    <t>31 Oktober 2018</t>
  </si>
  <si>
    <t>Penerimaan Tromol Shubuh (Sebulan)</t>
  </si>
  <si>
    <t>Penerimaan Tromol Maghrib (Sebulan)</t>
  </si>
  <si>
    <t>Penerimaan Tromol Besar</t>
  </si>
  <si>
    <t>BUKU BESAR</t>
  </si>
  <si>
    <t>NERACA SALDO</t>
  </si>
  <si>
    <t>MASJID AT-TAUBAH</t>
  </si>
  <si>
    <t>31 OKTOBER 2018</t>
  </si>
  <si>
    <t>MASJID AT - TAUBAH</t>
  </si>
  <si>
    <t>KAS (101)</t>
  </si>
  <si>
    <t>\</t>
  </si>
  <si>
    <t>PERLENGKAPAN (102)</t>
  </si>
  <si>
    <t>INFAQ PEMINJAMAN PERALATAN (401)</t>
  </si>
  <si>
    <t>INFAQ KOTAK JUMAT (441)</t>
  </si>
  <si>
    <t>INFAQ PERAYAAN HARI BESAR ISLAM (442)</t>
  </si>
  <si>
    <t>INFAQ PENGAJIAN (443)</t>
  </si>
  <si>
    <t>INFAQ KOTAK DANA OPERASIONAL (462)</t>
  </si>
  <si>
    <t>ZAKAT FITRAH (464)</t>
  </si>
  <si>
    <t>WAQAF (467)</t>
  </si>
  <si>
    <t>BEBAN LISTRIK, AIR, DAN TELEPON (501)</t>
  </si>
  <si>
    <t>BEBAN PEMELIHARAAN (502)</t>
  </si>
  <si>
    <t>INSENTIF PEMBICARA/KHATIB (521)</t>
  </si>
  <si>
    <t>INSENTIF MARBOT (522)</t>
  </si>
  <si>
    <t>JURNAL UMUM</t>
  </si>
  <si>
    <t>Insentif Pembicara/Khatib</t>
  </si>
  <si>
    <t>Insentif pembicara/Khatib</t>
  </si>
  <si>
    <t>Jumlah Aset Neto</t>
  </si>
  <si>
    <t>Penerimaan tromol kotak besar sebesar Rp 850,000</t>
  </si>
  <si>
    <t>Penerimaan tromol magrib sebesar (akumulasi 1 bulan) Rp 930,000</t>
  </si>
  <si>
    <t>Penerimaan tromol subuh sebesar (akumulasi 1 bulan) Rp 3,103,000</t>
  </si>
  <si>
    <t>Penerimaan dari pemberian pinjaman alat sound system masjid sebesar Rp 100,000</t>
  </si>
  <si>
    <t>Pembayaran insentif khatib Jumat sebesar Rp 250,000</t>
  </si>
  <si>
    <t>Penerimaan infaq Jumat sebesar Rp 835,000</t>
  </si>
  <si>
    <t>Pembelian pintu kamar mandi laki-laki sebesar Rp 550,000</t>
  </si>
  <si>
    <t>Membayarkan biaya servis mesin air sebesar Rp 250,000</t>
  </si>
  <si>
    <t>22 Oktober 2018</t>
  </si>
  <si>
    <t>Penerimaan infaq dari perayaan hari besar Islam sebesar Rp 2,000,000</t>
  </si>
  <si>
    <t>Penerimaan infaq Jumat sebesar Rp 705,000</t>
  </si>
  <si>
    <t>Pembayaran pembicara pengajian bulanan sebesar Rp 300,000</t>
  </si>
  <si>
    <t>Penerimaan infaq pengajian bulanan sebesar Rp 700,000</t>
  </si>
  <si>
    <t>Membayarkan biaya listrik dan telepon Rp 300,000</t>
  </si>
  <si>
    <t>Penerimaan infaq Jumat sebesar Rp 755,000</t>
  </si>
  <si>
    <t>membayarkan honor pengurus (marbot sebesar Rp 250,000)</t>
  </si>
  <si>
    <t>Penerimaan wakaf tunai sebesar Rp 1,800,000</t>
  </si>
  <si>
    <t>7 Oktober 2018</t>
  </si>
  <si>
    <t>4 Oktober 2018</t>
  </si>
  <si>
    <t>Penerimaan infaq Jumat sebesar Rp 735,000</t>
  </si>
  <si>
    <t>Penerimaan zakat sebesar Rp 900,000</t>
  </si>
  <si>
    <t>3 Oktober 2018</t>
  </si>
  <si>
    <t>Saldo awal Rp 5,000,000</t>
  </si>
  <si>
    <t>Asumsikan berikut ini merupakan transaksi-transaksi yang terjadi di Masjid At-Taubah selama bulan Oktober 2018</t>
  </si>
  <si>
    <t>CONTOH TRANSAKSI</t>
  </si>
  <si>
    <t>Infaq Pendidikan</t>
  </si>
  <si>
    <t>Infaq Beasiswa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</si>
</sst>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_-;\-[$Rp-421]* #,##0_-;_-[$Rp-421]* &quot;-&quot;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0" xfId="0" applyFont="1" applyBorder="1" applyAlignment="1"/>
    <xf numFmtId="0" fontId="2" fillId="0" borderId="8" xfId="0" applyFont="1" applyBorder="1" applyAlignment="1"/>
    <xf numFmtId="0" fontId="3" fillId="0" borderId="9" xfId="0" applyFont="1" applyBorder="1" applyAlignment="1"/>
    <xf numFmtId="0" fontId="2" fillId="0" borderId="0" xfId="0" applyFont="1" applyBorder="1" applyAlignment="1"/>
    <xf numFmtId="0" fontId="2" fillId="0" borderId="9" xfId="0" applyFont="1" applyBorder="1" applyAlignment="1"/>
    <xf numFmtId="0" fontId="1" fillId="0" borderId="9" xfId="0" applyFont="1" applyBorder="1" applyAlignment="1"/>
    <xf numFmtId="0" fontId="1" fillId="0" borderId="0" xfId="0" applyFont="1" applyBorder="1" applyAlignment="1"/>
    <xf numFmtId="0" fontId="2" fillId="3" borderId="14" xfId="0" applyFont="1" applyFill="1" applyBorder="1"/>
    <xf numFmtId="0" fontId="1" fillId="0" borderId="9" xfId="0" applyFont="1" applyBorder="1"/>
    <xf numFmtId="0" fontId="2" fillId="0" borderId="11" xfId="0" applyFont="1" applyBorder="1"/>
    <xf numFmtId="0" fontId="6" fillId="0" borderId="9" xfId="0" applyFont="1" applyBorder="1"/>
    <xf numFmtId="0" fontId="3" fillId="0" borderId="9" xfId="0" applyFont="1" applyBorder="1"/>
    <xf numFmtId="0" fontId="2" fillId="0" borderId="9" xfId="0" applyFont="1" applyBorder="1"/>
    <xf numFmtId="0" fontId="6" fillId="0" borderId="0" xfId="0" applyFont="1" applyBorder="1"/>
    <xf numFmtId="0" fontId="1" fillId="0" borderId="12" xfId="0" applyFont="1" applyBorder="1"/>
    <xf numFmtId="0" fontId="2" fillId="0" borderId="13" xfId="0" applyFont="1" applyBorder="1"/>
    <xf numFmtId="0" fontId="4" fillId="3" borderId="8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4" fillId="3" borderId="2" xfId="0" applyFont="1" applyFill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4" xfId="0" applyFont="1" applyFill="1" applyBorder="1"/>
    <xf numFmtId="164" fontId="2" fillId="0" borderId="0" xfId="0" applyNumberFormat="1" applyFont="1"/>
    <xf numFmtId="0" fontId="2" fillId="0" borderId="5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/>
    <xf numFmtId="164" fontId="2" fillId="0" borderId="11" xfId="0" applyNumberFormat="1" applyFont="1" applyBorder="1"/>
    <xf numFmtId="164" fontId="2" fillId="0" borderId="16" xfId="0" applyNumberFormat="1" applyFont="1" applyBorder="1"/>
    <xf numFmtId="0" fontId="2" fillId="0" borderId="12" xfId="0" applyFont="1" applyBorder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164" fontId="2" fillId="0" borderId="13" xfId="0" applyNumberFormat="1" applyFont="1" applyBorder="1"/>
    <xf numFmtId="164" fontId="1" fillId="0" borderId="11" xfId="0" applyNumberFormat="1" applyFont="1" applyBorder="1"/>
    <xf numFmtId="164" fontId="2" fillId="0" borderId="19" xfId="0" applyNumberFormat="1" applyFont="1" applyBorder="1"/>
    <xf numFmtId="164" fontId="1" fillId="0" borderId="3" xfId="0" applyNumberFormat="1" applyFont="1" applyBorder="1"/>
    <xf numFmtId="164" fontId="2" fillId="0" borderId="8" xfId="0" applyNumberFormat="1" applyFont="1" applyBorder="1" applyAlignment="1"/>
    <xf numFmtId="164" fontId="2" fillId="0" borderId="2" xfId="0" applyNumberFormat="1" applyFont="1" applyBorder="1" applyAlignment="1"/>
    <xf numFmtId="164" fontId="2" fillId="0" borderId="0" xfId="0" applyNumberFormat="1" applyFont="1" applyBorder="1" applyAlignment="1"/>
    <xf numFmtId="164" fontId="2" fillId="0" borderId="11" xfId="0" applyNumberFormat="1" applyFont="1" applyBorder="1" applyAlignment="1"/>
    <xf numFmtId="0" fontId="2" fillId="0" borderId="1" xfId="0" quotePrefix="1" applyFont="1" applyBorder="1" applyAlignment="1">
      <alignment horizontal="left"/>
    </xf>
    <xf numFmtId="0" fontId="2" fillId="0" borderId="1" xfId="0" quotePrefix="1" applyFont="1" applyBorder="1"/>
    <xf numFmtId="0" fontId="2" fillId="0" borderId="3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0" fontId="1" fillId="0" borderId="9" xfId="0" applyFont="1" applyFill="1" applyBorder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2" fillId="0" borderId="10" xfId="0" applyFont="1" applyBorder="1"/>
    <xf numFmtId="164" fontId="1" fillId="0" borderId="21" xfId="0" applyNumberFormat="1" applyFont="1" applyBorder="1"/>
    <xf numFmtId="164" fontId="1" fillId="0" borderId="19" xfId="0" applyNumberFormat="1" applyFont="1" applyBorder="1"/>
    <xf numFmtId="0" fontId="1" fillId="4" borderId="7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5" fillId="2" borderId="7" xfId="0" quotePrefix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zoomScale="160" zoomScaleNormal="160" workbookViewId="0">
      <selection activeCell="B8" sqref="B8"/>
    </sheetView>
  </sheetViews>
  <sheetFormatPr defaultRowHeight="15.75" x14ac:dyDescent="0.25"/>
  <cols>
    <col min="1" max="1" width="9.140625" style="2"/>
    <col min="2" max="2" width="39.140625" style="2" customWidth="1"/>
    <col min="3" max="3" width="54.85546875" style="2" customWidth="1"/>
    <col min="4" max="16384" width="9.140625" style="2"/>
  </cols>
  <sheetData>
    <row r="2" spans="2:4" x14ac:dyDescent="0.25">
      <c r="B2" s="88" t="s">
        <v>87</v>
      </c>
      <c r="C2" s="88"/>
    </row>
    <row r="4" spans="2:4" x14ac:dyDescent="0.25">
      <c r="B4" s="12" t="s">
        <v>88</v>
      </c>
      <c r="C4" s="12" t="s">
        <v>89</v>
      </c>
    </row>
    <row r="5" spans="2:4" x14ac:dyDescent="0.25">
      <c r="B5" s="89" t="s">
        <v>73</v>
      </c>
      <c r="C5" s="90"/>
      <c r="D5" s="9"/>
    </row>
    <row r="6" spans="2:4" x14ac:dyDescent="0.25">
      <c r="B6" s="11" t="s">
        <v>74</v>
      </c>
      <c r="C6" s="11"/>
      <c r="D6" s="9"/>
    </row>
    <row r="7" spans="2:4" x14ac:dyDescent="0.25">
      <c r="B7" s="11" t="s">
        <v>75</v>
      </c>
      <c r="C7" s="11"/>
      <c r="D7" s="9"/>
    </row>
    <row r="8" spans="2:4" x14ac:dyDescent="0.25">
      <c r="B8" s="11" t="s">
        <v>76</v>
      </c>
      <c r="C8" s="11"/>
      <c r="D8" s="9"/>
    </row>
    <row r="9" spans="2:4" x14ac:dyDescent="0.25">
      <c r="B9" s="11" t="s">
        <v>77</v>
      </c>
      <c r="C9" s="11"/>
      <c r="D9" s="9"/>
    </row>
    <row r="10" spans="2:4" x14ac:dyDescent="0.25">
      <c r="B10" s="91" t="s">
        <v>78</v>
      </c>
      <c r="C10" s="92"/>
    </row>
    <row r="11" spans="2:4" x14ac:dyDescent="0.25">
      <c r="B11" s="86" t="s">
        <v>79</v>
      </c>
      <c r="C11" s="87"/>
    </row>
    <row r="12" spans="2:4" x14ac:dyDescent="0.25">
      <c r="B12" s="13" t="s">
        <v>81</v>
      </c>
      <c r="C12" s="13"/>
    </row>
    <row r="13" spans="2:4" x14ac:dyDescent="0.25">
      <c r="B13" s="13" t="s">
        <v>82</v>
      </c>
      <c r="C13" s="13"/>
    </row>
    <row r="14" spans="2:4" x14ac:dyDescent="0.25">
      <c r="B14" s="13" t="s">
        <v>83</v>
      </c>
      <c r="C14" s="13"/>
    </row>
    <row r="15" spans="2:4" x14ac:dyDescent="0.25">
      <c r="B15" s="13" t="s">
        <v>84</v>
      </c>
      <c r="C15" s="74"/>
    </row>
    <row r="16" spans="2:4" x14ac:dyDescent="0.25">
      <c r="B16" s="13" t="s">
        <v>63</v>
      </c>
      <c r="C16" s="13"/>
    </row>
    <row r="17" spans="2:3" x14ac:dyDescent="0.25">
      <c r="B17" s="86" t="s">
        <v>85</v>
      </c>
      <c r="C17" s="87"/>
    </row>
    <row r="18" spans="2:3" x14ac:dyDescent="0.25">
      <c r="B18" s="13" t="s">
        <v>81</v>
      </c>
      <c r="C18" s="13"/>
    </row>
    <row r="19" spans="2:3" x14ac:dyDescent="0.25">
      <c r="B19" s="13" t="s">
        <v>82</v>
      </c>
      <c r="C19" s="13"/>
    </row>
    <row r="20" spans="2:3" x14ac:dyDescent="0.25">
      <c r="B20" s="13" t="s">
        <v>83</v>
      </c>
      <c r="C20" s="13"/>
    </row>
    <row r="21" spans="2:3" x14ac:dyDescent="0.25">
      <c r="B21" s="13" t="s">
        <v>84</v>
      </c>
      <c r="C21" s="13"/>
    </row>
    <row r="22" spans="2:3" x14ac:dyDescent="0.25">
      <c r="B22" s="13" t="s">
        <v>63</v>
      </c>
      <c r="C22" s="13"/>
    </row>
    <row r="23" spans="2:3" x14ac:dyDescent="0.25">
      <c r="B23" s="86" t="s">
        <v>80</v>
      </c>
      <c r="C23" s="87"/>
    </row>
    <row r="24" spans="2:3" x14ac:dyDescent="0.25">
      <c r="B24" s="13" t="s">
        <v>81</v>
      </c>
      <c r="C24" s="13"/>
    </row>
    <row r="25" spans="2:3" x14ac:dyDescent="0.25">
      <c r="B25" s="13" t="s">
        <v>82</v>
      </c>
      <c r="C25" s="13"/>
    </row>
    <row r="26" spans="2:3" x14ac:dyDescent="0.25">
      <c r="B26" s="13" t="s">
        <v>83</v>
      </c>
      <c r="C26" s="13"/>
    </row>
    <row r="27" spans="2:3" x14ac:dyDescent="0.25">
      <c r="B27" s="13" t="s">
        <v>84</v>
      </c>
      <c r="C27" s="75"/>
    </row>
    <row r="28" spans="2:3" x14ac:dyDescent="0.25">
      <c r="B28" s="13" t="s">
        <v>63</v>
      </c>
      <c r="C28" s="13"/>
    </row>
    <row r="29" spans="2:3" x14ac:dyDescent="0.25">
      <c r="B29" s="86" t="s">
        <v>86</v>
      </c>
      <c r="C29" s="87"/>
    </row>
    <row r="30" spans="2:3" x14ac:dyDescent="0.25">
      <c r="B30" s="13" t="s">
        <v>81</v>
      </c>
      <c r="C30" s="13"/>
    </row>
    <row r="31" spans="2:3" x14ac:dyDescent="0.25">
      <c r="B31" s="13" t="s">
        <v>82</v>
      </c>
      <c r="C31" s="13"/>
    </row>
    <row r="32" spans="2:3" x14ac:dyDescent="0.25">
      <c r="B32" s="13" t="s">
        <v>83</v>
      </c>
      <c r="C32" s="13"/>
    </row>
    <row r="33" spans="2:3" x14ac:dyDescent="0.25">
      <c r="B33" s="13" t="s">
        <v>84</v>
      </c>
      <c r="C33" s="13"/>
    </row>
    <row r="34" spans="2:3" x14ac:dyDescent="0.25">
      <c r="B34" s="13" t="s">
        <v>63</v>
      </c>
      <c r="C34" s="13"/>
    </row>
    <row r="35" spans="2:3" x14ac:dyDescent="0.25">
      <c r="B35" s="86" t="s">
        <v>90</v>
      </c>
      <c r="C35" s="87"/>
    </row>
  </sheetData>
  <mergeCells count="8">
    <mergeCell ref="B23:C23"/>
    <mergeCell ref="B29:C29"/>
    <mergeCell ref="B35:C35"/>
    <mergeCell ref="B2:C2"/>
    <mergeCell ref="B5:C5"/>
    <mergeCell ref="B10:C10"/>
    <mergeCell ref="B11:C11"/>
    <mergeCell ref="B17:C17"/>
  </mergeCell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9"/>
  <sheetViews>
    <sheetView topLeftCell="A70" zoomScale="180" zoomScaleNormal="180" workbookViewId="0">
      <selection activeCell="B14" sqref="B14"/>
    </sheetView>
  </sheetViews>
  <sheetFormatPr defaultRowHeight="15.75" x14ac:dyDescent="0.25"/>
  <cols>
    <col min="1" max="7" width="9.140625" style="2"/>
    <col min="8" max="8" width="12.28515625" style="2" customWidth="1"/>
    <col min="9" max="9" width="9.140625" style="2"/>
    <col min="10" max="10" width="14.5703125" style="2" customWidth="1"/>
    <col min="11" max="11" width="9.140625" style="2"/>
    <col min="12" max="12" width="15.7109375" style="2" bestFit="1" customWidth="1"/>
    <col min="13" max="13" width="11.28515625" style="2" bestFit="1" customWidth="1"/>
    <col min="14" max="16384" width="9.140625" style="2"/>
  </cols>
  <sheetData>
    <row r="2" spans="2:10" x14ac:dyDescent="0.25">
      <c r="B2" s="94" t="s">
        <v>177</v>
      </c>
      <c r="C2" s="111"/>
      <c r="D2" s="111"/>
      <c r="E2" s="111"/>
      <c r="F2" s="111"/>
      <c r="G2" s="111"/>
      <c r="H2" s="111"/>
      <c r="I2" s="111"/>
      <c r="J2" s="111"/>
    </row>
    <row r="3" spans="2:10" x14ac:dyDescent="0.25">
      <c r="B3" s="94" t="s">
        <v>107</v>
      </c>
      <c r="C3" s="94"/>
      <c r="D3" s="94"/>
      <c r="E3" s="94"/>
      <c r="F3" s="94"/>
      <c r="G3" s="94"/>
      <c r="H3" s="94"/>
      <c r="I3" s="94"/>
      <c r="J3" s="94"/>
    </row>
    <row r="4" spans="2:10" x14ac:dyDescent="0.25">
      <c r="B4" s="94" t="s">
        <v>176</v>
      </c>
      <c r="C4" s="94"/>
      <c r="D4" s="94"/>
      <c r="E4" s="94"/>
      <c r="F4" s="94"/>
      <c r="G4" s="94"/>
      <c r="H4" s="94"/>
      <c r="I4" s="94"/>
      <c r="J4" s="94"/>
    </row>
    <row r="6" spans="2:10" x14ac:dyDescent="0.25">
      <c r="B6" s="118" t="s">
        <v>88</v>
      </c>
      <c r="C6" s="119"/>
      <c r="D6" s="119"/>
      <c r="E6" s="119"/>
      <c r="F6" s="119"/>
      <c r="G6" s="119"/>
      <c r="H6" s="119"/>
      <c r="I6" s="119" t="s">
        <v>69</v>
      </c>
      <c r="J6" s="135"/>
    </row>
    <row r="7" spans="2:10" x14ac:dyDescent="0.25">
      <c r="B7" s="30" t="s">
        <v>108</v>
      </c>
      <c r="C7" s="6"/>
      <c r="D7" s="6"/>
      <c r="E7" s="6"/>
      <c r="F7" s="6"/>
      <c r="G7" s="6"/>
      <c r="H7" s="6"/>
      <c r="I7" s="6"/>
      <c r="J7" s="31"/>
    </row>
    <row r="8" spans="2:10" x14ac:dyDescent="0.25">
      <c r="B8" s="32" t="s">
        <v>109</v>
      </c>
      <c r="C8" s="6"/>
      <c r="D8" s="6"/>
      <c r="E8" s="6"/>
      <c r="F8" s="6"/>
      <c r="G8" s="6"/>
      <c r="H8" s="6"/>
      <c r="I8" s="6"/>
      <c r="J8" s="31"/>
    </row>
    <row r="9" spans="2:10" x14ac:dyDescent="0.25">
      <c r="B9" s="33" t="s">
        <v>14</v>
      </c>
      <c r="C9" s="6"/>
      <c r="D9" s="6"/>
      <c r="E9" s="6"/>
      <c r="F9" s="6"/>
      <c r="G9" s="64"/>
      <c r="H9" s="64"/>
      <c r="I9" s="122">
        <f>G10</f>
        <v>100000</v>
      </c>
      <c r="J9" s="123"/>
    </row>
    <row r="10" spans="2:10" x14ac:dyDescent="0.25">
      <c r="B10" s="34"/>
      <c r="C10" s="6" t="s">
        <v>15</v>
      </c>
      <c r="D10" s="6"/>
      <c r="E10" s="6"/>
      <c r="F10" s="6"/>
      <c r="G10" s="122">
        <f>'Neraca Saldo'!H17</f>
        <v>100000</v>
      </c>
      <c r="H10" s="122"/>
      <c r="I10" s="122"/>
      <c r="J10" s="123"/>
    </row>
    <row r="11" spans="2:10" x14ac:dyDescent="0.25">
      <c r="B11" s="34"/>
      <c r="C11" s="6" t="s">
        <v>16</v>
      </c>
      <c r="D11" s="6"/>
      <c r="E11" s="6"/>
      <c r="F11" s="6"/>
      <c r="G11" s="64"/>
      <c r="H11" s="64"/>
      <c r="I11" s="122"/>
      <c r="J11" s="123"/>
    </row>
    <row r="12" spans="2:10" x14ac:dyDescent="0.25">
      <c r="B12" s="33" t="s">
        <v>17</v>
      </c>
      <c r="C12" s="6"/>
      <c r="D12" s="6"/>
      <c r="E12" s="6"/>
      <c r="F12" s="6"/>
      <c r="G12" s="64"/>
      <c r="H12" s="64"/>
      <c r="I12" s="122"/>
      <c r="J12" s="123"/>
    </row>
    <row r="13" spans="2:10" x14ac:dyDescent="0.25">
      <c r="B13" s="33" t="s">
        <v>18</v>
      </c>
      <c r="C13" s="6"/>
      <c r="D13" s="6"/>
      <c r="E13" s="6"/>
      <c r="F13" s="6"/>
      <c r="G13" s="64"/>
      <c r="H13" s="64"/>
      <c r="I13" s="122"/>
      <c r="J13" s="123"/>
    </row>
    <row r="14" spans="2:10" x14ac:dyDescent="0.25">
      <c r="B14" s="33" t="s">
        <v>110</v>
      </c>
      <c r="C14" s="6"/>
      <c r="D14" s="6"/>
      <c r="E14" s="6"/>
      <c r="F14" s="6"/>
      <c r="G14" s="64"/>
      <c r="H14" s="64"/>
      <c r="I14" s="122"/>
      <c r="J14" s="123"/>
    </row>
    <row r="15" spans="2:10" ht="16.5" thickBot="1" x14ac:dyDescent="0.3">
      <c r="B15" s="33" t="s">
        <v>111</v>
      </c>
      <c r="C15" s="6"/>
      <c r="D15" s="6"/>
      <c r="E15" s="6"/>
      <c r="F15" s="6"/>
      <c r="G15" s="64"/>
      <c r="H15" s="64"/>
      <c r="I15" s="124"/>
      <c r="J15" s="125"/>
    </row>
    <row r="16" spans="2:10" ht="16.5" thickBot="1" x14ac:dyDescent="0.3">
      <c r="B16" s="34"/>
      <c r="C16" s="35" t="s">
        <v>112</v>
      </c>
      <c r="D16" s="6"/>
      <c r="E16" s="6"/>
      <c r="F16" s="6"/>
      <c r="G16" s="64"/>
      <c r="H16" s="64"/>
      <c r="I16" s="131">
        <f>I9</f>
        <v>100000</v>
      </c>
      <c r="J16" s="132"/>
    </row>
    <row r="17" spans="2:10" x14ac:dyDescent="0.25">
      <c r="B17" s="34"/>
      <c r="C17" s="6"/>
      <c r="D17" s="6"/>
      <c r="E17" s="6"/>
      <c r="F17" s="6"/>
      <c r="G17" s="64"/>
      <c r="H17" s="64"/>
      <c r="I17" s="64"/>
      <c r="J17" s="60"/>
    </row>
    <row r="18" spans="2:10" x14ac:dyDescent="0.25">
      <c r="B18" s="32" t="s">
        <v>113</v>
      </c>
      <c r="C18" s="6"/>
      <c r="D18" s="6"/>
      <c r="E18" s="6"/>
      <c r="F18" s="6"/>
      <c r="G18" s="64"/>
      <c r="H18" s="64"/>
      <c r="I18" s="64"/>
      <c r="J18" s="60"/>
    </row>
    <row r="19" spans="2:10" x14ac:dyDescent="0.25">
      <c r="B19" s="33" t="s">
        <v>35</v>
      </c>
      <c r="C19" s="6"/>
      <c r="D19" s="6"/>
      <c r="E19" s="6"/>
      <c r="F19" s="6"/>
      <c r="G19" s="64"/>
      <c r="H19" s="64"/>
      <c r="I19" s="122">
        <f>G20+G21+G26</f>
        <v>-550000</v>
      </c>
      <c r="J19" s="123"/>
    </row>
    <row r="20" spans="2:10" x14ac:dyDescent="0.25">
      <c r="B20" s="34"/>
      <c r="C20" s="6" t="s">
        <v>36</v>
      </c>
      <c r="D20" s="6"/>
      <c r="E20" s="6"/>
      <c r="F20" s="6"/>
      <c r="G20" s="122">
        <v>-300000</v>
      </c>
      <c r="H20" s="122"/>
      <c r="I20" s="122"/>
      <c r="J20" s="123"/>
    </row>
    <row r="21" spans="2:10" x14ac:dyDescent="0.25">
      <c r="B21" s="34"/>
      <c r="C21" s="6" t="s">
        <v>37</v>
      </c>
      <c r="D21" s="6"/>
      <c r="E21" s="6"/>
      <c r="F21" s="6"/>
      <c r="G21" s="122">
        <v>-250000</v>
      </c>
      <c r="H21" s="122"/>
      <c r="I21" s="122"/>
      <c r="J21" s="123"/>
    </row>
    <row r="22" spans="2:10" x14ac:dyDescent="0.25">
      <c r="B22" s="34"/>
      <c r="C22" s="6" t="s">
        <v>38</v>
      </c>
      <c r="D22" s="6"/>
      <c r="E22" s="6"/>
      <c r="F22" s="6"/>
      <c r="G22" s="64"/>
      <c r="H22" s="64"/>
      <c r="I22" s="122"/>
      <c r="J22" s="123"/>
    </row>
    <row r="23" spans="2:10" x14ac:dyDescent="0.25">
      <c r="B23" s="34"/>
      <c r="C23" s="6" t="s">
        <v>39</v>
      </c>
      <c r="D23" s="6"/>
      <c r="E23" s="6"/>
      <c r="F23" s="6"/>
      <c r="G23" s="64"/>
      <c r="H23" s="64"/>
      <c r="I23" s="122"/>
      <c r="J23" s="123"/>
    </row>
    <row r="24" spans="2:10" x14ac:dyDescent="0.25">
      <c r="B24" s="34"/>
      <c r="C24" s="6" t="s">
        <v>40</v>
      </c>
      <c r="D24" s="6"/>
      <c r="E24" s="6"/>
      <c r="F24" s="6"/>
      <c r="G24" s="64"/>
      <c r="H24" s="64"/>
      <c r="I24" s="122"/>
      <c r="J24" s="123"/>
    </row>
    <row r="25" spans="2:10" x14ac:dyDescent="0.25">
      <c r="B25" s="34"/>
      <c r="C25" s="6" t="s">
        <v>41</v>
      </c>
      <c r="D25" s="6"/>
      <c r="E25" s="6"/>
      <c r="F25" s="6"/>
      <c r="G25" s="64"/>
      <c r="H25" s="64"/>
      <c r="I25" s="122"/>
      <c r="J25" s="123"/>
    </row>
    <row r="26" spans="2:10" x14ac:dyDescent="0.25">
      <c r="B26" s="34"/>
      <c r="C26" s="6" t="s">
        <v>42</v>
      </c>
      <c r="D26" s="6"/>
      <c r="E26" s="6"/>
      <c r="F26" s="6"/>
      <c r="G26" s="122"/>
      <c r="H26" s="122"/>
      <c r="I26" s="122"/>
      <c r="J26" s="123"/>
    </row>
    <row r="27" spans="2:10" x14ac:dyDescent="0.25">
      <c r="B27" s="33" t="s">
        <v>43</v>
      </c>
      <c r="C27" s="6"/>
      <c r="D27" s="6"/>
      <c r="E27" s="6"/>
      <c r="F27" s="6"/>
      <c r="G27" s="64"/>
      <c r="H27" s="64"/>
      <c r="I27" s="64"/>
      <c r="J27" s="60"/>
    </row>
    <row r="28" spans="2:10" x14ac:dyDescent="0.25">
      <c r="B28" s="34"/>
      <c r="C28" s="6" t="s">
        <v>44</v>
      </c>
      <c r="D28" s="6"/>
      <c r="E28" s="6"/>
      <c r="F28" s="6"/>
      <c r="G28" s="64"/>
      <c r="H28" s="64"/>
      <c r="I28" s="122"/>
      <c r="J28" s="123"/>
    </row>
    <row r="29" spans="2:10" x14ac:dyDescent="0.25">
      <c r="B29" s="34"/>
      <c r="C29" s="6" t="s">
        <v>45</v>
      </c>
      <c r="D29" s="6"/>
      <c r="E29" s="6"/>
      <c r="F29" s="6"/>
      <c r="G29" s="64"/>
      <c r="H29" s="64"/>
      <c r="I29" s="122"/>
      <c r="J29" s="123"/>
    </row>
    <row r="30" spans="2:10" ht="16.5" thickBot="1" x14ac:dyDescent="0.3">
      <c r="B30" s="33" t="s">
        <v>66</v>
      </c>
      <c r="C30" s="6"/>
      <c r="D30" s="6"/>
      <c r="E30" s="6"/>
      <c r="F30" s="6"/>
      <c r="G30" s="64"/>
      <c r="H30" s="64"/>
      <c r="I30" s="124"/>
      <c r="J30" s="125"/>
    </row>
    <row r="31" spans="2:10" ht="16.5" thickBot="1" x14ac:dyDescent="0.3">
      <c r="B31" s="34"/>
      <c r="C31" s="35" t="s">
        <v>114</v>
      </c>
      <c r="D31" s="6"/>
      <c r="E31" s="6"/>
      <c r="F31" s="6"/>
      <c r="G31" s="64"/>
      <c r="H31" s="64"/>
      <c r="I31" s="131">
        <f>I19</f>
        <v>-550000</v>
      </c>
      <c r="J31" s="132"/>
    </row>
    <row r="32" spans="2:10" ht="16.5" thickBot="1" x14ac:dyDescent="0.3">
      <c r="B32" s="30" t="s">
        <v>115</v>
      </c>
      <c r="C32" s="6"/>
      <c r="D32" s="6"/>
      <c r="E32" s="6"/>
      <c r="F32" s="6"/>
      <c r="G32" s="64"/>
      <c r="H32" s="64"/>
      <c r="I32" s="136">
        <f>I31+I16</f>
        <v>-450000</v>
      </c>
      <c r="J32" s="137"/>
    </row>
    <row r="33" spans="2:12" ht="16.5" thickTop="1" x14ac:dyDescent="0.25">
      <c r="B33" s="34"/>
      <c r="C33" s="6"/>
      <c r="D33" s="6"/>
      <c r="E33" s="6"/>
      <c r="F33" s="6"/>
      <c r="G33" s="64"/>
      <c r="H33" s="64"/>
      <c r="I33" s="64"/>
      <c r="J33" s="60"/>
    </row>
    <row r="34" spans="2:12" x14ac:dyDescent="0.25">
      <c r="B34" s="30" t="s">
        <v>121</v>
      </c>
      <c r="C34" s="6"/>
      <c r="D34" s="6"/>
      <c r="E34" s="6"/>
      <c r="F34" s="6"/>
      <c r="G34" s="64"/>
      <c r="H34" s="64"/>
      <c r="I34" s="64"/>
      <c r="J34" s="60"/>
    </row>
    <row r="35" spans="2:12" x14ac:dyDescent="0.25">
      <c r="B35" s="32" t="s">
        <v>122</v>
      </c>
      <c r="C35" s="6"/>
      <c r="D35" s="6"/>
      <c r="E35" s="6"/>
      <c r="F35" s="6"/>
      <c r="G35" s="64"/>
      <c r="H35" s="64"/>
      <c r="I35" s="64"/>
      <c r="J35" s="60"/>
    </row>
    <row r="36" spans="2:12" x14ac:dyDescent="0.25">
      <c r="B36" s="33" t="s">
        <v>19</v>
      </c>
      <c r="C36" s="6"/>
      <c r="D36" s="6"/>
      <c r="E36" s="6"/>
      <c r="F36" s="6"/>
      <c r="G36" s="64"/>
      <c r="H36" s="64"/>
      <c r="I36" s="122">
        <f>SUM(G37:H39)</f>
        <v>5730000</v>
      </c>
      <c r="J36" s="123"/>
    </row>
    <row r="37" spans="2:12" x14ac:dyDescent="0.25">
      <c r="B37" s="34"/>
      <c r="C37" s="6" t="s">
        <v>20</v>
      </c>
      <c r="D37" s="6"/>
      <c r="E37" s="6"/>
      <c r="F37" s="6"/>
      <c r="G37" s="122">
        <f>'Neraca Saldo'!H18</f>
        <v>3030000</v>
      </c>
      <c r="H37" s="122"/>
      <c r="I37" s="122"/>
      <c r="J37" s="123"/>
      <c r="L37" s="49"/>
    </row>
    <row r="38" spans="2:12" x14ac:dyDescent="0.25">
      <c r="B38" s="34"/>
      <c r="C38" s="6" t="s">
        <v>21</v>
      </c>
      <c r="D38" s="6"/>
      <c r="E38" s="6"/>
      <c r="F38" s="6"/>
      <c r="G38" s="122">
        <f>'Neraca Saldo'!H19</f>
        <v>2000000</v>
      </c>
      <c r="H38" s="122"/>
      <c r="I38" s="122"/>
      <c r="J38" s="123"/>
      <c r="L38" s="49"/>
    </row>
    <row r="39" spans="2:12" x14ac:dyDescent="0.25">
      <c r="B39" s="34"/>
      <c r="C39" s="6" t="s">
        <v>22</v>
      </c>
      <c r="D39" s="6"/>
      <c r="E39" s="6"/>
      <c r="F39" s="6"/>
      <c r="G39" s="122">
        <f>'Neraca Saldo'!H20</f>
        <v>700000</v>
      </c>
      <c r="H39" s="122"/>
      <c r="I39" s="122"/>
      <c r="J39" s="123"/>
    </row>
    <row r="40" spans="2:12" x14ac:dyDescent="0.25">
      <c r="B40" s="34"/>
      <c r="C40" s="6" t="s">
        <v>23</v>
      </c>
      <c r="D40" s="6"/>
      <c r="E40" s="6"/>
      <c r="F40" s="6"/>
      <c r="G40" s="64"/>
      <c r="H40" s="64"/>
      <c r="I40" s="122"/>
      <c r="J40" s="123"/>
    </row>
    <row r="41" spans="2:12" x14ac:dyDescent="0.25">
      <c r="B41" s="33" t="s">
        <v>63</v>
      </c>
      <c r="C41" s="6"/>
      <c r="D41" s="6"/>
      <c r="E41" s="6"/>
      <c r="F41" s="6"/>
      <c r="G41" s="64"/>
      <c r="H41" s="64"/>
      <c r="I41" s="64"/>
      <c r="J41" s="60"/>
    </row>
    <row r="42" spans="2:12" x14ac:dyDescent="0.25">
      <c r="B42" s="34"/>
      <c r="C42" s="6" t="s">
        <v>24</v>
      </c>
      <c r="D42" s="6"/>
      <c r="E42" s="6"/>
      <c r="F42" s="6"/>
      <c r="G42" s="64"/>
      <c r="H42" s="64"/>
      <c r="I42" s="122"/>
      <c r="J42" s="123"/>
    </row>
    <row r="43" spans="2:12" x14ac:dyDescent="0.25">
      <c r="B43" s="33" t="s">
        <v>25</v>
      </c>
      <c r="C43" s="6"/>
      <c r="D43" s="6"/>
      <c r="E43" s="6"/>
      <c r="F43" s="6"/>
      <c r="G43" s="64"/>
      <c r="H43" s="64"/>
      <c r="I43" s="122">
        <f>SUM(G45+G47+G50)</f>
        <v>7583000</v>
      </c>
      <c r="J43" s="123"/>
    </row>
    <row r="44" spans="2:12" x14ac:dyDescent="0.25">
      <c r="B44" s="34"/>
      <c r="C44" s="6" t="s">
        <v>26</v>
      </c>
      <c r="D44" s="6"/>
      <c r="E44" s="6"/>
      <c r="F44" s="6"/>
      <c r="G44" s="64"/>
      <c r="H44" s="64"/>
      <c r="I44" s="122"/>
      <c r="J44" s="123"/>
    </row>
    <row r="45" spans="2:12" x14ac:dyDescent="0.25">
      <c r="B45" s="34"/>
      <c r="C45" s="6" t="s">
        <v>27</v>
      </c>
      <c r="D45" s="6"/>
      <c r="E45" s="6"/>
      <c r="F45" s="6"/>
      <c r="G45" s="122">
        <f>'Neraca Saldo'!H21</f>
        <v>4883000</v>
      </c>
      <c r="H45" s="122"/>
      <c r="I45" s="122"/>
      <c r="J45" s="123"/>
    </row>
    <row r="46" spans="2:12" x14ac:dyDescent="0.25">
      <c r="B46" s="34"/>
      <c r="C46" s="6" t="s">
        <v>28</v>
      </c>
      <c r="D46" s="6"/>
      <c r="E46" s="6"/>
      <c r="F46" s="6"/>
      <c r="G46" s="64"/>
      <c r="H46" s="64"/>
      <c r="I46" s="122"/>
      <c r="J46" s="123"/>
    </row>
    <row r="47" spans="2:12" x14ac:dyDescent="0.25">
      <c r="B47" s="34"/>
      <c r="C47" s="6" t="s">
        <v>29</v>
      </c>
      <c r="D47" s="6"/>
      <c r="E47" s="6"/>
      <c r="F47" s="6"/>
      <c r="G47" s="122">
        <f>'Neraca Saldo'!H22</f>
        <v>900000</v>
      </c>
      <c r="H47" s="122"/>
      <c r="I47" s="122"/>
      <c r="J47" s="123"/>
    </row>
    <row r="48" spans="2:12" x14ac:dyDescent="0.25">
      <c r="B48" s="34"/>
      <c r="C48" s="6" t="s">
        <v>30</v>
      </c>
      <c r="D48" s="6"/>
      <c r="E48" s="6"/>
      <c r="F48" s="6"/>
      <c r="G48" s="64"/>
      <c r="H48" s="64"/>
      <c r="I48" s="122"/>
      <c r="J48" s="123"/>
    </row>
    <row r="49" spans="2:12" x14ac:dyDescent="0.25">
      <c r="B49" s="34"/>
      <c r="C49" s="6" t="s">
        <v>31</v>
      </c>
      <c r="D49" s="6"/>
      <c r="E49" s="6"/>
      <c r="F49" s="6"/>
      <c r="G49" s="64"/>
      <c r="H49" s="64"/>
      <c r="I49" s="122"/>
      <c r="J49" s="123"/>
      <c r="L49" s="49"/>
    </row>
    <row r="50" spans="2:12" ht="16.5" thickBot="1" x14ac:dyDescent="0.3">
      <c r="B50" s="34"/>
      <c r="C50" s="6" t="s">
        <v>32</v>
      </c>
      <c r="D50" s="6"/>
      <c r="E50" s="6"/>
      <c r="F50" s="6"/>
      <c r="G50" s="122">
        <f>'Neraca Saldo'!H23</f>
        <v>1800000</v>
      </c>
      <c r="H50" s="122"/>
      <c r="I50" s="124"/>
      <c r="J50" s="125"/>
    </row>
    <row r="51" spans="2:12" ht="16.5" thickBot="1" x14ac:dyDescent="0.3">
      <c r="B51" s="34"/>
      <c r="C51" s="35" t="s">
        <v>123</v>
      </c>
      <c r="D51" s="6"/>
      <c r="E51" s="6"/>
      <c r="F51" s="6"/>
      <c r="G51" s="64"/>
      <c r="H51" s="64"/>
      <c r="I51" s="131">
        <f>I36+I43</f>
        <v>13313000</v>
      </c>
      <c r="J51" s="132"/>
    </row>
    <row r="52" spans="2:12" x14ac:dyDescent="0.25">
      <c r="B52" s="32" t="s">
        <v>124</v>
      </c>
      <c r="C52" s="6"/>
      <c r="D52" s="6"/>
      <c r="E52" s="6"/>
      <c r="F52" s="6"/>
      <c r="G52" s="64"/>
      <c r="H52" s="64"/>
      <c r="I52" s="64"/>
      <c r="J52" s="60"/>
    </row>
    <row r="53" spans="2:12" x14ac:dyDescent="0.25">
      <c r="B53" s="33" t="s">
        <v>19</v>
      </c>
      <c r="C53" s="6"/>
      <c r="D53" s="6"/>
      <c r="E53" s="6"/>
      <c r="F53" s="6"/>
      <c r="G53" s="64"/>
      <c r="H53" s="64"/>
      <c r="I53" s="122">
        <f>SUM(G56:H57)</f>
        <v>-1550000</v>
      </c>
      <c r="J53" s="123"/>
    </row>
    <row r="54" spans="2:12" x14ac:dyDescent="0.25">
      <c r="B54" s="34"/>
      <c r="C54" s="6" t="s">
        <v>48</v>
      </c>
      <c r="D54" s="6"/>
      <c r="E54" s="6"/>
      <c r="F54" s="6"/>
      <c r="G54" s="64"/>
      <c r="H54" s="64"/>
      <c r="I54" s="122"/>
      <c r="J54" s="123"/>
    </row>
    <row r="55" spans="2:12" x14ac:dyDescent="0.25">
      <c r="B55" s="34"/>
      <c r="C55" s="6" t="s">
        <v>49</v>
      </c>
      <c r="D55" s="6"/>
      <c r="E55" s="6"/>
      <c r="F55" s="6"/>
      <c r="G55" s="64"/>
      <c r="H55" s="64"/>
      <c r="I55" s="122"/>
      <c r="J55" s="123"/>
    </row>
    <row r="56" spans="2:12" x14ac:dyDescent="0.25">
      <c r="B56" s="34"/>
      <c r="C56" s="6" t="s">
        <v>193</v>
      </c>
      <c r="D56" s="6"/>
      <c r="E56" s="6"/>
      <c r="F56" s="6"/>
      <c r="G56" s="122">
        <v>-1300000</v>
      </c>
      <c r="H56" s="122"/>
      <c r="I56" s="122"/>
      <c r="J56" s="123"/>
    </row>
    <row r="57" spans="2:12" x14ac:dyDescent="0.25">
      <c r="B57" s="34"/>
      <c r="C57" s="6" t="s">
        <v>47</v>
      </c>
      <c r="D57" s="6"/>
      <c r="E57" s="6"/>
      <c r="F57" s="6"/>
      <c r="G57" s="122">
        <v>-250000</v>
      </c>
      <c r="H57" s="122"/>
      <c r="I57" s="122"/>
      <c r="J57" s="123"/>
    </row>
    <row r="58" spans="2:12" x14ac:dyDescent="0.25">
      <c r="B58" s="34"/>
      <c r="C58" s="6" t="s">
        <v>50</v>
      </c>
      <c r="D58" s="6"/>
      <c r="E58" s="6"/>
      <c r="F58" s="6"/>
      <c r="G58" s="64"/>
      <c r="H58" s="64"/>
      <c r="I58" s="122"/>
      <c r="J58" s="123"/>
    </row>
    <row r="59" spans="2:12" x14ac:dyDescent="0.25">
      <c r="B59" s="33" t="s">
        <v>51</v>
      </c>
      <c r="C59" s="6"/>
      <c r="D59" s="6"/>
      <c r="E59" s="6"/>
      <c r="F59" s="6"/>
      <c r="G59" s="64"/>
      <c r="H59" s="64"/>
      <c r="I59" s="65"/>
      <c r="J59" s="60"/>
    </row>
    <row r="60" spans="2:12" x14ac:dyDescent="0.25">
      <c r="B60" s="34"/>
      <c r="C60" s="6" t="s">
        <v>52</v>
      </c>
      <c r="D60" s="6"/>
      <c r="E60" s="6"/>
      <c r="F60" s="6"/>
      <c r="G60" s="64"/>
      <c r="H60" s="64"/>
      <c r="I60" s="122"/>
      <c r="J60" s="123"/>
    </row>
    <row r="61" spans="2:12" x14ac:dyDescent="0.25">
      <c r="B61" s="34"/>
      <c r="C61" s="6" t="s">
        <v>53</v>
      </c>
      <c r="D61" s="6"/>
      <c r="E61" s="6"/>
      <c r="F61" s="6"/>
      <c r="G61" s="64"/>
      <c r="H61" s="64"/>
      <c r="I61" s="122"/>
      <c r="J61" s="123"/>
    </row>
    <row r="62" spans="2:12" x14ac:dyDescent="0.25">
      <c r="B62" s="34"/>
      <c r="C62" s="6" t="s">
        <v>125</v>
      </c>
      <c r="D62" s="6"/>
      <c r="E62" s="6"/>
      <c r="F62" s="6"/>
      <c r="G62" s="64"/>
      <c r="H62" s="64"/>
      <c r="I62" s="122"/>
      <c r="J62" s="123"/>
    </row>
    <row r="63" spans="2:12" x14ac:dyDescent="0.25">
      <c r="B63" s="33" t="s">
        <v>55</v>
      </c>
      <c r="C63" s="6"/>
      <c r="D63" s="6"/>
      <c r="E63" s="6"/>
      <c r="F63" s="6"/>
      <c r="G63" s="64"/>
      <c r="H63" s="64"/>
      <c r="I63" s="64"/>
      <c r="J63" s="60"/>
    </row>
    <row r="64" spans="2:12" x14ac:dyDescent="0.25">
      <c r="B64" s="34"/>
      <c r="C64" s="6" t="s">
        <v>56</v>
      </c>
      <c r="D64" s="6"/>
      <c r="E64" s="6"/>
      <c r="F64" s="6"/>
      <c r="G64" s="64"/>
      <c r="H64" s="64"/>
      <c r="I64" s="122"/>
      <c r="J64" s="123"/>
    </row>
    <row r="65" spans="2:10" x14ac:dyDescent="0.25">
      <c r="B65" s="34"/>
      <c r="C65" s="6" t="s">
        <v>57</v>
      </c>
      <c r="D65" s="6"/>
      <c r="E65" s="6"/>
      <c r="F65" s="6"/>
      <c r="G65" s="64"/>
      <c r="H65" s="64"/>
      <c r="I65" s="122"/>
      <c r="J65" s="123"/>
    </row>
    <row r="66" spans="2:10" x14ac:dyDescent="0.25">
      <c r="B66" s="34"/>
      <c r="C66" s="6" t="s">
        <v>58</v>
      </c>
      <c r="D66" s="6"/>
      <c r="E66" s="6"/>
      <c r="F66" s="6"/>
      <c r="G66" s="64"/>
      <c r="H66" s="64"/>
      <c r="I66" s="122"/>
      <c r="J66" s="123"/>
    </row>
    <row r="67" spans="2:10" x14ac:dyDescent="0.25">
      <c r="B67" s="34"/>
      <c r="C67" s="6" t="s">
        <v>59</v>
      </c>
      <c r="D67" s="6"/>
      <c r="E67" s="6"/>
      <c r="F67" s="6"/>
      <c r="G67" s="64"/>
      <c r="H67" s="64"/>
      <c r="I67" s="122"/>
      <c r="J67" s="123"/>
    </row>
    <row r="68" spans="2:10" x14ac:dyDescent="0.25">
      <c r="B68" s="34"/>
      <c r="C68" s="6" t="s">
        <v>60</v>
      </c>
      <c r="D68" s="6"/>
      <c r="E68" s="6"/>
      <c r="F68" s="6"/>
      <c r="G68" s="64"/>
      <c r="H68" s="64"/>
      <c r="I68" s="122"/>
      <c r="J68" s="123"/>
    </row>
    <row r="69" spans="2:10" x14ac:dyDescent="0.25">
      <c r="B69" s="34"/>
      <c r="C69" s="6" t="s">
        <v>126</v>
      </c>
      <c r="D69" s="6"/>
      <c r="E69" s="6"/>
      <c r="F69" s="6"/>
      <c r="G69" s="64"/>
      <c r="H69" s="64"/>
      <c r="I69" s="122"/>
      <c r="J69" s="123"/>
    </row>
    <row r="70" spans="2:10" x14ac:dyDescent="0.25">
      <c r="B70" s="34"/>
      <c r="C70" s="6" t="s">
        <v>62</v>
      </c>
      <c r="D70" s="6"/>
      <c r="E70" s="6"/>
      <c r="F70" s="6"/>
      <c r="G70" s="64"/>
      <c r="H70" s="64"/>
      <c r="I70" s="122"/>
      <c r="J70" s="123"/>
    </row>
    <row r="71" spans="2:10" x14ac:dyDescent="0.25">
      <c r="B71" s="33" t="s">
        <v>63</v>
      </c>
      <c r="C71" s="6"/>
      <c r="D71" s="6"/>
      <c r="E71" s="6"/>
      <c r="F71" s="6"/>
      <c r="G71" s="64"/>
      <c r="H71" s="64"/>
      <c r="I71" s="64"/>
      <c r="J71" s="60"/>
    </row>
    <row r="72" spans="2:10" x14ac:dyDescent="0.25">
      <c r="B72" s="34"/>
      <c r="C72" s="6" t="s">
        <v>127</v>
      </c>
      <c r="D72" s="6"/>
      <c r="E72" s="6"/>
      <c r="F72" s="6"/>
      <c r="G72" s="64"/>
      <c r="H72" s="64"/>
      <c r="I72" s="122"/>
      <c r="J72" s="123"/>
    </row>
    <row r="73" spans="2:10" ht="16.5" thickBot="1" x14ac:dyDescent="0.3">
      <c r="B73" s="34"/>
      <c r="C73" s="6" t="s">
        <v>65</v>
      </c>
      <c r="D73" s="6"/>
      <c r="E73" s="6"/>
      <c r="F73" s="6"/>
      <c r="G73" s="64"/>
      <c r="H73" s="64"/>
      <c r="I73" s="124"/>
      <c r="J73" s="125"/>
    </row>
    <row r="74" spans="2:10" ht="16.5" thickBot="1" x14ac:dyDescent="0.3">
      <c r="B74" s="34"/>
      <c r="C74" s="35" t="s">
        <v>128</v>
      </c>
      <c r="D74" s="6"/>
      <c r="E74" s="6"/>
      <c r="F74" s="6"/>
      <c r="G74" s="64"/>
      <c r="H74" s="64"/>
      <c r="I74" s="131">
        <f>I53</f>
        <v>-1550000</v>
      </c>
      <c r="J74" s="132"/>
    </row>
    <row r="75" spans="2:10" ht="16.5" thickBot="1" x14ac:dyDescent="0.3">
      <c r="B75" s="30" t="s">
        <v>119</v>
      </c>
      <c r="C75" s="6"/>
      <c r="D75" s="6"/>
      <c r="E75" s="6"/>
      <c r="F75" s="6"/>
      <c r="G75" s="64"/>
      <c r="H75" s="64"/>
      <c r="I75" s="136">
        <f>I51+I74</f>
        <v>11763000</v>
      </c>
      <c r="J75" s="137"/>
    </row>
    <row r="76" spans="2:10" ht="16.5" thickTop="1" x14ac:dyDescent="0.25">
      <c r="B76" s="30"/>
      <c r="C76" s="6"/>
      <c r="D76" s="6"/>
      <c r="E76" s="6"/>
      <c r="F76" s="6"/>
      <c r="G76" s="64"/>
      <c r="H76" s="64"/>
      <c r="I76" s="122"/>
      <c r="J76" s="123"/>
    </row>
    <row r="77" spans="2:10" x14ac:dyDescent="0.25">
      <c r="B77" s="30" t="s">
        <v>129</v>
      </c>
      <c r="C77" s="6"/>
      <c r="D77" s="6"/>
      <c r="E77" s="6"/>
      <c r="F77" s="6"/>
      <c r="G77" s="64"/>
      <c r="H77" s="64"/>
      <c r="I77" s="138">
        <f>I75+I32</f>
        <v>11313000</v>
      </c>
      <c r="J77" s="139"/>
    </row>
    <row r="78" spans="2:10" x14ac:dyDescent="0.25">
      <c r="B78" s="30" t="s">
        <v>130</v>
      </c>
      <c r="C78" s="6"/>
      <c r="D78" s="6"/>
      <c r="E78" s="6"/>
      <c r="F78" s="6"/>
      <c r="G78" s="64"/>
      <c r="H78" s="64"/>
      <c r="I78" s="138">
        <v>-5884600</v>
      </c>
      <c r="J78" s="139"/>
    </row>
    <row r="79" spans="2:10" x14ac:dyDescent="0.25">
      <c r="B79" s="36" t="s">
        <v>131</v>
      </c>
      <c r="C79" s="37"/>
      <c r="D79" s="37"/>
      <c r="E79" s="37"/>
      <c r="F79" s="37"/>
      <c r="G79" s="66"/>
      <c r="H79" s="66"/>
      <c r="I79" s="133">
        <f>SUM(I77:J78)</f>
        <v>5428400</v>
      </c>
      <c r="J79" s="134"/>
    </row>
  </sheetData>
  <mergeCells count="77">
    <mergeCell ref="B4:J4"/>
    <mergeCell ref="I74:J74"/>
    <mergeCell ref="I73:J73"/>
    <mergeCell ref="I72:J72"/>
    <mergeCell ref="I78:J78"/>
    <mergeCell ref="I77:J77"/>
    <mergeCell ref="I76:J76"/>
    <mergeCell ref="I75:J75"/>
    <mergeCell ref="I62:J62"/>
    <mergeCell ref="I61:J61"/>
    <mergeCell ref="I60:J60"/>
    <mergeCell ref="I70:J70"/>
    <mergeCell ref="I64:J64"/>
    <mergeCell ref="I65:J65"/>
    <mergeCell ref="I66:J66"/>
    <mergeCell ref="I67:J67"/>
    <mergeCell ref="I68:J68"/>
    <mergeCell ref="I69:J69"/>
    <mergeCell ref="I45:J45"/>
    <mergeCell ref="I44:J44"/>
    <mergeCell ref="I42:J42"/>
    <mergeCell ref="I58:J58"/>
    <mergeCell ref="I57:J57"/>
    <mergeCell ref="I56:J56"/>
    <mergeCell ref="I55:J55"/>
    <mergeCell ref="I54:J54"/>
    <mergeCell ref="I51:J51"/>
    <mergeCell ref="I50:J50"/>
    <mergeCell ref="I49:J49"/>
    <mergeCell ref="I48:J48"/>
    <mergeCell ref="I47:J47"/>
    <mergeCell ref="I46:J46"/>
    <mergeCell ref="I79:J79"/>
    <mergeCell ref="B6:H6"/>
    <mergeCell ref="I6:J6"/>
    <mergeCell ref="I16:J16"/>
    <mergeCell ref="I15:J15"/>
    <mergeCell ref="I14:J14"/>
    <mergeCell ref="I13:J13"/>
    <mergeCell ref="I12:J12"/>
    <mergeCell ref="I11:J11"/>
    <mergeCell ref="I10:J10"/>
    <mergeCell ref="I40:J40"/>
    <mergeCell ref="I39:J39"/>
    <mergeCell ref="I38:J38"/>
    <mergeCell ref="I37:J37"/>
    <mergeCell ref="I32:J32"/>
    <mergeCell ref="I20:J20"/>
    <mergeCell ref="G57:H57"/>
    <mergeCell ref="I53:J53"/>
    <mergeCell ref="G26:H26"/>
    <mergeCell ref="G37:H37"/>
    <mergeCell ref="G38:H38"/>
    <mergeCell ref="G39:H39"/>
    <mergeCell ref="I36:J36"/>
    <mergeCell ref="I30:J30"/>
    <mergeCell ref="I31:J31"/>
    <mergeCell ref="I29:J29"/>
    <mergeCell ref="I28:J28"/>
    <mergeCell ref="I26:J26"/>
    <mergeCell ref="G56:H56"/>
    <mergeCell ref="B2:J2"/>
    <mergeCell ref="B3:J3"/>
    <mergeCell ref="G45:H45"/>
    <mergeCell ref="G47:H47"/>
    <mergeCell ref="G50:H50"/>
    <mergeCell ref="I43:J43"/>
    <mergeCell ref="G10:H10"/>
    <mergeCell ref="I9:J9"/>
    <mergeCell ref="G20:H20"/>
    <mergeCell ref="G21:H21"/>
    <mergeCell ref="I19:J19"/>
    <mergeCell ref="I25:J25"/>
    <mergeCell ref="I24:J24"/>
    <mergeCell ref="I23:J23"/>
    <mergeCell ref="I22:J22"/>
    <mergeCell ref="I21:J21"/>
  </mergeCell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zoomScale="130" zoomScaleNormal="130" workbookViewId="0">
      <selection activeCell="F1" sqref="F1"/>
    </sheetView>
  </sheetViews>
  <sheetFormatPr defaultRowHeight="15.75" x14ac:dyDescent="0.25"/>
  <cols>
    <col min="1" max="7" width="9.140625" style="2"/>
    <col min="8" max="8" width="9.140625" style="2" customWidth="1"/>
    <col min="9" max="9" width="20" style="2" customWidth="1"/>
    <col min="10" max="16384" width="9.140625" style="2"/>
  </cols>
  <sheetData>
    <row r="2" spans="2:9" x14ac:dyDescent="0.25">
      <c r="B2" s="94" t="s">
        <v>177</v>
      </c>
      <c r="C2" s="111"/>
      <c r="D2" s="111"/>
      <c r="E2" s="111"/>
      <c r="F2" s="111"/>
      <c r="G2" s="111"/>
      <c r="H2" s="111"/>
      <c r="I2" s="111"/>
    </row>
    <row r="3" spans="2:9" x14ac:dyDescent="0.25">
      <c r="B3" s="94" t="s">
        <v>132</v>
      </c>
      <c r="C3" s="111"/>
      <c r="D3" s="111"/>
      <c r="E3" s="111"/>
      <c r="F3" s="111"/>
      <c r="G3" s="111"/>
      <c r="H3" s="111"/>
      <c r="I3" s="111"/>
    </row>
    <row r="4" spans="2:9" x14ac:dyDescent="0.25">
      <c r="B4" s="94" t="s">
        <v>176</v>
      </c>
      <c r="C4" s="94"/>
      <c r="D4" s="94"/>
      <c r="E4" s="94"/>
      <c r="F4" s="94"/>
      <c r="G4" s="94"/>
      <c r="H4" s="94"/>
      <c r="I4" s="94"/>
    </row>
    <row r="6" spans="2:9" x14ac:dyDescent="0.25">
      <c r="B6" s="118" t="s">
        <v>88</v>
      </c>
      <c r="C6" s="119"/>
      <c r="D6" s="119"/>
      <c r="E6" s="119"/>
      <c r="F6" s="119"/>
      <c r="G6" s="119"/>
      <c r="H6" s="38"/>
      <c r="I6" s="39" t="s">
        <v>69</v>
      </c>
    </row>
    <row r="7" spans="2:9" x14ac:dyDescent="0.25">
      <c r="B7" s="30" t="s">
        <v>133</v>
      </c>
      <c r="C7" s="6"/>
      <c r="D7" s="6"/>
      <c r="E7" s="6"/>
      <c r="F7" s="6"/>
      <c r="G7" s="6"/>
      <c r="H7" s="6"/>
      <c r="I7" s="31"/>
    </row>
    <row r="8" spans="2:9" x14ac:dyDescent="0.25">
      <c r="B8" s="34" t="s">
        <v>134</v>
      </c>
      <c r="C8" s="6"/>
      <c r="D8" s="6"/>
      <c r="E8" s="6"/>
      <c r="F8" s="6"/>
      <c r="G8" s="6"/>
      <c r="H8" s="6"/>
      <c r="I8" s="60">
        <f>'Laporan Aktivitas'!I77:J77</f>
        <v>11313000</v>
      </c>
    </row>
    <row r="9" spans="2:9" ht="16.5" thickBot="1" x14ac:dyDescent="0.3">
      <c r="B9" s="34" t="s">
        <v>135</v>
      </c>
      <c r="C9" s="6"/>
      <c r="D9" s="6"/>
      <c r="E9" s="6"/>
      <c r="F9" s="6"/>
      <c r="G9" s="6"/>
      <c r="H9" s="6"/>
      <c r="I9" s="61">
        <v>-550000</v>
      </c>
    </row>
    <row r="10" spans="2:9" ht="16.5" thickBot="1" x14ac:dyDescent="0.3">
      <c r="B10" s="34"/>
      <c r="C10" s="6"/>
      <c r="D10" s="6"/>
      <c r="E10" s="6"/>
      <c r="F10" s="6"/>
      <c r="G10" s="6"/>
      <c r="H10" s="6"/>
      <c r="I10" s="68">
        <f>I8+I9</f>
        <v>10763000</v>
      </c>
    </row>
    <row r="11" spans="2:9" ht="16.5" thickTop="1" x14ac:dyDescent="0.25">
      <c r="B11" s="30" t="s">
        <v>136</v>
      </c>
      <c r="C11" s="6"/>
      <c r="D11" s="6"/>
      <c r="E11" s="6"/>
      <c r="F11" s="6"/>
      <c r="G11" s="6"/>
      <c r="H11" s="6"/>
      <c r="I11" s="60"/>
    </row>
    <row r="12" spans="2:9" x14ac:dyDescent="0.25">
      <c r="B12" s="34" t="s">
        <v>137</v>
      </c>
      <c r="C12" s="6"/>
      <c r="D12" s="6"/>
      <c r="E12" s="6"/>
      <c r="F12" s="6"/>
      <c r="G12" s="6"/>
      <c r="H12" s="6"/>
      <c r="I12" s="60"/>
    </row>
    <row r="13" spans="2:9" x14ac:dyDescent="0.25">
      <c r="B13" s="34" t="s">
        <v>138</v>
      </c>
      <c r="C13" s="6"/>
      <c r="D13" s="6"/>
      <c r="E13" s="6"/>
      <c r="F13" s="6"/>
      <c r="G13" s="6"/>
      <c r="H13" s="6"/>
      <c r="I13" s="60"/>
    </row>
    <row r="14" spans="2:9" x14ac:dyDescent="0.25">
      <c r="B14" s="34"/>
      <c r="C14" s="6"/>
      <c r="D14" s="6"/>
      <c r="E14" s="6"/>
      <c r="F14" s="6"/>
      <c r="G14" s="6"/>
      <c r="H14" s="6"/>
      <c r="I14" s="60"/>
    </row>
    <row r="15" spans="2:9" x14ac:dyDescent="0.25">
      <c r="B15" s="40" t="s">
        <v>139</v>
      </c>
      <c r="C15" s="6"/>
      <c r="D15" s="6"/>
      <c r="E15" s="6"/>
      <c r="F15" s="6"/>
      <c r="G15" s="6"/>
      <c r="H15" s="6"/>
      <c r="I15" s="67">
        <f>I10</f>
        <v>10763000</v>
      </c>
    </row>
    <row r="16" spans="2:9" x14ac:dyDescent="0.25">
      <c r="B16" s="40" t="s">
        <v>140</v>
      </c>
      <c r="C16" s="6"/>
      <c r="D16" s="6"/>
      <c r="E16" s="6"/>
      <c r="F16" s="6"/>
      <c r="G16" s="6"/>
      <c r="H16" s="6"/>
      <c r="I16" s="67">
        <v>5000000</v>
      </c>
    </row>
    <row r="17" spans="2:9" x14ac:dyDescent="0.25">
      <c r="B17" s="41" t="s">
        <v>141</v>
      </c>
      <c r="C17" s="37"/>
      <c r="D17" s="37"/>
      <c r="E17" s="37"/>
      <c r="F17" s="37"/>
      <c r="G17" s="37"/>
      <c r="H17" s="37"/>
      <c r="I17" s="69">
        <f>I15+I16</f>
        <v>15763000</v>
      </c>
    </row>
  </sheetData>
  <mergeCells count="4">
    <mergeCell ref="B6:G6"/>
    <mergeCell ref="B4:I4"/>
    <mergeCell ref="B2:I2"/>
    <mergeCell ref="B3:I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"/>
  <sheetViews>
    <sheetView zoomScale="140" zoomScaleNormal="140" workbookViewId="0">
      <selection activeCell="B12" sqref="B12"/>
    </sheetView>
  </sheetViews>
  <sheetFormatPr defaultRowHeight="15.75" x14ac:dyDescent="0.25"/>
  <cols>
    <col min="1" max="1" width="9.140625" style="2"/>
    <col min="2" max="2" width="25.28515625" style="2" customWidth="1"/>
    <col min="3" max="3" width="29.7109375" style="2" customWidth="1"/>
    <col min="4" max="4" width="26.28515625" style="2" customWidth="1"/>
    <col min="5" max="5" width="16.7109375" style="2" customWidth="1"/>
    <col min="6" max="6" width="19.42578125" style="2" customWidth="1"/>
    <col min="7" max="16384" width="9.140625" style="2"/>
  </cols>
  <sheetData>
    <row r="2" spans="2:6" x14ac:dyDescent="0.25">
      <c r="B2" s="94" t="s">
        <v>91</v>
      </c>
      <c r="C2" s="94"/>
      <c r="D2" s="94"/>
      <c r="E2" s="94"/>
      <c r="F2" s="94"/>
    </row>
    <row r="4" spans="2:6" x14ac:dyDescent="0.25">
      <c r="B4" s="15" t="s">
        <v>92</v>
      </c>
      <c r="C4" s="15" t="s">
        <v>98</v>
      </c>
    </row>
    <row r="5" spans="2:6" x14ac:dyDescent="0.25">
      <c r="B5" s="13" t="s">
        <v>11</v>
      </c>
      <c r="C5" s="13"/>
    </row>
    <row r="6" spans="2:6" x14ac:dyDescent="0.25">
      <c r="B6" s="13" t="s">
        <v>9</v>
      </c>
      <c r="C6" s="13"/>
    </row>
    <row r="7" spans="2:6" x14ac:dyDescent="0.25">
      <c r="B7" s="13" t="s">
        <v>8</v>
      </c>
      <c r="C7" s="13"/>
    </row>
    <row r="8" spans="2:6" x14ac:dyDescent="0.25">
      <c r="B8" s="13" t="s">
        <v>10</v>
      </c>
      <c r="C8" s="13"/>
    </row>
    <row r="9" spans="2:6" x14ac:dyDescent="0.25">
      <c r="B9" s="13" t="s">
        <v>12</v>
      </c>
      <c r="C9" s="13"/>
    </row>
    <row r="11" spans="2:6" x14ac:dyDescent="0.25">
      <c r="B11" s="93" t="s">
        <v>7</v>
      </c>
      <c r="C11" s="93"/>
      <c r="D11" s="93"/>
      <c r="E11" s="93"/>
      <c r="F11" s="93"/>
    </row>
    <row r="12" spans="2:6" x14ac:dyDescent="0.25">
      <c r="B12" s="14" t="s">
        <v>93</v>
      </c>
      <c r="C12" s="14" t="s">
        <v>94</v>
      </c>
      <c r="D12" s="14" t="s">
        <v>95</v>
      </c>
      <c r="E12" s="14" t="s">
        <v>96</v>
      </c>
      <c r="F12" s="14" t="s">
        <v>97</v>
      </c>
    </row>
    <row r="13" spans="2:6" x14ac:dyDescent="0.25">
      <c r="B13" s="13"/>
      <c r="C13" s="13"/>
      <c r="D13" s="13"/>
      <c r="E13" s="13"/>
      <c r="F13" s="13"/>
    </row>
    <row r="14" spans="2:6" x14ac:dyDescent="0.25">
      <c r="B14" s="13"/>
      <c r="C14" s="13"/>
      <c r="D14" s="13"/>
      <c r="E14" s="13"/>
      <c r="F14" s="13"/>
    </row>
    <row r="15" spans="2:6" x14ac:dyDescent="0.25">
      <c r="B15" s="13"/>
      <c r="C15" s="13"/>
      <c r="D15" s="13"/>
      <c r="E15" s="13"/>
      <c r="F15" s="13"/>
    </row>
    <row r="16" spans="2:6" x14ac:dyDescent="0.25">
      <c r="B16" s="13"/>
      <c r="C16" s="13"/>
      <c r="D16" s="13"/>
      <c r="E16" s="13"/>
      <c r="F16" s="13"/>
    </row>
    <row r="17" spans="2:6" x14ac:dyDescent="0.25">
      <c r="B17" s="13"/>
      <c r="C17" s="13"/>
      <c r="D17" s="13"/>
      <c r="E17" s="13"/>
      <c r="F17" s="13"/>
    </row>
    <row r="18" spans="2:6" x14ac:dyDescent="0.25">
      <c r="B18" s="13"/>
      <c r="C18" s="13"/>
      <c r="D18" s="13"/>
      <c r="E18" s="13"/>
      <c r="F18" s="13"/>
    </row>
    <row r="19" spans="2:6" x14ac:dyDescent="0.25">
      <c r="B19" s="13"/>
      <c r="C19" s="13"/>
      <c r="D19" s="13"/>
      <c r="E19" s="13"/>
      <c r="F19" s="13"/>
    </row>
    <row r="20" spans="2:6" x14ac:dyDescent="0.25">
      <c r="B20" s="13"/>
      <c r="C20" s="13"/>
      <c r="D20" s="13"/>
      <c r="E20" s="13"/>
      <c r="F20" s="13"/>
    </row>
    <row r="21" spans="2:6" x14ac:dyDescent="0.25">
      <c r="B21" s="13"/>
      <c r="C21" s="13"/>
      <c r="D21" s="13"/>
      <c r="E21" s="13"/>
      <c r="F21" s="13"/>
    </row>
    <row r="22" spans="2:6" x14ac:dyDescent="0.25">
      <c r="B22" s="13"/>
      <c r="C22" s="13"/>
      <c r="D22" s="13"/>
      <c r="E22" s="13"/>
      <c r="F22" s="13"/>
    </row>
    <row r="23" spans="2:6" x14ac:dyDescent="0.25">
      <c r="B23" s="13"/>
      <c r="C23" s="13"/>
      <c r="D23" s="13"/>
      <c r="E23" s="13"/>
      <c r="F23" s="13"/>
    </row>
    <row r="24" spans="2:6" x14ac:dyDescent="0.25">
      <c r="B24" s="13"/>
      <c r="C24" s="13"/>
      <c r="D24" s="13"/>
      <c r="E24" s="13"/>
      <c r="F24" s="13"/>
    </row>
    <row r="25" spans="2:6" x14ac:dyDescent="0.25">
      <c r="B25" s="13"/>
      <c r="C25" s="13"/>
      <c r="D25" s="13"/>
      <c r="E25" s="13"/>
      <c r="F25" s="13"/>
    </row>
    <row r="26" spans="2:6" x14ac:dyDescent="0.25">
      <c r="B26" s="13"/>
      <c r="C26" s="13"/>
      <c r="D26" s="13"/>
      <c r="E26" s="13"/>
      <c r="F26" s="13"/>
    </row>
    <row r="27" spans="2:6" x14ac:dyDescent="0.25">
      <c r="B27" s="13"/>
      <c r="C27" s="13"/>
      <c r="D27" s="13"/>
      <c r="E27" s="13"/>
      <c r="F27" s="13"/>
    </row>
    <row r="28" spans="2:6" x14ac:dyDescent="0.25">
      <c r="B28" s="13"/>
      <c r="C28" s="13"/>
      <c r="D28" s="13"/>
      <c r="E28" s="13"/>
      <c r="F28" s="13"/>
    </row>
    <row r="29" spans="2:6" x14ac:dyDescent="0.25">
      <c r="B29" s="13"/>
      <c r="C29" s="13"/>
      <c r="D29" s="13"/>
      <c r="E29" s="13"/>
      <c r="F29" s="13"/>
    </row>
    <row r="30" spans="2:6" x14ac:dyDescent="0.25">
      <c r="B30" s="13"/>
      <c r="C30" s="13"/>
      <c r="D30" s="13"/>
      <c r="E30" s="13"/>
      <c r="F30" s="13"/>
    </row>
    <row r="31" spans="2:6" x14ac:dyDescent="0.25">
      <c r="B31" s="13"/>
      <c r="C31" s="13"/>
      <c r="D31" s="13"/>
      <c r="E31" s="13"/>
      <c r="F31" s="13"/>
    </row>
    <row r="32" spans="2:6" x14ac:dyDescent="0.25">
      <c r="B32" s="13"/>
      <c r="C32" s="13"/>
      <c r="D32" s="13"/>
      <c r="E32" s="13"/>
      <c r="F32" s="13"/>
    </row>
    <row r="33" spans="2:6" x14ac:dyDescent="0.25">
      <c r="B33" s="13"/>
      <c r="C33" s="13"/>
      <c r="D33" s="13"/>
      <c r="E33" s="13"/>
      <c r="F33" s="13"/>
    </row>
    <row r="34" spans="2:6" x14ac:dyDescent="0.25">
      <c r="B34" s="13"/>
      <c r="C34" s="13"/>
      <c r="D34" s="13"/>
      <c r="E34" s="13"/>
      <c r="F34" s="13"/>
    </row>
    <row r="35" spans="2:6" x14ac:dyDescent="0.25">
      <c r="B35" s="13"/>
      <c r="C35" s="13"/>
      <c r="D35" s="13"/>
      <c r="E35" s="13"/>
      <c r="F35" s="13"/>
    </row>
    <row r="36" spans="2:6" x14ac:dyDescent="0.25">
      <c r="B36" s="13"/>
      <c r="C36" s="13"/>
      <c r="D36" s="13"/>
      <c r="E36" s="13"/>
      <c r="F36" s="13"/>
    </row>
    <row r="37" spans="2:6" x14ac:dyDescent="0.25">
      <c r="B37" s="13"/>
      <c r="C37" s="13"/>
      <c r="D37" s="13"/>
      <c r="E37" s="13"/>
      <c r="F37" s="13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  <row r="50" spans="2:6" x14ac:dyDescent="0.25">
      <c r="B50" s="13"/>
      <c r="C50" s="13"/>
      <c r="D50" s="13"/>
      <c r="E50" s="13"/>
      <c r="F50" s="13"/>
    </row>
  </sheetData>
  <mergeCells count="2">
    <mergeCell ref="B11:F11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3"/>
  <sheetViews>
    <sheetView topLeftCell="A10" zoomScale="140" zoomScaleNormal="140" workbookViewId="0">
      <selection activeCell="C10" sqref="C10"/>
    </sheetView>
  </sheetViews>
  <sheetFormatPr defaultRowHeight="15" x14ac:dyDescent="0.25"/>
  <cols>
    <col min="2" max="2" width="14.42578125" customWidth="1"/>
    <col min="3" max="3" width="41.42578125" customWidth="1"/>
  </cols>
  <sheetData>
    <row r="2" spans="1:3" ht="15.75" x14ac:dyDescent="0.25">
      <c r="A2" s="16"/>
      <c r="B2" s="88" t="s">
        <v>99</v>
      </c>
      <c r="C2" s="88"/>
    </row>
    <row r="4" spans="1:3" ht="17.25" customHeight="1" x14ac:dyDescent="0.25">
      <c r="B4" s="17" t="s">
        <v>0</v>
      </c>
      <c r="C4" s="17" t="s">
        <v>1</v>
      </c>
    </row>
    <row r="5" spans="1:3" ht="15.75" x14ac:dyDescent="0.25">
      <c r="B5" s="18">
        <v>100</v>
      </c>
      <c r="C5" s="19" t="s">
        <v>2</v>
      </c>
    </row>
    <row r="6" spans="1:3" ht="15.75" customHeight="1" x14ac:dyDescent="0.25">
      <c r="B6" s="18">
        <v>110</v>
      </c>
      <c r="C6" s="19" t="s">
        <v>3</v>
      </c>
    </row>
    <row r="7" spans="1:3" ht="15.75" x14ac:dyDescent="0.25">
      <c r="B7" s="20">
        <v>112</v>
      </c>
      <c r="C7" s="21" t="s">
        <v>4</v>
      </c>
    </row>
    <row r="8" spans="1:3" ht="15.75" x14ac:dyDescent="0.25">
      <c r="B8" s="20">
        <v>113</v>
      </c>
      <c r="C8" s="21" t="s">
        <v>5</v>
      </c>
    </row>
    <row r="9" spans="1:3" ht="15.75" x14ac:dyDescent="0.25">
      <c r="B9" s="18">
        <v>120</v>
      </c>
      <c r="C9" s="19" t="s">
        <v>6</v>
      </c>
    </row>
    <row r="10" spans="1:3" ht="15.75" x14ac:dyDescent="0.25">
      <c r="B10" s="20">
        <v>121</v>
      </c>
      <c r="C10" s="21" t="s">
        <v>7</v>
      </c>
    </row>
    <row r="11" spans="1:3" ht="15.75" x14ac:dyDescent="0.25">
      <c r="B11" s="20">
        <v>122</v>
      </c>
      <c r="C11" s="21" t="s">
        <v>8</v>
      </c>
    </row>
    <row r="12" spans="1:3" ht="15.75" x14ac:dyDescent="0.25">
      <c r="B12" s="20">
        <v>123</v>
      </c>
      <c r="C12" s="21" t="s">
        <v>9</v>
      </c>
    </row>
    <row r="13" spans="1:3" ht="15.75" x14ac:dyDescent="0.25">
      <c r="B13" s="20">
        <v>124</v>
      </c>
      <c r="C13" s="21" t="s">
        <v>10</v>
      </c>
    </row>
    <row r="14" spans="1:3" ht="15.75" x14ac:dyDescent="0.25">
      <c r="B14" s="20">
        <v>125</v>
      </c>
      <c r="C14" s="21" t="s">
        <v>11</v>
      </c>
    </row>
    <row r="15" spans="1:3" ht="16.5" customHeight="1" x14ac:dyDescent="0.25">
      <c r="B15" s="20">
        <v>126</v>
      </c>
      <c r="C15" s="21" t="s">
        <v>12</v>
      </c>
    </row>
    <row r="16" spans="1:3" ht="16.5" customHeight="1" x14ac:dyDescent="0.25">
      <c r="B16" s="18">
        <v>400</v>
      </c>
      <c r="C16" s="19" t="s">
        <v>13</v>
      </c>
    </row>
    <row r="17" spans="2:3" ht="16.5" customHeight="1" x14ac:dyDescent="0.25">
      <c r="B17" s="18">
        <v>410</v>
      </c>
      <c r="C17" s="19" t="s">
        <v>14</v>
      </c>
    </row>
    <row r="18" spans="2:3" ht="16.5" customHeight="1" x14ac:dyDescent="0.25">
      <c r="B18" s="20">
        <v>411</v>
      </c>
      <c r="C18" s="21" t="s">
        <v>15</v>
      </c>
    </row>
    <row r="19" spans="2:3" ht="16.5" customHeight="1" x14ac:dyDescent="0.25">
      <c r="B19" s="20">
        <v>412</v>
      </c>
      <c r="C19" s="21" t="s">
        <v>16</v>
      </c>
    </row>
    <row r="20" spans="2:3" ht="16.5" customHeight="1" x14ac:dyDescent="0.25">
      <c r="B20" s="18">
        <v>420</v>
      </c>
      <c r="C20" s="19" t="s">
        <v>17</v>
      </c>
    </row>
    <row r="21" spans="2:3" ht="16.5" customHeight="1" x14ac:dyDescent="0.25">
      <c r="B21" s="18">
        <v>430</v>
      </c>
      <c r="C21" s="19" t="s">
        <v>18</v>
      </c>
    </row>
    <row r="22" spans="2:3" ht="16.5" customHeight="1" x14ac:dyDescent="0.25">
      <c r="B22" s="18">
        <v>440</v>
      </c>
      <c r="C22" s="19" t="s">
        <v>19</v>
      </c>
    </row>
    <row r="23" spans="2:3" ht="16.5" customHeight="1" x14ac:dyDescent="0.25">
      <c r="B23" s="20">
        <v>441</v>
      </c>
      <c r="C23" s="21" t="s">
        <v>20</v>
      </c>
    </row>
    <row r="24" spans="2:3" ht="17.25" customHeight="1" x14ac:dyDescent="0.25">
      <c r="B24" s="20">
        <v>442</v>
      </c>
      <c r="C24" s="21" t="s">
        <v>21</v>
      </c>
    </row>
    <row r="25" spans="2:3" ht="16.5" customHeight="1" x14ac:dyDescent="0.25">
      <c r="B25" s="20">
        <v>443</v>
      </c>
      <c r="C25" s="21" t="s">
        <v>22</v>
      </c>
    </row>
    <row r="26" spans="2:3" ht="16.5" customHeight="1" x14ac:dyDescent="0.25">
      <c r="B26" s="20">
        <v>444</v>
      </c>
      <c r="C26" s="21" t="s">
        <v>23</v>
      </c>
    </row>
    <row r="27" spans="2:3" ht="16.5" customHeight="1" x14ac:dyDescent="0.25">
      <c r="B27" s="18">
        <v>450</v>
      </c>
      <c r="C27" s="19" t="s">
        <v>221</v>
      </c>
    </row>
    <row r="28" spans="2:3" ht="16.5" customHeight="1" x14ac:dyDescent="0.25">
      <c r="B28" s="20">
        <v>451</v>
      </c>
      <c r="C28" s="21" t="s">
        <v>24</v>
      </c>
    </row>
    <row r="29" spans="2:3" ht="16.5" customHeight="1" x14ac:dyDescent="0.25">
      <c r="B29" s="20">
        <v>452</v>
      </c>
      <c r="C29" s="21" t="s">
        <v>222</v>
      </c>
    </row>
    <row r="30" spans="2:3" ht="16.5" customHeight="1" x14ac:dyDescent="0.25">
      <c r="B30" s="18">
        <v>460</v>
      </c>
      <c r="C30" s="19" t="s">
        <v>25</v>
      </c>
    </row>
    <row r="31" spans="2:3" ht="16.5" customHeight="1" x14ac:dyDescent="0.25">
      <c r="B31" s="20">
        <v>461</v>
      </c>
      <c r="C31" s="21" t="s">
        <v>26</v>
      </c>
    </row>
    <row r="32" spans="2:3" ht="16.5" customHeight="1" x14ac:dyDescent="0.25">
      <c r="B32" s="20">
        <v>462</v>
      </c>
      <c r="C32" s="21" t="s">
        <v>27</v>
      </c>
    </row>
    <row r="33" spans="2:3" ht="16.5" customHeight="1" x14ac:dyDescent="0.25">
      <c r="B33" s="20">
        <v>463</v>
      </c>
      <c r="C33" s="21" t="s">
        <v>28</v>
      </c>
    </row>
    <row r="34" spans="2:3" ht="16.5" customHeight="1" x14ac:dyDescent="0.25">
      <c r="B34" s="20">
        <v>464</v>
      </c>
      <c r="C34" s="21" t="s">
        <v>29</v>
      </c>
    </row>
    <row r="35" spans="2:3" ht="16.5" customHeight="1" x14ac:dyDescent="0.25">
      <c r="B35" s="20">
        <v>465</v>
      </c>
      <c r="C35" s="21" t="s">
        <v>30</v>
      </c>
    </row>
    <row r="36" spans="2:3" ht="15.75" x14ac:dyDescent="0.25">
      <c r="B36" s="20">
        <v>466</v>
      </c>
      <c r="C36" s="21" t="s">
        <v>31</v>
      </c>
    </row>
    <row r="37" spans="2:3" ht="16.5" customHeight="1" x14ac:dyDescent="0.25">
      <c r="B37" s="20">
        <v>467</v>
      </c>
      <c r="C37" s="21" t="s">
        <v>32</v>
      </c>
    </row>
    <row r="38" spans="2:3" ht="15.75" x14ac:dyDescent="0.25">
      <c r="B38" s="18">
        <v>499</v>
      </c>
      <c r="C38" s="19" t="s">
        <v>33</v>
      </c>
    </row>
    <row r="39" spans="2:3" ht="16.5" customHeight="1" x14ac:dyDescent="0.25">
      <c r="B39" s="18">
        <v>500</v>
      </c>
      <c r="C39" s="19" t="s">
        <v>34</v>
      </c>
    </row>
    <row r="40" spans="2:3" ht="17.25" customHeight="1" x14ac:dyDescent="0.25">
      <c r="B40" s="18">
        <v>510</v>
      </c>
      <c r="C40" s="19" t="s">
        <v>35</v>
      </c>
    </row>
    <row r="41" spans="2:3" ht="16.5" customHeight="1" x14ac:dyDescent="0.25">
      <c r="B41" s="20">
        <v>511</v>
      </c>
      <c r="C41" s="21" t="s">
        <v>36</v>
      </c>
    </row>
    <row r="42" spans="2:3" ht="16.5" customHeight="1" x14ac:dyDescent="0.25">
      <c r="B42" s="20">
        <v>512</v>
      </c>
      <c r="C42" s="21" t="s">
        <v>37</v>
      </c>
    </row>
    <row r="43" spans="2:3" ht="16.5" customHeight="1" x14ac:dyDescent="0.25">
      <c r="B43" s="20">
        <v>513</v>
      </c>
      <c r="C43" s="21" t="s">
        <v>38</v>
      </c>
    </row>
    <row r="44" spans="2:3" ht="16.5" customHeight="1" x14ac:dyDescent="0.25">
      <c r="B44" s="20">
        <v>514</v>
      </c>
      <c r="C44" s="21" t="s">
        <v>39</v>
      </c>
    </row>
    <row r="45" spans="2:3" ht="16.5" customHeight="1" x14ac:dyDescent="0.25">
      <c r="B45" s="20">
        <v>515</v>
      </c>
      <c r="C45" s="21" t="s">
        <v>41</v>
      </c>
    </row>
    <row r="46" spans="2:3" ht="17.25" customHeight="1" x14ac:dyDescent="0.25">
      <c r="B46" s="20">
        <v>516</v>
      </c>
      <c r="C46" s="21" t="s">
        <v>42</v>
      </c>
    </row>
    <row r="47" spans="2:3" ht="17.25" customHeight="1" x14ac:dyDescent="0.25">
      <c r="B47" s="18">
        <v>520</v>
      </c>
      <c r="C47" s="19" t="s">
        <v>43</v>
      </c>
    </row>
    <row r="48" spans="2:3" ht="16.5" customHeight="1" x14ac:dyDescent="0.25">
      <c r="B48" s="20">
        <v>521</v>
      </c>
      <c r="C48" s="21" t="s">
        <v>44</v>
      </c>
    </row>
    <row r="49" spans="2:3" ht="16.5" customHeight="1" x14ac:dyDescent="0.25">
      <c r="B49" s="20">
        <v>522</v>
      </c>
      <c r="C49" s="21" t="s">
        <v>45</v>
      </c>
    </row>
    <row r="50" spans="2:3" ht="16.5" customHeight="1" x14ac:dyDescent="0.25">
      <c r="B50" s="18">
        <v>530</v>
      </c>
      <c r="C50" s="19" t="s">
        <v>19</v>
      </c>
    </row>
    <row r="51" spans="2:3" ht="16.5" customHeight="1" x14ac:dyDescent="0.25">
      <c r="B51" s="20">
        <v>531</v>
      </c>
      <c r="C51" s="21" t="s">
        <v>194</v>
      </c>
    </row>
    <row r="52" spans="2:3" ht="16.5" customHeight="1" x14ac:dyDescent="0.25">
      <c r="B52" s="20">
        <v>532</v>
      </c>
      <c r="C52" s="21" t="s">
        <v>47</v>
      </c>
    </row>
    <row r="53" spans="2:3" ht="16.5" customHeight="1" x14ac:dyDescent="0.25">
      <c r="B53" s="20">
        <v>533</v>
      </c>
      <c r="C53" s="21" t="s">
        <v>48</v>
      </c>
    </row>
    <row r="54" spans="2:3" ht="16.5" customHeight="1" x14ac:dyDescent="0.25">
      <c r="B54" s="20">
        <v>534</v>
      </c>
      <c r="C54" s="21" t="s">
        <v>49</v>
      </c>
    </row>
    <row r="55" spans="2:3" ht="16.5" customHeight="1" x14ac:dyDescent="0.25">
      <c r="B55" s="20">
        <v>535</v>
      </c>
      <c r="C55" s="21" t="s">
        <v>50</v>
      </c>
    </row>
    <row r="56" spans="2:3" ht="17.25" customHeight="1" x14ac:dyDescent="0.25">
      <c r="B56" s="18">
        <v>540</v>
      </c>
      <c r="C56" s="19" t="s">
        <v>51</v>
      </c>
    </row>
    <row r="57" spans="2:3" ht="17.25" customHeight="1" x14ac:dyDescent="0.25">
      <c r="B57" s="20">
        <v>541</v>
      </c>
      <c r="C57" s="21" t="s">
        <v>52</v>
      </c>
    </row>
    <row r="58" spans="2:3" ht="16.5" customHeight="1" x14ac:dyDescent="0.25">
      <c r="B58" s="20">
        <v>542</v>
      </c>
      <c r="C58" s="21" t="s">
        <v>53</v>
      </c>
    </row>
    <row r="59" spans="2:3" ht="15.75" customHeight="1" x14ac:dyDescent="0.25">
      <c r="B59" s="20">
        <v>543</v>
      </c>
      <c r="C59" s="21" t="s">
        <v>54</v>
      </c>
    </row>
    <row r="60" spans="2:3" ht="16.5" customHeight="1" x14ac:dyDescent="0.25">
      <c r="B60" s="18">
        <v>550</v>
      </c>
      <c r="C60" s="19" t="s">
        <v>55</v>
      </c>
    </row>
    <row r="61" spans="2:3" ht="16.5" customHeight="1" x14ac:dyDescent="0.25">
      <c r="B61" s="20">
        <v>551</v>
      </c>
      <c r="C61" s="21" t="s">
        <v>56</v>
      </c>
    </row>
    <row r="62" spans="2:3" ht="16.5" customHeight="1" x14ac:dyDescent="0.25">
      <c r="B62" s="20">
        <v>552</v>
      </c>
      <c r="C62" s="21" t="s">
        <v>57</v>
      </c>
    </row>
    <row r="63" spans="2:3" ht="16.5" customHeight="1" x14ac:dyDescent="0.25">
      <c r="B63" s="20">
        <v>553</v>
      </c>
      <c r="C63" s="21" t="s">
        <v>58</v>
      </c>
    </row>
    <row r="64" spans="2:3" ht="16.5" customHeight="1" x14ac:dyDescent="0.25">
      <c r="B64" s="20">
        <v>554</v>
      </c>
      <c r="C64" s="21" t="s">
        <v>59</v>
      </c>
    </row>
    <row r="65" spans="2:3" ht="17.25" customHeight="1" x14ac:dyDescent="0.25">
      <c r="B65" s="20">
        <v>555</v>
      </c>
      <c r="C65" s="21" t="s">
        <v>60</v>
      </c>
    </row>
    <row r="66" spans="2:3" ht="17.25" customHeight="1" x14ac:dyDescent="0.25">
      <c r="B66" s="20">
        <v>556</v>
      </c>
      <c r="C66" s="21" t="s">
        <v>61</v>
      </c>
    </row>
    <row r="67" spans="2:3" ht="16.5" customHeight="1" x14ac:dyDescent="0.25">
      <c r="B67" s="20">
        <v>557</v>
      </c>
      <c r="C67" s="21" t="s">
        <v>62</v>
      </c>
    </row>
    <row r="68" spans="2:3" ht="17.25" customHeight="1" x14ac:dyDescent="0.25">
      <c r="B68" s="18">
        <v>560</v>
      </c>
      <c r="C68" s="19" t="s">
        <v>63</v>
      </c>
    </row>
    <row r="69" spans="2:3" ht="16.5" customHeight="1" x14ac:dyDescent="0.25">
      <c r="B69" s="20">
        <v>561</v>
      </c>
      <c r="C69" s="21" t="s">
        <v>64</v>
      </c>
    </row>
    <row r="70" spans="2:3" ht="16.5" customHeight="1" x14ac:dyDescent="0.25">
      <c r="B70" s="20">
        <v>562</v>
      </c>
      <c r="C70" s="21" t="s">
        <v>65</v>
      </c>
    </row>
    <row r="71" spans="2:3" ht="16.5" customHeight="1" x14ac:dyDescent="0.25">
      <c r="B71" s="18">
        <v>599</v>
      </c>
      <c r="C71" s="19" t="s">
        <v>66</v>
      </c>
    </row>
    <row r="72" spans="2:3" ht="16.5" customHeight="1" x14ac:dyDescent="0.25">
      <c r="B72" s="1"/>
    </row>
    <row r="73" spans="2:3" ht="16.5" customHeight="1" x14ac:dyDescent="0.25"/>
  </sheetData>
  <mergeCells count="1">
    <mergeCell ref="B2:C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opLeftCell="A13" zoomScaleNormal="100" workbookViewId="0">
      <selection activeCell="C8" sqref="C8:J8"/>
    </sheetView>
  </sheetViews>
  <sheetFormatPr defaultRowHeight="15" x14ac:dyDescent="0.25"/>
  <cols>
    <col min="2" max="2" width="16.7109375" customWidth="1"/>
    <col min="10" max="10" width="5.28515625" customWidth="1"/>
  </cols>
  <sheetData>
    <row r="2" spans="2:10" x14ac:dyDescent="0.25">
      <c r="B2" s="99" t="s">
        <v>220</v>
      </c>
      <c r="C2" s="99"/>
      <c r="D2" s="99"/>
      <c r="E2" s="99"/>
      <c r="F2" s="99"/>
      <c r="G2" s="99"/>
      <c r="H2" s="99"/>
      <c r="I2" s="99"/>
      <c r="J2" s="99"/>
    </row>
    <row r="3" spans="2:10" ht="30.75" customHeight="1" x14ac:dyDescent="0.25">
      <c r="B3" s="100" t="s">
        <v>219</v>
      </c>
      <c r="C3" s="100"/>
      <c r="D3" s="100"/>
      <c r="E3" s="100"/>
      <c r="F3" s="100"/>
      <c r="G3" s="100"/>
      <c r="H3" s="100"/>
      <c r="I3" s="100"/>
      <c r="J3" s="100"/>
    </row>
    <row r="5" spans="2:10" x14ac:dyDescent="0.25">
      <c r="B5" s="82" t="s">
        <v>67</v>
      </c>
      <c r="C5" s="99" t="s">
        <v>68</v>
      </c>
      <c r="D5" s="99"/>
      <c r="E5" s="99"/>
      <c r="F5" s="99"/>
      <c r="G5" s="99"/>
      <c r="H5" s="99"/>
      <c r="I5" s="99"/>
      <c r="J5" s="99"/>
    </row>
    <row r="6" spans="2:10" x14ac:dyDescent="0.25">
      <c r="B6" s="82"/>
      <c r="C6" s="98" t="s">
        <v>218</v>
      </c>
      <c r="D6" s="98"/>
      <c r="E6" s="98"/>
      <c r="F6" s="98"/>
      <c r="G6" s="98"/>
      <c r="H6" s="98"/>
      <c r="I6" s="98"/>
      <c r="J6" s="98"/>
    </row>
    <row r="7" spans="2:10" x14ac:dyDescent="0.25">
      <c r="B7" s="80" t="s">
        <v>217</v>
      </c>
      <c r="C7" s="97" t="s">
        <v>216</v>
      </c>
      <c r="D7" s="97"/>
      <c r="E7" s="97"/>
      <c r="F7" s="97"/>
      <c r="G7" s="97"/>
      <c r="H7" s="97"/>
      <c r="I7" s="97"/>
      <c r="J7" s="97"/>
    </row>
    <row r="8" spans="2:10" x14ac:dyDescent="0.25">
      <c r="B8" s="80" t="s">
        <v>214</v>
      </c>
      <c r="C8" s="95" t="s">
        <v>215</v>
      </c>
      <c r="D8" s="95"/>
      <c r="E8" s="95"/>
      <c r="F8" s="95"/>
      <c r="G8" s="95"/>
      <c r="H8" s="95"/>
      <c r="I8" s="95"/>
      <c r="J8" s="95"/>
    </row>
    <row r="9" spans="2:10" x14ac:dyDescent="0.25">
      <c r="B9" s="80" t="s">
        <v>214</v>
      </c>
      <c r="C9" s="95" t="s">
        <v>200</v>
      </c>
      <c r="D9" s="95"/>
      <c r="E9" s="95"/>
      <c r="F9" s="95"/>
      <c r="G9" s="95"/>
      <c r="H9" s="95"/>
      <c r="I9" s="95"/>
      <c r="J9" s="95"/>
    </row>
    <row r="10" spans="2:10" x14ac:dyDescent="0.25">
      <c r="B10" s="80" t="s">
        <v>213</v>
      </c>
      <c r="C10" s="95" t="s">
        <v>212</v>
      </c>
      <c r="D10" s="95"/>
      <c r="E10" s="95"/>
      <c r="F10" s="95"/>
      <c r="G10" s="95"/>
      <c r="H10" s="95"/>
      <c r="I10" s="95"/>
      <c r="J10" s="95"/>
    </row>
    <row r="11" spans="2:10" x14ac:dyDescent="0.25">
      <c r="B11" s="80" t="s">
        <v>150</v>
      </c>
      <c r="C11" s="95" t="s">
        <v>211</v>
      </c>
      <c r="D11" s="95"/>
      <c r="E11" s="95"/>
      <c r="F11" s="95"/>
      <c r="G11" s="95"/>
      <c r="H11" s="95"/>
      <c r="I11" s="95"/>
      <c r="J11" s="95"/>
    </row>
    <row r="12" spans="2:10" x14ac:dyDescent="0.25">
      <c r="B12" s="80" t="s">
        <v>151</v>
      </c>
      <c r="C12" s="95" t="s">
        <v>210</v>
      </c>
      <c r="D12" s="95"/>
      <c r="E12" s="95"/>
      <c r="F12" s="95"/>
      <c r="G12" s="95"/>
      <c r="H12" s="95"/>
      <c r="I12" s="95"/>
      <c r="J12" s="95"/>
    </row>
    <row r="13" spans="2:10" x14ac:dyDescent="0.25">
      <c r="B13" s="80" t="s">
        <v>151</v>
      </c>
      <c r="C13" s="95" t="s">
        <v>200</v>
      </c>
      <c r="D13" s="95"/>
      <c r="E13" s="95"/>
      <c r="F13" s="95"/>
      <c r="G13" s="95"/>
      <c r="H13" s="95"/>
      <c r="I13" s="95"/>
      <c r="J13" s="95"/>
    </row>
    <row r="14" spans="2:10" x14ac:dyDescent="0.25">
      <c r="B14" s="80" t="s">
        <v>152</v>
      </c>
      <c r="C14" s="95" t="s">
        <v>209</v>
      </c>
      <c r="D14" s="95"/>
      <c r="E14" s="95"/>
      <c r="F14" s="95"/>
      <c r="G14" s="95"/>
      <c r="H14" s="95"/>
      <c r="I14" s="95"/>
      <c r="J14" s="95"/>
    </row>
    <row r="15" spans="2:10" x14ac:dyDescent="0.25">
      <c r="B15" s="80" t="s">
        <v>154</v>
      </c>
      <c r="C15" s="95" t="s">
        <v>208</v>
      </c>
      <c r="D15" s="95"/>
      <c r="E15" s="95"/>
      <c r="F15" s="95"/>
      <c r="G15" s="95"/>
      <c r="H15" s="95"/>
      <c r="I15" s="95"/>
      <c r="J15" s="95"/>
    </row>
    <row r="16" spans="2:10" x14ac:dyDescent="0.25">
      <c r="B16" s="80" t="s">
        <v>154</v>
      </c>
      <c r="C16" s="97" t="s">
        <v>207</v>
      </c>
      <c r="D16" s="97"/>
      <c r="E16" s="97"/>
      <c r="F16" s="97"/>
      <c r="G16" s="97"/>
      <c r="H16" s="97"/>
      <c r="I16" s="97"/>
      <c r="J16" s="97"/>
    </row>
    <row r="17" spans="2:10" x14ac:dyDescent="0.25">
      <c r="B17" s="80" t="s">
        <v>157</v>
      </c>
      <c r="C17" s="95" t="s">
        <v>206</v>
      </c>
      <c r="D17" s="95"/>
      <c r="E17" s="95"/>
      <c r="F17" s="95"/>
      <c r="G17" s="95"/>
      <c r="H17" s="95"/>
      <c r="I17" s="95"/>
      <c r="J17" s="95"/>
    </row>
    <row r="18" spans="2:10" x14ac:dyDescent="0.25">
      <c r="B18" s="80" t="s">
        <v>157</v>
      </c>
      <c r="C18" s="95" t="s">
        <v>200</v>
      </c>
      <c r="D18" s="95"/>
      <c r="E18" s="95"/>
      <c r="F18" s="95"/>
      <c r="G18" s="95"/>
      <c r="H18" s="95"/>
      <c r="I18" s="95"/>
      <c r="J18" s="95"/>
    </row>
    <row r="19" spans="2:10" x14ac:dyDescent="0.25">
      <c r="B19" s="80" t="s">
        <v>158</v>
      </c>
      <c r="C19" s="95" t="s">
        <v>205</v>
      </c>
      <c r="D19" s="95"/>
      <c r="E19" s="95"/>
      <c r="F19" s="95"/>
      <c r="G19" s="95"/>
      <c r="H19" s="95"/>
      <c r="I19" s="95"/>
      <c r="J19" s="95"/>
    </row>
    <row r="20" spans="2:10" x14ac:dyDescent="0.25">
      <c r="B20" s="80" t="s">
        <v>204</v>
      </c>
      <c r="C20" s="95" t="s">
        <v>203</v>
      </c>
      <c r="D20" s="95"/>
      <c r="E20" s="95"/>
      <c r="F20" s="95"/>
      <c r="G20" s="95"/>
      <c r="H20" s="95"/>
      <c r="I20" s="95"/>
      <c r="J20" s="95"/>
    </row>
    <row r="21" spans="2:10" x14ac:dyDescent="0.25">
      <c r="B21" s="80" t="s">
        <v>163</v>
      </c>
      <c r="C21" s="95" t="s">
        <v>202</v>
      </c>
      <c r="D21" s="95"/>
      <c r="E21" s="95"/>
      <c r="F21" s="95"/>
      <c r="G21" s="95"/>
      <c r="H21" s="95"/>
      <c r="I21" s="95"/>
      <c r="J21" s="95"/>
    </row>
    <row r="22" spans="2:10" x14ac:dyDescent="0.25">
      <c r="B22" s="80" t="s">
        <v>166</v>
      </c>
      <c r="C22" s="95" t="s">
        <v>201</v>
      </c>
      <c r="D22" s="95"/>
      <c r="E22" s="95"/>
      <c r="F22" s="95"/>
      <c r="G22" s="95"/>
      <c r="H22" s="95"/>
      <c r="I22" s="95"/>
      <c r="J22" s="95"/>
    </row>
    <row r="23" spans="2:10" x14ac:dyDescent="0.25">
      <c r="B23" s="80" t="s">
        <v>166</v>
      </c>
      <c r="C23" s="95" t="s">
        <v>200</v>
      </c>
      <c r="D23" s="95"/>
      <c r="E23" s="95"/>
      <c r="F23" s="95"/>
      <c r="G23" s="95"/>
      <c r="H23" s="95"/>
      <c r="I23" s="95"/>
      <c r="J23" s="95"/>
    </row>
    <row r="24" spans="2:10" ht="25.5" customHeight="1" x14ac:dyDescent="0.25">
      <c r="B24" s="81" t="s">
        <v>167</v>
      </c>
      <c r="C24" s="96" t="s">
        <v>199</v>
      </c>
      <c r="D24" s="96"/>
      <c r="E24" s="96"/>
      <c r="F24" s="96"/>
      <c r="G24" s="96"/>
      <c r="H24" s="96"/>
      <c r="I24" s="96"/>
      <c r="J24" s="96"/>
    </row>
    <row r="25" spans="2:10" x14ac:dyDescent="0.25">
      <c r="B25" s="80" t="s">
        <v>169</v>
      </c>
      <c r="C25" s="95" t="s">
        <v>198</v>
      </c>
      <c r="D25" s="95"/>
      <c r="E25" s="95"/>
      <c r="F25" s="95"/>
      <c r="G25" s="95"/>
      <c r="H25" s="95"/>
      <c r="I25" s="95"/>
      <c r="J25" s="95"/>
    </row>
    <row r="26" spans="2:10" x14ac:dyDescent="0.25">
      <c r="B26" s="80" t="s">
        <v>169</v>
      </c>
      <c r="C26" s="95" t="s">
        <v>197</v>
      </c>
      <c r="D26" s="95"/>
      <c r="E26" s="95"/>
      <c r="F26" s="95"/>
      <c r="G26" s="95"/>
      <c r="H26" s="95"/>
      <c r="I26" s="95"/>
      <c r="J26" s="95"/>
    </row>
    <row r="27" spans="2:10" x14ac:dyDescent="0.25">
      <c r="B27" s="80" t="s">
        <v>169</v>
      </c>
      <c r="C27" s="95" t="s">
        <v>196</v>
      </c>
      <c r="D27" s="95"/>
      <c r="E27" s="95"/>
      <c r="F27" s="95"/>
      <c r="G27" s="95"/>
      <c r="H27" s="95"/>
      <c r="I27" s="95"/>
      <c r="J27" s="95"/>
    </row>
  </sheetData>
  <mergeCells count="25">
    <mergeCell ref="C6:J6"/>
    <mergeCell ref="B2:J2"/>
    <mergeCell ref="B3:J3"/>
    <mergeCell ref="C5:J5"/>
    <mergeCell ref="C7:J7"/>
    <mergeCell ref="C8:J8"/>
    <mergeCell ref="C19:J19"/>
    <mergeCell ref="C16:J16"/>
    <mergeCell ref="C17:J17"/>
    <mergeCell ref="C18:J18"/>
    <mergeCell ref="C27:J27"/>
    <mergeCell ref="C23:J23"/>
    <mergeCell ref="C20:J20"/>
    <mergeCell ref="C9:J9"/>
    <mergeCell ref="C10:J10"/>
    <mergeCell ref="C11:J11"/>
    <mergeCell ref="C12:J12"/>
    <mergeCell ref="C13:J13"/>
    <mergeCell ref="C14:J14"/>
    <mergeCell ref="C15:J15"/>
    <mergeCell ref="C21:J21"/>
    <mergeCell ref="C22:J22"/>
    <mergeCell ref="C24:J24"/>
    <mergeCell ref="C25:J25"/>
    <mergeCell ref="C26:J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5"/>
  <sheetViews>
    <sheetView topLeftCell="A28" zoomScaleNormal="100" workbookViewId="0">
      <selection activeCell="H47" sqref="H47"/>
    </sheetView>
  </sheetViews>
  <sheetFormatPr defaultRowHeight="15.75" x14ac:dyDescent="0.25"/>
  <cols>
    <col min="1" max="1" width="9.140625" style="2"/>
    <col min="2" max="2" width="17.5703125" style="2" customWidth="1"/>
    <col min="3" max="3" width="38.28515625" style="2" customWidth="1"/>
    <col min="4" max="4" width="20.28515625" style="2" customWidth="1"/>
    <col min="5" max="5" width="19.85546875" style="2" customWidth="1"/>
    <col min="6" max="6" width="19.42578125" style="2" customWidth="1"/>
    <col min="7" max="7" width="9.140625" style="2"/>
    <col min="8" max="8" width="14.5703125" style="2" bestFit="1" customWidth="1"/>
    <col min="9" max="16384" width="9.140625" style="2"/>
  </cols>
  <sheetData>
    <row r="2" spans="2:6" x14ac:dyDescent="0.25">
      <c r="B2" s="88" t="s">
        <v>177</v>
      </c>
      <c r="C2" s="88"/>
      <c r="D2" s="88"/>
      <c r="E2" s="88"/>
      <c r="F2" s="88"/>
    </row>
    <row r="3" spans="2:6" x14ac:dyDescent="0.25">
      <c r="B3" s="88" t="s">
        <v>192</v>
      </c>
      <c r="C3" s="88"/>
      <c r="D3" s="88"/>
      <c r="E3" s="88"/>
      <c r="F3" s="88"/>
    </row>
    <row r="4" spans="2:6" x14ac:dyDescent="0.25">
      <c r="B4" s="88" t="s">
        <v>176</v>
      </c>
      <c r="C4" s="88"/>
      <c r="D4" s="88"/>
      <c r="E4" s="88"/>
      <c r="F4" s="88"/>
    </row>
    <row r="6" spans="2:6" x14ac:dyDescent="0.25">
      <c r="B6" s="12" t="s">
        <v>67</v>
      </c>
      <c r="C6" s="12" t="s">
        <v>68</v>
      </c>
      <c r="D6" s="12" t="s">
        <v>70</v>
      </c>
      <c r="E6" s="12" t="s">
        <v>71</v>
      </c>
      <c r="F6" s="12" t="s">
        <v>69</v>
      </c>
    </row>
    <row r="7" spans="2:6" x14ac:dyDescent="0.25">
      <c r="B7" s="103" t="s">
        <v>142</v>
      </c>
      <c r="C7" s="48" t="s">
        <v>143</v>
      </c>
      <c r="D7" s="4" t="s">
        <v>4</v>
      </c>
      <c r="E7" s="3"/>
      <c r="F7" s="101">
        <v>900000</v>
      </c>
    </row>
    <row r="8" spans="2:6" x14ac:dyDescent="0.25">
      <c r="B8" s="104"/>
      <c r="C8" s="5"/>
      <c r="D8" s="5"/>
      <c r="E8" s="45" t="s">
        <v>29</v>
      </c>
      <c r="F8" s="102"/>
    </row>
    <row r="9" spans="2:6" x14ac:dyDescent="0.25">
      <c r="B9" s="103" t="s">
        <v>146</v>
      </c>
      <c r="C9" s="48" t="s">
        <v>144</v>
      </c>
      <c r="D9" s="4" t="s">
        <v>4</v>
      </c>
      <c r="E9" s="46"/>
      <c r="F9" s="101">
        <v>735000</v>
      </c>
    </row>
    <row r="10" spans="2:6" x14ac:dyDescent="0.25">
      <c r="B10" s="104"/>
      <c r="C10" s="5"/>
      <c r="D10" s="5"/>
      <c r="E10" s="45" t="s">
        <v>20</v>
      </c>
      <c r="F10" s="102"/>
    </row>
    <row r="11" spans="2:6" ht="31.5" x14ac:dyDescent="0.25">
      <c r="B11" s="103" t="s">
        <v>146</v>
      </c>
      <c r="C11" s="48" t="s">
        <v>145</v>
      </c>
      <c r="D11" s="43" t="s">
        <v>46</v>
      </c>
      <c r="E11" s="46"/>
      <c r="F11" s="101">
        <v>-250000</v>
      </c>
    </row>
    <row r="12" spans="2:6" x14ac:dyDescent="0.25">
      <c r="B12" s="104"/>
      <c r="C12" s="5"/>
      <c r="D12" s="44"/>
      <c r="E12" s="45" t="s">
        <v>4</v>
      </c>
      <c r="F12" s="102"/>
    </row>
    <row r="13" spans="2:6" x14ac:dyDescent="0.25">
      <c r="B13" s="103" t="s">
        <v>148</v>
      </c>
      <c r="C13" s="48" t="s">
        <v>147</v>
      </c>
      <c r="D13" s="48" t="s">
        <v>4</v>
      </c>
      <c r="E13" s="51"/>
      <c r="F13" s="107">
        <v>1800000</v>
      </c>
    </row>
    <row r="14" spans="2:6" x14ac:dyDescent="0.25">
      <c r="B14" s="104"/>
      <c r="C14" s="50"/>
      <c r="D14" s="50"/>
      <c r="E14" s="52" t="s">
        <v>32</v>
      </c>
      <c r="F14" s="108"/>
    </row>
    <row r="15" spans="2:6" x14ac:dyDescent="0.25">
      <c r="B15" s="103" t="s">
        <v>150</v>
      </c>
      <c r="C15" s="48" t="s">
        <v>149</v>
      </c>
      <c r="D15" s="48" t="s">
        <v>47</v>
      </c>
      <c r="E15" s="51"/>
      <c r="F15" s="101">
        <v>-250000</v>
      </c>
    </row>
    <row r="16" spans="2:6" x14ac:dyDescent="0.25">
      <c r="B16" s="104"/>
      <c r="C16" s="50"/>
      <c r="D16" s="50"/>
      <c r="E16" s="52" t="s">
        <v>4</v>
      </c>
      <c r="F16" s="102"/>
    </row>
    <row r="17" spans="2:6" x14ac:dyDescent="0.25">
      <c r="B17" s="103" t="s">
        <v>151</v>
      </c>
      <c r="C17" s="48" t="s">
        <v>144</v>
      </c>
      <c r="D17" s="4" t="s">
        <v>4</v>
      </c>
      <c r="E17" s="46"/>
      <c r="F17" s="101">
        <v>755000</v>
      </c>
    </row>
    <row r="18" spans="2:6" x14ac:dyDescent="0.25">
      <c r="B18" s="104"/>
      <c r="C18" s="5"/>
      <c r="D18" s="5"/>
      <c r="E18" s="45" t="s">
        <v>20</v>
      </c>
      <c r="F18" s="102"/>
    </row>
    <row r="19" spans="2:6" ht="31.5" x14ac:dyDescent="0.25">
      <c r="B19" s="103" t="s">
        <v>151</v>
      </c>
      <c r="C19" s="48" t="s">
        <v>145</v>
      </c>
      <c r="D19" s="43" t="s">
        <v>46</v>
      </c>
      <c r="E19" s="46"/>
      <c r="F19" s="101">
        <v>-250000</v>
      </c>
    </row>
    <row r="20" spans="2:6" x14ac:dyDescent="0.25">
      <c r="B20" s="104"/>
      <c r="C20" s="5"/>
      <c r="D20" s="5"/>
      <c r="E20" s="45" t="s">
        <v>4</v>
      </c>
      <c r="F20" s="102"/>
    </row>
    <row r="21" spans="2:6" ht="31.5" x14ac:dyDescent="0.25">
      <c r="B21" s="103" t="s">
        <v>152</v>
      </c>
      <c r="C21" s="48" t="s">
        <v>153</v>
      </c>
      <c r="D21" s="43" t="s">
        <v>36</v>
      </c>
      <c r="E21" s="46"/>
      <c r="F21" s="101">
        <v>-300000</v>
      </c>
    </row>
    <row r="22" spans="2:6" x14ac:dyDescent="0.25">
      <c r="B22" s="104"/>
      <c r="C22" s="5"/>
      <c r="D22" s="44"/>
      <c r="E22" s="45" t="s">
        <v>4</v>
      </c>
      <c r="F22" s="102"/>
    </row>
    <row r="23" spans="2:6" x14ac:dyDescent="0.25">
      <c r="B23" s="103" t="s">
        <v>154</v>
      </c>
      <c r="C23" s="4" t="s">
        <v>155</v>
      </c>
      <c r="D23" s="4" t="s">
        <v>4</v>
      </c>
      <c r="E23" s="46"/>
      <c r="F23" s="101">
        <v>700000</v>
      </c>
    </row>
    <row r="24" spans="2:6" x14ac:dyDescent="0.25">
      <c r="B24" s="104"/>
      <c r="C24" s="5"/>
      <c r="D24" s="5"/>
      <c r="E24" s="45" t="s">
        <v>22</v>
      </c>
      <c r="F24" s="102"/>
    </row>
    <row r="25" spans="2:6" ht="31.5" x14ac:dyDescent="0.25">
      <c r="B25" s="103" t="s">
        <v>154</v>
      </c>
      <c r="C25" s="48" t="s">
        <v>156</v>
      </c>
      <c r="D25" s="43" t="s">
        <v>46</v>
      </c>
      <c r="E25" s="46"/>
      <c r="F25" s="101">
        <v>-300000</v>
      </c>
    </row>
    <row r="26" spans="2:6" x14ac:dyDescent="0.25">
      <c r="B26" s="104"/>
      <c r="C26" s="50"/>
      <c r="D26" s="5"/>
      <c r="E26" s="45" t="s">
        <v>4</v>
      </c>
      <c r="F26" s="102"/>
    </row>
    <row r="27" spans="2:6" x14ac:dyDescent="0.25">
      <c r="B27" s="103" t="s">
        <v>157</v>
      </c>
      <c r="C27" s="48" t="s">
        <v>144</v>
      </c>
      <c r="D27" s="4" t="s">
        <v>4</v>
      </c>
      <c r="E27" s="46"/>
      <c r="F27" s="101">
        <v>705000</v>
      </c>
    </row>
    <row r="28" spans="2:6" x14ac:dyDescent="0.25">
      <c r="B28" s="104"/>
      <c r="C28" s="5"/>
      <c r="D28" s="5"/>
      <c r="E28" s="45" t="s">
        <v>20</v>
      </c>
      <c r="F28" s="102"/>
    </row>
    <row r="29" spans="2:6" ht="31.5" x14ac:dyDescent="0.25">
      <c r="B29" s="103" t="s">
        <v>157</v>
      </c>
      <c r="C29" s="48" t="s">
        <v>145</v>
      </c>
      <c r="D29" s="43" t="s">
        <v>46</v>
      </c>
      <c r="E29" s="46"/>
      <c r="F29" s="101">
        <v>-250000</v>
      </c>
    </row>
    <row r="30" spans="2:6" x14ac:dyDescent="0.25">
      <c r="B30" s="104"/>
      <c r="C30" s="5"/>
      <c r="D30" s="5"/>
      <c r="E30" s="45" t="s">
        <v>4</v>
      </c>
      <c r="F30" s="102"/>
    </row>
    <row r="31" spans="2:6" x14ac:dyDescent="0.25">
      <c r="B31" s="103" t="s">
        <v>158</v>
      </c>
      <c r="C31" s="4" t="s">
        <v>159</v>
      </c>
      <c r="D31" s="4" t="s">
        <v>4</v>
      </c>
      <c r="E31" s="46"/>
      <c r="F31" s="101">
        <v>2000000</v>
      </c>
    </row>
    <row r="32" spans="2:6" ht="31.5" x14ac:dyDescent="0.25">
      <c r="B32" s="104"/>
      <c r="C32" s="5"/>
      <c r="D32" s="5"/>
      <c r="E32" s="47" t="s">
        <v>21</v>
      </c>
      <c r="F32" s="102"/>
    </row>
    <row r="33" spans="2:8" x14ac:dyDescent="0.25">
      <c r="B33" s="103" t="s">
        <v>160</v>
      </c>
      <c r="C33" s="4" t="s">
        <v>161</v>
      </c>
      <c r="D33" s="4" t="s">
        <v>162</v>
      </c>
      <c r="E33" s="46"/>
      <c r="F33" s="109">
        <v>-250000</v>
      </c>
    </row>
    <row r="34" spans="2:8" x14ac:dyDescent="0.25">
      <c r="B34" s="104"/>
      <c r="C34" s="5"/>
      <c r="D34" s="5"/>
      <c r="E34" s="45" t="s">
        <v>4</v>
      </c>
      <c r="F34" s="110"/>
    </row>
    <row r="35" spans="2:8" x14ac:dyDescent="0.25">
      <c r="B35" s="103" t="s">
        <v>163</v>
      </c>
      <c r="C35" s="4" t="s">
        <v>164</v>
      </c>
      <c r="D35" s="4" t="s">
        <v>165</v>
      </c>
      <c r="E35" s="46"/>
      <c r="F35" s="109">
        <v>-550000</v>
      </c>
    </row>
    <row r="36" spans="2:8" x14ac:dyDescent="0.25">
      <c r="B36" s="104"/>
      <c r="C36" s="5"/>
      <c r="D36" s="5"/>
      <c r="E36" s="45" t="s">
        <v>4</v>
      </c>
      <c r="F36" s="110"/>
    </row>
    <row r="37" spans="2:8" x14ac:dyDescent="0.25">
      <c r="B37" s="103" t="s">
        <v>166</v>
      </c>
      <c r="C37" s="48" t="s">
        <v>144</v>
      </c>
      <c r="D37" s="4" t="s">
        <v>4</v>
      </c>
      <c r="E37" s="46"/>
      <c r="F37" s="101">
        <v>835000</v>
      </c>
    </row>
    <row r="38" spans="2:8" x14ac:dyDescent="0.25">
      <c r="B38" s="104"/>
      <c r="C38" s="5"/>
      <c r="D38" s="5"/>
      <c r="E38" s="45" t="s">
        <v>20</v>
      </c>
      <c r="F38" s="102"/>
    </row>
    <row r="39" spans="2:8" ht="31.5" x14ac:dyDescent="0.25">
      <c r="B39" s="103" t="s">
        <v>166</v>
      </c>
      <c r="C39" s="48" t="s">
        <v>145</v>
      </c>
      <c r="D39" s="43" t="s">
        <v>46</v>
      </c>
      <c r="E39" s="46"/>
      <c r="F39" s="101">
        <v>-250000</v>
      </c>
    </row>
    <row r="40" spans="2:8" x14ac:dyDescent="0.25">
      <c r="B40" s="104"/>
      <c r="C40" s="5"/>
      <c r="D40" s="5"/>
      <c r="E40" s="45" t="s">
        <v>4</v>
      </c>
      <c r="F40" s="102"/>
    </row>
    <row r="41" spans="2:8" x14ac:dyDescent="0.25">
      <c r="B41" s="103" t="s">
        <v>167</v>
      </c>
      <c r="C41" s="4" t="s">
        <v>168</v>
      </c>
      <c r="D41" s="4" t="s">
        <v>4</v>
      </c>
      <c r="E41" s="46"/>
      <c r="F41" s="101">
        <v>100000</v>
      </c>
    </row>
    <row r="42" spans="2:8" ht="31.5" x14ac:dyDescent="0.25">
      <c r="B42" s="104"/>
      <c r="C42" s="5"/>
      <c r="D42" s="5"/>
      <c r="E42" s="47" t="s">
        <v>15</v>
      </c>
      <c r="F42" s="102"/>
    </row>
    <row r="43" spans="2:8" x14ac:dyDescent="0.25">
      <c r="B43" s="103" t="s">
        <v>169</v>
      </c>
      <c r="C43" s="4" t="s">
        <v>170</v>
      </c>
      <c r="D43" s="4" t="s">
        <v>4</v>
      </c>
      <c r="E43" s="46"/>
      <c r="F43" s="101">
        <v>3103000</v>
      </c>
    </row>
    <row r="44" spans="2:8" ht="31.5" x14ac:dyDescent="0.25">
      <c r="B44" s="104"/>
      <c r="C44" s="5"/>
      <c r="D44" s="5"/>
      <c r="E44" s="47" t="s">
        <v>27</v>
      </c>
      <c r="F44" s="102"/>
    </row>
    <row r="45" spans="2:8" x14ac:dyDescent="0.25">
      <c r="B45" s="103" t="s">
        <v>169</v>
      </c>
      <c r="C45" s="4" t="s">
        <v>171</v>
      </c>
      <c r="D45" s="4" t="s">
        <v>4</v>
      </c>
      <c r="E45" s="46"/>
      <c r="F45" s="101">
        <v>930000</v>
      </c>
    </row>
    <row r="46" spans="2:8" ht="31.5" x14ac:dyDescent="0.25">
      <c r="B46" s="104"/>
      <c r="C46" s="5"/>
      <c r="D46" s="5"/>
      <c r="E46" s="47" t="s">
        <v>27</v>
      </c>
      <c r="F46" s="102"/>
    </row>
    <row r="47" spans="2:8" x14ac:dyDescent="0.25">
      <c r="B47" s="103" t="s">
        <v>169</v>
      </c>
      <c r="C47" s="4" t="s">
        <v>172</v>
      </c>
      <c r="D47" s="4" t="s">
        <v>4</v>
      </c>
      <c r="E47" s="46"/>
      <c r="F47" s="101">
        <v>850000</v>
      </c>
      <c r="H47" s="49">
        <f>F37+F27+F17+F9</f>
        <v>3030000</v>
      </c>
    </row>
    <row r="48" spans="2:8" ht="31.5" x14ac:dyDescent="0.25">
      <c r="B48" s="104"/>
      <c r="C48" s="5"/>
      <c r="D48" s="5"/>
      <c r="E48" s="47" t="s">
        <v>27</v>
      </c>
      <c r="F48" s="102"/>
    </row>
    <row r="49" spans="2:6" x14ac:dyDescent="0.25">
      <c r="B49" s="105" t="s">
        <v>72</v>
      </c>
      <c r="C49" s="106"/>
      <c r="D49" s="7"/>
      <c r="E49" s="8"/>
      <c r="F49" s="57">
        <f>SUM(F7:F48)</f>
        <v>10763000</v>
      </c>
    </row>
    <row r="50" spans="2:6" x14ac:dyDescent="0.25">
      <c r="B50" s="6"/>
    </row>
    <row r="51" spans="2:6" x14ac:dyDescent="0.25">
      <c r="B51" s="6"/>
    </row>
    <row r="52" spans="2:6" x14ac:dyDescent="0.25">
      <c r="B52" s="6"/>
    </row>
    <row r="53" spans="2:6" x14ac:dyDescent="0.25">
      <c r="B53" s="6"/>
    </row>
    <row r="54" spans="2:6" x14ac:dyDescent="0.25">
      <c r="B54" s="6"/>
    </row>
    <row r="55" spans="2:6" x14ac:dyDescent="0.25">
      <c r="B55" s="6"/>
    </row>
    <row r="56" spans="2:6" x14ac:dyDescent="0.25">
      <c r="B56" s="6"/>
    </row>
    <row r="57" spans="2:6" x14ac:dyDescent="0.25">
      <c r="B57" s="6"/>
    </row>
    <row r="58" spans="2:6" x14ac:dyDescent="0.25">
      <c r="B58" s="6"/>
    </row>
    <row r="59" spans="2:6" x14ac:dyDescent="0.25">
      <c r="B59" s="6"/>
    </row>
    <row r="60" spans="2:6" x14ac:dyDescent="0.25">
      <c r="B60" s="6"/>
    </row>
    <row r="61" spans="2:6" x14ac:dyDescent="0.25">
      <c r="B61" s="6"/>
      <c r="C61" s="2" t="s">
        <v>179</v>
      </c>
    </row>
    <row r="62" spans="2:6" x14ac:dyDescent="0.25">
      <c r="B62" s="6"/>
    </row>
    <row r="63" spans="2:6" x14ac:dyDescent="0.25">
      <c r="B63" s="6"/>
    </row>
    <row r="64" spans="2:6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</sheetData>
  <mergeCells count="46">
    <mergeCell ref="B2:F2"/>
    <mergeCell ref="B49:C49"/>
    <mergeCell ref="F7:F8"/>
    <mergeCell ref="F9:F10"/>
    <mergeCell ref="F11:F12"/>
    <mergeCell ref="F13:F14"/>
    <mergeCell ref="F15:F16"/>
    <mergeCell ref="F17:F18"/>
    <mergeCell ref="F19:F20"/>
    <mergeCell ref="F21:F22"/>
    <mergeCell ref="F25:F26"/>
    <mergeCell ref="F27:F28"/>
    <mergeCell ref="F29:F30"/>
    <mergeCell ref="F31:F32"/>
    <mergeCell ref="F35:F36"/>
    <mergeCell ref="F33:F34"/>
    <mergeCell ref="B45:B46"/>
    <mergeCell ref="B13:B14"/>
    <mergeCell ref="F37:F38"/>
    <mergeCell ref="F39:F40"/>
    <mergeCell ref="F41:F42"/>
    <mergeCell ref="F43:F44"/>
    <mergeCell ref="F45:F46"/>
    <mergeCell ref="B21:B22"/>
    <mergeCell ref="B19:B20"/>
    <mergeCell ref="B17:B18"/>
    <mergeCell ref="B31:B32"/>
    <mergeCell ref="B29:B30"/>
    <mergeCell ref="B27:B28"/>
    <mergeCell ref="B25:B26"/>
    <mergeCell ref="B3:F3"/>
    <mergeCell ref="B4:F4"/>
    <mergeCell ref="F47:F48"/>
    <mergeCell ref="F23:F24"/>
    <mergeCell ref="B11:B12"/>
    <mergeCell ref="B9:B10"/>
    <mergeCell ref="B7:B8"/>
    <mergeCell ref="B43:B44"/>
    <mergeCell ref="B41:B42"/>
    <mergeCell ref="B39:B40"/>
    <mergeCell ref="B37:B38"/>
    <mergeCell ref="B35:B36"/>
    <mergeCell ref="B33:B34"/>
    <mergeCell ref="B15:B16"/>
    <mergeCell ref="B23:B24"/>
    <mergeCell ref="B47:B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2"/>
  <sheetViews>
    <sheetView tabSelected="1" topLeftCell="A52" zoomScale="85" zoomScaleNormal="85" workbookViewId="0">
      <selection activeCell="G52" sqref="G52"/>
    </sheetView>
  </sheetViews>
  <sheetFormatPr defaultRowHeight="15.75" x14ac:dyDescent="0.25"/>
  <cols>
    <col min="1" max="1" width="9.140625" style="2"/>
    <col min="2" max="2" width="19.28515625" style="2" customWidth="1"/>
    <col min="3" max="3" width="37.7109375" style="2" customWidth="1"/>
    <col min="4" max="4" width="25" style="2" customWidth="1"/>
    <col min="5" max="5" width="32.7109375" style="2" customWidth="1"/>
    <col min="6" max="6" width="24.140625" style="2" customWidth="1"/>
    <col min="7" max="16384" width="9.140625" style="2"/>
  </cols>
  <sheetData>
    <row r="2" spans="2:6" x14ac:dyDescent="0.25">
      <c r="B2" s="88" t="s">
        <v>175</v>
      </c>
      <c r="C2" s="88"/>
      <c r="D2" s="88"/>
      <c r="E2" s="88"/>
      <c r="F2" s="88"/>
    </row>
    <row r="3" spans="2:6" x14ac:dyDescent="0.25">
      <c r="B3" s="94" t="s">
        <v>173</v>
      </c>
      <c r="C3" s="111"/>
      <c r="D3" s="111"/>
      <c r="E3" s="111"/>
      <c r="F3" s="111"/>
    </row>
    <row r="4" spans="2:6" x14ac:dyDescent="0.25">
      <c r="B4" s="94" t="s">
        <v>176</v>
      </c>
      <c r="C4" s="94"/>
      <c r="D4" s="94"/>
      <c r="E4" s="94"/>
      <c r="F4" s="94"/>
    </row>
    <row r="6" spans="2:6" x14ac:dyDescent="0.25">
      <c r="B6" s="112" t="s">
        <v>178</v>
      </c>
      <c r="C6" s="112"/>
      <c r="D6" s="112"/>
      <c r="E6" s="112"/>
      <c r="F6" s="112"/>
    </row>
    <row r="7" spans="2:6" x14ac:dyDescent="0.25">
      <c r="B7" s="12" t="s">
        <v>67</v>
      </c>
      <c r="C7" s="12" t="s">
        <v>68</v>
      </c>
      <c r="D7" s="12" t="s">
        <v>70</v>
      </c>
      <c r="E7" s="12" t="s">
        <v>71</v>
      </c>
      <c r="F7" s="12" t="s">
        <v>69</v>
      </c>
    </row>
    <row r="8" spans="2:6" x14ac:dyDescent="0.25">
      <c r="B8" s="103" t="s">
        <v>142</v>
      </c>
      <c r="C8" s="4" t="s">
        <v>143</v>
      </c>
      <c r="D8" s="109">
        <v>900000</v>
      </c>
      <c r="E8" s="3"/>
      <c r="F8" s="109">
        <v>900000</v>
      </c>
    </row>
    <row r="9" spans="2:6" x14ac:dyDescent="0.25">
      <c r="B9" s="104"/>
      <c r="C9" s="5"/>
      <c r="D9" s="110"/>
      <c r="E9" s="45"/>
      <c r="F9" s="110"/>
    </row>
    <row r="10" spans="2:6" x14ac:dyDescent="0.25">
      <c r="B10" s="103" t="s">
        <v>146</v>
      </c>
      <c r="C10" s="48" t="s">
        <v>144</v>
      </c>
      <c r="D10" s="101">
        <v>735000</v>
      </c>
      <c r="E10" s="46"/>
      <c r="F10" s="101">
        <f>D8+D10</f>
        <v>1635000</v>
      </c>
    </row>
    <row r="11" spans="2:6" x14ac:dyDescent="0.25">
      <c r="B11" s="104"/>
      <c r="C11" s="5"/>
      <c r="D11" s="102"/>
      <c r="E11" s="45"/>
      <c r="F11" s="102"/>
    </row>
    <row r="12" spans="2:6" x14ac:dyDescent="0.25">
      <c r="B12" s="103" t="s">
        <v>151</v>
      </c>
      <c r="C12" s="48" t="s">
        <v>144</v>
      </c>
      <c r="D12" s="101">
        <v>755000</v>
      </c>
      <c r="E12" s="46"/>
      <c r="F12" s="101">
        <f>F10+D12</f>
        <v>2390000</v>
      </c>
    </row>
    <row r="13" spans="2:6" x14ac:dyDescent="0.25">
      <c r="B13" s="104"/>
      <c r="C13" s="5"/>
      <c r="D13" s="102"/>
      <c r="E13" s="45"/>
      <c r="F13" s="102"/>
    </row>
    <row r="14" spans="2:6" x14ac:dyDescent="0.25">
      <c r="B14" s="103" t="s">
        <v>157</v>
      </c>
      <c r="C14" s="48" t="s">
        <v>144</v>
      </c>
      <c r="D14" s="101">
        <v>705000</v>
      </c>
      <c r="E14" s="46"/>
      <c r="F14" s="101">
        <f>F12+D14</f>
        <v>3095000</v>
      </c>
    </row>
    <row r="15" spans="2:6" x14ac:dyDescent="0.25">
      <c r="B15" s="104"/>
      <c r="C15" s="5"/>
      <c r="D15" s="102"/>
      <c r="E15" s="45"/>
      <c r="F15" s="102"/>
    </row>
    <row r="16" spans="2:6" x14ac:dyDescent="0.25">
      <c r="B16" s="103" t="s">
        <v>166</v>
      </c>
      <c r="C16" s="48" t="s">
        <v>144</v>
      </c>
      <c r="D16" s="101">
        <v>835000</v>
      </c>
      <c r="E16" s="46"/>
      <c r="F16" s="101">
        <f>F14+D16</f>
        <v>3930000</v>
      </c>
    </row>
    <row r="17" spans="2:6" x14ac:dyDescent="0.25">
      <c r="B17" s="104"/>
      <c r="C17" s="5"/>
      <c r="D17" s="102"/>
      <c r="E17" s="45"/>
      <c r="F17" s="102"/>
    </row>
    <row r="18" spans="2:6" x14ac:dyDescent="0.25">
      <c r="B18" s="103" t="s">
        <v>146</v>
      </c>
      <c r="C18" s="48" t="s">
        <v>145</v>
      </c>
      <c r="D18" s="43"/>
      <c r="E18" s="101">
        <v>250000</v>
      </c>
      <c r="F18" s="101">
        <f>F16-E18</f>
        <v>3680000</v>
      </c>
    </row>
    <row r="19" spans="2:6" x14ac:dyDescent="0.25">
      <c r="B19" s="104"/>
      <c r="C19" s="5"/>
      <c r="D19" s="44"/>
      <c r="E19" s="102"/>
      <c r="F19" s="102"/>
    </row>
    <row r="20" spans="2:6" x14ac:dyDescent="0.25">
      <c r="B20" s="103" t="s">
        <v>151</v>
      </c>
      <c r="C20" s="48" t="s">
        <v>145</v>
      </c>
      <c r="D20" s="43"/>
      <c r="E20" s="101">
        <v>250000</v>
      </c>
      <c r="F20" s="101">
        <f t="shared" ref="F20" si="0">F18-E20</f>
        <v>3430000</v>
      </c>
    </row>
    <row r="21" spans="2:6" x14ac:dyDescent="0.25">
      <c r="B21" s="104"/>
      <c r="C21" s="5"/>
      <c r="D21" s="5"/>
      <c r="E21" s="102"/>
      <c r="F21" s="102"/>
    </row>
    <row r="22" spans="2:6" x14ac:dyDescent="0.25">
      <c r="B22" s="103" t="s">
        <v>154</v>
      </c>
      <c r="C22" s="48" t="s">
        <v>156</v>
      </c>
      <c r="D22" s="43"/>
      <c r="E22" s="101">
        <v>300000</v>
      </c>
      <c r="F22" s="101">
        <f t="shared" ref="F22" si="1">F20-E22</f>
        <v>3130000</v>
      </c>
    </row>
    <row r="23" spans="2:6" x14ac:dyDescent="0.25">
      <c r="B23" s="104"/>
      <c r="C23" s="50"/>
      <c r="D23" s="5"/>
      <c r="E23" s="102"/>
      <c r="F23" s="102"/>
    </row>
    <row r="24" spans="2:6" x14ac:dyDescent="0.25">
      <c r="B24" s="103" t="s">
        <v>157</v>
      </c>
      <c r="C24" s="48" t="s">
        <v>145</v>
      </c>
      <c r="D24" s="43"/>
      <c r="E24" s="101">
        <v>250000</v>
      </c>
      <c r="F24" s="101">
        <f t="shared" ref="F24" si="2">F22-E24</f>
        <v>2880000</v>
      </c>
    </row>
    <row r="25" spans="2:6" x14ac:dyDescent="0.25">
      <c r="B25" s="104"/>
      <c r="C25" s="5"/>
      <c r="D25" s="5"/>
      <c r="E25" s="102"/>
      <c r="F25" s="102"/>
    </row>
    <row r="26" spans="2:6" x14ac:dyDescent="0.25">
      <c r="B26" s="103" t="s">
        <v>166</v>
      </c>
      <c r="C26" s="48" t="s">
        <v>145</v>
      </c>
      <c r="D26" s="43"/>
      <c r="E26" s="101">
        <v>250000</v>
      </c>
      <c r="F26" s="101">
        <f t="shared" ref="F26" si="3">F24-E26</f>
        <v>2630000</v>
      </c>
    </row>
    <row r="27" spans="2:6" x14ac:dyDescent="0.25">
      <c r="B27" s="104"/>
      <c r="C27" s="5"/>
      <c r="D27" s="5"/>
      <c r="E27" s="102"/>
      <c r="F27" s="102"/>
    </row>
    <row r="28" spans="2:6" x14ac:dyDescent="0.25">
      <c r="B28" s="103" t="s">
        <v>148</v>
      </c>
      <c r="C28" s="48" t="s">
        <v>147</v>
      </c>
      <c r="D28" s="101">
        <v>1800000</v>
      </c>
      <c r="E28" s="46"/>
      <c r="F28" s="101">
        <f>F26+D28</f>
        <v>4430000</v>
      </c>
    </row>
    <row r="29" spans="2:6" x14ac:dyDescent="0.25">
      <c r="B29" s="104"/>
      <c r="C29" s="5"/>
      <c r="D29" s="102"/>
      <c r="E29" s="45"/>
      <c r="F29" s="102"/>
    </row>
    <row r="30" spans="2:6" x14ac:dyDescent="0.25">
      <c r="B30" s="103" t="s">
        <v>150</v>
      </c>
      <c r="C30" s="48" t="s">
        <v>149</v>
      </c>
      <c r="D30" s="4"/>
      <c r="E30" s="101">
        <v>250000</v>
      </c>
      <c r="F30" s="101">
        <f>F28-E30</f>
        <v>4180000</v>
      </c>
    </row>
    <row r="31" spans="2:6" x14ac:dyDescent="0.25">
      <c r="B31" s="104"/>
      <c r="C31" s="5"/>
      <c r="D31" s="5"/>
      <c r="E31" s="102"/>
      <c r="F31" s="102"/>
    </row>
    <row r="32" spans="2:6" x14ac:dyDescent="0.25">
      <c r="B32" s="103" t="s">
        <v>152</v>
      </c>
      <c r="C32" s="48" t="s">
        <v>153</v>
      </c>
      <c r="D32" s="43"/>
      <c r="E32" s="101">
        <v>300000</v>
      </c>
      <c r="F32" s="101">
        <f>F30-E32</f>
        <v>3880000</v>
      </c>
    </row>
    <row r="33" spans="2:6" x14ac:dyDescent="0.25">
      <c r="B33" s="104"/>
      <c r="C33" s="5"/>
      <c r="D33" s="44"/>
      <c r="E33" s="102"/>
      <c r="F33" s="102"/>
    </row>
    <row r="34" spans="2:6" x14ac:dyDescent="0.25">
      <c r="B34" s="103" t="s">
        <v>154</v>
      </c>
      <c r="C34" s="48" t="s">
        <v>155</v>
      </c>
      <c r="D34" s="101">
        <v>700000</v>
      </c>
      <c r="E34" s="46"/>
      <c r="F34" s="101">
        <f>F32+D34</f>
        <v>4580000</v>
      </c>
    </row>
    <row r="35" spans="2:6" x14ac:dyDescent="0.25">
      <c r="B35" s="104"/>
      <c r="C35" s="5"/>
      <c r="D35" s="102"/>
      <c r="E35" s="45"/>
      <c r="F35" s="102"/>
    </row>
    <row r="36" spans="2:6" x14ac:dyDescent="0.25">
      <c r="B36" s="103" t="s">
        <v>158</v>
      </c>
      <c r="C36" s="4" t="s">
        <v>159</v>
      </c>
      <c r="D36" s="101">
        <v>2000000</v>
      </c>
      <c r="E36" s="46"/>
      <c r="F36" s="101">
        <f>F34+D36</f>
        <v>6580000</v>
      </c>
    </row>
    <row r="37" spans="2:6" x14ac:dyDescent="0.25">
      <c r="B37" s="104"/>
      <c r="C37" s="5"/>
      <c r="D37" s="102"/>
      <c r="E37" s="47"/>
      <c r="F37" s="102"/>
    </row>
    <row r="38" spans="2:6" x14ac:dyDescent="0.25">
      <c r="B38" s="103" t="s">
        <v>160</v>
      </c>
      <c r="C38" s="4" t="s">
        <v>161</v>
      </c>
      <c r="D38" s="4"/>
      <c r="E38" s="101">
        <v>250000</v>
      </c>
      <c r="F38" s="101">
        <f>F36-E38</f>
        <v>6330000</v>
      </c>
    </row>
    <row r="39" spans="2:6" x14ac:dyDescent="0.25">
      <c r="B39" s="104"/>
      <c r="C39" s="5"/>
      <c r="D39" s="5"/>
      <c r="E39" s="102"/>
      <c r="F39" s="102"/>
    </row>
    <row r="40" spans="2:6" x14ac:dyDescent="0.25">
      <c r="B40" s="103" t="s">
        <v>163</v>
      </c>
      <c r="C40" s="4" t="s">
        <v>164</v>
      </c>
      <c r="D40" s="4"/>
      <c r="E40" s="101">
        <v>550000</v>
      </c>
      <c r="F40" s="101">
        <f>F38-E40</f>
        <v>5780000</v>
      </c>
    </row>
    <row r="41" spans="2:6" x14ac:dyDescent="0.25">
      <c r="B41" s="104"/>
      <c r="C41" s="5"/>
      <c r="D41" s="5"/>
      <c r="E41" s="102"/>
      <c r="F41" s="102"/>
    </row>
    <row r="42" spans="2:6" x14ac:dyDescent="0.25">
      <c r="B42" s="103" t="s">
        <v>167</v>
      </c>
      <c r="C42" s="43" t="s">
        <v>168</v>
      </c>
      <c r="D42" s="101">
        <v>100000</v>
      </c>
      <c r="E42" s="46"/>
      <c r="F42" s="101">
        <f>F40+D42</f>
        <v>5880000</v>
      </c>
    </row>
    <row r="43" spans="2:6" x14ac:dyDescent="0.25">
      <c r="B43" s="104"/>
      <c r="C43" s="5"/>
      <c r="D43" s="102"/>
      <c r="E43" s="47"/>
      <c r="F43" s="102"/>
    </row>
    <row r="44" spans="2:6" x14ac:dyDescent="0.25">
      <c r="B44" s="103" t="s">
        <v>169</v>
      </c>
      <c r="C44" s="4" t="s">
        <v>170</v>
      </c>
      <c r="D44" s="101">
        <v>3103000</v>
      </c>
      <c r="E44" s="46"/>
      <c r="F44" s="101">
        <f t="shared" ref="F44" si="4">F42+D44</f>
        <v>8983000</v>
      </c>
    </row>
    <row r="45" spans="2:6" x14ac:dyDescent="0.25">
      <c r="B45" s="104"/>
      <c r="C45" s="5"/>
      <c r="D45" s="102"/>
      <c r="E45" s="47"/>
      <c r="F45" s="102"/>
    </row>
    <row r="46" spans="2:6" x14ac:dyDescent="0.25">
      <c r="B46" s="103" t="s">
        <v>169</v>
      </c>
      <c r="C46" s="4" t="s">
        <v>171</v>
      </c>
      <c r="D46" s="101">
        <v>930000</v>
      </c>
      <c r="E46" s="46"/>
      <c r="F46" s="101">
        <f t="shared" ref="F46" si="5">F44+D46</f>
        <v>9913000</v>
      </c>
    </row>
    <row r="47" spans="2:6" x14ac:dyDescent="0.25">
      <c r="B47" s="104"/>
      <c r="C47" s="5"/>
      <c r="D47" s="102"/>
      <c r="E47" s="47"/>
      <c r="F47" s="102"/>
    </row>
    <row r="48" spans="2:6" x14ac:dyDescent="0.25">
      <c r="B48" s="103" t="s">
        <v>169</v>
      </c>
      <c r="C48" s="4" t="s">
        <v>172</v>
      </c>
      <c r="D48" s="101">
        <v>850000</v>
      </c>
      <c r="E48" s="46"/>
      <c r="F48" s="101">
        <f t="shared" ref="F48" si="6">F46+D48</f>
        <v>10763000</v>
      </c>
    </row>
    <row r="49" spans="2:6" x14ac:dyDescent="0.25">
      <c r="B49" s="104"/>
      <c r="C49" s="5"/>
      <c r="D49" s="102"/>
      <c r="E49" s="47"/>
      <c r="F49" s="102"/>
    </row>
    <row r="50" spans="2:6" x14ac:dyDescent="0.25">
      <c r="B50" s="58" t="s">
        <v>169</v>
      </c>
      <c r="C50" s="113" t="s">
        <v>97</v>
      </c>
      <c r="D50" s="114"/>
      <c r="E50" s="115"/>
      <c r="F50" s="56">
        <f>'Tabel Jurnal'!F49</f>
        <v>10763000</v>
      </c>
    </row>
    <row r="52" spans="2:6" x14ac:dyDescent="0.25">
      <c r="B52" s="116" t="s">
        <v>180</v>
      </c>
      <c r="C52" s="116"/>
      <c r="D52" s="116"/>
      <c r="E52" s="116"/>
      <c r="F52" s="116"/>
    </row>
    <row r="53" spans="2:6" x14ac:dyDescent="0.25">
      <c r="B53" s="12" t="s">
        <v>67</v>
      </c>
      <c r="C53" s="12" t="s">
        <v>68</v>
      </c>
      <c r="D53" s="12" t="s">
        <v>70</v>
      </c>
      <c r="E53" s="12" t="s">
        <v>71</v>
      </c>
      <c r="F53" s="12" t="s">
        <v>69</v>
      </c>
    </row>
    <row r="54" spans="2:6" x14ac:dyDescent="0.25">
      <c r="B54" s="103" t="s">
        <v>169</v>
      </c>
      <c r="C54" s="4" t="s">
        <v>164</v>
      </c>
      <c r="D54" s="101">
        <v>550000</v>
      </c>
      <c r="E54" s="46"/>
      <c r="F54" s="101">
        <v>550000</v>
      </c>
    </row>
    <row r="55" spans="2:6" x14ac:dyDescent="0.25">
      <c r="B55" s="104"/>
      <c r="C55" s="5"/>
      <c r="D55" s="102"/>
      <c r="E55" s="45"/>
      <c r="F55" s="102"/>
    </row>
    <row r="57" spans="2:6" x14ac:dyDescent="0.25">
      <c r="B57" s="116" t="s">
        <v>181</v>
      </c>
      <c r="C57" s="116"/>
      <c r="D57" s="116"/>
      <c r="E57" s="116"/>
      <c r="F57" s="116"/>
    </row>
    <row r="58" spans="2:6" x14ac:dyDescent="0.25">
      <c r="B58" s="12" t="s">
        <v>67</v>
      </c>
      <c r="C58" s="12" t="s">
        <v>68</v>
      </c>
      <c r="D58" s="12" t="s">
        <v>70</v>
      </c>
      <c r="E58" s="12" t="s">
        <v>71</v>
      </c>
      <c r="F58" s="12" t="s">
        <v>69</v>
      </c>
    </row>
    <row r="59" spans="2:6" x14ac:dyDescent="0.25">
      <c r="B59" s="103" t="s">
        <v>169</v>
      </c>
      <c r="C59" s="43" t="s">
        <v>168</v>
      </c>
      <c r="D59" s="83"/>
      <c r="E59" s="101">
        <v>100000</v>
      </c>
      <c r="F59" s="101">
        <v>100000</v>
      </c>
    </row>
    <row r="60" spans="2:6" x14ac:dyDescent="0.25">
      <c r="B60" s="104"/>
      <c r="C60" s="5"/>
      <c r="D60" s="62"/>
      <c r="E60" s="102"/>
      <c r="F60" s="117"/>
    </row>
    <row r="62" spans="2:6" x14ac:dyDescent="0.25">
      <c r="B62" s="88" t="s">
        <v>182</v>
      </c>
      <c r="C62" s="88"/>
      <c r="D62" s="88"/>
      <c r="E62" s="88"/>
      <c r="F62" s="88"/>
    </row>
    <row r="63" spans="2:6" x14ac:dyDescent="0.25">
      <c r="B63" s="12" t="s">
        <v>67</v>
      </c>
      <c r="C63" s="12" t="s">
        <v>68</v>
      </c>
      <c r="D63" s="12" t="s">
        <v>70</v>
      </c>
      <c r="E63" s="12" t="s">
        <v>71</v>
      </c>
      <c r="F63" s="12" t="s">
        <v>69</v>
      </c>
    </row>
    <row r="64" spans="2:6" x14ac:dyDescent="0.25">
      <c r="B64" s="103" t="s">
        <v>146</v>
      </c>
      <c r="C64" s="48" t="s">
        <v>144</v>
      </c>
      <c r="D64" s="4"/>
      <c r="E64" s="101">
        <v>735000</v>
      </c>
      <c r="F64" s="101">
        <v>735000</v>
      </c>
    </row>
    <row r="65" spans="2:6" x14ac:dyDescent="0.25">
      <c r="B65" s="104"/>
      <c r="C65" s="5"/>
      <c r="D65" s="5"/>
      <c r="E65" s="102"/>
      <c r="F65" s="102"/>
    </row>
    <row r="66" spans="2:6" x14ac:dyDescent="0.25">
      <c r="B66" s="103" t="s">
        <v>151</v>
      </c>
      <c r="C66" s="48" t="s">
        <v>144</v>
      </c>
      <c r="D66" s="4"/>
      <c r="E66" s="101">
        <v>755000</v>
      </c>
      <c r="F66" s="101">
        <f>F64+E66</f>
        <v>1490000</v>
      </c>
    </row>
    <row r="67" spans="2:6" x14ac:dyDescent="0.25">
      <c r="B67" s="104"/>
      <c r="C67" s="5"/>
      <c r="D67" s="5"/>
      <c r="E67" s="102"/>
      <c r="F67" s="102"/>
    </row>
    <row r="68" spans="2:6" x14ac:dyDescent="0.25">
      <c r="B68" s="103" t="s">
        <v>157</v>
      </c>
      <c r="C68" s="48" t="s">
        <v>144</v>
      </c>
      <c r="D68" s="4"/>
      <c r="E68" s="101">
        <v>705000</v>
      </c>
      <c r="F68" s="101">
        <f t="shared" ref="F68" si="7">F66+E68</f>
        <v>2195000</v>
      </c>
    </row>
    <row r="69" spans="2:6" x14ac:dyDescent="0.25">
      <c r="B69" s="104"/>
      <c r="C69" s="5"/>
      <c r="D69" s="5"/>
      <c r="E69" s="102"/>
      <c r="F69" s="102"/>
    </row>
    <row r="70" spans="2:6" x14ac:dyDescent="0.25">
      <c r="B70" s="103" t="s">
        <v>166</v>
      </c>
      <c r="C70" s="48" t="s">
        <v>144</v>
      </c>
      <c r="D70" s="4"/>
      <c r="E70" s="101">
        <v>835000</v>
      </c>
      <c r="F70" s="101">
        <f t="shared" ref="F70" si="8">F68+E70</f>
        <v>3030000</v>
      </c>
    </row>
    <row r="71" spans="2:6" x14ac:dyDescent="0.25">
      <c r="B71" s="104"/>
      <c r="C71" s="5"/>
      <c r="D71" s="5"/>
      <c r="E71" s="102"/>
      <c r="F71" s="102"/>
    </row>
    <row r="72" spans="2:6" x14ac:dyDescent="0.25">
      <c r="B72" s="58" t="s">
        <v>169</v>
      </c>
      <c r="C72" s="113" t="s">
        <v>97</v>
      </c>
      <c r="D72" s="114"/>
      <c r="E72" s="115"/>
      <c r="F72" s="56">
        <f>SUM(F64:F71)</f>
        <v>7450000</v>
      </c>
    </row>
    <row r="74" spans="2:6" ht="15.75" customHeight="1" x14ac:dyDescent="0.25">
      <c r="B74" s="116" t="s">
        <v>183</v>
      </c>
      <c r="C74" s="116"/>
      <c r="D74" s="116"/>
      <c r="E74" s="116"/>
      <c r="F74" s="116"/>
    </row>
    <row r="75" spans="2:6" ht="15.75" customHeight="1" x14ac:dyDescent="0.25">
      <c r="B75" s="12" t="s">
        <v>67</v>
      </c>
      <c r="C75" s="12" t="s">
        <v>68</v>
      </c>
      <c r="D75" s="12" t="s">
        <v>70</v>
      </c>
      <c r="E75" s="12" t="s">
        <v>71</v>
      </c>
      <c r="F75" s="12" t="s">
        <v>69</v>
      </c>
    </row>
    <row r="76" spans="2:6" x14ac:dyDescent="0.25">
      <c r="B76" s="103" t="s">
        <v>169</v>
      </c>
      <c r="C76" s="4" t="s">
        <v>159</v>
      </c>
      <c r="D76" s="4"/>
      <c r="E76" s="101">
        <v>2000000</v>
      </c>
      <c r="F76" s="101">
        <v>2000000</v>
      </c>
    </row>
    <row r="77" spans="2:6" x14ac:dyDescent="0.25">
      <c r="B77" s="104"/>
      <c r="C77" s="5"/>
      <c r="D77" s="5"/>
      <c r="E77" s="102"/>
      <c r="F77" s="102"/>
    </row>
    <row r="79" spans="2:6" x14ac:dyDescent="0.25">
      <c r="B79" s="116" t="s">
        <v>184</v>
      </c>
      <c r="C79" s="116"/>
      <c r="D79" s="116"/>
      <c r="E79" s="116"/>
      <c r="F79" s="116"/>
    </row>
    <row r="80" spans="2:6" x14ac:dyDescent="0.25">
      <c r="B80" s="12" t="s">
        <v>67</v>
      </c>
      <c r="C80" s="12" t="s">
        <v>68</v>
      </c>
      <c r="D80" s="12" t="s">
        <v>70</v>
      </c>
      <c r="E80" s="12" t="s">
        <v>71</v>
      </c>
      <c r="F80" s="12" t="s">
        <v>69</v>
      </c>
    </row>
    <row r="81" spans="2:6" x14ac:dyDescent="0.25">
      <c r="B81" s="103" t="s">
        <v>169</v>
      </c>
      <c r="C81" s="48" t="s">
        <v>155</v>
      </c>
      <c r="D81" s="4"/>
      <c r="E81" s="101">
        <v>700000</v>
      </c>
      <c r="F81" s="101">
        <v>700000</v>
      </c>
    </row>
    <row r="82" spans="2:6" x14ac:dyDescent="0.25">
      <c r="B82" s="104"/>
      <c r="C82" s="5"/>
      <c r="D82" s="5"/>
      <c r="E82" s="102"/>
      <c r="F82" s="102"/>
    </row>
    <row r="84" spans="2:6" x14ac:dyDescent="0.25">
      <c r="B84" s="116" t="s">
        <v>185</v>
      </c>
      <c r="C84" s="116"/>
      <c r="D84" s="116"/>
      <c r="E84" s="116"/>
      <c r="F84" s="116"/>
    </row>
    <row r="85" spans="2:6" x14ac:dyDescent="0.25">
      <c r="B85" s="12" t="s">
        <v>67</v>
      </c>
      <c r="C85" s="12" t="s">
        <v>68</v>
      </c>
      <c r="D85" s="12" t="s">
        <v>70</v>
      </c>
      <c r="E85" s="12" t="s">
        <v>71</v>
      </c>
      <c r="F85" s="12" t="s">
        <v>69</v>
      </c>
    </row>
    <row r="86" spans="2:6" x14ac:dyDescent="0.25">
      <c r="B86" s="103" t="s">
        <v>169</v>
      </c>
      <c r="C86" s="4" t="s">
        <v>170</v>
      </c>
      <c r="D86" s="4"/>
      <c r="E86" s="101">
        <v>3103000</v>
      </c>
      <c r="F86" s="101">
        <v>3103000</v>
      </c>
    </row>
    <row r="87" spans="2:6" x14ac:dyDescent="0.25">
      <c r="B87" s="104"/>
      <c r="C87" s="5"/>
      <c r="D87" s="5"/>
      <c r="E87" s="102"/>
      <c r="F87" s="102"/>
    </row>
    <row r="88" spans="2:6" x14ac:dyDescent="0.25">
      <c r="B88" s="103" t="s">
        <v>169</v>
      </c>
      <c r="C88" s="4" t="s">
        <v>171</v>
      </c>
      <c r="D88" s="4"/>
      <c r="E88" s="101">
        <v>930000</v>
      </c>
      <c r="F88" s="101">
        <f>F86+E88</f>
        <v>4033000</v>
      </c>
    </row>
    <row r="89" spans="2:6" x14ac:dyDescent="0.25">
      <c r="B89" s="104"/>
      <c r="C89" s="5"/>
      <c r="D89" s="5"/>
      <c r="E89" s="102"/>
      <c r="F89" s="102"/>
    </row>
    <row r="90" spans="2:6" x14ac:dyDescent="0.25">
      <c r="B90" s="103" t="s">
        <v>169</v>
      </c>
      <c r="C90" s="4" t="s">
        <v>172</v>
      </c>
      <c r="D90" s="4"/>
      <c r="E90" s="101">
        <v>850000</v>
      </c>
      <c r="F90" s="101">
        <f>F88+E90</f>
        <v>4883000</v>
      </c>
    </row>
    <row r="91" spans="2:6" x14ac:dyDescent="0.25">
      <c r="B91" s="104"/>
      <c r="C91" s="5"/>
      <c r="D91" s="5"/>
      <c r="E91" s="102"/>
      <c r="F91" s="102"/>
    </row>
    <row r="92" spans="2:6" x14ac:dyDescent="0.25">
      <c r="B92" s="58" t="s">
        <v>169</v>
      </c>
      <c r="C92" s="113" t="s">
        <v>97</v>
      </c>
      <c r="D92" s="114"/>
      <c r="E92" s="115"/>
      <c r="F92" s="56">
        <f>F90</f>
        <v>4883000</v>
      </c>
    </row>
    <row r="94" spans="2:6" x14ac:dyDescent="0.25">
      <c r="B94" s="112" t="s">
        <v>186</v>
      </c>
      <c r="C94" s="112"/>
      <c r="D94" s="112"/>
      <c r="E94" s="112"/>
      <c r="F94" s="112"/>
    </row>
    <row r="95" spans="2:6" x14ac:dyDescent="0.25">
      <c r="B95" s="12" t="s">
        <v>67</v>
      </c>
      <c r="C95" s="12" t="s">
        <v>68</v>
      </c>
      <c r="D95" s="12" t="s">
        <v>70</v>
      </c>
      <c r="E95" s="12" t="s">
        <v>71</v>
      </c>
      <c r="F95" s="12" t="s">
        <v>69</v>
      </c>
    </row>
    <row r="96" spans="2:6" x14ac:dyDescent="0.25">
      <c r="B96" s="103" t="s">
        <v>169</v>
      </c>
      <c r="C96" s="4" t="s">
        <v>143</v>
      </c>
      <c r="D96" s="4"/>
      <c r="E96" s="109">
        <v>900000</v>
      </c>
      <c r="F96" s="109">
        <v>900000</v>
      </c>
    </row>
    <row r="97" spans="2:6" x14ac:dyDescent="0.25">
      <c r="B97" s="104"/>
      <c r="C97" s="5"/>
      <c r="D97" s="5"/>
      <c r="E97" s="110"/>
      <c r="F97" s="110"/>
    </row>
    <row r="99" spans="2:6" x14ac:dyDescent="0.25">
      <c r="B99" s="116" t="s">
        <v>187</v>
      </c>
      <c r="C99" s="116"/>
      <c r="D99" s="116"/>
      <c r="E99" s="116"/>
      <c r="F99" s="116"/>
    </row>
    <row r="100" spans="2:6" x14ac:dyDescent="0.25">
      <c r="B100" s="12" t="s">
        <v>67</v>
      </c>
      <c r="C100" s="12" t="s">
        <v>68</v>
      </c>
      <c r="D100" s="12" t="s">
        <v>70</v>
      </c>
      <c r="E100" s="12" t="s">
        <v>71</v>
      </c>
      <c r="F100" s="12" t="s">
        <v>69</v>
      </c>
    </row>
    <row r="101" spans="2:6" x14ac:dyDescent="0.25">
      <c r="B101" s="103" t="s">
        <v>169</v>
      </c>
      <c r="C101" s="48" t="s">
        <v>147</v>
      </c>
      <c r="D101" s="4"/>
      <c r="E101" s="101">
        <v>1800000</v>
      </c>
      <c r="F101" s="101">
        <v>1800000</v>
      </c>
    </row>
    <row r="102" spans="2:6" x14ac:dyDescent="0.25">
      <c r="B102" s="104"/>
      <c r="C102" s="5"/>
      <c r="D102" s="5"/>
      <c r="E102" s="102"/>
      <c r="F102" s="102"/>
    </row>
    <row r="104" spans="2:6" x14ac:dyDescent="0.25">
      <c r="B104" s="116" t="s">
        <v>188</v>
      </c>
      <c r="C104" s="116"/>
      <c r="D104" s="116"/>
      <c r="E104" s="116"/>
      <c r="F104" s="116"/>
    </row>
    <row r="105" spans="2:6" x14ac:dyDescent="0.25">
      <c r="B105" s="12" t="s">
        <v>67</v>
      </c>
      <c r="C105" s="12" t="s">
        <v>68</v>
      </c>
      <c r="D105" s="12" t="s">
        <v>70</v>
      </c>
      <c r="E105" s="12" t="s">
        <v>71</v>
      </c>
      <c r="F105" s="12" t="s">
        <v>69</v>
      </c>
    </row>
    <row r="106" spans="2:6" x14ac:dyDescent="0.25">
      <c r="B106" s="103" t="s">
        <v>169</v>
      </c>
      <c r="C106" s="48" t="s">
        <v>153</v>
      </c>
      <c r="D106" s="101">
        <v>300000</v>
      </c>
      <c r="E106" s="46"/>
      <c r="F106" s="101">
        <v>300000</v>
      </c>
    </row>
    <row r="107" spans="2:6" x14ac:dyDescent="0.25">
      <c r="B107" s="104"/>
      <c r="C107" s="5"/>
      <c r="D107" s="102"/>
      <c r="E107" s="45"/>
      <c r="F107" s="102"/>
    </row>
    <row r="109" spans="2:6" x14ac:dyDescent="0.25">
      <c r="B109" s="116" t="s">
        <v>189</v>
      </c>
      <c r="C109" s="116"/>
      <c r="D109" s="116"/>
      <c r="E109" s="116"/>
      <c r="F109" s="116"/>
    </row>
    <row r="110" spans="2:6" x14ac:dyDescent="0.25">
      <c r="B110" s="12" t="s">
        <v>67</v>
      </c>
      <c r="C110" s="12" t="s">
        <v>68</v>
      </c>
      <c r="D110" s="12" t="s">
        <v>70</v>
      </c>
      <c r="E110" s="12" t="s">
        <v>71</v>
      </c>
      <c r="F110" s="12" t="s">
        <v>69</v>
      </c>
    </row>
    <row r="111" spans="2:6" x14ac:dyDescent="0.25">
      <c r="B111" s="103" t="s">
        <v>169</v>
      </c>
      <c r="C111" s="4" t="s">
        <v>161</v>
      </c>
      <c r="D111" s="101">
        <v>250000</v>
      </c>
      <c r="E111" s="46"/>
      <c r="F111" s="101">
        <v>250000</v>
      </c>
    </row>
    <row r="112" spans="2:6" x14ac:dyDescent="0.25">
      <c r="B112" s="104"/>
      <c r="C112" s="5"/>
      <c r="D112" s="102"/>
      <c r="E112" s="45"/>
      <c r="F112" s="102"/>
    </row>
    <row r="114" spans="2:6" x14ac:dyDescent="0.25">
      <c r="B114" s="94" t="s">
        <v>190</v>
      </c>
      <c r="C114" s="94"/>
      <c r="D114" s="94"/>
      <c r="E114" s="94"/>
      <c r="F114" s="94"/>
    </row>
    <row r="115" spans="2:6" x14ac:dyDescent="0.25">
      <c r="B115" s="12" t="s">
        <v>67</v>
      </c>
      <c r="C115" s="12" t="s">
        <v>68</v>
      </c>
      <c r="D115" s="12" t="s">
        <v>70</v>
      </c>
      <c r="E115" s="12" t="s">
        <v>71</v>
      </c>
      <c r="F115" s="12" t="s">
        <v>69</v>
      </c>
    </row>
    <row r="116" spans="2:6" x14ac:dyDescent="0.25">
      <c r="B116" s="103" t="s">
        <v>146</v>
      </c>
      <c r="C116" s="48" t="s">
        <v>145</v>
      </c>
      <c r="D116" s="101">
        <v>250000</v>
      </c>
      <c r="E116" s="46"/>
      <c r="F116" s="101">
        <v>250000</v>
      </c>
    </row>
    <row r="117" spans="2:6" x14ac:dyDescent="0.25">
      <c r="B117" s="104"/>
      <c r="C117" s="5"/>
      <c r="D117" s="102"/>
      <c r="E117" s="45"/>
      <c r="F117" s="102"/>
    </row>
    <row r="118" spans="2:6" x14ac:dyDescent="0.25">
      <c r="B118" s="103" t="s">
        <v>151</v>
      </c>
      <c r="C118" s="48" t="s">
        <v>145</v>
      </c>
      <c r="D118" s="101">
        <v>250000</v>
      </c>
      <c r="E118" s="46"/>
      <c r="F118" s="101">
        <f>F116+D118</f>
        <v>500000</v>
      </c>
    </row>
    <row r="119" spans="2:6" x14ac:dyDescent="0.25">
      <c r="B119" s="104"/>
      <c r="C119" s="5"/>
      <c r="D119" s="102"/>
      <c r="E119" s="45"/>
      <c r="F119" s="102"/>
    </row>
    <row r="120" spans="2:6" x14ac:dyDescent="0.25">
      <c r="B120" s="103" t="s">
        <v>154</v>
      </c>
      <c r="C120" s="48" t="s">
        <v>156</v>
      </c>
      <c r="D120" s="101">
        <v>300000</v>
      </c>
      <c r="E120" s="46"/>
      <c r="F120" s="101">
        <f t="shared" ref="F120" si="9">F118+D120</f>
        <v>800000</v>
      </c>
    </row>
    <row r="121" spans="2:6" x14ac:dyDescent="0.25">
      <c r="B121" s="104"/>
      <c r="C121" s="50"/>
      <c r="D121" s="102"/>
      <c r="E121" s="45"/>
      <c r="F121" s="102"/>
    </row>
    <row r="122" spans="2:6" x14ac:dyDescent="0.25">
      <c r="B122" s="103" t="s">
        <v>157</v>
      </c>
      <c r="C122" s="48" t="s">
        <v>145</v>
      </c>
      <c r="D122" s="101">
        <v>250000</v>
      </c>
      <c r="E122" s="46"/>
      <c r="F122" s="101">
        <f t="shared" ref="F122" si="10">F120+D122</f>
        <v>1050000</v>
      </c>
    </row>
    <row r="123" spans="2:6" x14ac:dyDescent="0.25">
      <c r="B123" s="104"/>
      <c r="C123" s="5"/>
      <c r="D123" s="102"/>
      <c r="E123" s="45"/>
      <c r="F123" s="102"/>
    </row>
    <row r="124" spans="2:6" x14ac:dyDescent="0.25">
      <c r="B124" s="103" t="s">
        <v>166</v>
      </c>
      <c r="C124" s="48" t="s">
        <v>145</v>
      </c>
      <c r="D124" s="101">
        <v>250000</v>
      </c>
      <c r="E124" s="46"/>
      <c r="F124" s="101">
        <f t="shared" ref="F124" si="11">F122+D124</f>
        <v>1300000</v>
      </c>
    </row>
    <row r="125" spans="2:6" x14ac:dyDescent="0.25">
      <c r="B125" s="104"/>
      <c r="C125" s="5"/>
      <c r="D125" s="102"/>
      <c r="E125" s="45"/>
      <c r="F125" s="102"/>
    </row>
    <row r="126" spans="2:6" x14ac:dyDescent="0.25">
      <c r="B126" s="58" t="s">
        <v>169</v>
      </c>
      <c r="C126" s="113" t="s">
        <v>97</v>
      </c>
      <c r="D126" s="114"/>
      <c r="E126" s="115"/>
      <c r="F126" s="56">
        <f>SUM(F116:F125)</f>
        <v>3900000</v>
      </c>
    </row>
    <row r="128" spans="2:6" x14ac:dyDescent="0.25">
      <c r="B128" s="116" t="s">
        <v>191</v>
      </c>
      <c r="C128" s="116"/>
      <c r="D128" s="116"/>
      <c r="E128" s="116"/>
      <c r="F128" s="116"/>
    </row>
    <row r="129" spans="1:6" x14ac:dyDescent="0.25">
      <c r="B129" s="12" t="s">
        <v>67</v>
      </c>
      <c r="C129" s="12" t="s">
        <v>68</v>
      </c>
      <c r="D129" s="12" t="s">
        <v>70</v>
      </c>
      <c r="E129" s="12" t="s">
        <v>71</v>
      </c>
      <c r="F129" s="12" t="s">
        <v>69</v>
      </c>
    </row>
    <row r="130" spans="1:6" x14ac:dyDescent="0.25">
      <c r="B130" s="103" t="s">
        <v>169</v>
      </c>
      <c r="C130" s="48" t="s">
        <v>149</v>
      </c>
      <c r="D130" s="101">
        <v>250000</v>
      </c>
      <c r="E130" s="46"/>
      <c r="F130" s="101">
        <v>250000</v>
      </c>
    </row>
    <row r="131" spans="1:6" x14ac:dyDescent="0.25">
      <c r="B131" s="104"/>
      <c r="C131" s="5"/>
      <c r="D131" s="102"/>
      <c r="E131" s="45"/>
      <c r="F131" s="102"/>
    </row>
    <row r="142" spans="1:6" x14ac:dyDescent="0.25">
      <c r="A142" s="2" t="s">
        <v>179</v>
      </c>
    </row>
    <row r="162" spans="2:6" x14ac:dyDescent="0.25">
      <c r="B162" s="53"/>
      <c r="C162" s="6"/>
      <c r="D162" s="6"/>
      <c r="E162" s="54"/>
      <c r="F162" s="55"/>
    </row>
  </sheetData>
  <mergeCells count="146">
    <mergeCell ref="B2:F2"/>
    <mergeCell ref="B62:F62"/>
    <mergeCell ref="B114:F114"/>
    <mergeCell ref="B79:F79"/>
    <mergeCell ref="F81:F82"/>
    <mergeCell ref="B116:B117"/>
    <mergeCell ref="B96:B97"/>
    <mergeCell ref="B64:B65"/>
    <mergeCell ref="B66:B67"/>
    <mergeCell ref="F66:F67"/>
    <mergeCell ref="B68:B69"/>
    <mergeCell ref="F68:F69"/>
    <mergeCell ref="B70:B71"/>
    <mergeCell ref="F70:F71"/>
    <mergeCell ref="C72:E72"/>
    <mergeCell ref="F96:F97"/>
    <mergeCell ref="F64:F65"/>
    <mergeCell ref="F116:F117"/>
    <mergeCell ref="B94:F94"/>
    <mergeCell ref="B104:F104"/>
    <mergeCell ref="F30:F31"/>
    <mergeCell ref="B101:B102"/>
    <mergeCell ref="F106:F107"/>
    <mergeCell ref="F101:F102"/>
    <mergeCell ref="B57:F57"/>
    <mergeCell ref="B59:B60"/>
    <mergeCell ref="F59:F60"/>
    <mergeCell ref="E81:E82"/>
    <mergeCell ref="E86:E87"/>
    <mergeCell ref="E88:E89"/>
    <mergeCell ref="E90:E91"/>
    <mergeCell ref="E96:E97"/>
    <mergeCell ref="E101:E102"/>
    <mergeCell ref="D106:D107"/>
    <mergeCell ref="B74:F74"/>
    <mergeCell ref="F76:F77"/>
    <mergeCell ref="B76:B77"/>
    <mergeCell ref="B81:B82"/>
    <mergeCell ref="B106:B107"/>
    <mergeCell ref="B99:F99"/>
    <mergeCell ref="C92:E92"/>
    <mergeCell ref="B84:F84"/>
    <mergeCell ref="B34:B35"/>
    <mergeCell ref="F34:F35"/>
    <mergeCell ref="B36:B37"/>
    <mergeCell ref="F36:F37"/>
    <mergeCell ref="B32:B33"/>
    <mergeCell ref="B86:B87"/>
    <mergeCell ref="F86:F87"/>
    <mergeCell ref="F88:F89"/>
    <mergeCell ref="F90:F91"/>
    <mergeCell ref="B88:B89"/>
    <mergeCell ref="B90:B91"/>
    <mergeCell ref="B52:F52"/>
    <mergeCell ref="B54:B55"/>
    <mergeCell ref="F54:F55"/>
    <mergeCell ref="B44:B45"/>
    <mergeCell ref="F44:F45"/>
    <mergeCell ref="B46:B47"/>
    <mergeCell ref="F46:F47"/>
    <mergeCell ref="B48:B49"/>
    <mergeCell ref="F48:F49"/>
    <mergeCell ref="B42:B43"/>
    <mergeCell ref="F42:F43"/>
    <mergeCell ref="B38:B39"/>
    <mergeCell ref="F38:F39"/>
    <mergeCell ref="B40:B41"/>
    <mergeCell ref="F40:F41"/>
    <mergeCell ref="B30:B31"/>
    <mergeCell ref="D8:D9"/>
    <mergeCell ref="D10:D11"/>
    <mergeCell ref="D12:D13"/>
    <mergeCell ref="B24:B25"/>
    <mergeCell ref="F24:F25"/>
    <mergeCell ref="B26:B27"/>
    <mergeCell ref="F26:F27"/>
    <mergeCell ref="B28:B29"/>
    <mergeCell ref="F28:F29"/>
    <mergeCell ref="B3:F3"/>
    <mergeCell ref="B4:F4"/>
    <mergeCell ref="B8:B9"/>
    <mergeCell ref="F8:F9"/>
    <mergeCell ref="B18:B19"/>
    <mergeCell ref="F18:F19"/>
    <mergeCell ref="B20:B21"/>
    <mergeCell ref="F20:F21"/>
    <mergeCell ref="B22:B23"/>
    <mergeCell ref="F22:F23"/>
    <mergeCell ref="B14:B15"/>
    <mergeCell ref="F14:F15"/>
    <mergeCell ref="B16:B17"/>
    <mergeCell ref="F16:F17"/>
    <mergeCell ref="B6:F6"/>
    <mergeCell ref="B10:B11"/>
    <mergeCell ref="F10:F11"/>
    <mergeCell ref="B12:B13"/>
    <mergeCell ref="F12:F13"/>
    <mergeCell ref="D14:D15"/>
    <mergeCell ref="D16:D17"/>
    <mergeCell ref="E18:E19"/>
    <mergeCell ref="E20:E21"/>
    <mergeCell ref="E22:E23"/>
    <mergeCell ref="E24:E25"/>
    <mergeCell ref="E26:E27"/>
    <mergeCell ref="D28:D29"/>
    <mergeCell ref="F32:F33"/>
    <mergeCell ref="E59:E60"/>
    <mergeCell ref="E64:E65"/>
    <mergeCell ref="E66:E67"/>
    <mergeCell ref="E68:E69"/>
    <mergeCell ref="E70:E71"/>
    <mergeCell ref="E76:E77"/>
    <mergeCell ref="E30:E31"/>
    <mergeCell ref="E32:E33"/>
    <mergeCell ref="D34:D35"/>
    <mergeCell ref="D36:D37"/>
    <mergeCell ref="E38:E39"/>
    <mergeCell ref="E40:E41"/>
    <mergeCell ref="D42:D43"/>
    <mergeCell ref="D44:D45"/>
    <mergeCell ref="D46:D47"/>
    <mergeCell ref="C50:E50"/>
    <mergeCell ref="D111:D112"/>
    <mergeCell ref="D116:D117"/>
    <mergeCell ref="D118:D119"/>
    <mergeCell ref="D120:D121"/>
    <mergeCell ref="D122:D123"/>
    <mergeCell ref="D124:D125"/>
    <mergeCell ref="D130:D131"/>
    <mergeCell ref="D48:D49"/>
    <mergeCell ref="D54:D55"/>
    <mergeCell ref="B128:F128"/>
    <mergeCell ref="B109:F109"/>
    <mergeCell ref="B111:B112"/>
    <mergeCell ref="F111:F112"/>
    <mergeCell ref="B118:B119"/>
    <mergeCell ref="F118:F119"/>
    <mergeCell ref="B122:B123"/>
    <mergeCell ref="F122:F123"/>
    <mergeCell ref="B120:B121"/>
    <mergeCell ref="F120:F121"/>
    <mergeCell ref="C126:E126"/>
    <mergeCell ref="B124:B125"/>
    <mergeCell ref="F124:F125"/>
    <mergeCell ref="F130:F131"/>
    <mergeCell ref="B130:B1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opLeftCell="A13" zoomScale="145" zoomScaleNormal="145" workbookViewId="0">
      <selection activeCell="D17" sqref="D17"/>
    </sheetView>
  </sheetViews>
  <sheetFormatPr defaultRowHeight="15.75" x14ac:dyDescent="0.25"/>
  <cols>
    <col min="1" max="7" width="9.140625" style="2"/>
    <col min="8" max="8" width="18.42578125" style="2" customWidth="1"/>
    <col min="9" max="9" width="9.140625" style="2"/>
    <col min="10" max="10" width="15.7109375" style="2" bestFit="1" customWidth="1"/>
    <col min="11" max="16384" width="9.140625" style="2"/>
  </cols>
  <sheetData>
    <row r="2" spans="2:10" x14ac:dyDescent="0.25">
      <c r="B2" s="94" t="s">
        <v>174</v>
      </c>
      <c r="C2" s="94"/>
      <c r="D2" s="94"/>
      <c r="E2" s="94"/>
      <c r="F2" s="94"/>
      <c r="G2" s="94"/>
      <c r="H2" s="94"/>
    </row>
    <row r="3" spans="2:10" x14ac:dyDescent="0.25">
      <c r="B3" s="94" t="s">
        <v>175</v>
      </c>
      <c r="C3" s="94"/>
      <c r="D3" s="94"/>
      <c r="E3" s="94"/>
      <c r="F3" s="94"/>
      <c r="G3" s="94"/>
      <c r="H3" s="94"/>
    </row>
    <row r="4" spans="2:10" x14ac:dyDescent="0.25">
      <c r="B4" s="94" t="s">
        <v>176</v>
      </c>
      <c r="C4" s="94"/>
      <c r="D4" s="94"/>
      <c r="E4" s="94"/>
      <c r="F4" s="94"/>
      <c r="G4" s="94"/>
      <c r="H4" s="94"/>
    </row>
    <row r="6" spans="2:10" x14ac:dyDescent="0.25">
      <c r="B6" s="118" t="s">
        <v>88</v>
      </c>
      <c r="C6" s="119"/>
      <c r="D6" s="119"/>
      <c r="E6" s="119"/>
      <c r="F6" s="59"/>
      <c r="G6" s="59"/>
      <c r="H6" s="42" t="s">
        <v>95</v>
      </c>
    </row>
    <row r="7" spans="2:10" x14ac:dyDescent="0.25">
      <c r="B7" s="34"/>
      <c r="C7" s="6"/>
      <c r="D7" s="6"/>
      <c r="E7" s="6"/>
      <c r="F7" s="6"/>
      <c r="G7" s="6"/>
      <c r="H7" s="31"/>
    </row>
    <row r="8" spans="2:10" x14ac:dyDescent="0.25">
      <c r="B8" s="30" t="s">
        <v>70</v>
      </c>
      <c r="C8" s="6"/>
      <c r="D8" s="6"/>
      <c r="E8" s="6"/>
      <c r="F8" s="6"/>
      <c r="G8" s="6"/>
      <c r="H8" s="31"/>
    </row>
    <row r="9" spans="2:10" x14ac:dyDescent="0.25">
      <c r="B9" s="34" t="s">
        <v>4</v>
      </c>
      <c r="C9" s="6"/>
      <c r="D9" s="6"/>
      <c r="E9" s="6"/>
      <c r="F9" s="6"/>
      <c r="G9" s="6"/>
      <c r="H9" s="60">
        <f>'Buku Besar'!F50</f>
        <v>10763000</v>
      </c>
    </row>
    <row r="10" spans="2:10" x14ac:dyDescent="0.25">
      <c r="B10" s="77" t="s">
        <v>5</v>
      </c>
      <c r="C10" s="78"/>
      <c r="D10" s="6"/>
      <c r="E10" s="6"/>
      <c r="F10" s="6"/>
      <c r="G10" s="6"/>
      <c r="H10" s="60">
        <v>550000</v>
      </c>
    </row>
    <row r="11" spans="2:10" x14ac:dyDescent="0.25">
      <c r="B11" s="77" t="s">
        <v>36</v>
      </c>
      <c r="C11" s="78"/>
      <c r="D11" s="6"/>
      <c r="E11" s="6"/>
      <c r="F11" s="6"/>
      <c r="G11" s="6"/>
      <c r="H11" s="60">
        <v>300000</v>
      </c>
      <c r="J11" s="49"/>
    </row>
    <row r="12" spans="2:10" x14ac:dyDescent="0.25">
      <c r="B12" s="77" t="s">
        <v>37</v>
      </c>
      <c r="C12" s="78"/>
      <c r="D12" s="6"/>
      <c r="E12" s="6"/>
      <c r="F12" s="6"/>
      <c r="G12" s="6"/>
      <c r="H12" s="60">
        <v>250000</v>
      </c>
      <c r="J12" s="49"/>
    </row>
    <row r="13" spans="2:10" x14ac:dyDescent="0.25">
      <c r="B13" s="77" t="s">
        <v>193</v>
      </c>
      <c r="C13" s="78"/>
      <c r="D13" s="6"/>
      <c r="E13" s="6"/>
      <c r="F13" s="6"/>
      <c r="G13" s="6"/>
      <c r="H13" s="60">
        <v>1300000</v>
      </c>
      <c r="J13" s="49"/>
    </row>
    <row r="14" spans="2:10" ht="16.5" thickBot="1" x14ac:dyDescent="0.3">
      <c r="B14" s="77" t="s">
        <v>47</v>
      </c>
      <c r="C14" s="78"/>
      <c r="D14" s="6"/>
      <c r="E14" s="6"/>
      <c r="F14" s="6"/>
      <c r="G14" s="6"/>
      <c r="H14" s="61">
        <v>250000</v>
      </c>
      <c r="J14" s="49"/>
    </row>
    <row r="15" spans="2:10" ht="16.5" thickBot="1" x14ac:dyDescent="0.3">
      <c r="B15" s="77"/>
      <c r="C15" s="78"/>
      <c r="D15" s="6"/>
      <c r="E15" s="6"/>
      <c r="F15" s="6"/>
      <c r="G15" s="6"/>
      <c r="H15" s="85">
        <f>SUM(H9:H14)</f>
        <v>13413000</v>
      </c>
    </row>
    <row r="16" spans="2:10" ht="16.5" thickTop="1" x14ac:dyDescent="0.25">
      <c r="B16" s="79" t="s">
        <v>71</v>
      </c>
      <c r="C16" s="78"/>
      <c r="D16" s="6"/>
      <c r="E16" s="6"/>
      <c r="F16" s="6"/>
      <c r="G16" s="6"/>
      <c r="H16" s="60"/>
    </row>
    <row r="17" spans="1:8" x14ac:dyDescent="0.25">
      <c r="B17" s="77" t="s">
        <v>15</v>
      </c>
      <c r="C17" s="78"/>
      <c r="D17" s="6"/>
      <c r="E17" s="6"/>
      <c r="F17" s="6"/>
      <c r="G17" s="6"/>
      <c r="H17" s="60">
        <v>100000</v>
      </c>
    </row>
    <row r="18" spans="1:8" x14ac:dyDescent="0.25">
      <c r="B18" s="77" t="s">
        <v>20</v>
      </c>
      <c r="C18" s="78"/>
      <c r="D18" s="6"/>
      <c r="E18" s="6"/>
      <c r="F18" s="6"/>
      <c r="G18" s="6"/>
      <c r="H18" s="60">
        <v>3030000</v>
      </c>
    </row>
    <row r="19" spans="1:8" x14ac:dyDescent="0.25">
      <c r="B19" s="77" t="s">
        <v>21</v>
      </c>
      <c r="C19" s="78"/>
      <c r="D19" s="6"/>
      <c r="E19" s="6"/>
      <c r="F19" s="6"/>
      <c r="G19" s="6"/>
      <c r="H19" s="60">
        <v>2000000</v>
      </c>
    </row>
    <row r="20" spans="1:8" x14ac:dyDescent="0.25">
      <c r="B20" s="77" t="s">
        <v>22</v>
      </c>
      <c r="C20" s="78"/>
      <c r="D20" s="6"/>
      <c r="E20" s="6"/>
      <c r="F20" s="6"/>
      <c r="G20" s="6"/>
      <c r="H20" s="60">
        <v>700000</v>
      </c>
    </row>
    <row r="21" spans="1:8" x14ac:dyDescent="0.25">
      <c r="B21" s="77" t="s">
        <v>27</v>
      </c>
      <c r="C21" s="78"/>
      <c r="D21" s="6"/>
      <c r="E21" s="6"/>
      <c r="F21" s="6"/>
      <c r="G21" s="6"/>
      <c r="H21" s="60">
        <v>4883000</v>
      </c>
    </row>
    <row r="22" spans="1:8" x14ac:dyDescent="0.25">
      <c r="B22" s="34" t="s">
        <v>29</v>
      </c>
      <c r="C22" s="6"/>
      <c r="D22" s="6"/>
      <c r="E22" s="6"/>
      <c r="F22" s="6"/>
      <c r="G22" s="6"/>
      <c r="H22" s="60">
        <v>900000</v>
      </c>
    </row>
    <row r="23" spans="1:8" x14ac:dyDescent="0.25">
      <c r="B23" s="34" t="s">
        <v>32</v>
      </c>
      <c r="C23" s="6"/>
      <c r="D23" s="6"/>
      <c r="E23" s="6"/>
      <c r="F23" s="6"/>
      <c r="G23" s="6"/>
      <c r="H23" s="63">
        <v>1800000</v>
      </c>
    </row>
    <row r="24" spans="1:8" ht="16.5" thickBot="1" x14ac:dyDescent="0.3">
      <c r="A24" s="6"/>
      <c r="B24" s="34"/>
      <c r="C24" s="6"/>
      <c r="D24" s="6"/>
      <c r="E24" s="6"/>
      <c r="F24" s="6"/>
      <c r="G24" s="6"/>
      <c r="H24" s="84">
        <f>SUM(H17:H23)</f>
        <v>13413000</v>
      </c>
    </row>
    <row r="25" spans="1:8" ht="16.5" thickTop="1" x14ac:dyDescent="0.25">
      <c r="B25" s="62"/>
      <c r="C25" s="37"/>
      <c r="D25" s="37"/>
      <c r="E25" s="37"/>
      <c r="F25" s="37"/>
      <c r="G25" s="37"/>
      <c r="H25" s="76"/>
    </row>
  </sheetData>
  <mergeCells count="4">
    <mergeCell ref="B6:E6"/>
    <mergeCell ref="B2:H2"/>
    <mergeCell ref="B3:H3"/>
    <mergeCell ref="B4:H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opLeftCell="A10" zoomScale="145" zoomScaleNormal="145" workbookViewId="0">
      <selection activeCell="C23" sqref="C23"/>
    </sheetView>
  </sheetViews>
  <sheetFormatPr defaultRowHeight="15.75" x14ac:dyDescent="0.25"/>
  <cols>
    <col min="1" max="1" width="9.140625" style="2"/>
    <col min="2" max="2" width="9.140625" style="2" customWidth="1"/>
    <col min="3" max="8" width="9.140625" style="2"/>
    <col min="9" max="10" width="9.140625" style="49"/>
    <col min="11" max="11" width="9.140625" style="2"/>
    <col min="12" max="12" width="15.7109375" style="2" bestFit="1" customWidth="1"/>
    <col min="13" max="13" width="9.140625" style="2"/>
    <col min="14" max="14" width="15.7109375" style="2" bestFit="1" customWidth="1"/>
    <col min="15" max="16384" width="9.140625" style="2"/>
  </cols>
  <sheetData>
    <row r="1" spans="2:10" x14ac:dyDescent="0.25">
      <c r="I1" s="2"/>
      <c r="J1" s="2"/>
    </row>
    <row r="2" spans="2:10" x14ac:dyDescent="0.25">
      <c r="B2" s="88" t="s">
        <v>177</v>
      </c>
      <c r="C2" s="88"/>
      <c r="D2" s="88"/>
      <c r="E2" s="88"/>
      <c r="F2" s="88"/>
      <c r="G2" s="88"/>
      <c r="H2" s="88"/>
      <c r="I2" s="88"/>
      <c r="J2" s="88"/>
    </row>
    <row r="3" spans="2:10" x14ac:dyDescent="0.25">
      <c r="B3" s="88" t="s">
        <v>176</v>
      </c>
      <c r="C3" s="88"/>
      <c r="D3" s="88"/>
      <c r="E3" s="88"/>
      <c r="F3" s="88"/>
      <c r="G3" s="88"/>
      <c r="H3" s="88"/>
      <c r="I3" s="88"/>
      <c r="J3" s="88"/>
    </row>
    <row r="4" spans="2:10" x14ac:dyDescent="0.25">
      <c r="B4" s="88" t="s">
        <v>100</v>
      </c>
      <c r="C4" s="88"/>
      <c r="D4" s="88"/>
      <c r="E4" s="88"/>
      <c r="F4" s="88"/>
      <c r="G4" s="88"/>
      <c r="H4" s="88"/>
      <c r="I4" s="88"/>
      <c r="J4" s="88"/>
    </row>
    <row r="5" spans="2:10" x14ac:dyDescent="0.25">
      <c r="I5" s="10"/>
      <c r="J5" s="2"/>
    </row>
    <row r="6" spans="2:10" ht="16.5" customHeight="1" x14ac:dyDescent="0.25">
      <c r="B6" s="128" t="s">
        <v>88</v>
      </c>
      <c r="C6" s="129"/>
      <c r="D6" s="129"/>
      <c r="E6" s="129"/>
      <c r="F6" s="129"/>
      <c r="G6" s="129"/>
      <c r="H6" s="29"/>
      <c r="I6" s="129" t="s">
        <v>69</v>
      </c>
      <c r="J6" s="130"/>
    </row>
    <row r="7" spans="2:10" x14ac:dyDescent="0.25">
      <c r="B7" s="22" t="s">
        <v>101</v>
      </c>
      <c r="C7" s="23"/>
      <c r="D7" s="23"/>
      <c r="E7" s="23"/>
      <c r="F7" s="23"/>
      <c r="G7" s="23"/>
      <c r="H7" s="23"/>
      <c r="I7" s="70"/>
      <c r="J7" s="71"/>
    </row>
    <row r="8" spans="2:10" ht="16.5" customHeight="1" x14ac:dyDescent="0.25">
      <c r="B8" s="24" t="s">
        <v>3</v>
      </c>
      <c r="C8" s="25"/>
      <c r="D8" s="25"/>
      <c r="E8" s="25"/>
      <c r="F8" s="25"/>
      <c r="G8" s="25"/>
      <c r="H8" s="25"/>
      <c r="I8" s="72"/>
      <c r="J8" s="73"/>
    </row>
    <row r="9" spans="2:10" ht="16.5" customHeight="1" x14ac:dyDescent="0.25">
      <c r="B9" s="26"/>
      <c r="C9" s="25" t="s">
        <v>4</v>
      </c>
      <c r="D9" s="25"/>
      <c r="E9" s="25"/>
      <c r="F9" s="25"/>
      <c r="G9" s="25"/>
      <c r="H9" s="25"/>
      <c r="I9" s="122">
        <f>'Neraca Saldo'!H9</f>
        <v>10763000</v>
      </c>
      <c r="J9" s="123"/>
    </row>
    <row r="10" spans="2:10" ht="16.5" customHeight="1" x14ac:dyDescent="0.25">
      <c r="B10" s="26"/>
      <c r="C10" s="25" t="s">
        <v>5</v>
      </c>
      <c r="D10" s="25"/>
      <c r="E10" s="25"/>
      <c r="F10" s="25"/>
      <c r="G10" s="25"/>
      <c r="H10" s="25"/>
      <c r="I10" s="122">
        <f>'Neraca Saldo'!H10</f>
        <v>550000</v>
      </c>
      <c r="J10" s="123"/>
    </row>
    <row r="11" spans="2:10" ht="16.5" customHeight="1" x14ac:dyDescent="0.25">
      <c r="B11" s="24" t="s">
        <v>6</v>
      </c>
      <c r="C11" s="25"/>
      <c r="D11" s="25"/>
      <c r="E11" s="25"/>
      <c r="F11" s="25"/>
      <c r="G11" s="25"/>
      <c r="H11" s="25"/>
      <c r="I11" s="72"/>
      <c r="J11" s="73"/>
    </row>
    <row r="12" spans="2:10" ht="16.5" customHeight="1" x14ac:dyDescent="0.25">
      <c r="B12" s="26"/>
      <c r="C12" s="25" t="s">
        <v>7</v>
      </c>
      <c r="D12" s="25"/>
      <c r="E12" s="25"/>
      <c r="F12" s="25"/>
      <c r="G12" s="25"/>
      <c r="H12" s="25"/>
      <c r="I12" s="122"/>
      <c r="J12" s="123"/>
    </row>
    <row r="13" spans="2:10" ht="16.5" customHeight="1" x14ac:dyDescent="0.25">
      <c r="B13" s="26"/>
      <c r="C13" s="25" t="s">
        <v>8</v>
      </c>
      <c r="D13" s="25"/>
      <c r="E13" s="25"/>
      <c r="F13" s="25"/>
      <c r="G13" s="25"/>
      <c r="H13" s="25"/>
      <c r="I13" s="122"/>
      <c r="J13" s="123"/>
    </row>
    <row r="14" spans="2:10" ht="16.5" customHeight="1" x14ac:dyDescent="0.25">
      <c r="B14" s="26"/>
      <c r="C14" s="25" t="s">
        <v>9</v>
      </c>
      <c r="D14" s="25"/>
      <c r="E14" s="25"/>
      <c r="F14" s="25"/>
      <c r="G14" s="25"/>
      <c r="H14" s="25"/>
      <c r="I14" s="122"/>
      <c r="J14" s="123"/>
    </row>
    <row r="15" spans="2:10" ht="16.5" customHeight="1" x14ac:dyDescent="0.25">
      <c r="B15" s="26"/>
      <c r="C15" s="25" t="s">
        <v>10</v>
      </c>
      <c r="D15" s="25"/>
      <c r="E15" s="25"/>
      <c r="F15" s="25"/>
      <c r="G15" s="25"/>
      <c r="H15" s="25"/>
      <c r="I15" s="122"/>
      <c r="J15" s="123"/>
    </row>
    <row r="16" spans="2:10" ht="16.5" customHeight="1" x14ac:dyDescent="0.25">
      <c r="B16" s="26"/>
      <c r="C16" s="25" t="s">
        <v>102</v>
      </c>
      <c r="D16" s="25"/>
      <c r="E16" s="25"/>
      <c r="F16" s="25"/>
      <c r="G16" s="25"/>
      <c r="H16" s="25"/>
      <c r="I16" s="122"/>
      <c r="J16" s="123"/>
    </row>
    <row r="17" spans="2:14" ht="16.5" customHeight="1" thickBot="1" x14ac:dyDescent="0.3">
      <c r="B17" s="26"/>
      <c r="C17" s="25" t="s">
        <v>12</v>
      </c>
      <c r="D17" s="25"/>
      <c r="E17" s="25"/>
      <c r="F17" s="25"/>
      <c r="G17" s="25"/>
      <c r="H17" s="25"/>
      <c r="I17" s="124"/>
      <c r="J17" s="125"/>
    </row>
    <row r="18" spans="2:14" ht="16.5" customHeight="1" thickBot="1" x14ac:dyDescent="0.3">
      <c r="B18" s="27" t="s">
        <v>103</v>
      </c>
      <c r="C18" s="25"/>
      <c r="D18" s="25"/>
      <c r="E18" s="25"/>
      <c r="F18" s="25"/>
      <c r="G18" s="25"/>
      <c r="H18" s="25"/>
      <c r="I18" s="120">
        <f>SUM(I9:J10)</f>
        <v>11313000</v>
      </c>
      <c r="J18" s="121"/>
    </row>
    <row r="19" spans="2:14" ht="16.5" customHeight="1" thickTop="1" x14ac:dyDescent="0.25">
      <c r="B19" s="26"/>
      <c r="C19" s="25"/>
      <c r="D19" s="25"/>
      <c r="E19" s="25"/>
      <c r="F19" s="25"/>
      <c r="G19" s="25"/>
      <c r="H19" s="25"/>
      <c r="I19" s="72"/>
      <c r="J19" s="73"/>
    </row>
    <row r="20" spans="2:14" ht="16.5" customHeight="1" x14ac:dyDescent="0.25">
      <c r="B20" s="27" t="s">
        <v>104</v>
      </c>
      <c r="C20" s="25"/>
      <c r="D20" s="25"/>
      <c r="E20" s="25"/>
      <c r="F20" s="25"/>
      <c r="G20" s="25"/>
      <c r="H20" s="25"/>
      <c r="I20" s="72"/>
      <c r="J20" s="73"/>
    </row>
    <row r="21" spans="2:14" ht="17.25" customHeight="1" x14ac:dyDescent="0.25">
      <c r="B21" s="24" t="s">
        <v>105</v>
      </c>
      <c r="C21" s="25"/>
      <c r="D21" s="25"/>
      <c r="E21" s="25"/>
      <c r="F21" s="25"/>
      <c r="G21" s="25"/>
      <c r="H21" s="25"/>
      <c r="I21" s="72"/>
      <c r="J21" s="73"/>
    </row>
    <row r="22" spans="2:14" ht="17.25" customHeight="1" x14ac:dyDescent="0.25">
      <c r="B22" s="26"/>
      <c r="C22" s="25" t="s">
        <v>120</v>
      </c>
      <c r="D22" s="25"/>
      <c r="E22" s="25"/>
      <c r="F22" s="25"/>
      <c r="G22" s="25"/>
      <c r="H22" s="25"/>
      <c r="I22" s="122">
        <v>0</v>
      </c>
      <c r="J22" s="123"/>
    </row>
    <row r="23" spans="2:14" ht="17.25" customHeight="1" thickBot="1" x14ac:dyDescent="0.3">
      <c r="B23" s="26"/>
      <c r="C23" s="25" t="s">
        <v>115</v>
      </c>
      <c r="D23" s="25"/>
      <c r="E23" s="25"/>
      <c r="F23" s="25"/>
      <c r="G23" s="25"/>
      <c r="H23" s="25"/>
      <c r="I23" s="124">
        <f>'Laporan Aktivitas'!I32:J32</f>
        <v>-450000</v>
      </c>
      <c r="J23" s="125"/>
      <c r="L23" s="49"/>
    </row>
    <row r="24" spans="2:14" ht="17.25" customHeight="1" thickBot="1" x14ac:dyDescent="0.3">
      <c r="B24" s="26"/>
      <c r="C24" s="28" t="s">
        <v>118</v>
      </c>
      <c r="D24" s="25"/>
      <c r="E24" s="25"/>
      <c r="F24" s="25"/>
      <c r="G24" s="25"/>
      <c r="H24" s="25"/>
      <c r="I24" s="120">
        <f>I23</f>
        <v>-450000</v>
      </c>
      <c r="J24" s="121"/>
      <c r="L24" s="49"/>
    </row>
    <row r="25" spans="2:14" ht="17.25" customHeight="1" thickTop="1" x14ac:dyDescent="0.25">
      <c r="B25" s="24" t="s">
        <v>106</v>
      </c>
      <c r="C25" s="25"/>
      <c r="D25" s="25"/>
      <c r="E25" s="25"/>
      <c r="F25" s="25"/>
      <c r="G25" s="25"/>
      <c r="H25" s="25"/>
      <c r="I25" s="72"/>
      <c r="J25" s="73"/>
      <c r="L25" s="49"/>
    </row>
    <row r="26" spans="2:14" ht="16.5" customHeight="1" x14ac:dyDescent="0.25">
      <c r="B26" s="26"/>
      <c r="C26" s="25" t="s">
        <v>117</v>
      </c>
      <c r="D26" s="25"/>
      <c r="E26" s="25"/>
      <c r="F26" s="25"/>
      <c r="G26" s="25"/>
      <c r="H26" s="25"/>
      <c r="I26" s="122">
        <v>0</v>
      </c>
      <c r="J26" s="123"/>
    </row>
    <row r="27" spans="2:14" ht="16.5" customHeight="1" thickBot="1" x14ac:dyDescent="0.3">
      <c r="B27" s="26"/>
      <c r="C27" s="25" t="s">
        <v>119</v>
      </c>
      <c r="D27" s="25"/>
      <c r="E27" s="25"/>
      <c r="F27" s="25"/>
      <c r="G27" s="25"/>
      <c r="H27" s="25"/>
      <c r="I27" s="124">
        <f>'Laporan Aktivitas'!I75:J75</f>
        <v>11763000</v>
      </c>
      <c r="J27" s="125"/>
      <c r="L27" s="49"/>
    </row>
    <row r="28" spans="2:14" ht="16.5" customHeight="1" thickBot="1" x14ac:dyDescent="0.3">
      <c r="B28" s="26"/>
      <c r="C28" s="28" t="s">
        <v>116</v>
      </c>
      <c r="D28" s="25"/>
      <c r="E28" s="25"/>
      <c r="F28" s="25"/>
      <c r="G28" s="25"/>
      <c r="H28" s="25"/>
      <c r="I28" s="126">
        <f>I27</f>
        <v>11763000</v>
      </c>
      <c r="J28" s="127"/>
      <c r="N28" s="49"/>
    </row>
    <row r="29" spans="2:14" ht="16.5" thickBot="1" x14ac:dyDescent="0.3">
      <c r="B29" s="30" t="s">
        <v>195</v>
      </c>
      <c r="C29" s="6"/>
      <c r="D29" s="6"/>
      <c r="E29" s="6"/>
      <c r="F29" s="6"/>
      <c r="G29" s="6"/>
      <c r="H29" s="6"/>
      <c r="I29" s="120">
        <f>I28+I24</f>
        <v>11313000</v>
      </c>
      <c r="J29" s="121"/>
    </row>
    <row r="30" spans="2:14" ht="16.5" thickTop="1" x14ac:dyDescent="0.25">
      <c r="B30" s="62"/>
      <c r="C30" s="37"/>
      <c r="D30" s="37"/>
      <c r="E30" s="37"/>
      <c r="F30" s="37"/>
      <c r="G30" s="37"/>
      <c r="H30" s="37"/>
      <c r="I30" s="66"/>
      <c r="J30" s="63"/>
      <c r="L30" s="49"/>
    </row>
  </sheetData>
  <mergeCells count="21">
    <mergeCell ref="B2:J2"/>
    <mergeCell ref="I13:J13"/>
    <mergeCell ref="B6:G6"/>
    <mergeCell ref="I6:J6"/>
    <mergeCell ref="I15:J15"/>
    <mergeCell ref="I14:J14"/>
    <mergeCell ref="B3:J3"/>
    <mergeCell ref="B4:J4"/>
    <mergeCell ref="I29:J29"/>
    <mergeCell ref="I12:J12"/>
    <mergeCell ref="I18:J18"/>
    <mergeCell ref="I10:J10"/>
    <mergeCell ref="I9:J9"/>
    <mergeCell ref="I17:J17"/>
    <mergeCell ref="I16:J16"/>
    <mergeCell ref="I22:J22"/>
    <mergeCell ref="I24:J24"/>
    <mergeCell ref="I23:J23"/>
    <mergeCell ref="I28:J28"/>
    <mergeCell ref="I27:J27"/>
    <mergeCell ref="I26:J2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Profil Masjid</vt:lpstr>
      <vt:lpstr>Daftar Aset Tetap</vt:lpstr>
      <vt:lpstr>Sheet2</vt:lpstr>
      <vt:lpstr>Bagan Akun</vt:lpstr>
      <vt:lpstr>Contoh Transaksi</vt:lpstr>
      <vt:lpstr>Tabel Jurnal</vt:lpstr>
      <vt:lpstr>Buku Besar</vt:lpstr>
      <vt:lpstr>Neraca Saldo</vt:lpstr>
      <vt:lpstr>Laporan Posisi Keuangan</vt:lpstr>
      <vt:lpstr>Laporan Aktivitas</vt:lpstr>
      <vt:lpstr>Laporan Arus Kas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Windows User</cp:lastModifiedBy>
  <dcterms:created xsi:type="dcterms:W3CDTF">2019-08-12T03:21:15Z</dcterms:created>
  <dcterms:modified xsi:type="dcterms:W3CDTF">2019-10-17T19:34:40Z</dcterms:modified>
</cp:coreProperties>
</file>