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6\spk\"/>
    </mc:Choice>
  </mc:AlternateContent>
  <xr:revisionPtr revIDLastSave="0" documentId="13_ncr:1_{C8D977CE-5A19-49A2-AE6A-96352E67D4A8}" xr6:coauthVersionLast="47" xr6:coauthVersionMax="47" xr10:uidLastSave="{00000000-0000-0000-0000-000000000000}"/>
  <bookViews>
    <workbookView xWindow="-120" yWindow="-120" windowWidth="20730" windowHeight="11160" xr2:uid="{4DFE77C5-0A3A-44EF-9C7C-F8148C144C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7" i="1" l="1"/>
  <c r="H66" i="1"/>
  <c r="E76" i="1"/>
  <c r="H75" i="1"/>
  <c r="H74" i="1"/>
  <c r="H73" i="1"/>
  <c r="H72" i="1"/>
  <c r="H71" i="1"/>
  <c r="H70" i="1"/>
  <c r="H69" i="1"/>
  <c r="H68" i="1"/>
  <c r="E75" i="1"/>
  <c r="E74" i="1"/>
  <c r="E73" i="1"/>
  <c r="E72" i="1"/>
  <c r="E71" i="1"/>
  <c r="E70" i="1"/>
  <c r="E69" i="1"/>
  <c r="E68" i="1"/>
  <c r="E67" i="1"/>
  <c r="E66" i="1"/>
  <c r="F54" i="1" l="1"/>
  <c r="K54" i="1" s="1"/>
  <c r="F55" i="1"/>
  <c r="K55" i="1" s="1"/>
  <c r="F56" i="1"/>
  <c r="K56" i="1" s="1"/>
  <c r="F57" i="1"/>
  <c r="K57" i="1" s="1"/>
  <c r="F53" i="1"/>
  <c r="K53" i="1" s="1"/>
  <c r="M30" i="1"/>
</calcChain>
</file>

<file path=xl/sharedStrings.xml><?xml version="1.0" encoding="utf-8"?>
<sst xmlns="http://schemas.openxmlformats.org/spreadsheetml/2006/main" count="201" uniqueCount="116">
  <si>
    <t>NAMA</t>
  </si>
  <si>
    <t>UKURAN LAYAR</t>
  </si>
  <si>
    <t>MEMORI INTERNAL</t>
  </si>
  <si>
    <t>KAMERA BELAKANG</t>
  </si>
  <si>
    <t>KAPASITAS BATERAI</t>
  </si>
  <si>
    <t>HARGA</t>
  </si>
  <si>
    <t>Xiaomi 13T</t>
  </si>
  <si>
    <t>50MP</t>
  </si>
  <si>
    <t>5000mAh</t>
  </si>
  <si>
    <t>6.67 inch</t>
  </si>
  <si>
    <t>vivo Y17s</t>
  </si>
  <si>
    <t>6.56 inch</t>
  </si>
  <si>
    <t>realme 11</t>
  </si>
  <si>
    <t>6.4 inch</t>
  </si>
  <si>
    <t>16MP</t>
  </si>
  <si>
    <t>108MP</t>
  </si>
  <si>
    <t>Samsung Galaxy z Flip5</t>
  </si>
  <si>
    <t>3.7 inch</t>
  </si>
  <si>
    <t>12MP</t>
  </si>
  <si>
    <t>3700mAh</t>
  </si>
  <si>
    <t>Infinix Hot 30 Play</t>
  </si>
  <si>
    <t>6.82 inch</t>
  </si>
  <si>
    <t>6000mAh</t>
  </si>
  <si>
    <t>Poco F5</t>
  </si>
  <si>
    <t>256 GB</t>
  </si>
  <si>
    <t>64 GB</t>
  </si>
  <si>
    <t>512 GB</t>
  </si>
  <si>
    <t>128 GB</t>
  </si>
  <si>
    <t>64MP</t>
  </si>
  <si>
    <t>Realme C53 NFC</t>
  </si>
  <si>
    <t>6.74 inch</t>
  </si>
  <si>
    <t>Oppo Find N2 Flip</t>
  </si>
  <si>
    <t>6.8 inch</t>
  </si>
  <si>
    <t>4300mAh</t>
  </si>
  <si>
    <t>Vivo V27 5G</t>
  </si>
  <si>
    <t>6.78 inch</t>
  </si>
  <si>
    <t>4600mAh</t>
  </si>
  <si>
    <t>Vivo V27e</t>
  </si>
  <si>
    <t>6.62 inch</t>
  </si>
  <si>
    <t>3.5-4.5</t>
  </si>
  <si>
    <t>4.6-5.5</t>
  </si>
  <si>
    <t>5.6-6.5 inch</t>
  </si>
  <si>
    <t>6.6-7.5 inch</t>
  </si>
  <si>
    <t>7.6-8.5 inch</t>
  </si>
  <si>
    <t>BOBOT</t>
  </si>
  <si>
    <t>C1</t>
  </si>
  <si>
    <t>KRITERIA HANDPHONE</t>
  </si>
  <si>
    <t>Kriteria</t>
  </si>
  <si>
    <t>Keterangan</t>
  </si>
  <si>
    <t>Tipe</t>
  </si>
  <si>
    <t>C2</t>
  </si>
  <si>
    <t>C3</t>
  </si>
  <si>
    <t>C4</t>
  </si>
  <si>
    <t>C5</t>
  </si>
  <si>
    <t>Benefit</t>
  </si>
  <si>
    <t>Cost</t>
  </si>
  <si>
    <t>Rating Alternatif</t>
  </si>
  <si>
    <t>Sangat Rendah</t>
  </si>
  <si>
    <t>Rendah</t>
  </si>
  <si>
    <t>Cukup</t>
  </si>
  <si>
    <t>Tinggi</t>
  </si>
  <si>
    <t>Sangat Tinggi</t>
  </si>
  <si>
    <t>32 GB</t>
  </si>
  <si>
    <t>64 MP</t>
  </si>
  <si>
    <t>0-3,000,000</t>
  </si>
  <si>
    <t>3,000,001-6,000,000</t>
  </si>
  <si>
    <t>6,000,001-9,000,000</t>
  </si>
  <si>
    <t>9,000,001-12,000,000</t>
  </si>
  <si>
    <t>12,000,001-15,000,000</t>
  </si>
  <si>
    <t>Alternatif</t>
  </si>
  <si>
    <t>Kiteria</t>
  </si>
  <si>
    <t>tinggi</t>
  </si>
  <si>
    <t>sangat tinggi</t>
  </si>
  <si>
    <t>cukup</t>
  </si>
  <si>
    <t>rendah</t>
  </si>
  <si>
    <t>jumlah</t>
  </si>
  <si>
    <t>Tingkat Prioritas</t>
  </si>
  <si>
    <t>Bobot</t>
  </si>
  <si>
    <t>Perbaikan Bobot Perkriteria</t>
  </si>
  <si>
    <t>w1</t>
  </si>
  <si>
    <t>w2</t>
  </si>
  <si>
    <t>w3</t>
  </si>
  <si>
    <t>w4</t>
  </si>
  <si>
    <t>w5</t>
  </si>
  <si>
    <t>W1</t>
  </si>
  <si>
    <t>W2</t>
  </si>
  <si>
    <t>W3</t>
  </si>
  <si>
    <t>W4</t>
  </si>
  <si>
    <t>W5</t>
  </si>
  <si>
    <t>Normalisasi nilai W Benefit (C1, C2, C3, C4) dikali dengan 1, Sedangkan W Cost (C5) dikali dengan -1</t>
  </si>
  <si>
    <t>Nilai Vektor 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</si>
  <si>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</si>
  <si>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</si>
  <si>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</si>
  <si>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</si>
  <si>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</si>
  <si>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</si>
  <si>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</si>
  <si>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</si>
  <si>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</si>
  <si>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</si>
  <si>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Perhitungan Nilai Vektor V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</si>
  <si>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</si>
  <si>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</si>
  <si>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</si>
  <si>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</si>
  <si>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</si>
  <si>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</si>
  <si>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</si>
  <si>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</si>
  <si>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</si>
  <si>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</si>
  <si>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Jumlah</t>
  </si>
  <si>
    <t>Nilai Vektor</t>
  </si>
  <si>
    <t>Urutan</t>
  </si>
  <si>
    <t>Kesimpulannya adalah smartphone terbaik adalah Poco F5 (V9)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</si>
</sst>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Rp-421]* #,##0.00_-;\-[$Rp-421]* #,##0.00_-;_-[$Rp-421]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0" fillId="2" borderId="1" xfId="0" applyFill="1" applyBorder="1"/>
    <xf numFmtId="16" fontId="0" fillId="0" borderId="1" xfId="0" applyNumberFormat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" xfId="1" applyNumberFormat="1" applyFont="1" applyBorder="1"/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2" fillId="0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  <xf numFmtId="0" fontId="0" fillId="2" borderId="0" xfId="0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CFAD5-065C-4015-A280-95753B9D7207}">
  <dimension ref="A1:O78"/>
  <sheetViews>
    <sheetView tabSelected="1" topLeftCell="A69" workbookViewId="0">
      <selection activeCell="F78" sqref="F78:I78"/>
    </sheetView>
  </sheetViews>
  <sheetFormatPr defaultRowHeight="15" x14ac:dyDescent="0.25"/>
  <cols>
    <col min="1" max="1" width="21.5703125" bestFit="1" customWidth="1"/>
    <col min="2" max="2" width="14.7109375" bestFit="1" customWidth="1"/>
    <col min="3" max="3" width="18" bestFit="1" customWidth="1"/>
    <col min="4" max="4" width="18.7109375" bestFit="1" customWidth="1"/>
    <col min="5" max="5" width="18.85546875" bestFit="1" customWidth="1"/>
    <col min="6" max="6" width="16.5703125" bestFit="1" customWidth="1"/>
    <col min="7" max="7" width="18.7109375" bestFit="1" customWidth="1"/>
    <col min="8" max="8" width="15.28515625" bestFit="1" customWidth="1"/>
    <col min="9" max="9" width="22.7109375" bestFit="1" customWidth="1"/>
    <col min="10" max="10" width="21.5703125" bestFit="1" customWidth="1"/>
    <col min="11" max="11" width="12.7109375" bestFit="1" customWidth="1"/>
  </cols>
  <sheetData>
    <row r="1" spans="1:10" x14ac:dyDescent="0.25">
      <c r="H1" s="10" t="s">
        <v>46</v>
      </c>
      <c r="I1" s="10"/>
      <c r="J1" s="10"/>
    </row>
    <row r="2" spans="1:10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H2" s="3" t="s">
        <v>47</v>
      </c>
      <c r="I2" s="3" t="s">
        <v>48</v>
      </c>
      <c r="J2" s="3" t="s">
        <v>49</v>
      </c>
    </row>
    <row r="3" spans="1:10" x14ac:dyDescent="0.25">
      <c r="A3" s="1" t="s">
        <v>6</v>
      </c>
      <c r="B3" s="1" t="s">
        <v>9</v>
      </c>
      <c r="C3" s="1" t="s">
        <v>24</v>
      </c>
      <c r="D3" s="1" t="s">
        <v>7</v>
      </c>
      <c r="E3" s="1" t="s">
        <v>8</v>
      </c>
      <c r="F3" s="2">
        <v>6499000</v>
      </c>
      <c r="H3" s="1" t="s">
        <v>45</v>
      </c>
      <c r="I3" s="1" t="s">
        <v>1</v>
      </c>
      <c r="J3" s="1" t="s">
        <v>54</v>
      </c>
    </row>
    <row r="4" spans="1:10" x14ac:dyDescent="0.25">
      <c r="A4" s="1" t="s">
        <v>10</v>
      </c>
      <c r="B4" s="1" t="s">
        <v>11</v>
      </c>
      <c r="C4" s="1" t="s">
        <v>27</v>
      </c>
      <c r="D4" s="1" t="s">
        <v>7</v>
      </c>
      <c r="E4" s="1" t="s">
        <v>8</v>
      </c>
      <c r="F4" s="2">
        <v>1799000</v>
      </c>
      <c r="H4" s="1" t="s">
        <v>50</v>
      </c>
      <c r="I4" s="1" t="s">
        <v>2</v>
      </c>
      <c r="J4" s="1" t="s">
        <v>54</v>
      </c>
    </row>
    <row r="5" spans="1:10" x14ac:dyDescent="0.25">
      <c r="A5" s="1" t="s">
        <v>12</v>
      </c>
      <c r="B5" s="1" t="s">
        <v>13</v>
      </c>
      <c r="C5" s="1" t="s">
        <v>24</v>
      </c>
      <c r="D5" s="1" t="s">
        <v>15</v>
      </c>
      <c r="E5" s="1" t="s">
        <v>8</v>
      </c>
      <c r="F5" s="2">
        <v>3599000</v>
      </c>
      <c r="H5" s="1" t="s">
        <v>51</v>
      </c>
      <c r="I5" s="1" t="s">
        <v>3</v>
      </c>
      <c r="J5" s="1" t="s">
        <v>54</v>
      </c>
    </row>
    <row r="6" spans="1:10" x14ac:dyDescent="0.25">
      <c r="A6" s="1" t="s">
        <v>16</v>
      </c>
      <c r="B6" s="1" t="s">
        <v>17</v>
      </c>
      <c r="C6" s="1" t="s">
        <v>26</v>
      </c>
      <c r="D6" s="1" t="s">
        <v>18</v>
      </c>
      <c r="E6" s="1" t="s">
        <v>19</v>
      </c>
      <c r="F6" s="2">
        <v>15000000</v>
      </c>
      <c r="H6" s="1" t="s">
        <v>52</v>
      </c>
      <c r="I6" s="1" t="s">
        <v>4</v>
      </c>
      <c r="J6" s="1" t="s">
        <v>54</v>
      </c>
    </row>
    <row r="7" spans="1:10" x14ac:dyDescent="0.25">
      <c r="A7" s="1" t="s">
        <v>20</v>
      </c>
      <c r="B7" s="1" t="s">
        <v>21</v>
      </c>
      <c r="C7" s="1" t="s">
        <v>25</v>
      </c>
      <c r="D7" s="1" t="s">
        <v>14</v>
      </c>
      <c r="E7" s="1" t="s">
        <v>22</v>
      </c>
      <c r="F7" s="2">
        <v>1250000</v>
      </c>
      <c r="H7" s="1" t="s">
        <v>53</v>
      </c>
      <c r="I7" s="1" t="s">
        <v>5</v>
      </c>
      <c r="J7" s="1" t="s">
        <v>55</v>
      </c>
    </row>
    <row r="8" spans="1:10" x14ac:dyDescent="0.25">
      <c r="A8" s="1" t="s">
        <v>23</v>
      </c>
      <c r="B8" s="1" t="s">
        <v>9</v>
      </c>
      <c r="C8" s="1" t="s">
        <v>24</v>
      </c>
      <c r="D8" s="1" t="s">
        <v>28</v>
      </c>
      <c r="E8" s="1" t="s">
        <v>8</v>
      </c>
      <c r="F8" s="2">
        <v>4975000</v>
      </c>
    </row>
    <row r="9" spans="1:10" x14ac:dyDescent="0.25">
      <c r="A9" s="1" t="s">
        <v>29</v>
      </c>
      <c r="B9" s="1" t="s">
        <v>30</v>
      </c>
      <c r="C9" s="1" t="s">
        <v>27</v>
      </c>
      <c r="D9" s="1" t="s">
        <v>7</v>
      </c>
      <c r="E9" s="1" t="s">
        <v>8</v>
      </c>
      <c r="F9" s="2">
        <v>1999000</v>
      </c>
      <c r="H9" s="5" t="s">
        <v>56</v>
      </c>
      <c r="I9" s="6"/>
    </row>
    <row r="10" spans="1:10" x14ac:dyDescent="0.25">
      <c r="A10" s="1" t="s">
        <v>31</v>
      </c>
      <c r="B10" s="1" t="s">
        <v>32</v>
      </c>
      <c r="C10" s="1" t="s">
        <v>24</v>
      </c>
      <c r="D10" s="1" t="s">
        <v>7</v>
      </c>
      <c r="E10" s="1" t="s">
        <v>33</v>
      </c>
      <c r="F10" s="2">
        <v>12150000</v>
      </c>
      <c r="H10" s="1">
        <v>1</v>
      </c>
      <c r="I10" s="1" t="s">
        <v>57</v>
      </c>
    </row>
    <row r="11" spans="1:10" x14ac:dyDescent="0.25">
      <c r="A11" s="1" t="s">
        <v>34</v>
      </c>
      <c r="B11" s="1" t="s">
        <v>35</v>
      </c>
      <c r="C11" s="1" t="s">
        <v>24</v>
      </c>
      <c r="D11" s="1" t="s">
        <v>7</v>
      </c>
      <c r="E11" s="1" t="s">
        <v>36</v>
      </c>
      <c r="F11" s="2">
        <v>4999000</v>
      </c>
      <c r="H11" s="1">
        <v>2</v>
      </c>
      <c r="I11" s="1" t="s">
        <v>58</v>
      </c>
    </row>
    <row r="12" spans="1:10" x14ac:dyDescent="0.25">
      <c r="A12" s="1" t="s">
        <v>37</v>
      </c>
      <c r="B12" s="1" t="s">
        <v>38</v>
      </c>
      <c r="C12" s="1" t="s">
        <v>24</v>
      </c>
      <c r="D12" s="1" t="s">
        <v>63</v>
      </c>
      <c r="E12" s="1" t="s">
        <v>36</v>
      </c>
      <c r="F12" s="2">
        <v>3550000</v>
      </c>
      <c r="H12" s="1">
        <v>3</v>
      </c>
      <c r="I12" s="1" t="s">
        <v>59</v>
      </c>
    </row>
    <row r="13" spans="1:10" x14ac:dyDescent="0.25">
      <c r="H13" s="1">
        <v>4</v>
      </c>
      <c r="I13" s="1" t="s">
        <v>60</v>
      </c>
    </row>
    <row r="14" spans="1:10" x14ac:dyDescent="0.25">
      <c r="H14" s="1">
        <v>5</v>
      </c>
      <c r="I14" s="1" t="s">
        <v>61</v>
      </c>
    </row>
    <row r="15" spans="1:10" x14ac:dyDescent="0.25">
      <c r="A15" s="10" t="s">
        <v>45</v>
      </c>
      <c r="B15" s="10"/>
      <c r="D15" s="11" t="s">
        <v>50</v>
      </c>
      <c r="E15" s="11"/>
    </row>
    <row r="16" spans="1:10" x14ac:dyDescent="0.25">
      <c r="A16" s="3" t="s">
        <v>1</v>
      </c>
      <c r="B16" s="3" t="s">
        <v>44</v>
      </c>
      <c r="D16" s="3" t="s">
        <v>2</v>
      </c>
      <c r="E16" s="3" t="s">
        <v>44</v>
      </c>
    </row>
    <row r="17" spans="1:13" x14ac:dyDescent="0.25">
      <c r="A17" s="1" t="s">
        <v>43</v>
      </c>
      <c r="B17" s="1">
        <v>5</v>
      </c>
      <c r="D17" s="1" t="s">
        <v>26</v>
      </c>
      <c r="E17" s="1">
        <v>5</v>
      </c>
    </row>
    <row r="18" spans="1:13" x14ac:dyDescent="0.25">
      <c r="A18" s="1" t="s">
        <v>42</v>
      </c>
      <c r="B18" s="1">
        <v>4</v>
      </c>
      <c r="D18" s="1" t="s">
        <v>24</v>
      </c>
      <c r="E18" s="1">
        <v>4</v>
      </c>
    </row>
    <row r="19" spans="1:13" x14ac:dyDescent="0.25">
      <c r="A19" s="1" t="s">
        <v>41</v>
      </c>
      <c r="B19" s="1">
        <v>3</v>
      </c>
      <c r="D19" s="1" t="s">
        <v>27</v>
      </c>
      <c r="E19" s="1">
        <v>3</v>
      </c>
    </row>
    <row r="20" spans="1:13" x14ac:dyDescent="0.25">
      <c r="A20" s="1" t="s">
        <v>40</v>
      </c>
      <c r="B20" s="1">
        <v>2</v>
      </c>
      <c r="D20" s="1" t="s">
        <v>25</v>
      </c>
      <c r="E20" s="1">
        <v>2</v>
      </c>
    </row>
    <row r="21" spans="1:13" x14ac:dyDescent="0.25">
      <c r="A21" s="4" t="s">
        <v>39</v>
      </c>
      <c r="B21" s="1">
        <v>1</v>
      </c>
      <c r="D21" s="1" t="s">
        <v>62</v>
      </c>
      <c r="E21" s="1">
        <v>1</v>
      </c>
    </row>
    <row r="23" spans="1:13" x14ac:dyDescent="0.25">
      <c r="A23" s="10" t="s">
        <v>51</v>
      </c>
      <c r="B23" s="10"/>
      <c r="D23" s="10" t="s">
        <v>52</v>
      </c>
      <c r="E23" s="10"/>
      <c r="G23" s="10" t="s">
        <v>53</v>
      </c>
      <c r="H23" s="10"/>
    </row>
    <row r="24" spans="1:13" x14ac:dyDescent="0.25">
      <c r="A24" s="3" t="s">
        <v>3</v>
      </c>
      <c r="B24" s="3" t="s">
        <v>44</v>
      </c>
      <c r="D24" s="3" t="s">
        <v>4</v>
      </c>
      <c r="E24" s="3" t="s">
        <v>44</v>
      </c>
      <c r="G24" s="3" t="s">
        <v>5</v>
      </c>
      <c r="H24" s="3" t="s">
        <v>44</v>
      </c>
      <c r="K24" s="9" t="s">
        <v>47</v>
      </c>
      <c r="L24" s="9" t="s">
        <v>76</v>
      </c>
      <c r="M24" s="9" t="s">
        <v>77</v>
      </c>
    </row>
    <row r="25" spans="1:13" x14ac:dyDescent="0.25">
      <c r="A25" s="1" t="s">
        <v>15</v>
      </c>
      <c r="B25" s="1">
        <v>5</v>
      </c>
      <c r="D25" s="1" t="s">
        <v>22</v>
      </c>
      <c r="E25" s="1">
        <v>5</v>
      </c>
      <c r="G25" s="1" t="s">
        <v>68</v>
      </c>
      <c r="H25" s="1">
        <v>5</v>
      </c>
      <c r="K25" s="8" t="s">
        <v>45</v>
      </c>
      <c r="L25" s="8" t="s">
        <v>71</v>
      </c>
      <c r="M25" s="8">
        <v>4</v>
      </c>
    </row>
    <row r="26" spans="1:13" x14ac:dyDescent="0.25">
      <c r="A26" s="1" t="s">
        <v>28</v>
      </c>
      <c r="B26" s="1">
        <v>4</v>
      </c>
      <c r="D26" s="1" t="s">
        <v>8</v>
      </c>
      <c r="E26" s="1">
        <v>4</v>
      </c>
      <c r="G26" s="1" t="s">
        <v>67</v>
      </c>
      <c r="H26" s="1">
        <v>4</v>
      </c>
      <c r="K26" s="8" t="s">
        <v>50</v>
      </c>
      <c r="L26" s="8" t="s">
        <v>72</v>
      </c>
      <c r="M26" s="8">
        <v>4</v>
      </c>
    </row>
    <row r="27" spans="1:13" x14ac:dyDescent="0.25">
      <c r="A27" s="1" t="s">
        <v>7</v>
      </c>
      <c r="B27" s="1">
        <v>3</v>
      </c>
      <c r="D27" s="1" t="s">
        <v>36</v>
      </c>
      <c r="E27" s="1">
        <v>3</v>
      </c>
      <c r="G27" s="1" t="s">
        <v>66</v>
      </c>
      <c r="H27" s="1">
        <v>3</v>
      </c>
      <c r="K27" s="8" t="s">
        <v>51</v>
      </c>
      <c r="L27" s="8" t="s">
        <v>71</v>
      </c>
      <c r="M27" s="8">
        <v>4</v>
      </c>
    </row>
    <row r="28" spans="1:13" x14ac:dyDescent="0.25">
      <c r="A28" s="1" t="s">
        <v>14</v>
      </c>
      <c r="B28" s="1">
        <v>2</v>
      </c>
      <c r="D28" s="1" t="s">
        <v>33</v>
      </c>
      <c r="E28" s="1">
        <v>2</v>
      </c>
      <c r="G28" s="1" t="s">
        <v>65</v>
      </c>
      <c r="H28" s="1">
        <v>2</v>
      </c>
      <c r="K28" s="8" t="s">
        <v>52</v>
      </c>
      <c r="L28" s="8" t="s">
        <v>73</v>
      </c>
      <c r="M28" s="8">
        <v>5</v>
      </c>
    </row>
    <row r="29" spans="1:13" x14ac:dyDescent="0.25">
      <c r="A29" s="1" t="s">
        <v>18</v>
      </c>
      <c r="B29" s="1">
        <v>1</v>
      </c>
      <c r="D29" s="1" t="s">
        <v>19</v>
      </c>
      <c r="E29" s="1">
        <v>1</v>
      </c>
      <c r="G29" s="2" t="s">
        <v>64</v>
      </c>
      <c r="H29" s="1">
        <v>1</v>
      </c>
      <c r="K29" s="8" t="s">
        <v>53</v>
      </c>
      <c r="L29" s="8" t="s">
        <v>74</v>
      </c>
      <c r="M29" s="8">
        <v>2</v>
      </c>
    </row>
    <row r="30" spans="1:13" x14ac:dyDescent="0.25">
      <c r="K30" s="17" t="s">
        <v>75</v>
      </c>
      <c r="L30" s="17"/>
      <c r="M30" s="8">
        <f>SUM(M25:M29)</f>
        <v>19</v>
      </c>
    </row>
    <row r="37" spans="10:15" x14ac:dyDescent="0.25">
      <c r="J37" s="12" t="s">
        <v>69</v>
      </c>
      <c r="K37" s="14" t="s">
        <v>70</v>
      </c>
      <c r="L37" s="15"/>
      <c r="M37" s="15"/>
      <c r="N37" s="15"/>
      <c r="O37" s="16"/>
    </row>
    <row r="38" spans="10:15" x14ac:dyDescent="0.25">
      <c r="J38" s="13"/>
      <c r="K38" s="3" t="s">
        <v>45</v>
      </c>
      <c r="L38" s="3" t="s">
        <v>50</v>
      </c>
      <c r="M38" s="3" t="s">
        <v>51</v>
      </c>
      <c r="N38" s="3" t="s">
        <v>52</v>
      </c>
      <c r="O38" s="3" t="s">
        <v>53</v>
      </c>
    </row>
    <row r="39" spans="10:15" ht="15" customHeight="1" x14ac:dyDescent="0.25">
      <c r="J39" s="1" t="s">
        <v>6</v>
      </c>
      <c r="K39" s="1">
        <v>4</v>
      </c>
      <c r="L39" s="1">
        <v>4</v>
      </c>
      <c r="M39" s="1">
        <v>3</v>
      </c>
      <c r="N39" s="1">
        <v>4</v>
      </c>
      <c r="O39" s="7">
        <v>3</v>
      </c>
    </row>
    <row r="40" spans="10:15" ht="15" customHeight="1" x14ac:dyDescent="0.25">
      <c r="J40" s="1" t="s">
        <v>10</v>
      </c>
      <c r="K40" s="1">
        <v>4</v>
      </c>
      <c r="L40" s="1">
        <v>3</v>
      </c>
      <c r="M40" s="1">
        <v>3</v>
      </c>
      <c r="N40" s="1">
        <v>4</v>
      </c>
      <c r="O40" s="7">
        <v>1</v>
      </c>
    </row>
    <row r="41" spans="10:15" ht="15" customHeight="1" x14ac:dyDescent="0.25">
      <c r="J41" s="1" t="s">
        <v>12</v>
      </c>
      <c r="K41" s="1">
        <v>3</v>
      </c>
      <c r="L41" s="1">
        <v>4</v>
      </c>
      <c r="M41" s="1">
        <v>5</v>
      </c>
      <c r="N41" s="1">
        <v>4</v>
      </c>
      <c r="O41" s="7">
        <v>2</v>
      </c>
    </row>
    <row r="42" spans="10:15" x14ac:dyDescent="0.25">
      <c r="J42" s="1" t="s">
        <v>16</v>
      </c>
      <c r="K42" s="1">
        <v>1</v>
      </c>
      <c r="L42" s="1">
        <v>5</v>
      </c>
      <c r="M42" s="1">
        <v>1</v>
      </c>
      <c r="N42" s="1">
        <v>1</v>
      </c>
      <c r="O42" s="7">
        <v>5</v>
      </c>
    </row>
    <row r="43" spans="10:15" x14ac:dyDescent="0.25">
      <c r="J43" s="1" t="s">
        <v>20</v>
      </c>
      <c r="K43" s="1">
        <v>4</v>
      </c>
      <c r="L43" s="1">
        <v>2</v>
      </c>
      <c r="M43" s="1">
        <v>2</v>
      </c>
      <c r="N43" s="1">
        <v>5</v>
      </c>
      <c r="O43" s="7">
        <v>1</v>
      </c>
    </row>
    <row r="44" spans="10:15" x14ac:dyDescent="0.25">
      <c r="J44" s="1" t="s">
        <v>23</v>
      </c>
      <c r="K44" s="1">
        <v>4</v>
      </c>
      <c r="L44" s="1">
        <v>4</v>
      </c>
      <c r="M44" s="1">
        <v>4</v>
      </c>
      <c r="N44" s="1">
        <v>4</v>
      </c>
      <c r="O44" s="7">
        <v>2</v>
      </c>
    </row>
    <row r="45" spans="10:15" x14ac:dyDescent="0.25">
      <c r="J45" s="1" t="s">
        <v>29</v>
      </c>
      <c r="K45" s="1">
        <v>4</v>
      </c>
      <c r="L45" s="1">
        <v>3</v>
      </c>
      <c r="M45" s="1">
        <v>3</v>
      </c>
      <c r="N45" s="1">
        <v>4</v>
      </c>
      <c r="O45" s="7">
        <v>1</v>
      </c>
    </row>
    <row r="46" spans="10:15" x14ac:dyDescent="0.25">
      <c r="J46" s="1" t="s">
        <v>31</v>
      </c>
      <c r="K46" s="1">
        <v>4</v>
      </c>
      <c r="L46" s="1">
        <v>4</v>
      </c>
      <c r="M46" s="1">
        <v>3</v>
      </c>
      <c r="N46" s="1">
        <v>2</v>
      </c>
      <c r="O46" s="7">
        <v>5</v>
      </c>
    </row>
    <row r="47" spans="10:15" x14ac:dyDescent="0.25">
      <c r="J47" s="1" t="s">
        <v>34</v>
      </c>
      <c r="K47" s="1">
        <v>4</v>
      </c>
      <c r="L47" s="1">
        <v>4</v>
      </c>
      <c r="M47" s="1">
        <v>3</v>
      </c>
      <c r="N47" s="1">
        <v>3</v>
      </c>
      <c r="O47" s="7">
        <v>2</v>
      </c>
    </row>
    <row r="48" spans="10:15" x14ac:dyDescent="0.25">
      <c r="J48" s="1" t="s">
        <v>37</v>
      </c>
      <c r="K48" s="1">
        <v>4</v>
      </c>
      <c r="L48" s="1">
        <v>4</v>
      </c>
      <c r="M48" s="1">
        <v>4</v>
      </c>
      <c r="N48" s="1">
        <v>3</v>
      </c>
      <c r="O48" s="7">
        <v>2</v>
      </c>
    </row>
    <row r="50" spans="5:11" x14ac:dyDescent="0.25">
      <c r="J50" s="19" t="s">
        <v>89</v>
      </c>
      <c r="K50" s="20"/>
    </row>
    <row r="51" spans="5:11" x14ac:dyDescent="0.25">
      <c r="J51" s="21"/>
      <c r="K51" s="22"/>
    </row>
    <row r="52" spans="5:11" x14ac:dyDescent="0.25">
      <c r="E52" s="18" t="s">
        <v>78</v>
      </c>
      <c r="F52" s="18"/>
      <c r="J52" s="23"/>
      <c r="K52" s="24"/>
    </row>
    <row r="53" spans="5:11" ht="15" customHeight="1" x14ac:dyDescent="0.25">
      <c r="E53" s="8" t="s">
        <v>84</v>
      </c>
      <c r="F53" s="1">
        <f>M25/19</f>
        <v>0.21052631578947367</v>
      </c>
      <c r="J53" s="8" t="s">
        <v>79</v>
      </c>
      <c r="K53" s="1">
        <f>F53*1</f>
        <v>0.21052631578947367</v>
      </c>
    </row>
    <row r="54" spans="5:11" x14ac:dyDescent="0.25">
      <c r="E54" s="8" t="s">
        <v>85</v>
      </c>
      <c r="F54" s="1">
        <f>M26/19</f>
        <v>0.21052631578947367</v>
      </c>
      <c r="J54" s="8" t="s">
        <v>80</v>
      </c>
      <c r="K54" s="1">
        <f>F54*1</f>
        <v>0.21052631578947367</v>
      </c>
    </row>
    <row r="55" spans="5:11" x14ac:dyDescent="0.25">
      <c r="E55" s="8" t="s">
        <v>86</v>
      </c>
      <c r="F55" s="1">
        <f>M27/19</f>
        <v>0.21052631578947367</v>
      </c>
      <c r="J55" s="8" t="s">
        <v>81</v>
      </c>
      <c r="K55" s="1">
        <f>F55*1</f>
        <v>0.21052631578947367</v>
      </c>
    </row>
    <row r="56" spans="5:11" ht="15" customHeight="1" x14ac:dyDescent="0.25">
      <c r="E56" s="8" t="s">
        <v>87</v>
      </c>
      <c r="F56" s="1">
        <f>M28/19</f>
        <v>0.26315789473684209</v>
      </c>
      <c r="J56" s="8" t="s">
        <v>82</v>
      </c>
      <c r="K56" s="1">
        <f>F56*1</f>
        <v>0.26315789473684209</v>
      </c>
    </row>
    <row r="57" spans="5:11" x14ac:dyDescent="0.25">
      <c r="E57" s="8" t="s">
        <v>88</v>
      </c>
      <c r="F57" s="1">
        <f>M29/19</f>
        <v>0.10526315789473684</v>
      </c>
      <c r="J57" s="8" t="s">
        <v>83</v>
      </c>
      <c r="K57" s="1">
        <f>F57*-1</f>
        <v>-0.10526315789473684</v>
      </c>
    </row>
    <row r="65" spans="4:12" x14ac:dyDescent="0.25">
      <c r="D65" s="26" t="s">
        <v>90</v>
      </c>
      <c r="E65" s="26"/>
      <c r="G65" s="27" t="s">
        <v>101</v>
      </c>
      <c r="H65" s="27"/>
      <c r="J65" s="28" t="s">
        <v>69</v>
      </c>
      <c r="K65" s="28" t="s">
        <v>113</v>
      </c>
      <c r="L65" s="3" t="s">
        <v>114</v>
      </c>
    </row>
    <row r="66" spans="4:12" x14ac:dyDescent="0.25">
      <c r="D66" s="8" t="s">
        <v>91</v>
      </c>
      <c r="E66" s="8">
        <f>(K39^F53)*(L39^F54)*(M39^F55)*(N39^F56)*(O39^K57)</f>
        <v>2.8984050219428794</v>
      </c>
      <c r="G66" s="8" t="s">
        <v>102</v>
      </c>
      <c r="H66" s="8">
        <f>E66/E76</f>
        <v>0.10577234690744078</v>
      </c>
      <c r="J66" s="8" t="s">
        <v>107</v>
      </c>
      <c r="K66" s="8">
        <v>0.117276489</v>
      </c>
      <c r="L66" s="1">
        <v>1</v>
      </c>
    </row>
    <row r="67" spans="4:12" x14ac:dyDescent="0.25">
      <c r="D67" s="8" t="s">
        <v>92</v>
      </c>
      <c r="E67" s="8">
        <f>(K40^F53)*(L40^F54)*(M40^F55)*(N40^F56)*(O40^K57)</f>
        <v>3.0625237937635297</v>
      </c>
      <c r="G67" s="8" t="s">
        <v>103</v>
      </c>
      <c r="H67" s="8">
        <f>E67/E76</f>
        <v>0.11176158151599822</v>
      </c>
      <c r="J67" s="8" t="s">
        <v>104</v>
      </c>
      <c r="K67" s="8">
        <v>0.115693823</v>
      </c>
      <c r="L67" s="1">
        <v>2</v>
      </c>
    </row>
    <row r="68" spans="4:12" x14ac:dyDescent="0.25">
      <c r="D68" s="8" t="s">
        <v>93</v>
      </c>
      <c r="E68" s="8">
        <f>(K41^F53)*(L41^F54)*(M41^F55)*(N41^F56)*(O41^K57)</f>
        <v>3.1702762230554811</v>
      </c>
      <c r="G68" s="8" t="s">
        <v>104</v>
      </c>
      <c r="H68" s="8">
        <f>E68/E76</f>
        <v>0.11569382260891072</v>
      </c>
      <c r="J68" s="8" t="s">
        <v>103</v>
      </c>
      <c r="K68" s="8">
        <v>0.111761582</v>
      </c>
      <c r="L68" s="1">
        <v>3</v>
      </c>
    </row>
    <row r="69" spans="4:12" x14ac:dyDescent="0.25">
      <c r="D69" s="8" t="s">
        <v>94</v>
      </c>
      <c r="E69" s="8">
        <f>(K42^F53)*(L42^F54)*(M42^F55)*(N42^F56)*(O42^K57)</f>
        <v>1.1846110787124644</v>
      </c>
      <c r="G69" s="8" t="s">
        <v>105</v>
      </c>
      <c r="H69" s="8">
        <f>E69/E76</f>
        <v>4.3230360498058014E-2</v>
      </c>
      <c r="J69" s="8" t="s">
        <v>108</v>
      </c>
      <c r="K69" s="8">
        <v>0.111761582</v>
      </c>
      <c r="L69" s="1">
        <v>4</v>
      </c>
    </row>
    <row r="70" spans="4:12" x14ac:dyDescent="0.25">
      <c r="D70" s="8" t="s">
        <v>95</v>
      </c>
      <c r="E70" s="8">
        <f>(K43^F53)*(L43^F54)*(M43^F55)*(N43^F56)*(O43^K57)</f>
        <v>2.7380313633457605</v>
      </c>
      <c r="G70" s="8" t="s">
        <v>106</v>
      </c>
      <c r="H70" s="8">
        <f>E70/E76</f>
        <v>9.9919783817214308E-2</v>
      </c>
      <c r="J70" s="8" t="s">
        <v>111</v>
      </c>
      <c r="K70" s="8">
        <v>0.10872573200000001</v>
      </c>
      <c r="L70" s="1">
        <v>5</v>
      </c>
    </row>
    <row r="71" spans="4:12" x14ac:dyDescent="0.25">
      <c r="D71" s="8" t="s">
        <v>96</v>
      </c>
      <c r="E71" s="8">
        <f>(K44^F53)*(L44^F54)*(M44^F55)*(N44^F56)*(O44^K57)</f>
        <v>3.2136449062675299</v>
      </c>
      <c r="G71" s="8" t="s">
        <v>107</v>
      </c>
      <c r="H71" s="8">
        <f>E71/E76</f>
        <v>0.11727648872040841</v>
      </c>
      <c r="J71" s="8" t="s">
        <v>102</v>
      </c>
      <c r="K71" s="8">
        <v>0.105772347</v>
      </c>
      <c r="L71" s="1">
        <v>6</v>
      </c>
    </row>
    <row r="72" spans="4:12" x14ac:dyDescent="0.25">
      <c r="D72" s="8" t="s">
        <v>97</v>
      </c>
      <c r="E72" s="8">
        <f>(K45^F53)*(L45^F54)*(M45^F55)*(N45^F56)*(O45^K57)</f>
        <v>3.0625237937635297</v>
      </c>
      <c r="G72" s="8" t="s">
        <v>108</v>
      </c>
      <c r="H72" s="8">
        <f>E72/E76</f>
        <v>0.11176158151599822</v>
      </c>
      <c r="J72" s="8" t="s">
        <v>110</v>
      </c>
      <c r="K72" s="8">
        <v>0.102336238</v>
      </c>
      <c r="L72" s="1">
        <v>7</v>
      </c>
    </row>
    <row r="73" spans="4:12" x14ac:dyDescent="0.25">
      <c r="D73" s="8" t="s">
        <v>98</v>
      </c>
      <c r="E73" s="8">
        <f>(K46^F53)*(L46^F54)*(M46^F55)*(N46^F56)*(O46^K57)</f>
        <v>2.2886962268645918</v>
      </c>
      <c r="G73" s="8" t="s">
        <v>109</v>
      </c>
      <c r="H73" s="8">
        <f>E73/E76</f>
        <v>8.3522064528924633E-2</v>
      </c>
      <c r="J73" s="8" t="s">
        <v>106</v>
      </c>
      <c r="K73" s="8">
        <v>9.9919783999999998E-2</v>
      </c>
      <c r="L73" s="1">
        <v>8</v>
      </c>
    </row>
    <row r="74" spans="4:12" x14ac:dyDescent="0.25">
      <c r="D74" s="8" t="s">
        <v>99</v>
      </c>
      <c r="E74" s="8">
        <f>(K47^F53)*(L47^F54)*(M47^F55)*(N47^F56)*(O47^K57)</f>
        <v>2.8042477534323202</v>
      </c>
      <c r="G74" s="8" t="s">
        <v>110</v>
      </c>
      <c r="H74" s="8">
        <f>E74/E76</f>
        <v>0.10233623801535779</v>
      </c>
      <c r="J74" s="8" t="s">
        <v>109</v>
      </c>
      <c r="K74" s="8">
        <v>8.3522065000000006E-2</v>
      </c>
      <c r="L74" s="1">
        <v>9</v>
      </c>
    </row>
    <row r="75" spans="4:12" x14ac:dyDescent="0.25">
      <c r="D75" s="25" t="s">
        <v>100</v>
      </c>
      <c r="E75" s="8">
        <f>(K48^F53)*(L48^F54)*(M48^F55)*(N48^F56)*(O48^K57)</f>
        <v>2.9793345471201742</v>
      </c>
      <c r="G75" s="8" t="s">
        <v>111</v>
      </c>
      <c r="H75" s="8">
        <f>E75/E76</f>
        <v>0.10872573187168888</v>
      </c>
      <c r="J75" s="8" t="s">
        <v>105</v>
      </c>
      <c r="K75" s="8">
        <v>4.3230360000000002E-2</v>
      </c>
      <c r="L75" s="1">
        <v>10</v>
      </c>
    </row>
    <row r="76" spans="4:12" x14ac:dyDescent="0.25">
      <c r="D76" s="1" t="s">
        <v>112</v>
      </c>
      <c r="E76" s="1">
        <f>SUM(E66:E75)</f>
        <v>27.402294708268261</v>
      </c>
    </row>
    <row r="78" spans="4:12" x14ac:dyDescent="0.25">
      <c r="F78" s="29" t="s">
        <v>115</v>
      </c>
      <c r="G78" s="29"/>
      <c r="H78" s="29"/>
      <c r="I78" s="29"/>
    </row>
  </sheetData>
  <sortState xmlns:xlrd2="http://schemas.microsoft.com/office/spreadsheetml/2017/richdata2" ref="J66:K75">
    <sortCondition descending="1" ref="K66:K75"/>
  </sortState>
  <mergeCells count="14">
    <mergeCell ref="J50:K52"/>
    <mergeCell ref="D65:E65"/>
    <mergeCell ref="G65:H65"/>
    <mergeCell ref="F78:I78"/>
    <mergeCell ref="J37:J38"/>
    <mergeCell ref="K37:O37"/>
    <mergeCell ref="K30:L30"/>
    <mergeCell ref="E52:F52"/>
    <mergeCell ref="H1:J1"/>
    <mergeCell ref="A23:B23"/>
    <mergeCell ref="D23:E23"/>
    <mergeCell ref="A15:B15"/>
    <mergeCell ref="D15:E15"/>
    <mergeCell ref="G23:H23"/>
  </mergeCells>
  <phoneticPr fontId="3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2023-10-30T14:46:16Z</dcterms:created>
  <dcterms:modified xsi:type="dcterms:W3CDTF">2023-10-31T13:50:06Z</dcterms:modified>
</cp:coreProperties>
</file>