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 &amp; Match" sheetId="1" r:id="rId4"/>
    <sheet state="visible" name="Master Emp List" sheetId="2" r:id="rId5"/>
    <sheet state="visible" name="CONCATENATE" sheetId="3" r:id="rId6"/>
    <sheet state="visible" name="SEARCH Function" sheetId="4" r:id="rId7"/>
    <sheet state="visible" name="Emp Bonus" sheetId="5" r:id="rId8"/>
    <sheet state="visible" name="HLOOKUP Function" sheetId="6" r:id="rId9"/>
    <sheet state="visible" name="Master Inventory List" sheetId="7" r:id="rId10"/>
    <sheet state="visible" name="SUMIF Function" sheetId="8" r:id="rId11"/>
    <sheet state="visible" name="LEFT RIGHT MID Functions" sheetId="9" r:id="rId12"/>
    <sheet state="visible" name="Sales Growth Predictions" sheetId="10" r:id="rId13"/>
  </sheets>
  <definedNames>
    <definedName name="week_1">#REF!</definedName>
    <definedName name="Gross_Margin">#REF!</definedName>
    <definedName name="List">#REF!</definedName>
  </definedNames>
  <calcPr/>
  <extLst>
    <ext uri="GoogleSheetsCustomDataVersion1">
      <go:sheetsCustomData xmlns:go="http://customooxmlschemas.google.com/" r:id="rId14" roundtripDataSignature="AMtx7miqQVDDU343efDtNP8Zli6EvR5tuQ=="/>
    </ext>
  </extLst>
</workbook>
</file>

<file path=xl/sharedStrings.xml><?xml version="1.0" encoding="utf-8"?>
<sst xmlns="http://schemas.openxmlformats.org/spreadsheetml/2006/main" count="898" uniqueCount="265">
  <si>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</si>
  <si>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</si>
  <si>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</si>
  <si>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</si>
  <si>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</si>
  <si>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</si>
  <si>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</si>
  <si>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</si>
  <si>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</si>
  <si>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Poernama</t>
  </si>
  <si>
    <t>Wahyu</t>
  </si>
  <si>
    <t>AT</t>
  </si>
  <si>
    <t>Wahyup</t>
  </si>
  <si>
    <t>Building 1</t>
  </si>
  <si>
    <t>Raimundus</t>
  </si>
  <si>
    <t>Adi</t>
  </si>
  <si>
    <t>Adirai</t>
  </si>
  <si>
    <t>Kurniawan</t>
  </si>
  <si>
    <t>Bayu</t>
  </si>
  <si>
    <t>Bayuk</t>
  </si>
  <si>
    <t>Dwi</t>
  </si>
  <si>
    <t>Arif</t>
  </si>
  <si>
    <t>AD</t>
  </si>
  <si>
    <t>Aridw</t>
  </si>
  <si>
    <t>Building 2</t>
  </si>
  <si>
    <t>Saniswan</t>
  </si>
  <si>
    <t>Tasam</t>
  </si>
  <si>
    <t>AC</t>
  </si>
  <si>
    <t>Tasams</t>
  </si>
  <si>
    <t>Subagyo</t>
  </si>
  <si>
    <t>Kristian</t>
  </si>
  <si>
    <t>Krissub</t>
  </si>
  <si>
    <t>Ardiansyah</t>
  </si>
  <si>
    <t>Yudo</t>
  </si>
  <si>
    <t>HR</t>
  </si>
  <si>
    <t>Yudoar</t>
  </si>
  <si>
    <t>Building 3</t>
  </si>
  <si>
    <t>Pahlevi</t>
  </si>
  <si>
    <t>Kemal</t>
  </si>
  <si>
    <t>MK</t>
  </si>
  <si>
    <t>Kemalp</t>
  </si>
  <si>
    <t>Izul</t>
  </si>
  <si>
    <t>Mohammad</t>
  </si>
  <si>
    <t>Mohizul</t>
  </si>
  <si>
    <t>Istanto</t>
  </si>
  <si>
    <t>Febri</t>
  </si>
  <si>
    <t>Febriis</t>
  </si>
  <si>
    <t>Majid</t>
  </si>
  <si>
    <t>Abdul</t>
  </si>
  <si>
    <t>MF</t>
  </si>
  <si>
    <t>Abdulm</t>
  </si>
  <si>
    <t>Sindole</t>
  </si>
  <si>
    <t>Randy</t>
  </si>
  <si>
    <t>Randsin</t>
  </si>
  <si>
    <t>Ellen</t>
  </si>
  <si>
    <t>ellenk</t>
  </si>
  <si>
    <t>Rajaguguk</t>
  </si>
  <si>
    <t>Boris</t>
  </si>
  <si>
    <t>Borisr</t>
  </si>
  <si>
    <t>Anhar</t>
  </si>
  <si>
    <t>Sulaiman</t>
  </si>
  <si>
    <t>sulaimanan</t>
  </si>
  <si>
    <t>Wu</t>
  </si>
  <si>
    <t>Tammy</t>
  </si>
  <si>
    <t>tammyw</t>
  </si>
  <si>
    <t>Kristianto</t>
  </si>
  <si>
    <t>Pambudi</t>
  </si>
  <si>
    <t>pamk</t>
  </si>
  <si>
    <t>Khalifa</t>
  </si>
  <si>
    <t>Raju</t>
  </si>
  <si>
    <t>rajuk</t>
  </si>
  <si>
    <t>Anwar</t>
  </si>
  <si>
    <t>Tommie</t>
  </si>
  <si>
    <t>tomman</t>
  </si>
  <si>
    <t>Aziz</t>
  </si>
  <si>
    <t>Khairil</t>
  </si>
  <si>
    <t>khaiaz</t>
  </si>
  <si>
    <t>Dixon-Waite</t>
  </si>
  <si>
    <t>Sherrie</t>
  </si>
  <si>
    <t>sherried</t>
  </si>
  <si>
    <t>Boughton</t>
  </si>
  <si>
    <t>Frank</t>
  </si>
  <si>
    <t>fboughton</t>
  </si>
  <si>
    <t>Jenita</t>
  </si>
  <si>
    <t>Janet</t>
  </si>
  <si>
    <t>janetj</t>
  </si>
  <si>
    <t>Alstain</t>
  </si>
  <si>
    <t>Isolde</t>
  </si>
  <si>
    <t>isoldea</t>
  </si>
  <si>
    <t>Soeroso</t>
  </si>
  <si>
    <t>Mark</t>
  </si>
  <si>
    <t>marks</t>
  </si>
  <si>
    <t>Brwyne</t>
  </si>
  <si>
    <t>Melia</t>
  </si>
  <si>
    <t>meliab</t>
  </si>
  <si>
    <t>Nanaz</t>
  </si>
  <si>
    <t>Eileen</t>
  </si>
  <si>
    <t>eileenn</t>
  </si>
  <si>
    <t>Al-Sabah</t>
  </si>
  <si>
    <t>Daoud</t>
  </si>
  <si>
    <t>daouda</t>
  </si>
  <si>
    <t>Zabur</t>
  </si>
  <si>
    <t>Melissa</t>
  </si>
  <si>
    <t>melissaz</t>
  </si>
  <si>
    <t>Mueller</t>
  </si>
  <si>
    <t>Ursula</t>
  </si>
  <si>
    <t>ursulam</t>
  </si>
  <si>
    <t>Silitonga</t>
  </si>
  <si>
    <t>Jean</t>
  </si>
  <si>
    <t>jeans</t>
  </si>
  <si>
    <t>Soetikno</t>
  </si>
  <si>
    <t>Rob</t>
  </si>
  <si>
    <t>robsoe</t>
  </si>
  <si>
    <t>Franklin</t>
  </si>
  <si>
    <t>Larry</t>
  </si>
  <si>
    <t>larryf</t>
  </si>
  <si>
    <t>Zaluri</t>
  </si>
  <si>
    <t>Judy</t>
  </si>
  <si>
    <t>judyz</t>
  </si>
  <si>
    <t>Chang</t>
  </si>
  <si>
    <t>Jessica</t>
  </si>
  <si>
    <t>jessc</t>
  </si>
  <si>
    <t>Supatmi</t>
  </si>
  <si>
    <t>Maria</t>
  </si>
  <si>
    <t>marias</t>
  </si>
  <si>
    <t>Siahaan</t>
  </si>
  <si>
    <t>Katherine</t>
  </si>
  <si>
    <t>kathsi</t>
  </si>
  <si>
    <t>Full Name:</t>
  </si>
  <si>
    <t>Smith</t>
  </si>
  <si>
    <t>Vuanuo</t>
  </si>
  <si>
    <t>Tuome</t>
  </si>
  <si>
    <t>Szcznyck</t>
  </si>
  <si>
    <t>Tadeuz</t>
  </si>
  <si>
    <t>Name</t>
  </si>
  <si>
    <t>Soerja Cipta</t>
  </si>
  <si>
    <t>Joe Hartono</t>
  </si>
  <si>
    <t>Cristian Cahya</t>
  </si>
  <si>
    <t>Abdul Aziz</t>
  </si>
  <si>
    <t>Martin Natalegawa</t>
  </si>
  <si>
    <t>Sales Figures - December 2020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</si>
  <si>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</si>
  <si>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</si>
  <si>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</si>
  <si>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</si>
  <si>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</si>
  <si>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</si>
  <si>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</si>
  <si>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</si>
  <si>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</si>
  <si>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S. Pradipta</t>
  </si>
  <si>
    <t>R. Mahagam</t>
  </si>
  <si>
    <t>R. Stavena</t>
  </si>
  <si>
    <t>R. Ainul</t>
  </si>
  <si>
    <t>A. Raimundus</t>
  </si>
  <si>
    <t>Weekly Total</t>
  </si>
  <si>
    <t>Total Sales:</t>
  </si>
  <si>
    <t>Current number of sales people who haved reached their goal:</t>
  </si>
  <si>
    <t>Inventory Status Check</t>
  </si>
  <si>
    <t>Enter Product Code Here:</t>
  </si>
  <si>
    <t>XP200</t>
  </si>
  <si>
    <t>Warehouse 1 Inventory:</t>
  </si>
  <si>
    <t>Warehouse 2 Inventory:</t>
  </si>
  <si>
    <t>Warehouse 3 Inventory:</t>
  </si>
  <si>
    <t>Product Code:</t>
  </si>
  <si>
    <t>XP100</t>
  </si>
  <si>
    <t>XP300</t>
  </si>
  <si>
    <t>AX10</t>
  </si>
  <si>
    <t>AX25</t>
  </si>
  <si>
    <t>AX50</t>
  </si>
  <si>
    <t>Warehouse 1</t>
  </si>
  <si>
    <t>Warehouse 2</t>
  </si>
  <si>
    <t>Warehouse 3</t>
  </si>
  <si>
    <t>Month</t>
  </si>
  <si>
    <t>Store #</t>
  </si>
  <si>
    <t>SKU</t>
  </si>
  <si>
    <t>Sales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</si>
  <si>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</si>
  <si>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</si>
  <si>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</si>
  <si>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</si>
  <si>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</si>
  <si>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</si>
  <si>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</si>
  <si>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</si>
  <si>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</si>
  <si>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</si>
  <si>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</si>
  <si>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</si>
  <si>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</si>
  <si>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</si>
  <si>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</si>
  <si>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</si>
  <si>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</si>
  <si>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</si>
  <si>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</si>
  <si>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</si>
  <si>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</si>
  <si>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</si>
  <si>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Number</t>
  </si>
  <si>
    <t>Product Name</t>
  </si>
  <si>
    <t>Retail Price</t>
  </si>
  <si>
    <t>Supplier ID</t>
  </si>
  <si>
    <t>Part #</t>
  </si>
  <si>
    <t>Product Code</t>
  </si>
  <si>
    <t>ACM110WW</t>
  </si>
  <si>
    <t>Windshield Wipers #110</t>
  </si>
  <si>
    <t>ACM111WW</t>
  </si>
  <si>
    <t>Windshield Wipers #111</t>
  </si>
  <si>
    <t>ACM150WW</t>
  </si>
  <si>
    <t>Windshield Wipers #150</t>
  </si>
  <si>
    <t>ACM321DP</t>
  </si>
  <si>
    <t>Drain Plug #321</t>
  </si>
  <si>
    <t>ACM322DP</t>
  </si>
  <si>
    <t>Drain Plug #322</t>
  </si>
  <si>
    <t>ACM325DP</t>
  </si>
  <si>
    <t>Drain Plug #325</t>
  </si>
  <si>
    <t>ACM330DP</t>
  </si>
  <si>
    <t>Drain Plug #330</t>
  </si>
  <si>
    <t>ACM450DP</t>
  </si>
  <si>
    <t>Drain Plug #450</t>
  </si>
  <si>
    <t>ACM460DP</t>
  </si>
  <si>
    <t>Drain Plug #460</t>
  </si>
  <si>
    <t>AST530OL</t>
  </si>
  <si>
    <t>5W30</t>
  </si>
  <si>
    <t>AST100TF</t>
  </si>
  <si>
    <t>Automatic Transmission Fluid</t>
  </si>
  <si>
    <t>AST130OL</t>
  </si>
  <si>
    <t>10W30</t>
  </si>
  <si>
    <t>AST140OL</t>
  </si>
  <si>
    <t>10W40</t>
  </si>
  <si>
    <t>AST300GO</t>
  </si>
  <si>
    <t>Gear Oil</t>
  </si>
  <si>
    <t>AST121BF</t>
  </si>
  <si>
    <t>Brake Fluid</t>
  </si>
  <si>
    <t>AST132PS</t>
  </si>
  <si>
    <t>Power Steering Fluid</t>
  </si>
  <si>
    <t>AST2050995</t>
  </si>
  <si>
    <t>20W50</t>
  </si>
  <si>
    <t>BVR590WF</t>
  </si>
  <si>
    <t>Windshield Washer Fluid</t>
  </si>
  <si>
    <t>BVR690AF</t>
  </si>
  <si>
    <t>Anti-Freeze</t>
  </si>
  <si>
    <t>TRA203OF</t>
  </si>
  <si>
    <t>Oil Filter #203</t>
  </si>
  <si>
    <t>TRA205OF</t>
  </si>
  <si>
    <t>Oil Filter #205</t>
  </si>
  <si>
    <t>TRA207OF</t>
  </si>
  <si>
    <t>Oil Filter #207</t>
  </si>
  <si>
    <t>TRA310OF</t>
  </si>
  <si>
    <t>Oil Filter #310</t>
  </si>
  <si>
    <t>TRA610OF</t>
  </si>
  <si>
    <t>Oil Filter #610</t>
  </si>
  <si>
    <t>Region</t>
  </si>
  <si>
    <t>Q1</t>
  </si>
  <si>
    <t>Q2</t>
  </si>
  <si>
    <t>Q3</t>
  </si>
  <si>
    <t>Q4</t>
  </si>
  <si>
    <t>Yearly Total</t>
  </si>
  <si>
    <t>North</t>
  </si>
  <si>
    <t>East</t>
  </si>
  <si>
    <t>West</t>
  </si>
  <si>
    <t>South</t>
  </si>
  <si>
    <t>Totals:</t>
  </si>
  <si>
    <t xml:space="preserve">    Predicted Sales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</si>
</sst>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&quot;$&quot;* #,##0.00_);_(&quot;$&quot;* \(#,##0.00\);_(&quot;$&quot;* &quot;-&quot;??_);_(@_)"/>
    <numFmt numFmtId="165" formatCode="dd\-mmm\-yy"/>
    <numFmt numFmtId="166" formatCode="_(&quot;$&quot;* #,##0_);_(&quot;$&quot;* \(#,##0\);_(&quot;$&quot;* &quot;-&quot;??_);_(@_)"/>
    <numFmt numFmtId="167" formatCode="0.00_);[Red]\(0.00\)"/>
    <numFmt numFmtId="168" formatCode="&quot;$&quot;#,##0_);\(&quot;$&quot;#,##0\)"/>
    <numFmt numFmtId="169" formatCode="&quot;$&quot;#,##0.00;\(&quot;$&quot;#,##0.00\)"/>
    <numFmt numFmtId="170" formatCode="&quot;$&quot;#,##0.00_);[Red]\(&quot;$&quot;#,##0.00\)"/>
  </numFmts>
  <fonts count="21">
    <font>
      <sz val="10.0"/>
      <color rgb="FF000000"/>
      <name val="Arial"/>
      <scheme val="minor"/>
    </font>
    <font>
      <b/>
      <sz val="11.0"/>
      <color theme="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0"/>
      <name val="Arial"/>
    </font>
    <font/>
    <font>
      <b/>
      <sz val="10.0"/>
      <color rgb="FF000000"/>
      <name val="Arial"/>
    </font>
    <font>
      <b/>
      <sz val="12.0"/>
      <color theme="0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sz val="11.0"/>
      <color rgb="FFFFFFFF"/>
      <name val="Arial"/>
    </font>
    <font>
      <b/>
      <sz val="10.0"/>
      <color theme="1"/>
      <name val="Arial"/>
    </font>
    <font>
      <b/>
      <sz val="14.0"/>
      <color theme="1"/>
      <name val="Arial"/>
    </font>
    <font>
      <b/>
      <sz val="12.0"/>
      <color rgb="FFFFFFFF"/>
      <name val="Arial"/>
    </font>
    <font>
      <b/>
      <sz val="12.0"/>
      <color theme="0"/>
      <name val="Open Sans"/>
    </font>
    <font>
      <b/>
      <sz val="10.0"/>
      <color theme="0"/>
      <name val="Open Sans"/>
    </font>
    <font>
      <b/>
      <sz val="12.0"/>
      <color theme="1"/>
      <name val="Open Sans"/>
    </font>
    <font>
      <b/>
      <sz val="11.0"/>
      <color rgb="FF000000"/>
      <name val="Arial"/>
    </font>
    <font>
      <sz val="11.0"/>
      <color rgb="FFFFFFFF"/>
      <name val="Arial"/>
    </font>
    <font>
      <sz val="11.0"/>
      <color theme="0"/>
      <name val="Arial"/>
      <scheme val="minor"/>
    </font>
    <font>
      <sz val="11.0"/>
      <color theme="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C0C0C0"/>
        <bgColor rgb="FFC0C0C0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808080"/>
        <bgColor rgb="FF80808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/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5" fillId="0" fontId="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165" xfId="0" applyAlignment="1" applyBorder="1" applyFont="1" applyNumberFormat="1">
      <alignment horizontal="center" shrinkToFit="0" vertical="center" wrapText="1"/>
    </xf>
    <xf borderId="0" fillId="0" fontId="3" numFmtId="164" xfId="0" applyFont="1" applyNumberFormat="1"/>
    <xf borderId="0" fillId="0" fontId="3" numFmtId="0" xfId="0" applyAlignment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/>
    </xf>
    <xf borderId="8" fillId="0" fontId="5" numFmtId="0" xfId="0" applyBorder="1" applyFont="1"/>
    <xf borderId="4" fillId="3" fontId="6" numFmtId="0" xfId="0" applyAlignment="1" applyBorder="1" applyFill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/>
    </xf>
    <xf borderId="4" fillId="3" fontId="6" numFmtId="0" xfId="0" applyAlignment="1" applyBorder="1" applyFont="1">
      <alignment horizontal="center" shrinkToFit="0" vertical="center" wrapText="1"/>
    </xf>
    <xf borderId="9" fillId="2" fontId="7" numFmtId="0" xfId="0" applyBorder="1" applyFont="1"/>
    <xf borderId="0" fillId="0" fontId="8" numFmtId="0" xfId="0" applyAlignment="1" applyFont="1">
      <alignment readingOrder="0"/>
    </xf>
    <xf borderId="0" fillId="0" fontId="8" numFmtId="0" xfId="0" applyFont="1"/>
    <xf borderId="10" fillId="0" fontId="9" numFmtId="0" xfId="0" applyAlignment="1" applyBorder="1" applyFont="1">
      <alignment horizontal="center"/>
    </xf>
    <xf borderId="10" fillId="0" fontId="5" numFmtId="0" xfId="0" applyBorder="1" applyFont="1"/>
    <xf borderId="11" fillId="0" fontId="9" numFmtId="0" xfId="0" applyAlignment="1" applyBorder="1" applyFont="1">
      <alignment horizontal="right"/>
    </xf>
    <xf borderId="11" fillId="4" fontId="4" numFmtId="164" xfId="0" applyBorder="1" applyFill="1" applyFont="1" applyNumberFormat="1"/>
    <xf borderId="1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13" fillId="4" fontId="1" numFmtId="0" xfId="0" applyAlignment="1" applyBorder="1" applyFont="1">
      <alignment horizontal="center"/>
    </xf>
    <xf borderId="13" fillId="5" fontId="1" numFmtId="0" xfId="0" applyAlignment="1" applyBorder="1" applyFill="1" applyFont="1">
      <alignment horizontal="center"/>
    </xf>
    <xf borderId="3" fillId="6" fontId="10" numFmtId="0" xfId="0" applyAlignment="1" applyBorder="1" applyFill="1" applyFont="1">
      <alignment horizontal="right" readingOrder="0"/>
    </xf>
    <xf borderId="4" fillId="0" fontId="3" numFmtId="166" xfId="0" applyAlignment="1" applyBorder="1" applyFont="1" applyNumberFormat="1">
      <alignment horizontal="left"/>
    </xf>
    <xf borderId="14" fillId="0" fontId="11" numFmtId="166" xfId="0" applyAlignment="1" applyBorder="1" applyFont="1" applyNumberFormat="1">
      <alignment horizontal="center"/>
    </xf>
    <xf borderId="15" fillId="3" fontId="9" numFmtId="167" xfId="0" applyAlignment="1" applyBorder="1" applyFont="1" applyNumberFormat="1">
      <alignment horizontal="center"/>
    </xf>
    <xf borderId="15" fillId="3" fontId="9" numFmtId="0" xfId="0" applyAlignment="1" applyBorder="1" applyFont="1">
      <alignment horizontal="center"/>
    </xf>
    <xf borderId="5" fillId="6" fontId="10" numFmtId="0" xfId="0" applyAlignment="1" applyBorder="1" applyFont="1">
      <alignment horizontal="right" readingOrder="0"/>
    </xf>
    <xf borderId="16" fillId="0" fontId="3" numFmtId="166" xfId="0" applyAlignment="1" applyBorder="1" applyFont="1" applyNumberFormat="1">
      <alignment horizontal="left"/>
    </xf>
    <xf borderId="17" fillId="0" fontId="11" numFmtId="166" xfId="0" applyAlignment="1" applyBorder="1" applyFont="1" applyNumberFormat="1">
      <alignment horizontal="center"/>
    </xf>
    <xf borderId="18" fillId="2" fontId="10" numFmtId="0" xfId="0" applyAlignment="1" applyBorder="1" applyFont="1">
      <alignment horizontal="right"/>
    </xf>
    <xf borderId="4" fillId="7" fontId="3" numFmtId="166" xfId="0" applyBorder="1" applyFill="1" applyFont="1" applyNumberFormat="1"/>
    <xf borderId="0" fillId="0" fontId="10" numFmtId="0" xfId="0" applyAlignment="1" applyFont="1">
      <alignment horizontal="right"/>
    </xf>
    <xf borderId="0" fillId="0" fontId="3" numFmtId="0" xfId="0" applyFont="1"/>
    <xf borderId="4" fillId="2" fontId="4" numFmtId="0" xfId="0" applyAlignment="1" applyBorder="1" applyFont="1">
      <alignment horizontal="right" vertical="center"/>
    </xf>
    <xf borderId="4" fillId="0" fontId="11" numFmtId="166" xfId="0" applyAlignment="1" applyBorder="1" applyFont="1" applyNumberFormat="1">
      <alignment horizontal="right" vertical="center"/>
    </xf>
    <xf borderId="7" fillId="5" fontId="4" numFmtId="0" xfId="0" applyAlignment="1" applyBorder="1" applyFont="1">
      <alignment horizontal="right" shrinkToFit="0" vertical="center" wrapText="1"/>
    </xf>
    <xf borderId="19" fillId="0" fontId="5" numFmtId="0" xfId="0" applyBorder="1" applyFont="1"/>
    <xf borderId="4" fillId="0" fontId="12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vertical="center"/>
    </xf>
    <xf borderId="21" fillId="0" fontId="5" numFmtId="0" xfId="0" applyBorder="1" applyFont="1"/>
    <xf borderId="22" fillId="7" fontId="9" numFmtId="0" xfId="0" applyAlignment="1" applyBorder="1" applyFont="1">
      <alignment horizontal="right"/>
    </xf>
    <xf borderId="23" fillId="8" fontId="9" numFmtId="0" xfId="0" applyAlignment="1" applyBorder="1" applyFill="1" applyFont="1">
      <alignment horizontal="center"/>
    </xf>
    <xf borderId="24" fillId="0" fontId="3" numFmtId="0" xfId="0" applyAlignment="1" applyBorder="1" applyFont="1">
      <alignment horizontal="right"/>
    </xf>
    <xf borderId="25" fillId="0" fontId="3" numFmtId="0" xfId="0" applyBorder="1" applyFont="1"/>
    <xf borderId="3" fillId="7" fontId="11" numFmtId="0" xfId="0" applyAlignment="1" applyBorder="1" applyFont="1">
      <alignment horizontal="right"/>
    </xf>
    <xf borderId="14" fillId="0" fontId="11" numFmtId="0" xfId="0" applyAlignment="1" applyBorder="1" applyFont="1">
      <alignment horizontal="center"/>
    </xf>
    <xf borderId="5" fillId="7" fontId="11" numFmtId="0" xfId="0" applyAlignment="1" applyBorder="1" applyFont="1">
      <alignment horizontal="right"/>
    </xf>
    <xf borderId="4" fillId="2" fontId="4" numFmtId="0" xfId="0" applyBorder="1" applyFont="1"/>
    <xf borderId="4" fillId="2" fontId="4" numFmtId="0" xfId="0" applyAlignment="1" applyBorder="1" applyFont="1">
      <alignment horizontal="center"/>
    </xf>
    <xf borderId="4" fillId="7" fontId="11" numFmtId="0" xfId="0" applyAlignment="1" applyBorder="1" applyFont="1">
      <alignment horizontal="right"/>
    </xf>
    <xf borderId="4" fillId="4" fontId="14" numFmtId="0" xfId="0" applyAlignment="1" applyBorder="1" applyFont="1">
      <alignment horizontal="center"/>
    </xf>
    <xf borderId="4" fillId="4" fontId="15" numFmtId="0" xfId="0" applyAlignment="1" applyBorder="1" applyFont="1">
      <alignment horizontal="center"/>
    </xf>
    <xf borderId="4" fillId="5" fontId="15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66" xfId="0" applyAlignment="1" applyFont="1" applyNumberFormat="1">
      <alignment horizontal="center"/>
    </xf>
    <xf borderId="4" fillId="0" fontId="16" numFmtId="0" xfId="0" applyAlignment="1" applyBorder="1" applyFont="1">
      <alignment horizontal="center"/>
    </xf>
    <xf borderId="4" fillId="0" fontId="11" numFmtId="37" xfId="0" applyAlignment="1" applyBorder="1" applyFont="1" applyNumberFormat="1">
      <alignment horizontal="center"/>
    </xf>
    <xf borderId="4" fillId="0" fontId="11" numFmtId="168" xfId="0" applyAlignment="1" applyBorder="1" applyFont="1" applyNumberFormat="1">
      <alignment horizontal="center"/>
    </xf>
    <xf borderId="4" fillId="5" fontId="4" numFmtId="0" xfId="0" applyAlignment="1" applyBorder="1" applyFont="1">
      <alignment horizontal="center"/>
    </xf>
    <xf borderId="4" fillId="9" fontId="17" numFmtId="37" xfId="0" applyBorder="1" applyFill="1" applyFont="1" applyNumberFormat="1"/>
    <xf borderId="4" fillId="9" fontId="17" numFmtId="168" xfId="0" applyBorder="1" applyFont="1" applyNumberFormat="1"/>
    <xf borderId="26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0" fontId="2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left"/>
    </xf>
    <xf borderId="4" fillId="0" fontId="2" numFmtId="169" xfId="0" applyAlignment="1" applyBorder="1" applyFont="1" applyNumberFormat="1">
      <alignment horizontal="center" shrinkToFit="0" wrapText="1"/>
    </xf>
    <xf borderId="0" fillId="0" fontId="2" numFmtId="169" xfId="0" applyAlignment="1" applyFont="1" applyNumberFormat="1">
      <alignment horizontal="center" shrinkToFit="0" wrapText="1"/>
    </xf>
    <xf borderId="4" fillId="0" fontId="11" numFmtId="0" xfId="0" applyAlignment="1" applyBorder="1" applyFont="1">
      <alignment horizontal="center"/>
    </xf>
    <xf borderId="4" fillId="2" fontId="7" numFmtId="0" xfId="0" applyAlignment="1" applyBorder="1" applyFont="1">
      <alignment horizontal="center"/>
    </xf>
    <xf borderId="4" fillId="0" fontId="3" numFmtId="170" xfId="0" applyBorder="1" applyFont="1" applyNumberFormat="1"/>
    <xf borderId="4" fillId="2" fontId="7" numFmtId="0" xfId="0" applyAlignment="1" applyBorder="1" applyFont="1">
      <alignment horizontal="right"/>
    </xf>
    <xf borderId="4" fillId="3" fontId="9" numFmtId="170" xfId="0" applyBorder="1" applyFont="1" applyNumberFormat="1"/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10" fontId="20" numFmtId="0" xfId="0" applyFill="1" applyFont="1"/>
    <xf borderId="4" fillId="7" fontId="11" numFmtId="0" xfId="0" applyAlignment="1" applyBorder="1" applyFont="1">
      <alignment horizontal="center"/>
    </xf>
    <xf borderId="4" fillId="7" fontId="3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38"/>
    <col customWidth="1" min="2" max="2" width="13.88"/>
    <col customWidth="1" min="3" max="3" width="19.0"/>
    <col customWidth="1" min="4" max="4" width="18.63"/>
    <col customWidth="1" min="5" max="6" width="13.88"/>
    <col customWidth="1" min="7" max="7" width="3.13"/>
    <col customWidth="1" min="8" max="26" width="8.63"/>
  </cols>
  <sheetData>
    <row r="1" ht="12.75" customHeight="1"/>
    <row r="2" ht="21.7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 ht="12.75" customHeight="1">
      <c r="B3" s="4">
        <v>1054.0</v>
      </c>
      <c r="C3" s="5" t="str">
        <f t="array" ref="C3">INDEX('Master Emp List'!$A$1:$I$38,MATCH($B3,'Master Emp List'!$A$1:$A$38,0),MATCH(C$2,'Master Emp List'!$A$1:$I$1,0))</f>
        <v>Wahyu</v>
      </c>
      <c r="D3" s="5" t="str">
        <f t="array" ref="D3">INDEX('Master Emp List'!$A$1:$I$38,MATCH($B3,'Master Emp List'!$A$1:$A$38,0),MATCH(D$2,'Master Emp List'!$A$1:$I$1,0))</f>
        <v>Poernama</v>
      </c>
      <c r="E3" s="5" t="str">
        <f t="array" ref="E3">INDEX('Master Emp List'!$A$1:$I$38,MATCH($B3,'Master Emp List'!$A$1:$A$38,0),MATCH(E$2,'Master Emp List'!$A$1:$I$1,0))</f>
        <v>AT</v>
      </c>
      <c r="F3" s="6">
        <f t="array" ref="F3">INDEX('Master Emp List'!$A$1:$I$38,MATCH($B3,'Master Emp List'!$A$1:$A$38,0),MATCH(F$2,'Master Emp List'!$A$1:$I$1,0))</f>
        <v>11.25</v>
      </c>
      <c r="G3" s="7"/>
    </row>
    <row r="4" ht="12.75" customHeight="1">
      <c r="B4" s="4">
        <v>1056.0</v>
      </c>
      <c r="C4" s="5" t="str">
        <f t="array" ref="C4">INDEX('Master Emp List'!$A$1:$I$38,MATCH($B4,'Master Emp List'!$A$1:$A$38,0),MATCH(C$2,'Master Emp List'!$A$1:$I$1,0))</f>
        <v>Adi</v>
      </c>
      <c r="D4" s="5" t="str">
        <f t="array" ref="D4">INDEX('Master Emp List'!$A$1:$I$38,MATCH($B4,'Master Emp List'!$A$1:$A$38,0),MATCH(D$2,'Master Emp List'!$A$1:$I$1,0))</f>
        <v>Raimundus</v>
      </c>
      <c r="E4" s="5" t="str">
        <f t="array" ref="E4">INDEX('Master Emp List'!$A$1:$I$38,MATCH($B4,'Master Emp List'!$A$1:$A$38,0),MATCH(E$2,'Master Emp List'!$A$1:$I$1,0))</f>
        <v>AT</v>
      </c>
      <c r="F4" s="6">
        <f t="array" ref="F4">INDEX('Master Emp List'!$A$1:$I$38,MATCH($B4,'Master Emp List'!$A$1:$A$38,0),MATCH(F$2,'Master Emp List'!$A$1:$I$1,0))</f>
        <v>12.25</v>
      </c>
      <c r="G4" s="7"/>
    </row>
    <row r="5" ht="12.75" customHeight="1">
      <c r="B5" s="4">
        <v>1067.0</v>
      </c>
      <c r="C5" s="5" t="str">
        <f t="array" ref="C5">INDEX('Master Emp List'!$A$1:$I$38,MATCH($B5,'Master Emp List'!$A$1:$A$38,0),MATCH(C$2,'Master Emp List'!$A$1:$I$1,0))</f>
        <v>Bayu</v>
      </c>
      <c r="D5" s="5" t="str">
        <f t="array" ref="D5">INDEX('Master Emp List'!$A$1:$I$38,MATCH($B5,'Master Emp List'!$A$1:$A$38,0),MATCH(D$2,'Master Emp List'!$A$1:$I$1,0))</f>
        <v>Kurniawan</v>
      </c>
      <c r="E5" s="5" t="str">
        <f t="array" ref="E5">INDEX('Master Emp List'!$A$1:$I$38,MATCH($B5,'Master Emp List'!$A$1:$A$38,0),MATCH(E$2,'Master Emp List'!$A$1:$I$1,0))</f>
        <v>AT</v>
      </c>
      <c r="F5" s="6">
        <f t="array" ref="F5">INDEX('Master Emp List'!$A$1:$I$38,MATCH($B5,'Master Emp List'!$A$1:$A$38,0),MATCH(F$2,'Master Emp List'!$A$1:$I$1,0))</f>
        <v>14.55</v>
      </c>
      <c r="G5" s="7"/>
    </row>
    <row r="6" ht="12.75" customHeight="1">
      <c r="B6" s="4">
        <v>1075.0</v>
      </c>
      <c r="C6" s="5" t="str">
        <f t="array" ref="C6">INDEX('Master Emp List'!$A$1:$I$38,MATCH($B6,'Master Emp List'!$A$1:$A$38,0),MATCH(C$2,'Master Emp List'!$A$1:$I$1,0))</f>
        <v>Arif</v>
      </c>
      <c r="D6" s="5" t="str">
        <f t="array" ref="D6">INDEX('Master Emp List'!$A$1:$I$38,MATCH($B6,'Master Emp List'!$A$1:$A$38,0),MATCH(D$2,'Master Emp List'!$A$1:$I$1,0))</f>
        <v>Dwi</v>
      </c>
      <c r="E6" s="5" t="str">
        <f t="array" ref="E6">INDEX('Master Emp List'!$A$1:$I$38,MATCH($B6,'Master Emp List'!$A$1:$A$38,0),MATCH(E$2,'Master Emp List'!$A$1:$I$1,0))</f>
        <v>AD</v>
      </c>
      <c r="F6" s="6">
        <f t="array" ref="F6">INDEX('Master Emp List'!$A$1:$I$38,MATCH($B6,'Master Emp List'!$A$1:$A$38,0),MATCH(F$2,'Master Emp List'!$A$1:$I$1,0))</f>
        <v>11.25</v>
      </c>
      <c r="G6" s="7"/>
    </row>
    <row r="7" ht="12.75" customHeight="1">
      <c r="B7" s="4">
        <v>1078.0</v>
      </c>
      <c r="C7" s="5" t="str">
        <f t="array" ref="C7">INDEX('Master Emp List'!$A$1:$I$38,MATCH($B7,'Master Emp List'!$A$1:$A$38,0),MATCH(C$2,'Master Emp List'!$A$1:$I$1,0))</f>
        <v>Tasam</v>
      </c>
      <c r="D7" s="5" t="str">
        <f t="array" ref="D7">INDEX('Master Emp List'!$A$1:$I$38,MATCH($B7,'Master Emp List'!$A$1:$A$38,0),MATCH(D$2,'Master Emp List'!$A$1:$I$1,0))</f>
        <v>Saniswan</v>
      </c>
      <c r="E7" s="5" t="str">
        <f t="array" ref="E7">INDEX('Master Emp List'!$A$1:$I$38,MATCH($B7,'Master Emp List'!$A$1:$A$38,0),MATCH(E$2,'Master Emp List'!$A$1:$I$1,0))</f>
        <v>AC</v>
      </c>
      <c r="F7" s="6">
        <f t="array" ref="F7">INDEX('Master Emp List'!$A$1:$I$38,MATCH($B7,'Master Emp List'!$A$1:$A$38,0),MATCH(F$2,'Master Emp List'!$A$1:$I$1,0))</f>
        <v>10.2</v>
      </c>
      <c r="G7" s="7"/>
    </row>
    <row r="8" ht="12.75" customHeight="1">
      <c r="B8" s="4">
        <v>1152.0</v>
      </c>
      <c r="C8" s="5" t="str">
        <f t="array" ref="C8">INDEX('Master Emp List'!$A$1:$I$38,MATCH($B8,'Master Emp List'!$A$1:$A$38,0),MATCH(C$2,'Master Emp List'!$A$1:$I$1,0))</f>
        <v>Kristian</v>
      </c>
      <c r="D8" s="5" t="str">
        <f t="array" ref="D8">INDEX('Master Emp List'!$A$1:$I$38,MATCH($B8,'Master Emp List'!$A$1:$A$38,0),MATCH(D$2,'Master Emp List'!$A$1:$I$1,0))</f>
        <v>Subagyo</v>
      </c>
      <c r="E8" s="5" t="str">
        <f t="array" ref="E8">INDEX('Master Emp List'!$A$1:$I$38,MATCH($B8,'Master Emp List'!$A$1:$A$38,0),MATCH(E$2,'Master Emp List'!$A$1:$I$1,0))</f>
        <v>AD</v>
      </c>
      <c r="F8" s="6">
        <f t="array" ref="F8">INDEX('Master Emp List'!$A$1:$I$38,MATCH($B8,'Master Emp List'!$A$1:$A$38,0),MATCH(F$2,'Master Emp List'!$A$1:$I$1,0))</f>
        <v>12.25</v>
      </c>
      <c r="G8" s="7"/>
    </row>
    <row r="9" ht="12.75" customHeight="1">
      <c r="B9" s="4">
        <v>1196.0</v>
      </c>
      <c r="C9" s="5" t="str">
        <f t="array" ref="C9">INDEX('Master Emp List'!$A$1:$I$38,MATCH($B9,'Master Emp List'!$A$1:$A$38,0),MATCH(C$2,'Master Emp List'!$A$1:$I$1,0))</f>
        <v>Yudo</v>
      </c>
      <c r="D9" s="5" t="str">
        <f t="array" ref="D9">INDEX('Master Emp List'!$A$1:$I$38,MATCH($B9,'Master Emp List'!$A$1:$A$38,0),MATCH(D$2,'Master Emp List'!$A$1:$I$1,0))</f>
        <v>Ardiansyah</v>
      </c>
      <c r="E9" s="5" t="str">
        <f t="array" ref="E9">INDEX('Master Emp List'!$A$1:$I$38,MATCH($B9,'Master Emp List'!$A$1:$A$38,0),MATCH(E$2,'Master Emp List'!$A$1:$I$1,0))</f>
        <v>HR</v>
      </c>
      <c r="F9" s="6">
        <f t="array" ref="F9">INDEX('Master Emp List'!$A$1:$I$38,MATCH($B9,'Master Emp List'!$A$1:$A$38,0),MATCH(F$2,'Master Emp List'!$A$1:$I$1,0))</f>
        <v>9.95</v>
      </c>
      <c r="G9" s="7"/>
    </row>
    <row r="10" ht="12.75" customHeight="1">
      <c r="B10" s="4">
        <v>1284.0</v>
      </c>
      <c r="C10" s="5" t="str">
        <f t="array" ref="C10">INDEX('Master Emp List'!$A$1:$I$38,MATCH($B10,'Master Emp List'!$A$1:$A$38,0),MATCH(C$2,'Master Emp List'!$A$1:$I$1,0))</f>
        <v>Kemal</v>
      </c>
      <c r="D10" s="5" t="str">
        <f t="array" ref="D10">INDEX('Master Emp List'!$A$1:$I$38,MATCH($B10,'Master Emp List'!$A$1:$A$38,0),MATCH(D$2,'Master Emp List'!$A$1:$I$1,0))</f>
        <v>Pahlevi</v>
      </c>
      <c r="E10" s="5" t="str">
        <f t="array" ref="E10">INDEX('Master Emp List'!$A$1:$I$38,MATCH($B10,'Master Emp List'!$A$1:$A$38,0),MATCH(E$2,'Master Emp List'!$A$1:$I$1,0))</f>
        <v>MK</v>
      </c>
      <c r="F10" s="6">
        <f t="array" ref="F10">INDEX('Master Emp List'!$A$1:$I$38,MATCH($B10,'Master Emp List'!$A$1:$A$38,0),MATCH(F$2,'Master Emp List'!$A$1:$I$1,0))</f>
        <v>12.3</v>
      </c>
      <c r="G10" s="7"/>
    </row>
    <row r="11" ht="12.75" customHeight="1">
      <c r="B11" s="4">
        <v>1329.0</v>
      </c>
      <c r="C11" s="5" t="str">
        <f t="array" ref="C11">INDEX('Master Emp List'!$A$1:$I$38,MATCH($B11,'Master Emp List'!$A$1:$A$38,0),MATCH(C$2,'Master Emp List'!$A$1:$I$1,0))</f>
        <v>Boris</v>
      </c>
      <c r="D11" s="5" t="str">
        <f t="array" ref="D11">INDEX('Master Emp List'!$A$1:$I$38,MATCH($B11,'Master Emp List'!$A$1:$A$38,0),MATCH(D$2,'Master Emp List'!$A$1:$I$1,0))</f>
        <v>Rajaguguk</v>
      </c>
      <c r="E11" s="5" t="str">
        <f t="array" ref="E11">INDEX('Master Emp List'!$A$1:$I$38,MATCH($B11,'Master Emp List'!$A$1:$A$38,0),MATCH(E$2,'Master Emp List'!$A$1:$I$1,0))</f>
        <v>AC</v>
      </c>
      <c r="F11" s="6">
        <f t="array" ref="F11">INDEX('Master Emp List'!$A$1:$I$38,MATCH($B11,'Master Emp List'!$A$1:$A$38,0),MATCH(F$2,'Master Emp List'!$A$1:$I$1,0))</f>
        <v>10.35</v>
      </c>
      <c r="G11" s="7"/>
    </row>
    <row r="12" ht="12.75" customHeight="1">
      <c r="B12" s="4">
        <v>1333.0</v>
      </c>
      <c r="C12" s="5" t="str">
        <f t="array" ref="C12">INDEX('Master Emp List'!$A$1:$I$38,MATCH($B12,'Master Emp List'!$A$1:$A$38,0),MATCH(C$2,'Master Emp List'!$A$1:$I$1,0))</f>
        <v>Sulaiman</v>
      </c>
      <c r="D12" s="5" t="str">
        <f t="array" ref="D12">INDEX('Master Emp List'!$A$1:$I$38,MATCH($B12,'Master Emp List'!$A$1:$A$38,0),MATCH(D$2,'Master Emp List'!$A$1:$I$1,0))</f>
        <v>Anhar</v>
      </c>
      <c r="E12" s="5" t="str">
        <f t="array" ref="E12">INDEX('Master Emp List'!$A$1:$I$38,MATCH($B12,'Master Emp List'!$A$1:$A$38,0),MATCH(E$2,'Master Emp List'!$A$1:$I$1,0))</f>
        <v>HR</v>
      </c>
      <c r="F12" s="6">
        <f t="array" ref="F12">INDEX('Master Emp List'!$A$1:$I$38,MATCH($B12,'Master Emp List'!$A$1:$A$38,0),MATCH(F$2,'Master Emp List'!$A$1:$I$1,0))</f>
        <v>10.15</v>
      </c>
      <c r="G12" s="7"/>
    </row>
    <row r="13" ht="12.75" customHeight="1">
      <c r="B13" s="4">
        <v>1368.0</v>
      </c>
      <c r="C13" s="5" t="str">
        <f t="array" ref="C13">INDEX('Master Emp List'!$A$1:$I$38,MATCH($B13,'Master Emp List'!$A$1:$A$38,0),MATCH(C$2,'Master Emp List'!$A$1:$I$1,0))</f>
        <v>Tammy</v>
      </c>
      <c r="D13" s="5" t="str">
        <f t="array" ref="D13">INDEX('Master Emp List'!$A$1:$I$38,MATCH($B13,'Master Emp List'!$A$1:$A$38,0),MATCH(D$2,'Master Emp List'!$A$1:$I$1,0))</f>
        <v>Wu</v>
      </c>
      <c r="E13" s="5" t="str">
        <f t="array" ref="E13">INDEX('Master Emp List'!$A$1:$I$38,MATCH($B13,'Master Emp List'!$A$1:$A$38,0),MATCH(E$2,'Master Emp List'!$A$1:$I$1,0))</f>
        <v>AD</v>
      </c>
      <c r="F13" s="6">
        <f t="array" ref="F13">INDEX('Master Emp List'!$A$1:$I$38,MATCH($B13,'Master Emp List'!$A$1:$A$38,0),MATCH(F$2,'Master Emp List'!$A$1:$I$1,0))</f>
        <v>12.25</v>
      </c>
      <c r="G13" s="7"/>
    </row>
    <row r="14" ht="12.75" customHeight="1">
      <c r="B14" s="4">
        <v>1302.0</v>
      </c>
      <c r="C14" s="5" t="str">
        <f t="array" ref="C14">INDEX('Master Emp List'!$A$1:$I$38,MATCH($B14,'Master Emp List'!$A$1:$A$38,0),MATCH(C$2,'Master Emp List'!$A$1:$I$1,0))</f>
        <v>Randy</v>
      </c>
      <c r="D14" s="5" t="str">
        <f t="array" ref="D14">INDEX('Master Emp List'!$A$1:$I$38,MATCH($B14,'Master Emp List'!$A$1:$A$38,0),MATCH(D$2,'Master Emp List'!$A$1:$I$1,0))</f>
        <v>Sindole</v>
      </c>
      <c r="E14" s="5" t="str">
        <f t="array" ref="E14">INDEX('Master Emp List'!$A$1:$I$38,MATCH($B14,'Master Emp List'!$A$1:$A$38,0),MATCH(E$2,'Master Emp List'!$A$1:$I$1,0))</f>
        <v>MK</v>
      </c>
      <c r="F14" s="6">
        <f t="array" ref="F14">INDEX('Master Emp List'!$A$1:$I$38,MATCH($B14,'Master Emp List'!$A$1:$A$38,0),MATCH(F$2,'Master Emp List'!$A$1:$I$1,0))</f>
        <v>14.25</v>
      </c>
      <c r="G14" s="7"/>
    </row>
    <row r="15" ht="12.75" customHeight="1">
      <c r="B15" s="4">
        <v>1310.0</v>
      </c>
      <c r="C15" s="5" t="str">
        <f t="array" ref="C15">INDEX('Master Emp List'!$A$1:$I$38,MATCH($B15,'Master Emp List'!$A$1:$A$38,0),MATCH(C$2,'Master Emp List'!$A$1:$I$1,0))</f>
        <v>Ellen</v>
      </c>
      <c r="D15" s="5" t="str">
        <f t="array" ref="D15">INDEX('Master Emp List'!$A$1:$I$38,MATCH($B15,'Master Emp List'!$A$1:$A$38,0),MATCH(D$2,'Master Emp List'!$A$1:$I$1,0))</f>
        <v>Kurniawan</v>
      </c>
      <c r="E15" s="5" t="str">
        <f t="array" ref="E15">INDEX('Master Emp List'!$A$1:$I$38,MATCH($B15,'Master Emp List'!$A$1:$A$38,0),MATCH(E$2,'Master Emp List'!$A$1:$I$1,0))</f>
        <v>MF</v>
      </c>
      <c r="F15" s="6">
        <f t="array" ref="F15">INDEX('Master Emp List'!$A$1:$I$38,MATCH($B15,'Master Emp List'!$A$1:$A$38,0),MATCH(F$2,'Master Emp List'!$A$1:$I$1,0))</f>
        <v>11.5</v>
      </c>
      <c r="G15" s="7"/>
    </row>
    <row r="16" ht="12.75" customHeight="1">
      <c r="B16" s="4">
        <v>1329.0</v>
      </c>
      <c r="C16" s="5" t="str">
        <f t="array" ref="C16">INDEX('Master Emp List'!$A$1:$I$38,MATCH($B16,'Master Emp List'!$A$1:$A$38,0),MATCH(C$2,'Master Emp List'!$A$1:$I$1,0))</f>
        <v>Boris</v>
      </c>
      <c r="D16" s="5" t="str">
        <f t="array" ref="D16">INDEX('Master Emp List'!$A$1:$I$38,MATCH($B16,'Master Emp List'!$A$1:$A$38,0),MATCH(D$2,'Master Emp List'!$A$1:$I$1,0))</f>
        <v>Rajaguguk</v>
      </c>
      <c r="E16" s="5" t="str">
        <f t="array" ref="E16">INDEX('Master Emp List'!$A$1:$I$38,MATCH($B16,'Master Emp List'!$A$1:$A$38,0),MATCH(E$2,'Master Emp List'!$A$1:$I$1,0))</f>
        <v>AC</v>
      </c>
      <c r="F16" s="6">
        <f t="array" ref="F16">INDEX('Master Emp List'!$A$1:$I$38,MATCH($B16,'Master Emp List'!$A$1:$A$38,0),MATCH(F$2,'Master Emp List'!$A$1:$I$1,0))</f>
        <v>10.35</v>
      </c>
      <c r="G16" s="7"/>
    </row>
    <row r="17" ht="12.75" customHeight="1">
      <c r="B17" s="4">
        <v>1333.0</v>
      </c>
      <c r="C17" s="5" t="str">
        <f t="array" ref="C17">INDEX('Master Emp List'!$A$1:$I$38,MATCH($B17,'Master Emp List'!$A$1:$A$38,0),MATCH(C$2,'Master Emp List'!$A$1:$I$1,0))</f>
        <v>Sulaiman</v>
      </c>
      <c r="D17" s="5" t="str">
        <f t="array" ref="D17">INDEX('Master Emp List'!$A$1:$I$38,MATCH($B17,'Master Emp List'!$A$1:$A$38,0),MATCH(D$2,'Master Emp List'!$A$1:$I$1,0))</f>
        <v>Anhar</v>
      </c>
      <c r="E17" s="5" t="str">
        <f t="array" ref="E17">INDEX('Master Emp List'!$A$1:$I$38,MATCH($B17,'Master Emp List'!$A$1:$A$38,0),MATCH(E$2,'Master Emp List'!$A$1:$I$1,0))</f>
        <v>HR</v>
      </c>
      <c r="F17" s="6">
        <f t="array" ref="F17">INDEX('Master Emp List'!$A$1:$I$38,MATCH($B17,'Master Emp List'!$A$1:$A$38,0),MATCH(F$2,'Master Emp List'!$A$1:$I$1,0))</f>
        <v>10.15</v>
      </c>
      <c r="G17" s="7"/>
    </row>
    <row r="18" ht="12.75" customHeight="1">
      <c r="B18" s="8">
        <v>1368.0</v>
      </c>
      <c r="C18" s="5" t="str">
        <f t="array" ref="C18">INDEX('Master Emp List'!$A$1:$I$38,MATCH($B18,'Master Emp List'!$A$1:$A$38,0),MATCH(C$2,'Master Emp List'!$A$1:$I$1,0))</f>
        <v>Tammy</v>
      </c>
      <c r="D18" s="5" t="str">
        <f t="array" ref="D18">INDEX('Master Emp List'!$A$1:$I$38,MATCH($B18,'Master Emp List'!$A$1:$A$38,0),MATCH(D$2,'Master Emp List'!$A$1:$I$1,0))</f>
        <v>Wu</v>
      </c>
      <c r="E18" s="5" t="str">
        <f t="array" ref="E18">INDEX('Master Emp List'!$A$1:$I$38,MATCH($B18,'Master Emp List'!$A$1:$A$38,0),MATCH(E$2,'Master Emp List'!$A$1:$I$1,0))</f>
        <v>AD</v>
      </c>
      <c r="F18" s="6">
        <f t="array" ref="F18">INDEX('Master Emp List'!$A$1:$I$38,MATCH($B18,'Master Emp List'!$A$1:$A$38,0),MATCH(F$2,'Master Emp List'!$A$1:$I$1,0))</f>
        <v>12.25</v>
      </c>
      <c r="G18" s="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4.13"/>
    <col customWidth="1" min="10" max="26" width="8.63"/>
  </cols>
  <sheetData>
    <row r="1" ht="24.75" customHeight="1">
      <c r="A1" s="9" t="s">
        <v>0</v>
      </c>
      <c r="B1" s="9" t="s">
        <v>2</v>
      </c>
      <c r="C1" s="9" t="s">
        <v>1</v>
      </c>
      <c r="D1" s="9" t="s">
        <v>3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4</v>
      </c>
    </row>
    <row r="2" ht="14.25" customHeight="1">
      <c r="A2" s="10">
        <v>1054.0</v>
      </c>
      <c r="B2" s="11" t="s">
        <v>9</v>
      </c>
      <c r="C2" s="11" t="s">
        <v>10</v>
      </c>
      <c r="D2" s="10" t="s">
        <v>11</v>
      </c>
      <c r="E2" s="11" t="s">
        <v>12</v>
      </c>
      <c r="F2" s="10">
        <v>148.0</v>
      </c>
      <c r="G2" s="10" t="s">
        <v>13</v>
      </c>
      <c r="H2" s="12">
        <v>33344.0</v>
      </c>
      <c r="I2" s="13">
        <v>11.25</v>
      </c>
    </row>
    <row r="3" ht="14.25" customHeight="1">
      <c r="A3" s="10">
        <v>1056.0</v>
      </c>
      <c r="B3" s="11" t="s">
        <v>14</v>
      </c>
      <c r="C3" s="11" t="s">
        <v>15</v>
      </c>
      <c r="D3" s="10" t="s">
        <v>11</v>
      </c>
      <c r="E3" s="11" t="s">
        <v>16</v>
      </c>
      <c r="F3" s="10">
        <v>121.0</v>
      </c>
      <c r="G3" s="10" t="s">
        <v>13</v>
      </c>
      <c r="H3" s="12">
        <v>29153.0</v>
      </c>
      <c r="I3" s="13">
        <v>12.25</v>
      </c>
    </row>
    <row r="4" ht="14.25" customHeight="1">
      <c r="A4" s="10">
        <v>1067.0</v>
      </c>
      <c r="B4" s="11" t="s">
        <v>17</v>
      </c>
      <c r="C4" s="11" t="s">
        <v>18</v>
      </c>
      <c r="D4" s="10" t="s">
        <v>11</v>
      </c>
      <c r="E4" s="11" t="s">
        <v>19</v>
      </c>
      <c r="F4" s="10">
        <v>123.0</v>
      </c>
      <c r="G4" s="10" t="s">
        <v>13</v>
      </c>
      <c r="H4" s="12">
        <v>32040.0</v>
      </c>
      <c r="I4" s="13">
        <v>14.55</v>
      </c>
    </row>
    <row r="5" ht="14.25" customHeight="1">
      <c r="A5" s="10">
        <v>1075.0</v>
      </c>
      <c r="B5" s="11" t="s">
        <v>20</v>
      </c>
      <c r="C5" s="11" t="s">
        <v>21</v>
      </c>
      <c r="D5" s="10" t="s">
        <v>22</v>
      </c>
      <c r="E5" s="11" t="s">
        <v>23</v>
      </c>
      <c r="F5" s="10">
        <v>126.0</v>
      </c>
      <c r="G5" s="10" t="s">
        <v>24</v>
      </c>
      <c r="H5" s="12">
        <v>33823.0</v>
      </c>
      <c r="I5" s="13">
        <v>11.25</v>
      </c>
    </row>
    <row r="6" ht="14.25" customHeight="1">
      <c r="A6" s="10">
        <v>1078.0</v>
      </c>
      <c r="B6" s="11" t="s">
        <v>25</v>
      </c>
      <c r="C6" s="11" t="s">
        <v>26</v>
      </c>
      <c r="D6" s="10" t="s">
        <v>27</v>
      </c>
      <c r="E6" s="11" t="s">
        <v>28</v>
      </c>
      <c r="F6" s="10">
        <v>101.0</v>
      </c>
      <c r="G6" s="10" t="s">
        <v>24</v>
      </c>
      <c r="H6" s="12">
        <v>31503.0</v>
      </c>
      <c r="I6" s="13">
        <v>10.2</v>
      </c>
    </row>
    <row r="7" ht="14.25" customHeight="1">
      <c r="A7" s="10">
        <v>1152.0</v>
      </c>
      <c r="B7" s="11" t="s">
        <v>29</v>
      </c>
      <c r="C7" s="11" t="s">
        <v>30</v>
      </c>
      <c r="D7" s="10" t="s">
        <v>22</v>
      </c>
      <c r="E7" s="11" t="s">
        <v>31</v>
      </c>
      <c r="F7" s="10">
        <v>118.0</v>
      </c>
      <c r="G7" s="10" t="s">
        <v>24</v>
      </c>
      <c r="H7" s="12">
        <v>32894.0</v>
      </c>
      <c r="I7" s="13">
        <v>12.25</v>
      </c>
    </row>
    <row r="8" ht="14.25" customHeight="1">
      <c r="A8" s="10">
        <v>1196.0</v>
      </c>
      <c r="B8" s="11" t="s">
        <v>32</v>
      </c>
      <c r="C8" s="11" t="s">
        <v>33</v>
      </c>
      <c r="D8" s="10" t="s">
        <v>34</v>
      </c>
      <c r="E8" s="11" t="s">
        <v>35</v>
      </c>
      <c r="F8" s="10">
        <v>289.0</v>
      </c>
      <c r="G8" s="10" t="s">
        <v>36</v>
      </c>
      <c r="H8" s="12">
        <v>35886.0</v>
      </c>
      <c r="I8" s="13">
        <v>9.95</v>
      </c>
    </row>
    <row r="9" ht="14.25" customHeight="1">
      <c r="A9" s="10">
        <v>1284.0</v>
      </c>
      <c r="B9" s="11" t="s">
        <v>37</v>
      </c>
      <c r="C9" s="11" t="s">
        <v>38</v>
      </c>
      <c r="D9" s="10" t="s">
        <v>39</v>
      </c>
      <c r="E9" s="11" t="s">
        <v>40</v>
      </c>
      <c r="F9" s="10">
        <v>124.0</v>
      </c>
      <c r="G9" s="10" t="s">
        <v>13</v>
      </c>
      <c r="H9" s="12">
        <v>31051.0</v>
      </c>
      <c r="I9" s="13">
        <v>12.3</v>
      </c>
    </row>
    <row r="10" ht="14.25" customHeight="1">
      <c r="A10" s="10">
        <v>1290.0</v>
      </c>
      <c r="B10" s="11" t="s">
        <v>41</v>
      </c>
      <c r="C10" s="11" t="s">
        <v>42</v>
      </c>
      <c r="D10" s="10" t="s">
        <v>22</v>
      </c>
      <c r="E10" s="11" t="s">
        <v>43</v>
      </c>
      <c r="F10" s="10">
        <v>113.0</v>
      </c>
      <c r="G10" s="10" t="s">
        <v>24</v>
      </c>
      <c r="H10" s="12">
        <v>31050.0</v>
      </c>
      <c r="I10" s="13">
        <v>13.25</v>
      </c>
    </row>
    <row r="11" ht="14.25" customHeight="1">
      <c r="A11" s="10">
        <v>1293.0</v>
      </c>
      <c r="B11" s="11" t="s">
        <v>44</v>
      </c>
      <c r="C11" s="11" t="s">
        <v>45</v>
      </c>
      <c r="D11" s="10" t="s">
        <v>34</v>
      </c>
      <c r="E11" s="11" t="s">
        <v>46</v>
      </c>
      <c r="F11" s="10">
        <v>205.0</v>
      </c>
      <c r="G11" s="10" t="s">
        <v>36</v>
      </c>
      <c r="H11" s="12">
        <v>30939.0</v>
      </c>
      <c r="I11" s="13">
        <v>10.2</v>
      </c>
    </row>
    <row r="12" ht="14.25" customHeight="1">
      <c r="A12" s="10">
        <v>1299.0</v>
      </c>
      <c r="B12" s="11" t="s">
        <v>47</v>
      </c>
      <c r="C12" s="11" t="s">
        <v>48</v>
      </c>
      <c r="D12" s="10" t="s">
        <v>49</v>
      </c>
      <c r="E12" s="11" t="s">
        <v>50</v>
      </c>
      <c r="F12" s="10">
        <v>127.0</v>
      </c>
      <c r="G12" s="10" t="s">
        <v>13</v>
      </c>
      <c r="H12" s="12">
        <v>32863.0</v>
      </c>
      <c r="I12" s="13">
        <v>12.2</v>
      </c>
    </row>
    <row r="13" ht="14.25" customHeight="1">
      <c r="A13" s="10">
        <v>1302.0</v>
      </c>
      <c r="B13" s="10" t="s">
        <v>51</v>
      </c>
      <c r="C13" s="10" t="s">
        <v>52</v>
      </c>
      <c r="D13" s="10" t="s">
        <v>39</v>
      </c>
      <c r="E13" s="11" t="s">
        <v>53</v>
      </c>
      <c r="F13" s="10">
        <v>139.0</v>
      </c>
      <c r="G13" s="10" t="s">
        <v>13</v>
      </c>
      <c r="H13" s="12">
        <v>30900.0</v>
      </c>
      <c r="I13" s="13">
        <v>14.25</v>
      </c>
    </row>
    <row r="14" ht="14.25" customHeight="1">
      <c r="A14" s="10">
        <v>1310.0</v>
      </c>
      <c r="B14" s="11" t="s">
        <v>17</v>
      </c>
      <c r="C14" s="10" t="s">
        <v>54</v>
      </c>
      <c r="D14" s="10" t="s">
        <v>49</v>
      </c>
      <c r="E14" s="11" t="s">
        <v>55</v>
      </c>
      <c r="F14" s="10">
        <v>137.0</v>
      </c>
      <c r="G14" s="10" t="s">
        <v>13</v>
      </c>
      <c r="H14" s="12">
        <v>31689.0</v>
      </c>
      <c r="I14" s="13">
        <v>11.5</v>
      </c>
    </row>
    <row r="15" ht="14.25" customHeight="1">
      <c r="A15" s="10">
        <v>1329.0</v>
      </c>
      <c r="B15" s="11" t="s">
        <v>56</v>
      </c>
      <c r="C15" s="11" t="s">
        <v>57</v>
      </c>
      <c r="D15" s="10" t="s">
        <v>27</v>
      </c>
      <c r="E15" s="11" t="s">
        <v>58</v>
      </c>
      <c r="F15" s="10">
        <v>151.0</v>
      </c>
      <c r="G15" s="10" t="s">
        <v>24</v>
      </c>
      <c r="H15" s="12">
        <v>32561.0</v>
      </c>
      <c r="I15" s="13">
        <v>10.35</v>
      </c>
    </row>
    <row r="16" ht="14.25" customHeight="1">
      <c r="A16" s="10">
        <v>1333.0</v>
      </c>
      <c r="B16" s="11" t="s">
        <v>59</v>
      </c>
      <c r="C16" s="11" t="s">
        <v>60</v>
      </c>
      <c r="D16" s="10" t="s">
        <v>34</v>
      </c>
      <c r="E16" s="11" t="s">
        <v>61</v>
      </c>
      <c r="F16" s="10">
        <v>122.0</v>
      </c>
      <c r="G16" s="10" t="s">
        <v>36</v>
      </c>
      <c r="H16" s="12">
        <v>32979.0</v>
      </c>
      <c r="I16" s="13">
        <v>10.15</v>
      </c>
    </row>
    <row r="17" ht="14.25" customHeight="1">
      <c r="A17" s="10">
        <v>1368.0</v>
      </c>
      <c r="B17" s="10" t="s">
        <v>62</v>
      </c>
      <c r="C17" s="10" t="s">
        <v>63</v>
      </c>
      <c r="D17" s="10" t="s">
        <v>22</v>
      </c>
      <c r="E17" s="10" t="s">
        <v>64</v>
      </c>
      <c r="F17" s="10">
        <v>132.0</v>
      </c>
      <c r="G17" s="10" t="s">
        <v>24</v>
      </c>
      <c r="H17" s="12">
        <v>30386.0</v>
      </c>
      <c r="I17" s="13">
        <v>12.25</v>
      </c>
    </row>
    <row r="18" ht="14.25" customHeight="1">
      <c r="A18" s="10">
        <v>1509.0</v>
      </c>
      <c r="B18" s="11" t="s">
        <v>65</v>
      </c>
      <c r="C18" s="11" t="s">
        <v>66</v>
      </c>
      <c r="D18" s="10" t="s">
        <v>11</v>
      </c>
      <c r="E18" s="10" t="s">
        <v>67</v>
      </c>
      <c r="F18" s="10">
        <v>135.0</v>
      </c>
      <c r="G18" s="10" t="s">
        <v>13</v>
      </c>
      <c r="H18" s="12">
        <v>31217.0</v>
      </c>
      <c r="I18" s="13">
        <v>13.25</v>
      </c>
    </row>
    <row r="19" ht="14.25" customHeight="1">
      <c r="A19" s="10">
        <v>1516.0</v>
      </c>
      <c r="B19" s="11" t="s">
        <v>68</v>
      </c>
      <c r="C19" s="11" t="s">
        <v>69</v>
      </c>
      <c r="D19" s="10" t="s">
        <v>27</v>
      </c>
      <c r="E19" s="11" t="s">
        <v>70</v>
      </c>
      <c r="F19" s="10">
        <v>105.0</v>
      </c>
      <c r="G19" s="10" t="s">
        <v>24</v>
      </c>
      <c r="H19" s="12">
        <v>31112.0</v>
      </c>
      <c r="I19" s="13">
        <v>9.5</v>
      </c>
    </row>
    <row r="20" ht="14.25" customHeight="1">
      <c r="A20" s="10">
        <v>1529.0</v>
      </c>
      <c r="B20" s="11" t="s">
        <v>71</v>
      </c>
      <c r="C20" s="10" t="s">
        <v>72</v>
      </c>
      <c r="D20" s="10" t="s">
        <v>39</v>
      </c>
      <c r="E20" s="11" t="s">
        <v>73</v>
      </c>
      <c r="F20" s="10">
        <v>129.0</v>
      </c>
      <c r="G20" s="10" t="s">
        <v>13</v>
      </c>
      <c r="H20" s="12">
        <v>31805.0</v>
      </c>
      <c r="I20" s="13">
        <v>11.3</v>
      </c>
    </row>
    <row r="21" ht="14.25" customHeight="1">
      <c r="A21" s="10">
        <v>1656.0</v>
      </c>
      <c r="B21" s="11" t="s">
        <v>74</v>
      </c>
      <c r="C21" s="11" t="s">
        <v>75</v>
      </c>
      <c r="D21" s="10" t="s">
        <v>49</v>
      </c>
      <c r="E21" s="11" t="s">
        <v>76</v>
      </c>
      <c r="F21" s="10">
        <v>149.0</v>
      </c>
      <c r="G21" s="10" t="s">
        <v>13</v>
      </c>
      <c r="H21" s="12">
        <v>32125.0</v>
      </c>
      <c r="I21" s="13">
        <v>12.35</v>
      </c>
    </row>
    <row r="22" ht="14.25" customHeight="1">
      <c r="A22" s="10">
        <v>1672.0</v>
      </c>
      <c r="B22" s="10" t="s">
        <v>77</v>
      </c>
      <c r="C22" s="10" t="s">
        <v>78</v>
      </c>
      <c r="D22" s="10" t="s">
        <v>49</v>
      </c>
      <c r="E22" s="10" t="s">
        <v>79</v>
      </c>
      <c r="F22" s="10">
        <v>114.0</v>
      </c>
      <c r="G22" s="10" t="s">
        <v>13</v>
      </c>
      <c r="H22" s="12">
        <v>32979.0</v>
      </c>
      <c r="I22" s="13">
        <v>11.9</v>
      </c>
    </row>
    <row r="23" ht="14.25" customHeight="1">
      <c r="A23" s="10">
        <v>1673.0</v>
      </c>
      <c r="B23" s="10" t="s">
        <v>80</v>
      </c>
      <c r="C23" s="10" t="s">
        <v>81</v>
      </c>
      <c r="D23" s="10" t="s">
        <v>22</v>
      </c>
      <c r="E23" s="10" t="s">
        <v>82</v>
      </c>
      <c r="F23" s="10">
        <v>112.0</v>
      </c>
      <c r="G23" s="10" t="s">
        <v>24</v>
      </c>
      <c r="H23" s="12">
        <v>33688.0</v>
      </c>
      <c r="I23" s="13">
        <v>11.85</v>
      </c>
    </row>
    <row r="24" ht="14.25" customHeight="1">
      <c r="A24" s="10">
        <v>1676.0</v>
      </c>
      <c r="B24" s="11" t="s">
        <v>83</v>
      </c>
      <c r="C24" s="10" t="s">
        <v>84</v>
      </c>
      <c r="D24" s="10" t="s">
        <v>39</v>
      </c>
      <c r="E24" s="11" t="s">
        <v>85</v>
      </c>
      <c r="F24" s="10">
        <v>115.0</v>
      </c>
      <c r="G24" s="10" t="s">
        <v>13</v>
      </c>
      <c r="H24" s="12">
        <v>29885.0</v>
      </c>
      <c r="I24" s="13">
        <v>10.75</v>
      </c>
    </row>
    <row r="25" ht="14.25" customHeight="1">
      <c r="A25" s="10">
        <v>1721.0</v>
      </c>
      <c r="B25" s="10" t="s">
        <v>86</v>
      </c>
      <c r="C25" s="10" t="s">
        <v>87</v>
      </c>
      <c r="D25" s="10" t="s">
        <v>34</v>
      </c>
      <c r="E25" s="10" t="s">
        <v>88</v>
      </c>
      <c r="F25" s="10">
        <v>102.0</v>
      </c>
      <c r="G25" s="10" t="s">
        <v>36</v>
      </c>
      <c r="H25" s="12">
        <v>33091.0</v>
      </c>
      <c r="I25" s="13">
        <v>9.75</v>
      </c>
    </row>
    <row r="26" ht="14.25" customHeight="1">
      <c r="A26" s="10">
        <v>1723.0</v>
      </c>
      <c r="B26" s="11" t="s">
        <v>89</v>
      </c>
      <c r="C26" s="10" t="s">
        <v>90</v>
      </c>
      <c r="D26" s="10" t="s">
        <v>39</v>
      </c>
      <c r="E26" s="10" t="s">
        <v>91</v>
      </c>
      <c r="F26" s="10">
        <v>145.0</v>
      </c>
      <c r="G26" s="10" t="s">
        <v>13</v>
      </c>
      <c r="H26" s="12">
        <v>28531.0</v>
      </c>
      <c r="I26" s="13">
        <v>13.95</v>
      </c>
    </row>
    <row r="27" ht="14.25" customHeight="1">
      <c r="A27" s="10">
        <v>1758.0</v>
      </c>
      <c r="B27" s="10" t="s">
        <v>92</v>
      </c>
      <c r="C27" s="10" t="s">
        <v>93</v>
      </c>
      <c r="D27" s="10" t="s">
        <v>27</v>
      </c>
      <c r="E27" s="10" t="s">
        <v>94</v>
      </c>
      <c r="F27" s="10">
        <v>107.0</v>
      </c>
      <c r="G27" s="10" t="s">
        <v>24</v>
      </c>
      <c r="H27" s="12">
        <v>30028.0</v>
      </c>
      <c r="I27" s="13">
        <v>11.2</v>
      </c>
    </row>
    <row r="28" ht="14.25" customHeight="1">
      <c r="A28" s="10">
        <v>1792.0</v>
      </c>
      <c r="B28" s="11" t="s">
        <v>95</v>
      </c>
      <c r="C28" s="10" t="s">
        <v>96</v>
      </c>
      <c r="D28" s="10" t="s">
        <v>11</v>
      </c>
      <c r="E28" s="11" t="s">
        <v>97</v>
      </c>
      <c r="F28" s="10">
        <v>111.0</v>
      </c>
      <c r="G28" s="10" t="s">
        <v>13</v>
      </c>
      <c r="H28" s="12">
        <v>33231.0</v>
      </c>
      <c r="I28" s="13">
        <v>10.3</v>
      </c>
    </row>
    <row r="29" ht="14.25" customHeight="1">
      <c r="A29" s="10">
        <v>1814.0</v>
      </c>
      <c r="B29" s="10" t="s">
        <v>98</v>
      </c>
      <c r="C29" s="10" t="s">
        <v>99</v>
      </c>
      <c r="D29" s="10" t="s">
        <v>34</v>
      </c>
      <c r="E29" s="10" t="s">
        <v>100</v>
      </c>
      <c r="F29" s="10">
        <v>103.0</v>
      </c>
      <c r="G29" s="10" t="s">
        <v>36</v>
      </c>
      <c r="H29" s="12">
        <v>32571.0</v>
      </c>
      <c r="I29" s="13">
        <v>12.25</v>
      </c>
    </row>
    <row r="30" ht="14.25" customHeight="1">
      <c r="A30" s="10">
        <v>1908.0</v>
      </c>
      <c r="B30" s="11" t="s">
        <v>101</v>
      </c>
      <c r="C30" s="10" t="s">
        <v>102</v>
      </c>
      <c r="D30" s="10" t="s">
        <v>11</v>
      </c>
      <c r="E30" s="10" t="s">
        <v>103</v>
      </c>
      <c r="F30" s="10">
        <v>152.0</v>
      </c>
      <c r="G30" s="10" t="s">
        <v>13</v>
      </c>
      <c r="H30" s="12">
        <v>30817.0</v>
      </c>
      <c r="I30" s="13">
        <v>10.25</v>
      </c>
    </row>
    <row r="31" ht="14.25" customHeight="1">
      <c r="A31" s="10">
        <v>1931.0</v>
      </c>
      <c r="B31" s="10" t="s">
        <v>104</v>
      </c>
      <c r="C31" s="10" t="s">
        <v>105</v>
      </c>
      <c r="D31" s="10" t="s">
        <v>27</v>
      </c>
      <c r="E31" s="10" t="s">
        <v>106</v>
      </c>
      <c r="F31" s="10">
        <v>110.0</v>
      </c>
      <c r="G31" s="10" t="s">
        <v>24</v>
      </c>
      <c r="H31" s="12">
        <v>32679.0</v>
      </c>
      <c r="I31" s="13">
        <v>9.85</v>
      </c>
    </row>
    <row r="32" ht="14.25" customHeight="1">
      <c r="A32" s="10">
        <v>1960.0</v>
      </c>
      <c r="B32" s="11" t="s">
        <v>107</v>
      </c>
      <c r="C32" s="10" t="s">
        <v>108</v>
      </c>
      <c r="D32" s="10" t="s">
        <v>49</v>
      </c>
      <c r="E32" s="11" t="s">
        <v>109</v>
      </c>
      <c r="F32" s="10">
        <v>150.0</v>
      </c>
      <c r="G32" s="10" t="s">
        <v>13</v>
      </c>
      <c r="H32" s="12">
        <v>31729.0</v>
      </c>
      <c r="I32" s="13">
        <v>11.65</v>
      </c>
    </row>
    <row r="33" ht="14.25" customHeight="1">
      <c r="A33" s="10">
        <v>1964.0</v>
      </c>
      <c r="B33" s="11" t="s">
        <v>110</v>
      </c>
      <c r="C33" s="10" t="s">
        <v>111</v>
      </c>
      <c r="D33" s="10" t="s">
        <v>27</v>
      </c>
      <c r="E33" s="11" t="s">
        <v>112</v>
      </c>
      <c r="F33" s="10">
        <v>108.0</v>
      </c>
      <c r="G33" s="10" t="s">
        <v>24</v>
      </c>
      <c r="H33" s="12">
        <v>33559.0</v>
      </c>
      <c r="I33" s="13">
        <v>9.25</v>
      </c>
    </row>
    <row r="34" ht="14.25" customHeight="1">
      <c r="A34" s="10">
        <v>1975.0</v>
      </c>
      <c r="B34" s="10" t="s">
        <v>113</v>
      </c>
      <c r="C34" s="10" t="s">
        <v>114</v>
      </c>
      <c r="D34" s="10" t="s">
        <v>27</v>
      </c>
      <c r="E34" s="10" t="s">
        <v>115</v>
      </c>
      <c r="F34" s="10">
        <v>125.0</v>
      </c>
      <c r="G34" s="10" t="s">
        <v>24</v>
      </c>
      <c r="H34" s="12">
        <v>35125.0</v>
      </c>
      <c r="I34" s="13">
        <v>9.25</v>
      </c>
    </row>
    <row r="35" ht="14.25" customHeight="1">
      <c r="A35" s="10">
        <v>1983.0</v>
      </c>
      <c r="B35" s="11" t="s">
        <v>116</v>
      </c>
      <c r="C35" s="10" t="s">
        <v>117</v>
      </c>
      <c r="D35" s="10" t="s">
        <v>11</v>
      </c>
      <c r="E35" s="11" t="s">
        <v>118</v>
      </c>
      <c r="F35" s="10">
        <v>154.0</v>
      </c>
      <c r="G35" s="10" t="s">
        <v>13</v>
      </c>
      <c r="H35" s="12">
        <v>35609.0</v>
      </c>
      <c r="I35" s="13">
        <v>11.0</v>
      </c>
    </row>
    <row r="36" ht="14.25" customHeight="1">
      <c r="A36" s="10">
        <v>1990.0</v>
      </c>
      <c r="B36" s="10" t="s">
        <v>119</v>
      </c>
      <c r="C36" s="10" t="s">
        <v>120</v>
      </c>
      <c r="D36" s="10" t="s">
        <v>49</v>
      </c>
      <c r="E36" s="10" t="s">
        <v>121</v>
      </c>
      <c r="F36" s="10">
        <v>198.0</v>
      </c>
      <c r="G36" s="10" t="s">
        <v>13</v>
      </c>
      <c r="H36" s="12">
        <v>35840.0</v>
      </c>
      <c r="I36" s="13">
        <v>10.95</v>
      </c>
    </row>
    <row r="37" ht="14.25" customHeight="1">
      <c r="A37" s="10">
        <v>1995.0</v>
      </c>
      <c r="B37" s="11" t="s">
        <v>122</v>
      </c>
      <c r="C37" s="10" t="s">
        <v>123</v>
      </c>
      <c r="D37" s="10" t="s">
        <v>11</v>
      </c>
      <c r="E37" s="11" t="s">
        <v>124</v>
      </c>
      <c r="F37" s="10">
        <v>198.0</v>
      </c>
      <c r="G37" s="10" t="s">
        <v>13</v>
      </c>
      <c r="H37" s="12">
        <v>35855.0</v>
      </c>
      <c r="I37" s="13">
        <v>11.75</v>
      </c>
    </row>
    <row r="38" ht="14.25" customHeight="1">
      <c r="A38" s="10">
        <v>1999.0</v>
      </c>
      <c r="B38" s="11" t="s">
        <v>125</v>
      </c>
      <c r="C38" s="10" t="s">
        <v>126</v>
      </c>
      <c r="D38" s="10" t="s">
        <v>34</v>
      </c>
      <c r="E38" s="11" t="s">
        <v>127</v>
      </c>
      <c r="F38" s="10">
        <v>428.0</v>
      </c>
      <c r="G38" s="10" t="s">
        <v>36</v>
      </c>
      <c r="H38" s="12">
        <v>35981.0</v>
      </c>
      <c r="I38" s="13">
        <v>10.15</v>
      </c>
    </row>
    <row r="39" ht="14.25" customHeight="1">
      <c r="A39" s="14"/>
      <c r="B39" s="14"/>
      <c r="C39" s="14"/>
      <c r="D39" s="14"/>
      <c r="E39" s="14"/>
      <c r="F39" s="14"/>
      <c r="G39" s="14"/>
      <c r="H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63"/>
    <col customWidth="1" min="2" max="2" width="12.88"/>
    <col customWidth="1" min="3" max="3" width="12.13"/>
    <col customWidth="1" min="4" max="4" width="3.13"/>
    <col customWidth="1" min="5" max="5" width="8.63"/>
    <col customWidth="1" min="6" max="6" width="15.38"/>
    <col customWidth="1" min="7" max="26" width="8.63"/>
  </cols>
  <sheetData>
    <row r="1" ht="12.75" customHeight="1"/>
    <row r="2" ht="12.75" customHeight="1">
      <c r="B2" s="15" t="s">
        <v>2</v>
      </c>
      <c r="C2" s="15" t="s">
        <v>1</v>
      </c>
      <c r="E2" s="16" t="s">
        <v>128</v>
      </c>
      <c r="F2" s="17"/>
    </row>
    <row r="3" ht="12.75" customHeight="1">
      <c r="B3" s="18" t="s">
        <v>32</v>
      </c>
      <c r="C3" s="18" t="s">
        <v>33</v>
      </c>
      <c r="E3" s="19" t="str">
        <f t="shared" ref="E3:E18" si="1">CONCATENATE(C3," ",B3)</f>
        <v>Yudo Ardiansyah</v>
      </c>
      <c r="F3" s="17"/>
    </row>
    <row r="4" ht="12.75" customHeight="1">
      <c r="B4" s="18" t="s">
        <v>37</v>
      </c>
      <c r="C4" s="18" t="s">
        <v>38</v>
      </c>
      <c r="E4" s="19" t="str">
        <f t="shared" si="1"/>
        <v>Kemal Pahlevi</v>
      </c>
      <c r="F4" s="17"/>
    </row>
    <row r="5" ht="12.75" customHeight="1">
      <c r="B5" s="18" t="s">
        <v>41</v>
      </c>
      <c r="C5" s="18" t="s">
        <v>42</v>
      </c>
      <c r="E5" s="19" t="str">
        <f t="shared" si="1"/>
        <v>Mohammad Izul</v>
      </c>
      <c r="F5" s="17"/>
    </row>
    <row r="6" ht="12.75" customHeight="1">
      <c r="B6" s="18" t="s">
        <v>44</v>
      </c>
      <c r="C6" s="18" t="s">
        <v>45</v>
      </c>
      <c r="E6" s="19" t="str">
        <f t="shared" si="1"/>
        <v>Febri Istanto</v>
      </c>
      <c r="F6" s="17"/>
    </row>
    <row r="7" ht="12.75" customHeight="1">
      <c r="B7" s="18" t="s">
        <v>47</v>
      </c>
      <c r="C7" s="18" t="s">
        <v>48</v>
      </c>
      <c r="E7" s="19" t="str">
        <f t="shared" si="1"/>
        <v>Abdul Majid</v>
      </c>
      <c r="F7" s="17"/>
    </row>
    <row r="8" ht="12.75" customHeight="1">
      <c r="B8" s="20" t="s">
        <v>51</v>
      </c>
      <c r="C8" s="20" t="s">
        <v>52</v>
      </c>
      <c r="E8" s="19" t="str">
        <f t="shared" si="1"/>
        <v>Randy Sindole</v>
      </c>
      <c r="F8" s="17"/>
    </row>
    <row r="9" ht="12.75" customHeight="1">
      <c r="B9" s="18" t="s">
        <v>17</v>
      </c>
      <c r="C9" s="20" t="s">
        <v>54</v>
      </c>
      <c r="E9" s="19" t="str">
        <f t="shared" si="1"/>
        <v>Ellen Kurniawan</v>
      </c>
      <c r="F9" s="17"/>
    </row>
    <row r="10" ht="12.75" customHeight="1">
      <c r="B10" s="18" t="s">
        <v>56</v>
      </c>
      <c r="C10" s="18" t="s">
        <v>57</v>
      </c>
      <c r="E10" s="19" t="str">
        <f t="shared" si="1"/>
        <v>Boris Rajaguguk</v>
      </c>
      <c r="F10" s="17"/>
    </row>
    <row r="11" ht="12.75" customHeight="1">
      <c r="B11" s="18" t="s">
        <v>59</v>
      </c>
      <c r="C11" s="18" t="s">
        <v>60</v>
      </c>
      <c r="E11" s="19" t="str">
        <f t="shared" si="1"/>
        <v>Sulaiman Anhar</v>
      </c>
      <c r="F11" s="17"/>
    </row>
    <row r="12" ht="12.75" customHeight="1">
      <c r="B12" s="20" t="s">
        <v>62</v>
      </c>
      <c r="C12" s="20" t="s">
        <v>63</v>
      </c>
      <c r="E12" s="19" t="str">
        <f t="shared" si="1"/>
        <v>Tammy Wu</v>
      </c>
      <c r="F12" s="17"/>
    </row>
    <row r="13" ht="12.75" customHeight="1">
      <c r="B13" s="18" t="s">
        <v>65</v>
      </c>
      <c r="C13" s="18" t="s">
        <v>66</v>
      </c>
      <c r="E13" s="19" t="str">
        <f t="shared" si="1"/>
        <v>Pambudi Kristianto</v>
      </c>
      <c r="F13" s="17"/>
    </row>
    <row r="14" ht="12.75" customHeight="1">
      <c r="B14" s="20" t="s">
        <v>51</v>
      </c>
      <c r="C14" s="20" t="s">
        <v>52</v>
      </c>
      <c r="E14" s="19" t="str">
        <f t="shared" si="1"/>
        <v>Randy Sindole</v>
      </c>
      <c r="F14" s="17"/>
    </row>
    <row r="15" ht="12.75" customHeight="1">
      <c r="B15" s="20" t="s">
        <v>129</v>
      </c>
      <c r="C15" s="20" t="s">
        <v>54</v>
      </c>
      <c r="E15" s="19" t="str">
        <f t="shared" si="1"/>
        <v>Ellen Smith</v>
      </c>
      <c r="F15" s="17"/>
    </row>
    <row r="16" ht="12.75" customHeight="1">
      <c r="B16" s="20" t="s">
        <v>130</v>
      </c>
      <c r="C16" s="20" t="s">
        <v>131</v>
      </c>
      <c r="E16" s="19" t="str">
        <f t="shared" si="1"/>
        <v>Tuome Vuanuo</v>
      </c>
      <c r="F16" s="17"/>
    </row>
    <row r="17" ht="12.75" customHeight="1">
      <c r="B17" s="20" t="s">
        <v>132</v>
      </c>
      <c r="C17" s="20" t="s">
        <v>133</v>
      </c>
      <c r="E17" s="19" t="str">
        <f t="shared" si="1"/>
        <v>Tadeuz Szcznyck</v>
      </c>
      <c r="F17" s="17"/>
    </row>
    <row r="18" ht="12.75" customHeight="1">
      <c r="B18" s="20" t="s">
        <v>62</v>
      </c>
      <c r="C18" s="20" t="s">
        <v>63</v>
      </c>
      <c r="E18" s="19" t="str">
        <f t="shared" si="1"/>
        <v>Tammy Wu</v>
      </c>
      <c r="F18" s="1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E2:F2"/>
    <mergeCell ref="E3:F3"/>
    <mergeCell ref="E4:F4"/>
    <mergeCell ref="E5:F5"/>
    <mergeCell ref="E6:F6"/>
    <mergeCell ref="E7:F7"/>
    <mergeCell ref="E8:F8"/>
    <mergeCell ref="E16:F16"/>
    <mergeCell ref="E17:F17"/>
    <mergeCell ref="E18:F18"/>
    <mergeCell ref="E9:F9"/>
    <mergeCell ref="E10:F10"/>
    <mergeCell ref="E11:F11"/>
    <mergeCell ref="E12:F12"/>
    <mergeCell ref="E13:F13"/>
    <mergeCell ref="E14:F14"/>
    <mergeCell ref="E15:F15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3.0"/>
    <col customWidth="1" min="3" max="3" width="12.88"/>
    <col customWidth="1" min="4" max="26" width="8.63"/>
  </cols>
  <sheetData>
    <row r="1" ht="12.75" customHeight="1">
      <c r="A1" s="21" t="s">
        <v>134</v>
      </c>
      <c r="B1" s="21" t="s">
        <v>1</v>
      </c>
      <c r="C1" s="21" t="s">
        <v>2</v>
      </c>
    </row>
    <row r="2" ht="12.75" customHeight="1">
      <c r="A2" s="22" t="s">
        <v>135</v>
      </c>
      <c r="B2" s="23" t="str">
        <f t="shared" ref="B2:B6" si="1">LEFT(A2,SEARCH(" ",A2,1))</f>
        <v>Soerja </v>
      </c>
      <c r="C2" s="23" t="str">
        <f t="shared" ref="C2:C6" si="2">RIGHT(A2,LEN(A2)-SEARCH(" ",A2,1))</f>
        <v>Cipta</v>
      </c>
    </row>
    <row r="3" ht="12.75" customHeight="1">
      <c r="A3" s="22" t="s">
        <v>136</v>
      </c>
      <c r="B3" s="23" t="str">
        <f t="shared" si="1"/>
        <v>Joe </v>
      </c>
      <c r="C3" s="23" t="str">
        <f t="shared" si="2"/>
        <v>Hartono</v>
      </c>
    </row>
    <row r="4" ht="12.75" customHeight="1">
      <c r="A4" s="22" t="s">
        <v>137</v>
      </c>
      <c r="B4" s="23" t="str">
        <f t="shared" si="1"/>
        <v>Cristian </v>
      </c>
      <c r="C4" s="23" t="str">
        <f t="shared" si="2"/>
        <v>Cahya</v>
      </c>
    </row>
    <row r="5" ht="12.75" customHeight="1">
      <c r="A5" s="22" t="s">
        <v>138</v>
      </c>
      <c r="B5" s="23" t="str">
        <f t="shared" si="1"/>
        <v>Abdul </v>
      </c>
      <c r="C5" s="23" t="str">
        <f t="shared" si="2"/>
        <v>Aziz</v>
      </c>
    </row>
    <row r="6" ht="12.75" customHeight="1">
      <c r="A6" s="22" t="s">
        <v>139</v>
      </c>
      <c r="B6" s="23" t="str">
        <f t="shared" si="1"/>
        <v>Martin </v>
      </c>
      <c r="C6" s="23" t="str">
        <f t="shared" si="2"/>
        <v>Natalegawa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11.25"/>
    <col customWidth="1" min="3" max="3" width="11.63"/>
    <col customWidth="1" min="4" max="4" width="11.88"/>
    <col customWidth="1" min="5" max="5" width="11.75"/>
    <col customWidth="1" min="6" max="6" width="11.25"/>
    <col customWidth="1" min="7" max="7" width="1.13"/>
    <col customWidth="1" min="8" max="8" width="20.13"/>
    <col customWidth="1" min="9" max="9" width="15.88"/>
    <col customWidth="1" min="10" max="26" width="8.63"/>
  </cols>
  <sheetData>
    <row r="1" ht="12.75" customHeight="1"/>
    <row r="2" ht="12.75" customHeight="1">
      <c r="A2" s="24" t="s">
        <v>140</v>
      </c>
      <c r="B2" s="25"/>
      <c r="C2" s="25"/>
      <c r="D2" s="25"/>
      <c r="E2" s="25"/>
      <c r="F2" s="25"/>
      <c r="H2" s="26" t="s">
        <v>141</v>
      </c>
      <c r="I2" s="27">
        <v>34000.0</v>
      </c>
    </row>
    <row r="3" ht="12.75" customHeight="1"/>
    <row r="4" ht="12.75" customHeight="1">
      <c r="A4" s="28" t="s">
        <v>142</v>
      </c>
      <c r="B4" s="29" t="s">
        <v>143</v>
      </c>
      <c r="C4" s="29" t="s">
        <v>144</v>
      </c>
      <c r="D4" s="29" t="s">
        <v>145</v>
      </c>
      <c r="E4" s="29" t="s">
        <v>146</v>
      </c>
      <c r="F4" s="30" t="s">
        <v>147</v>
      </c>
      <c r="H4" s="31" t="s">
        <v>148</v>
      </c>
      <c r="I4" s="32" t="s">
        <v>149</v>
      </c>
    </row>
    <row r="5" ht="12.75" customHeight="1">
      <c r="A5" s="33" t="s">
        <v>150</v>
      </c>
      <c r="B5" s="34">
        <v>9550.0</v>
      </c>
      <c r="C5" s="34">
        <v>9230.0</v>
      </c>
      <c r="D5" s="34">
        <v>8500.0</v>
      </c>
      <c r="E5" s="34">
        <v>8965.0</v>
      </c>
      <c r="F5" s="35">
        <f t="shared" ref="F5:F9" si="1">SUM(B5:E5)</f>
        <v>36245</v>
      </c>
      <c r="H5" s="36" t="str">
        <f t="shared" ref="H5:H9" si="2">IF(F5&gt;=$I$2,"YES", "NO")</f>
        <v>YES</v>
      </c>
      <c r="I5" s="37" t="str">
        <f t="shared" ref="I5:I9" si="3">IF(AND(H5="YES", MIN(B5:E5)&gt;=8000), "BONUS", "NO BONUS")</f>
        <v>BONUS</v>
      </c>
    </row>
    <row r="6" ht="12.75" customHeight="1">
      <c r="A6" s="33" t="s">
        <v>151</v>
      </c>
      <c r="B6" s="34">
        <v>5975.0</v>
      </c>
      <c r="C6" s="34">
        <v>6900.0</v>
      </c>
      <c r="D6" s="34">
        <v>8500.0</v>
      </c>
      <c r="E6" s="34">
        <v>10100.0</v>
      </c>
      <c r="F6" s="35">
        <f t="shared" si="1"/>
        <v>31475</v>
      </c>
      <c r="H6" s="36" t="str">
        <f t="shared" si="2"/>
        <v>NO</v>
      </c>
      <c r="I6" s="37" t="str">
        <f t="shared" si="3"/>
        <v>NO BONUS</v>
      </c>
    </row>
    <row r="7" ht="12.75" customHeight="1">
      <c r="A7" s="33" t="s">
        <v>152</v>
      </c>
      <c r="B7" s="34">
        <v>7425.0</v>
      </c>
      <c r="C7" s="34">
        <v>8580.0</v>
      </c>
      <c r="D7" s="34">
        <v>9910.0</v>
      </c>
      <c r="E7" s="34">
        <v>7512.0</v>
      </c>
      <c r="F7" s="35">
        <f t="shared" si="1"/>
        <v>33427</v>
      </c>
      <c r="H7" s="36" t="str">
        <f t="shared" si="2"/>
        <v>NO</v>
      </c>
      <c r="I7" s="37" t="str">
        <f t="shared" si="3"/>
        <v>NO BONUS</v>
      </c>
    </row>
    <row r="8" ht="12.75" customHeight="1">
      <c r="A8" s="33" t="s">
        <v>153</v>
      </c>
      <c r="B8" s="34">
        <v>9560.0</v>
      </c>
      <c r="C8" s="34">
        <v>10150.0</v>
      </c>
      <c r="D8" s="34">
        <v>10200.0</v>
      </c>
      <c r="E8" s="34">
        <v>9795.0</v>
      </c>
      <c r="F8" s="35">
        <f t="shared" si="1"/>
        <v>39705</v>
      </c>
      <c r="H8" s="36" t="str">
        <f t="shared" si="2"/>
        <v>YES</v>
      </c>
      <c r="I8" s="37" t="str">
        <f t="shared" si="3"/>
        <v>BONUS</v>
      </c>
    </row>
    <row r="9" ht="12.75" customHeight="1">
      <c r="A9" s="38" t="s">
        <v>154</v>
      </c>
      <c r="B9" s="39">
        <v>7892.0</v>
      </c>
      <c r="C9" s="39">
        <v>7695.0</v>
      </c>
      <c r="D9" s="39">
        <v>9520.0</v>
      </c>
      <c r="E9" s="39">
        <v>10252.0</v>
      </c>
      <c r="F9" s="40">
        <f t="shared" si="1"/>
        <v>35359</v>
      </c>
      <c r="H9" s="36" t="str">
        <f t="shared" si="2"/>
        <v>YES</v>
      </c>
      <c r="I9" s="37" t="str">
        <f t="shared" si="3"/>
        <v>NO BONUS</v>
      </c>
    </row>
    <row r="10" ht="12.75" customHeight="1">
      <c r="A10" s="41" t="s">
        <v>155</v>
      </c>
      <c r="B10" s="42">
        <f t="shared" ref="B10:F10" si="4">SUM(B5:B9)</f>
        <v>40402</v>
      </c>
      <c r="C10" s="42">
        <f t="shared" si="4"/>
        <v>42555</v>
      </c>
      <c r="D10" s="42">
        <f t="shared" si="4"/>
        <v>46630</v>
      </c>
      <c r="E10" s="42">
        <f t="shared" si="4"/>
        <v>46624</v>
      </c>
      <c r="F10" s="42">
        <f t="shared" si="4"/>
        <v>176211</v>
      </c>
    </row>
    <row r="11" ht="12.75" customHeight="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5.75" customHeight="1">
      <c r="E12" s="45" t="s">
        <v>156</v>
      </c>
      <c r="F12" s="46">
        <f>SUM(F5:F10)</f>
        <v>352422</v>
      </c>
    </row>
    <row r="13" ht="3.0" customHeight="1"/>
    <row r="14" ht="16.5" customHeight="1">
      <c r="A14" s="47" t="s">
        <v>157</v>
      </c>
      <c r="B14" s="48"/>
      <c r="C14" s="48"/>
      <c r="D14" s="48"/>
      <c r="E14" s="17"/>
      <c r="F14" s="49">
        <f>COUNTIF(H5:H9, "YES")</f>
        <v>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F2"/>
    <mergeCell ref="A14:E14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2" width="18.75"/>
    <col customWidth="1" min="3" max="3" width="16.88"/>
    <col customWidth="1" min="4" max="4" width="8.13"/>
    <col customWidth="1" min="5" max="5" width="7.25"/>
    <col customWidth="1" min="6" max="6" width="10.63"/>
    <col customWidth="1" min="7" max="26" width="8.63"/>
  </cols>
  <sheetData>
    <row r="1" ht="12.7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22.5" customHeight="1">
      <c r="A2" s="50" t="s">
        <v>158</v>
      </c>
      <c r="B2" s="51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52" t="s">
        <v>159</v>
      </c>
      <c r="B3" s="53" t="s">
        <v>160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7.5" customHeight="1">
      <c r="A4" s="54"/>
      <c r="B4" s="5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2.75" customHeight="1">
      <c r="A5" s="56" t="s">
        <v>161</v>
      </c>
      <c r="B5" s="57">
        <f>HLOOKUP($B$3,'Master Inventory List'!$A$2:$G$5,MATCH(LEFT(A5,11),'Master Inventory List'!$A$2:$A$5,FALSE),0)</f>
        <v>150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2.75" customHeight="1">
      <c r="A6" s="56" t="s">
        <v>162</v>
      </c>
      <c r="B6" s="57">
        <f>HLOOKUP($B$3,'Master Inventory List'!$A$2:$G$5,MATCH(LEFT(A6,11),'Master Inventory List'!$A$2:$A$5,FALSE),0)</f>
        <v>110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2.75" customHeight="1">
      <c r="A7" s="58" t="s">
        <v>163</v>
      </c>
      <c r="B7" s="57">
        <f>HLOOKUP($B$3,'Master Inventory List'!$A$2:$G$5,MATCH(LEFT(A7,11),'Master Inventory List'!$A$2:$A$5,FALSE),0)</f>
        <v>115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2.7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2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2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2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2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2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2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2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2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2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2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2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2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A2:B2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7" width="9.13"/>
    <col customWidth="1" min="8" max="26" width="8.63"/>
  </cols>
  <sheetData>
    <row r="1" ht="12.7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59" t="s">
        <v>164</v>
      </c>
      <c r="B2" s="60" t="s">
        <v>165</v>
      </c>
      <c r="C2" s="60" t="s">
        <v>160</v>
      </c>
      <c r="D2" s="60" t="s">
        <v>166</v>
      </c>
      <c r="E2" s="60" t="s">
        <v>167</v>
      </c>
      <c r="F2" s="60" t="s">
        <v>168</v>
      </c>
      <c r="G2" s="60" t="s">
        <v>169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61" t="s">
        <v>170</v>
      </c>
      <c r="B3" s="5">
        <v>120.0</v>
      </c>
      <c r="C3" s="5">
        <v>150.0</v>
      </c>
      <c r="D3" s="5">
        <v>135.0</v>
      </c>
      <c r="E3" s="5">
        <v>90.0</v>
      </c>
      <c r="F3" s="5">
        <v>95.0</v>
      </c>
      <c r="G3" s="5">
        <v>140.0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2.75" customHeight="1">
      <c r="A4" s="61" t="s">
        <v>171</v>
      </c>
      <c r="B4" s="5">
        <v>55.0</v>
      </c>
      <c r="C4" s="5">
        <v>110.0</v>
      </c>
      <c r="D4" s="5">
        <v>75.0</v>
      </c>
      <c r="E4" s="5">
        <v>95.0</v>
      </c>
      <c r="F4" s="5">
        <v>75.0</v>
      </c>
      <c r="G4" s="5">
        <v>55.0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2.75" customHeight="1">
      <c r="A5" s="61" t="s">
        <v>172</v>
      </c>
      <c r="B5" s="5">
        <v>70.0</v>
      </c>
      <c r="C5" s="5">
        <v>115.0</v>
      </c>
      <c r="D5" s="5">
        <v>65.0</v>
      </c>
      <c r="E5" s="5">
        <v>55.0</v>
      </c>
      <c r="F5" s="5">
        <v>85.0</v>
      </c>
      <c r="G5" s="5">
        <v>65.0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2.7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2.7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2.7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2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2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2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2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2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2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2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2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2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2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2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2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4.63"/>
    <col customWidth="1" min="3" max="3" width="12.0"/>
    <col customWidth="1" min="4" max="4" width="12.63"/>
    <col customWidth="1" min="5" max="5" width="12.13"/>
    <col customWidth="1" min="6" max="6" width="9.13"/>
    <col customWidth="1" min="7" max="7" width="13.75"/>
    <col customWidth="1" min="8" max="9" width="12.75"/>
    <col customWidth="1" min="10" max="26" width="8.63"/>
  </cols>
  <sheetData>
    <row r="1" ht="12.7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62" t="s">
        <v>173</v>
      </c>
      <c r="B2" s="62" t="s">
        <v>174</v>
      </c>
      <c r="C2" s="62" t="s">
        <v>175</v>
      </c>
      <c r="D2" s="62" t="s">
        <v>176</v>
      </c>
      <c r="E2" s="62" t="s">
        <v>177</v>
      </c>
      <c r="F2" s="44"/>
      <c r="G2" s="63" t="s">
        <v>174</v>
      </c>
      <c r="H2" s="64" t="s">
        <v>178</v>
      </c>
      <c r="I2" s="64" t="s">
        <v>179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65" t="s">
        <v>180</v>
      </c>
      <c r="B3" s="65">
        <v>1000.0</v>
      </c>
      <c r="C3" s="65" t="s">
        <v>181</v>
      </c>
      <c r="D3" s="66">
        <f t="shared" ref="D3:D272" si="1">E3*28</f>
        <v>9660</v>
      </c>
      <c r="E3" s="65">
        <v>345.0</v>
      </c>
      <c r="F3" s="44"/>
      <c r="G3" s="67">
        <v>3000.0</v>
      </c>
      <c r="H3" s="68">
        <f>SUMIF(B3:B272,3000,E3:E272)</f>
        <v>17538</v>
      </c>
      <c r="I3" s="69">
        <f>SUMIF(B3:B272,G3,D3:D272)</f>
        <v>491064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2.75" customHeight="1">
      <c r="A4" s="65" t="s">
        <v>180</v>
      </c>
      <c r="B4" s="65">
        <v>1050.0</v>
      </c>
      <c r="C4" s="65" t="s">
        <v>181</v>
      </c>
      <c r="D4" s="66">
        <f t="shared" si="1"/>
        <v>5936</v>
      </c>
      <c r="E4" s="65">
        <v>212.0</v>
      </c>
      <c r="F4" s="44"/>
      <c r="G4" s="63" t="s">
        <v>182</v>
      </c>
      <c r="H4" s="70" t="s">
        <v>178</v>
      </c>
      <c r="I4" s="70" t="s">
        <v>179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2.75" customHeight="1">
      <c r="A5" s="65" t="s">
        <v>180</v>
      </c>
      <c r="B5" s="65">
        <v>2000.0</v>
      </c>
      <c r="C5" s="65" t="s">
        <v>181</v>
      </c>
      <c r="D5" s="66">
        <f t="shared" si="1"/>
        <v>10136</v>
      </c>
      <c r="E5" s="65">
        <v>362.0</v>
      </c>
      <c r="F5" s="44"/>
      <c r="G5" s="67" t="s">
        <v>183</v>
      </c>
      <c r="H5" s="71">
        <f>SUMIF(C3:C272,G5,E3:E272)</f>
        <v>7357</v>
      </c>
      <c r="I5" s="72">
        <f>SUMIF(C3:C272,G5,D3:E272)</f>
        <v>205996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2.75" customHeight="1">
      <c r="A6" s="65" t="s">
        <v>180</v>
      </c>
      <c r="B6" s="65">
        <v>2050.0</v>
      </c>
      <c r="C6" s="65" t="s">
        <v>181</v>
      </c>
      <c r="D6" s="66">
        <f t="shared" si="1"/>
        <v>3388</v>
      </c>
      <c r="E6" s="65">
        <v>121.0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4.25" customHeight="1">
      <c r="A7" s="65" t="s">
        <v>180</v>
      </c>
      <c r="B7" s="65">
        <v>3000.0</v>
      </c>
      <c r="C7" s="65" t="s">
        <v>181</v>
      </c>
      <c r="D7" s="66">
        <f t="shared" si="1"/>
        <v>14056</v>
      </c>
      <c r="E7" s="65">
        <v>502.0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2.75" customHeight="1">
      <c r="A8" s="65" t="s">
        <v>180</v>
      </c>
      <c r="B8" s="65">
        <v>3050.0</v>
      </c>
      <c r="C8" s="65" t="s">
        <v>181</v>
      </c>
      <c r="D8" s="66">
        <f t="shared" si="1"/>
        <v>10136</v>
      </c>
      <c r="E8" s="65">
        <v>362.0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2.75" customHeight="1">
      <c r="A9" s="65" t="s">
        <v>180</v>
      </c>
      <c r="B9" s="65">
        <v>1000.0</v>
      </c>
      <c r="C9" s="65" t="s">
        <v>184</v>
      </c>
      <c r="D9" s="66">
        <f t="shared" si="1"/>
        <v>14588</v>
      </c>
      <c r="E9" s="65">
        <v>521.0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2.75" customHeight="1">
      <c r="A10" s="65" t="s">
        <v>180</v>
      </c>
      <c r="B10" s="65">
        <v>1050.0</v>
      </c>
      <c r="C10" s="65" t="s">
        <v>184</v>
      </c>
      <c r="D10" s="66">
        <f t="shared" si="1"/>
        <v>6552</v>
      </c>
      <c r="E10" s="65">
        <v>234.0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2.75" customHeight="1">
      <c r="A11" s="65" t="s">
        <v>180</v>
      </c>
      <c r="B11" s="65">
        <v>2000.0</v>
      </c>
      <c r="C11" s="65" t="s">
        <v>184</v>
      </c>
      <c r="D11" s="66">
        <f t="shared" si="1"/>
        <v>11788</v>
      </c>
      <c r="E11" s="65">
        <v>421.0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2.75" customHeight="1">
      <c r="A12" s="65" t="s">
        <v>180</v>
      </c>
      <c r="B12" s="65">
        <v>2050.0</v>
      </c>
      <c r="C12" s="65" t="s">
        <v>184</v>
      </c>
      <c r="D12" s="66">
        <f t="shared" si="1"/>
        <v>9072</v>
      </c>
      <c r="E12" s="65">
        <v>324.0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2.75" customHeight="1">
      <c r="A13" s="65" t="s">
        <v>180</v>
      </c>
      <c r="B13" s="65">
        <v>3000.0</v>
      </c>
      <c r="C13" s="65" t="s">
        <v>184</v>
      </c>
      <c r="D13" s="66">
        <f t="shared" si="1"/>
        <v>3388</v>
      </c>
      <c r="E13" s="65">
        <v>121.0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2.75" customHeight="1">
      <c r="A14" s="65" t="s">
        <v>180</v>
      </c>
      <c r="B14" s="65">
        <v>3050.0</v>
      </c>
      <c r="C14" s="65" t="s">
        <v>184</v>
      </c>
      <c r="D14" s="66">
        <f t="shared" si="1"/>
        <v>15176</v>
      </c>
      <c r="E14" s="65">
        <v>542.0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2.75" customHeight="1">
      <c r="A15" s="65" t="s">
        <v>180</v>
      </c>
      <c r="B15" s="65">
        <v>1000.0</v>
      </c>
      <c r="C15" s="65" t="s">
        <v>183</v>
      </c>
      <c r="D15" s="66">
        <f t="shared" si="1"/>
        <v>5964</v>
      </c>
      <c r="E15" s="65">
        <v>213.0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2.75" customHeight="1">
      <c r="A16" s="65" t="s">
        <v>180</v>
      </c>
      <c r="B16" s="65">
        <v>1050.0</v>
      </c>
      <c r="C16" s="65" t="s">
        <v>183</v>
      </c>
      <c r="D16" s="66">
        <f t="shared" si="1"/>
        <v>6748</v>
      </c>
      <c r="E16" s="65">
        <v>241.0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2.75" customHeight="1">
      <c r="A17" s="65" t="s">
        <v>180</v>
      </c>
      <c r="B17" s="65">
        <v>2000.0</v>
      </c>
      <c r="C17" s="65" t="s">
        <v>183</v>
      </c>
      <c r="D17" s="66">
        <f t="shared" si="1"/>
        <v>11508</v>
      </c>
      <c r="E17" s="65">
        <v>411.0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65" t="s">
        <v>180</v>
      </c>
      <c r="B18" s="65">
        <v>2050.0</v>
      </c>
      <c r="C18" s="65" t="s">
        <v>183</v>
      </c>
      <c r="D18" s="66">
        <f t="shared" si="1"/>
        <v>3416</v>
      </c>
      <c r="E18" s="65">
        <v>122.0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65" t="s">
        <v>180</v>
      </c>
      <c r="B19" s="65">
        <v>3000.0</v>
      </c>
      <c r="C19" s="65" t="s">
        <v>183</v>
      </c>
      <c r="D19" s="66">
        <f t="shared" si="1"/>
        <v>14588</v>
      </c>
      <c r="E19" s="65">
        <v>521.0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2.75" customHeight="1">
      <c r="A20" s="65" t="s">
        <v>180</v>
      </c>
      <c r="B20" s="65">
        <v>3050.0</v>
      </c>
      <c r="C20" s="65" t="s">
        <v>183</v>
      </c>
      <c r="D20" s="66">
        <f t="shared" si="1"/>
        <v>17640</v>
      </c>
      <c r="E20" s="65">
        <v>630.0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2.75" customHeight="1">
      <c r="A21" s="65" t="s">
        <v>180</v>
      </c>
      <c r="B21" s="65">
        <v>1000.0</v>
      </c>
      <c r="C21" s="65" t="s">
        <v>185</v>
      </c>
      <c r="D21" s="66">
        <f t="shared" si="1"/>
        <v>9856</v>
      </c>
      <c r="E21" s="65">
        <v>352.0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65" t="s">
        <v>180</v>
      </c>
      <c r="B22" s="65">
        <v>1050.0</v>
      </c>
      <c r="C22" s="65" t="s">
        <v>185</v>
      </c>
      <c r="D22" s="66">
        <f t="shared" si="1"/>
        <v>9016</v>
      </c>
      <c r="E22" s="65">
        <v>322.0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2.75" customHeight="1">
      <c r="A23" s="65" t="s">
        <v>180</v>
      </c>
      <c r="B23" s="65">
        <v>2000.0</v>
      </c>
      <c r="C23" s="65" t="s">
        <v>185</v>
      </c>
      <c r="D23" s="66">
        <f t="shared" si="1"/>
        <v>17976</v>
      </c>
      <c r="E23" s="65">
        <v>642.0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2.75" customHeight="1">
      <c r="A24" s="65" t="s">
        <v>180</v>
      </c>
      <c r="B24" s="65">
        <v>2050.0</v>
      </c>
      <c r="C24" s="65" t="s">
        <v>185</v>
      </c>
      <c r="D24" s="66">
        <f t="shared" si="1"/>
        <v>14616</v>
      </c>
      <c r="E24" s="65">
        <v>522.0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2.75" customHeight="1">
      <c r="A25" s="65" t="s">
        <v>180</v>
      </c>
      <c r="B25" s="65">
        <v>3000.0</v>
      </c>
      <c r="C25" s="65" t="s">
        <v>185</v>
      </c>
      <c r="D25" s="66">
        <f t="shared" si="1"/>
        <v>3724</v>
      </c>
      <c r="E25" s="65">
        <v>133.0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65" t="s">
        <v>180</v>
      </c>
      <c r="B26" s="65">
        <v>3050.0</v>
      </c>
      <c r="C26" s="65" t="s">
        <v>185</v>
      </c>
      <c r="D26" s="66">
        <f t="shared" si="1"/>
        <v>12712</v>
      </c>
      <c r="E26" s="65">
        <v>454.0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65" t="s">
        <v>180</v>
      </c>
      <c r="B27" s="65">
        <v>1000.0</v>
      </c>
      <c r="C27" s="65" t="s">
        <v>186</v>
      </c>
      <c r="D27" s="66">
        <f t="shared" si="1"/>
        <v>16828</v>
      </c>
      <c r="E27" s="65">
        <v>601.0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65" t="s">
        <v>180</v>
      </c>
      <c r="B28" s="65">
        <v>1050.0</v>
      </c>
      <c r="C28" s="65" t="s">
        <v>186</v>
      </c>
      <c r="D28" s="66">
        <f t="shared" si="1"/>
        <v>14056</v>
      </c>
      <c r="E28" s="65">
        <v>502.0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65" t="s">
        <v>180</v>
      </c>
      <c r="B29" s="65">
        <v>2000.0</v>
      </c>
      <c r="C29" s="65" t="s">
        <v>186</v>
      </c>
      <c r="D29" s="66">
        <f t="shared" si="1"/>
        <v>8456</v>
      </c>
      <c r="E29" s="65">
        <v>302.0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65" t="s">
        <v>180</v>
      </c>
      <c r="B30" s="65">
        <v>2050.0</v>
      </c>
      <c r="C30" s="65" t="s">
        <v>186</v>
      </c>
      <c r="D30" s="66">
        <f t="shared" si="1"/>
        <v>17808</v>
      </c>
      <c r="E30" s="65">
        <v>636.0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65" t="s">
        <v>180</v>
      </c>
      <c r="B31" s="65">
        <v>3000.0</v>
      </c>
      <c r="C31" s="65" t="s">
        <v>186</v>
      </c>
      <c r="D31" s="66">
        <f t="shared" si="1"/>
        <v>3416</v>
      </c>
      <c r="E31" s="65">
        <v>122.0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65" t="s">
        <v>180</v>
      </c>
      <c r="B32" s="65">
        <v>3050.0</v>
      </c>
      <c r="C32" s="65" t="s">
        <v>186</v>
      </c>
      <c r="D32" s="66">
        <f t="shared" si="1"/>
        <v>13020</v>
      </c>
      <c r="E32" s="65">
        <v>465.0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65" t="s">
        <v>187</v>
      </c>
      <c r="B33" s="65">
        <v>1000.0</v>
      </c>
      <c r="C33" s="65" t="s">
        <v>181</v>
      </c>
      <c r="D33" s="66">
        <f t="shared" si="1"/>
        <v>17780</v>
      </c>
      <c r="E33" s="65">
        <v>635.0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65" t="s">
        <v>187</v>
      </c>
      <c r="B34" s="65">
        <v>1050.0</v>
      </c>
      <c r="C34" s="65" t="s">
        <v>181</v>
      </c>
      <c r="D34" s="66">
        <f t="shared" si="1"/>
        <v>7140</v>
      </c>
      <c r="E34" s="65">
        <v>255.0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65" t="s">
        <v>187</v>
      </c>
      <c r="B35" s="65">
        <v>2000.0</v>
      </c>
      <c r="C35" s="65" t="s">
        <v>181</v>
      </c>
      <c r="D35" s="66">
        <f t="shared" si="1"/>
        <v>7448</v>
      </c>
      <c r="E35" s="65">
        <v>266.0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65" t="s">
        <v>187</v>
      </c>
      <c r="B36" s="65">
        <v>2050.0</v>
      </c>
      <c r="C36" s="65" t="s">
        <v>181</v>
      </c>
      <c r="D36" s="66">
        <f t="shared" si="1"/>
        <v>6608</v>
      </c>
      <c r="E36" s="65">
        <v>236.0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65" t="s">
        <v>187</v>
      </c>
      <c r="B37" s="65">
        <v>3000.0</v>
      </c>
      <c r="C37" s="65" t="s">
        <v>181</v>
      </c>
      <c r="D37" s="66">
        <f t="shared" si="1"/>
        <v>9856</v>
      </c>
      <c r="E37" s="65">
        <v>352.0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65" t="s">
        <v>187</v>
      </c>
      <c r="B38" s="65">
        <v>3050.0</v>
      </c>
      <c r="C38" s="65" t="s">
        <v>181</v>
      </c>
      <c r="D38" s="66">
        <f t="shared" si="1"/>
        <v>10248</v>
      </c>
      <c r="E38" s="65">
        <v>366.0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65" t="s">
        <v>187</v>
      </c>
      <c r="B39" s="65">
        <v>1000.0</v>
      </c>
      <c r="C39" s="65" t="s">
        <v>184</v>
      </c>
      <c r="D39" s="66">
        <f t="shared" si="1"/>
        <v>14616</v>
      </c>
      <c r="E39" s="65">
        <v>522.0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65" t="s">
        <v>187</v>
      </c>
      <c r="B40" s="65">
        <v>1050.0</v>
      </c>
      <c r="C40" s="65" t="s">
        <v>184</v>
      </c>
      <c r="D40" s="66">
        <f t="shared" si="1"/>
        <v>11816</v>
      </c>
      <c r="E40" s="65">
        <v>422.0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65" t="s">
        <v>187</v>
      </c>
      <c r="B41" s="65">
        <v>2000.0</v>
      </c>
      <c r="C41" s="65" t="s">
        <v>184</v>
      </c>
      <c r="D41" s="66">
        <f t="shared" si="1"/>
        <v>14896</v>
      </c>
      <c r="E41" s="65">
        <v>532.0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65" t="s">
        <v>187</v>
      </c>
      <c r="B42" s="65">
        <v>2050.0</v>
      </c>
      <c r="C42" s="65" t="s">
        <v>184</v>
      </c>
      <c r="D42" s="66">
        <f t="shared" si="1"/>
        <v>3724</v>
      </c>
      <c r="E42" s="65">
        <v>133.0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65" t="s">
        <v>187</v>
      </c>
      <c r="B43" s="65">
        <v>3000.0</v>
      </c>
      <c r="C43" s="65" t="s">
        <v>184</v>
      </c>
      <c r="D43" s="66">
        <f t="shared" si="1"/>
        <v>14616</v>
      </c>
      <c r="E43" s="65">
        <v>522.0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65" t="s">
        <v>187</v>
      </c>
      <c r="B44" s="65">
        <v>3050.0</v>
      </c>
      <c r="C44" s="65" t="s">
        <v>184</v>
      </c>
      <c r="D44" s="66">
        <f t="shared" si="1"/>
        <v>9016</v>
      </c>
      <c r="E44" s="65">
        <v>322.0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65" t="s">
        <v>187</v>
      </c>
      <c r="B45" s="65">
        <v>1000.0</v>
      </c>
      <c r="C45" s="65" t="s">
        <v>183</v>
      </c>
      <c r="D45" s="66">
        <f t="shared" si="1"/>
        <v>11928</v>
      </c>
      <c r="E45" s="65">
        <v>426.0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65" t="s">
        <v>187</v>
      </c>
      <c r="B46" s="65">
        <v>1050.0</v>
      </c>
      <c r="C46" s="65" t="s">
        <v>183</v>
      </c>
      <c r="D46" s="66">
        <f t="shared" si="1"/>
        <v>11480</v>
      </c>
      <c r="E46" s="65">
        <v>410.0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65" t="s">
        <v>187</v>
      </c>
      <c r="B47" s="65">
        <v>2000.0</v>
      </c>
      <c r="C47" s="65" t="s">
        <v>183</v>
      </c>
      <c r="D47" s="66">
        <f t="shared" si="1"/>
        <v>8960</v>
      </c>
      <c r="E47" s="65">
        <v>320.0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65" t="s">
        <v>187</v>
      </c>
      <c r="B48" s="65">
        <v>2050.0</v>
      </c>
      <c r="C48" s="65" t="s">
        <v>183</v>
      </c>
      <c r="D48" s="66">
        <f t="shared" si="1"/>
        <v>18284</v>
      </c>
      <c r="E48" s="65">
        <v>653.0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65" t="s">
        <v>187</v>
      </c>
      <c r="B49" s="65">
        <v>3000.0</v>
      </c>
      <c r="C49" s="65" t="s">
        <v>183</v>
      </c>
      <c r="D49" s="66">
        <f t="shared" si="1"/>
        <v>14028</v>
      </c>
      <c r="E49" s="65">
        <v>501.0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65" t="s">
        <v>187</v>
      </c>
      <c r="B50" s="65">
        <v>3050.0</v>
      </c>
      <c r="C50" s="65" t="s">
        <v>183</v>
      </c>
      <c r="D50" s="66">
        <f t="shared" si="1"/>
        <v>11256</v>
      </c>
      <c r="E50" s="65">
        <v>402.0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65" t="s">
        <v>187</v>
      </c>
      <c r="B51" s="65">
        <v>1000.0</v>
      </c>
      <c r="C51" s="65" t="s">
        <v>185</v>
      </c>
      <c r="D51" s="66">
        <f t="shared" si="1"/>
        <v>11760</v>
      </c>
      <c r="E51" s="65">
        <v>420.0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65" t="s">
        <v>187</v>
      </c>
      <c r="B52" s="65">
        <v>1050.0</v>
      </c>
      <c r="C52" s="65" t="s">
        <v>185</v>
      </c>
      <c r="D52" s="66">
        <f t="shared" si="1"/>
        <v>10080</v>
      </c>
      <c r="E52" s="65">
        <v>360.0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65" t="s">
        <v>187</v>
      </c>
      <c r="B53" s="65">
        <v>2000.0</v>
      </c>
      <c r="C53" s="65" t="s">
        <v>185</v>
      </c>
      <c r="D53" s="66">
        <f t="shared" si="1"/>
        <v>11760</v>
      </c>
      <c r="E53" s="65">
        <v>420.0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65" t="s">
        <v>187</v>
      </c>
      <c r="B54" s="65">
        <v>2050.0</v>
      </c>
      <c r="C54" s="65" t="s">
        <v>185</v>
      </c>
      <c r="D54" s="66">
        <f t="shared" si="1"/>
        <v>8484</v>
      </c>
      <c r="E54" s="65">
        <v>303.0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65" t="s">
        <v>187</v>
      </c>
      <c r="B55" s="65">
        <v>3000.0</v>
      </c>
      <c r="C55" s="65" t="s">
        <v>185</v>
      </c>
      <c r="D55" s="66">
        <f t="shared" si="1"/>
        <v>16856</v>
      </c>
      <c r="E55" s="65">
        <v>602.0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65" t="s">
        <v>187</v>
      </c>
      <c r="B56" s="65">
        <v>3050.0</v>
      </c>
      <c r="C56" s="65" t="s">
        <v>185</v>
      </c>
      <c r="D56" s="66">
        <f t="shared" si="1"/>
        <v>14560</v>
      </c>
      <c r="E56" s="65">
        <v>520.0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65" t="s">
        <v>187</v>
      </c>
      <c r="B57" s="65">
        <v>1000.0</v>
      </c>
      <c r="C57" s="65" t="s">
        <v>186</v>
      </c>
      <c r="D57" s="66">
        <f t="shared" si="1"/>
        <v>8456</v>
      </c>
      <c r="E57" s="65">
        <v>302.0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65" t="s">
        <v>187</v>
      </c>
      <c r="B58" s="65">
        <v>1050.0</v>
      </c>
      <c r="C58" s="65" t="s">
        <v>186</v>
      </c>
      <c r="D58" s="66">
        <f t="shared" si="1"/>
        <v>5684</v>
      </c>
      <c r="E58" s="65">
        <v>203.0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65" t="s">
        <v>187</v>
      </c>
      <c r="B59" s="65">
        <v>2000.0</v>
      </c>
      <c r="C59" s="65" t="s">
        <v>186</v>
      </c>
      <c r="D59" s="66">
        <f t="shared" si="1"/>
        <v>5740</v>
      </c>
      <c r="E59" s="65">
        <v>205.0</v>
      </c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65" t="s">
        <v>187</v>
      </c>
      <c r="B60" s="65">
        <v>2050.0</v>
      </c>
      <c r="C60" s="65" t="s">
        <v>186</v>
      </c>
      <c r="D60" s="66">
        <f t="shared" si="1"/>
        <v>11228</v>
      </c>
      <c r="E60" s="65">
        <v>401.0</v>
      </c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65" t="s">
        <v>187</v>
      </c>
      <c r="B61" s="65">
        <v>3000.0</v>
      </c>
      <c r="C61" s="65" t="s">
        <v>186</v>
      </c>
      <c r="D61" s="66">
        <f t="shared" si="1"/>
        <v>17360</v>
      </c>
      <c r="E61" s="65">
        <v>620.0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65" t="s">
        <v>187</v>
      </c>
      <c r="B62" s="65">
        <v>3050.0</v>
      </c>
      <c r="C62" s="65" t="s">
        <v>186</v>
      </c>
      <c r="D62" s="66">
        <f t="shared" si="1"/>
        <v>6524</v>
      </c>
      <c r="E62" s="65">
        <v>233.0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65" t="s">
        <v>188</v>
      </c>
      <c r="B63" s="65">
        <v>1000.0</v>
      </c>
      <c r="C63" s="65" t="s">
        <v>181</v>
      </c>
      <c r="D63" s="66">
        <f t="shared" si="1"/>
        <v>7084</v>
      </c>
      <c r="E63" s="65">
        <v>253.0</v>
      </c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65" t="s">
        <v>188</v>
      </c>
      <c r="B64" s="65">
        <v>1050.0</v>
      </c>
      <c r="C64" s="65" t="s">
        <v>181</v>
      </c>
      <c r="D64" s="66">
        <f t="shared" si="1"/>
        <v>16828</v>
      </c>
      <c r="E64" s="65">
        <v>601.0</v>
      </c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65" t="s">
        <v>188</v>
      </c>
      <c r="B65" s="65">
        <v>2000.0</v>
      </c>
      <c r="C65" s="65" t="s">
        <v>181</v>
      </c>
      <c r="D65" s="66">
        <f t="shared" si="1"/>
        <v>12096</v>
      </c>
      <c r="E65" s="65">
        <v>432.0</v>
      </c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65" t="s">
        <v>188</v>
      </c>
      <c r="B66" s="65">
        <v>2050.0</v>
      </c>
      <c r="C66" s="65" t="s">
        <v>181</v>
      </c>
      <c r="D66" s="66">
        <f t="shared" si="1"/>
        <v>14616</v>
      </c>
      <c r="E66" s="65">
        <v>522.0</v>
      </c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65" t="s">
        <v>188</v>
      </c>
      <c r="B67" s="65">
        <v>3000.0</v>
      </c>
      <c r="C67" s="65" t="s">
        <v>181</v>
      </c>
      <c r="D67" s="66">
        <f t="shared" si="1"/>
        <v>3724</v>
      </c>
      <c r="E67" s="65">
        <v>133.0</v>
      </c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65" t="s">
        <v>188</v>
      </c>
      <c r="B68" s="65">
        <v>3050.0</v>
      </c>
      <c r="C68" s="65" t="s">
        <v>181</v>
      </c>
      <c r="D68" s="66">
        <f t="shared" si="1"/>
        <v>14616</v>
      </c>
      <c r="E68" s="65">
        <v>522.0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65" t="s">
        <v>188</v>
      </c>
      <c r="B69" s="65">
        <v>1000.0</v>
      </c>
      <c r="C69" s="65" t="s">
        <v>184</v>
      </c>
      <c r="D69" s="66">
        <f t="shared" si="1"/>
        <v>9016</v>
      </c>
      <c r="E69" s="65">
        <v>322.0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65" t="s">
        <v>188</v>
      </c>
      <c r="B70" s="65">
        <v>1050.0</v>
      </c>
      <c r="C70" s="65" t="s">
        <v>184</v>
      </c>
      <c r="D70" s="66">
        <f t="shared" si="1"/>
        <v>11928</v>
      </c>
      <c r="E70" s="65">
        <v>426.0</v>
      </c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65" t="s">
        <v>188</v>
      </c>
      <c r="B71" s="65">
        <v>2000.0</v>
      </c>
      <c r="C71" s="65" t="s">
        <v>184</v>
      </c>
      <c r="D71" s="66">
        <f t="shared" si="1"/>
        <v>11480</v>
      </c>
      <c r="E71" s="65">
        <v>410.0</v>
      </c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65" t="s">
        <v>188</v>
      </c>
      <c r="B72" s="65">
        <v>2050.0</v>
      </c>
      <c r="C72" s="65" t="s">
        <v>184</v>
      </c>
      <c r="D72" s="66">
        <f t="shared" si="1"/>
        <v>8960</v>
      </c>
      <c r="E72" s="65">
        <v>320.0</v>
      </c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65" t="s">
        <v>188</v>
      </c>
      <c r="B73" s="65">
        <v>3000.0</v>
      </c>
      <c r="C73" s="65" t="s">
        <v>184</v>
      </c>
      <c r="D73" s="66">
        <f t="shared" si="1"/>
        <v>18284</v>
      </c>
      <c r="E73" s="65">
        <v>653.0</v>
      </c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65" t="s">
        <v>188</v>
      </c>
      <c r="B74" s="65">
        <v>3050.0</v>
      </c>
      <c r="C74" s="65" t="s">
        <v>184</v>
      </c>
      <c r="D74" s="66">
        <f t="shared" si="1"/>
        <v>14028</v>
      </c>
      <c r="E74" s="65">
        <v>501.0</v>
      </c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65" t="s">
        <v>188</v>
      </c>
      <c r="B75" s="65">
        <v>1000.0</v>
      </c>
      <c r="C75" s="65" t="s">
        <v>183</v>
      </c>
      <c r="D75" s="66">
        <f t="shared" si="1"/>
        <v>11256</v>
      </c>
      <c r="E75" s="65">
        <v>402.0</v>
      </c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65" t="s">
        <v>188</v>
      </c>
      <c r="B76" s="65">
        <v>1050.0</v>
      </c>
      <c r="C76" s="65" t="s">
        <v>183</v>
      </c>
      <c r="D76" s="66">
        <f t="shared" si="1"/>
        <v>11760</v>
      </c>
      <c r="E76" s="65">
        <v>420.0</v>
      </c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65" t="s">
        <v>188</v>
      </c>
      <c r="B77" s="65">
        <v>2000.0</v>
      </c>
      <c r="C77" s="65" t="s">
        <v>183</v>
      </c>
      <c r="D77" s="66">
        <f t="shared" si="1"/>
        <v>10080</v>
      </c>
      <c r="E77" s="65">
        <v>360.0</v>
      </c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65" t="s">
        <v>188</v>
      </c>
      <c r="B78" s="65">
        <v>2050.0</v>
      </c>
      <c r="C78" s="65" t="s">
        <v>183</v>
      </c>
      <c r="D78" s="66">
        <f t="shared" si="1"/>
        <v>11760</v>
      </c>
      <c r="E78" s="65">
        <v>420.0</v>
      </c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65" t="s">
        <v>188</v>
      </c>
      <c r="B79" s="65">
        <v>3000.0</v>
      </c>
      <c r="C79" s="65" t="s">
        <v>183</v>
      </c>
      <c r="D79" s="66">
        <f t="shared" si="1"/>
        <v>8484</v>
      </c>
      <c r="E79" s="65">
        <v>303.0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65" t="s">
        <v>188</v>
      </c>
      <c r="B80" s="65">
        <v>3050.0</v>
      </c>
      <c r="C80" s="65" t="s">
        <v>183</v>
      </c>
      <c r="D80" s="66">
        <f t="shared" si="1"/>
        <v>16856</v>
      </c>
      <c r="E80" s="65">
        <v>602.0</v>
      </c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65" t="s">
        <v>188</v>
      </c>
      <c r="B81" s="65">
        <v>1000.0</v>
      </c>
      <c r="C81" s="65" t="s">
        <v>185</v>
      </c>
      <c r="D81" s="66">
        <f t="shared" si="1"/>
        <v>14560</v>
      </c>
      <c r="E81" s="65">
        <v>520.0</v>
      </c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65" t="s">
        <v>188</v>
      </c>
      <c r="B82" s="65">
        <v>1050.0</v>
      </c>
      <c r="C82" s="65" t="s">
        <v>185</v>
      </c>
      <c r="D82" s="66">
        <f t="shared" si="1"/>
        <v>8456</v>
      </c>
      <c r="E82" s="65">
        <v>302.0</v>
      </c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65" t="s">
        <v>188</v>
      </c>
      <c r="B83" s="65">
        <v>2000.0</v>
      </c>
      <c r="C83" s="65" t="s">
        <v>185</v>
      </c>
      <c r="D83" s="66">
        <f t="shared" si="1"/>
        <v>5684</v>
      </c>
      <c r="E83" s="65">
        <v>203.0</v>
      </c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65" t="s">
        <v>188</v>
      </c>
      <c r="B84" s="65">
        <v>2050.0</v>
      </c>
      <c r="C84" s="65" t="s">
        <v>185</v>
      </c>
      <c r="D84" s="66">
        <f t="shared" si="1"/>
        <v>5740</v>
      </c>
      <c r="E84" s="65">
        <v>205.0</v>
      </c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65" t="s">
        <v>188</v>
      </c>
      <c r="B85" s="65">
        <v>3000.0</v>
      </c>
      <c r="C85" s="65" t="s">
        <v>185</v>
      </c>
      <c r="D85" s="66">
        <f t="shared" si="1"/>
        <v>5936</v>
      </c>
      <c r="E85" s="65">
        <v>212.0</v>
      </c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65" t="s">
        <v>188</v>
      </c>
      <c r="B86" s="65">
        <v>3050.0</v>
      </c>
      <c r="C86" s="65" t="s">
        <v>185</v>
      </c>
      <c r="D86" s="66">
        <f t="shared" si="1"/>
        <v>10136</v>
      </c>
      <c r="E86" s="65">
        <v>362.0</v>
      </c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65" t="s">
        <v>188</v>
      </c>
      <c r="B87" s="65">
        <v>1000.0</v>
      </c>
      <c r="C87" s="65" t="s">
        <v>186</v>
      </c>
      <c r="D87" s="66">
        <f t="shared" si="1"/>
        <v>3388</v>
      </c>
      <c r="E87" s="65">
        <v>121.0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65" t="s">
        <v>188</v>
      </c>
      <c r="B88" s="65">
        <v>1050.0</v>
      </c>
      <c r="C88" s="65" t="s">
        <v>186</v>
      </c>
      <c r="D88" s="66">
        <f t="shared" si="1"/>
        <v>14056</v>
      </c>
      <c r="E88" s="65">
        <v>502.0</v>
      </c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65" t="s">
        <v>188</v>
      </c>
      <c r="B89" s="65">
        <v>2000.0</v>
      </c>
      <c r="C89" s="65" t="s">
        <v>186</v>
      </c>
      <c r="D89" s="66">
        <f t="shared" si="1"/>
        <v>10136</v>
      </c>
      <c r="E89" s="65">
        <v>362.0</v>
      </c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65" t="s">
        <v>188</v>
      </c>
      <c r="B90" s="65">
        <v>2050.0</v>
      </c>
      <c r="C90" s="65" t="s">
        <v>186</v>
      </c>
      <c r="D90" s="66">
        <f t="shared" si="1"/>
        <v>14588</v>
      </c>
      <c r="E90" s="65">
        <v>521.0</v>
      </c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65" t="s">
        <v>188</v>
      </c>
      <c r="B91" s="65">
        <v>3000.0</v>
      </c>
      <c r="C91" s="65" t="s">
        <v>186</v>
      </c>
      <c r="D91" s="66">
        <f t="shared" si="1"/>
        <v>6552</v>
      </c>
      <c r="E91" s="65">
        <v>234.0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65" t="s">
        <v>188</v>
      </c>
      <c r="B92" s="65">
        <v>3050.0</v>
      </c>
      <c r="C92" s="65" t="s">
        <v>186</v>
      </c>
      <c r="D92" s="66">
        <f t="shared" si="1"/>
        <v>11788</v>
      </c>
      <c r="E92" s="65">
        <v>421.0</v>
      </c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65" t="s">
        <v>180</v>
      </c>
      <c r="B93" s="65">
        <v>1000.0</v>
      </c>
      <c r="C93" s="65" t="s">
        <v>189</v>
      </c>
      <c r="D93" s="66">
        <f t="shared" si="1"/>
        <v>9072</v>
      </c>
      <c r="E93" s="65">
        <v>324.0</v>
      </c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65" t="s">
        <v>180</v>
      </c>
      <c r="B94" s="65">
        <v>1050.0</v>
      </c>
      <c r="C94" s="65" t="s">
        <v>189</v>
      </c>
      <c r="D94" s="66">
        <f t="shared" si="1"/>
        <v>3388</v>
      </c>
      <c r="E94" s="65">
        <v>121.0</v>
      </c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65" t="s">
        <v>180</v>
      </c>
      <c r="B95" s="65">
        <v>2000.0</v>
      </c>
      <c r="C95" s="65" t="s">
        <v>189</v>
      </c>
      <c r="D95" s="66">
        <f t="shared" si="1"/>
        <v>15176</v>
      </c>
      <c r="E95" s="65">
        <v>542.0</v>
      </c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65" t="s">
        <v>180</v>
      </c>
      <c r="B96" s="65">
        <v>2050.0</v>
      </c>
      <c r="C96" s="65" t="s">
        <v>189</v>
      </c>
      <c r="D96" s="66">
        <f t="shared" si="1"/>
        <v>5964</v>
      </c>
      <c r="E96" s="65">
        <v>213.0</v>
      </c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65" t="s">
        <v>180</v>
      </c>
      <c r="B97" s="65">
        <v>3000.0</v>
      </c>
      <c r="C97" s="65" t="s">
        <v>189</v>
      </c>
      <c r="D97" s="66">
        <f t="shared" si="1"/>
        <v>3724</v>
      </c>
      <c r="E97" s="65">
        <v>133.0</v>
      </c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65" t="s">
        <v>180</v>
      </c>
      <c r="B98" s="65">
        <v>3050.0</v>
      </c>
      <c r="C98" s="65" t="s">
        <v>189</v>
      </c>
      <c r="D98" s="66">
        <f t="shared" si="1"/>
        <v>14616</v>
      </c>
      <c r="E98" s="65">
        <v>522.0</v>
      </c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65" t="s">
        <v>180</v>
      </c>
      <c r="B99" s="65">
        <v>1000.0</v>
      </c>
      <c r="C99" s="65" t="s">
        <v>190</v>
      </c>
      <c r="D99" s="66">
        <f t="shared" si="1"/>
        <v>9016</v>
      </c>
      <c r="E99" s="65">
        <v>322.0</v>
      </c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65" t="s">
        <v>180</v>
      </c>
      <c r="B100" s="65">
        <v>1050.0</v>
      </c>
      <c r="C100" s="65" t="s">
        <v>190</v>
      </c>
      <c r="D100" s="66">
        <f t="shared" si="1"/>
        <v>11928</v>
      </c>
      <c r="E100" s="65">
        <v>426.0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65" t="s">
        <v>180</v>
      </c>
      <c r="B101" s="65">
        <v>2000.0</v>
      </c>
      <c r="C101" s="65" t="s">
        <v>190</v>
      </c>
      <c r="D101" s="66">
        <f t="shared" si="1"/>
        <v>11480</v>
      </c>
      <c r="E101" s="65">
        <v>410.0</v>
      </c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65" t="s">
        <v>180</v>
      </c>
      <c r="B102" s="65">
        <v>2050.0</v>
      </c>
      <c r="C102" s="65" t="s">
        <v>190</v>
      </c>
      <c r="D102" s="66">
        <f t="shared" si="1"/>
        <v>8960</v>
      </c>
      <c r="E102" s="65">
        <v>320.0</v>
      </c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65" t="s">
        <v>180</v>
      </c>
      <c r="B103" s="65">
        <v>3000.0</v>
      </c>
      <c r="C103" s="65" t="s">
        <v>190</v>
      </c>
      <c r="D103" s="66">
        <f t="shared" si="1"/>
        <v>18284</v>
      </c>
      <c r="E103" s="65">
        <v>653.0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65" t="s">
        <v>180</v>
      </c>
      <c r="B104" s="65">
        <v>3050.0</v>
      </c>
      <c r="C104" s="65" t="s">
        <v>190</v>
      </c>
      <c r="D104" s="66">
        <f t="shared" si="1"/>
        <v>14028</v>
      </c>
      <c r="E104" s="65">
        <v>501.0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65" t="s">
        <v>180</v>
      </c>
      <c r="B105" s="65">
        <v>1000.0</v>
      </c>
      <c r="C105" s="65" t="s">
        <v>191</v>
      </c>
      <c r="D105" s="66">
        <f t="shared" si="1"/>
        <v>11256</v>
      </c>
      <c r="E105" s="65">
        <v>402.0</v>
      </c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65" t="s">
        <v>180</v>
      </c>
      <c r="B106" s="65">
        <v>1050.0</v>
      </c>
      <c r="C106" s="65" t="s">
        <v>191</v>
      </c>
      <c r="D106" s="66">
        <f t="shared" si="1"/>
        <v>11760</v>
      </c>
      <c r="E106" s="65">
        <v>420.0</v>
      </c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65" t="s">
        <v>180</v>
      </c>
      <c r="B107" s="65">
        <v>2000.0</v>
      </c>
      <c r="C107" s="65" t="s">
        <v>191</v>
      </c>
      <c r="D107" s="66">
        <f t="shared" si="1"/>
        <v>10080</v>
      </c>
      <c r="E107" s="65">
        <v>360.0</v>
      </c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65" t="s">
        <v>180</v>
      </c>
      <c r="B108" s="65">
        <v>2050.0</v>
      </c>
      <c r="C108" s="65" t="s">
        <v>191</v>
      </c>
      <c r="D108" s="66">
        <f t="shared" si="1"/>
        <v>11760</v>
      </c>
      <c r="E108" s="65">
        <v>420.0</v>
      </c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65" t="s">
        <v>180</v>
      </c>
      <c r="B109" s="65">
        <v>3000.0</v>
      </c>
      <c r="C109" s="65" t="s">
        <v>191</v>
      </c>
      <c r="D109" s="66">
        <f t="shared" si="1"/>
        <v>8484</v>
      </c>
      <c r="E109" s="65">
        <v>303.0</v>
      </c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65" t="s">
        <v>180</v>
      </c>
      <c r="B110" s="65">
        <v>3050.0</v>
      </c>
      <c r="C110" s="65" t="s">
        <v>191</v>
      </c>
      <c r="D110" s="66">
        <f t="shared" si="1"/>
        <v>16856</v>
      </c>
      <c r="E110" s="65">
        <v>602.0</v>
      </c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65" t="s">
        <v>180</v>
      </c>
      <c r="B111" s="65">
        <v>1000.0</v>
      </c>
      <c r="C111" s="65" t="s">
        <v>192</v>
      </c>
      <c r="D111" s="66">
        <f t="shared" si="1"/>
        <v>14560</v>
      </c>
      <c r="E111" s="65">
        <v>520.0</v>
      </c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65" t="s">
        <v>180</v>
      </c>
      <c r="B112" s="65">
        <v>1050.0</v>
      </c>
      <c r="C112" s="65" t="s">
        <v>192</v>
      </c>
      <c r="D112" s="66">
        <f t="shared" si="1"/>
        <v>8456</v>
      </c>
      <c r="E112" s="65">
        <v>302.0</v>
      </c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65" t="s">
        <v>180</v>
      </c>
      <c r="B113" s="65">
        <v>2000.0</v>
      </c>
      <c r="C113" s="65" t="s">
        <v>192</v>
      </c>
      <c r="D113" s="66">
        <f t="shared" si="1"/>
        <v>5684</v>
      </c>
      <c r="E113" s="65">
        <v>203.0</v>
      </c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65" t="s">
        <v>180</v>
      </c>
      <c r="B114" s="65">
        <v>2050.0</v>
      </c>
      <c r="C114" s="65" t="s">
        <v>192</v>
      </c>
      <c r="D114" s="66">
        <f t="shared" si="1"/>
        <v>5740</v>
      </c>
      <c r="E114" s="65">
        <v>205.0</v>
      </c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65" t="s">
        <v>180</v>
      </c>
      <c r="B115" s="65">
        <v>3000.0</v>
      </c>
      <c r="C115" s="65" t="s">
        <v>192</v>
      </c>
      <c r="D115" s="66">
        <f t="shared" si="1"/>
        <v>5936</v>
      </c>
      <c r="E115" s="65">
        <v>212.0</v>
      </c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65" t="s">
        <v>180</v>
      </c>
      <c r="B116" s="65">
        <v>3050.0</v>
      </c>
      <c r="C116" s="65" t="s">
        <v>192</v>
      </c>
      <c r="D116" s="66">
        <f t="shared" si="1"/>
        <v>10136</v>
      </c>
      <c r="E116" s="65">
        <v>362.0</v>
      </c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65" t="s">
        <v>180</v>
      </c>
      <c r="B117" s="65">
        <v>1000.0</v>
      </c>
      <c r="C117" s="65" t="s">
        <v>193</v>
      </c>
      <c r="D117" s="66">
        <f t="shared" si="1"/>
        <v>3388</v>
      </c>
      <c r="E117" s="65">
        <v>121.0</v>
      </c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65" t="s">
        <v>180</v>
      </c>
      <c r="B118" s="65">
        <v>1050.0</v>
      </c>
      <c r="C118" s="65" t="s">
        <v>193</v>
      </c>
      <c r="D118" s="66">
        <f t="shared" si="1"/>
        <v>14056</v>
      </c>
      <c r="E118" s="65">
        <v>502.0</v>
      </c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65" t="s">
        <v>180</v>
      </c>
      <c r="B119" s="65">
        <v>2000.0</v>
      </c>
      <c r="C119" s="65" t="s">
        <v>193</v>
      </c>
      <c r="D119" s="66">
        <f t="shared" si="1"/>
        <v>10136</v>
      </c>
      <c r="E119" s="65">
        <v>362.0</v>
      </c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65" t="s">
        <v>180</v>
      </c>
      <c r="B120" s="65">
        <v>2050.0</v>
      </c>
      <c r="C120" s="65" t="s">
        <v>193</v>
      </c>
      <c r="D120" s="66">
        <f t="shared" si="1"/>
        <v>14588</v>
      </c>
      <c r="E120" s="65">
        <v>521.0</v>
      </c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65" t="s">
        <v>180</v>
      </c>
      <c r="B121" s="65">
        <v>3000.0</v>
      </c>
      <c r="C121" s="65" t="s">
        <v>193</v>
      </c>
      <c r="D121" s="66">
        <f t="shared" si="1"/>
        <v>6552</v>
      </c>
      <c r="E121" s="65">
        <v>234.0</v>
      </c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65" t="s">
        <v>180</v>
      </c>
      <c r="B122" s="65">
        <v>3050.0</v>
      </c>
      <c r="C122" s="65" t="s">
        <v>193</v>
      </c>
      <c r="D122" s="66">
        <f t="shared" si="1"/>
        <v>11788</v>
      </c>
      <c r="E122" s="65">
        <v>421.0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65" t="s">
        <v>187</v>
      </c>
      <c r="B123" s="65">
        <v>1000.0</v>
      </c>
      <c r="C123" s="65" t="s">
        <v>189</v>
      </c>
      <c r="D123" s="66">
        <f t="shared" si="1"/>
        <v>9072</v>
      </c>
      <c r="E123" s="65">
        <v>324.0</v>
      </c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65" t="s">
        <v>187</v>
      </c>
      <c r="B124" s="65">
        <v>1050.0</v>
      </c>
      <c r="C124" s="65" t="s">
        <v>189</v>
      </c>
      <c r="D124" s="66">
        <f t="shared" si="1"/>
        <v>3388</v>
      </c>
      <c r="E124" s="65">
        <v>121.0</v>
      </c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65" t="s">
        <v>187</v>
      </c>
      <c r="B125" s="65">
        <v>2000.0</v>
      </c>
      <c r="C125" s="65" t="s">
        <v>189</v>
      </c>
      <c r="D125" s="66">
        <f t="shared" si="1"/>
        <v>15176</v>
      </c>
      <c r="E125" s="65">
        <v>542.0</v>
      </c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65" t="s">
        <v>187</v>
      </c>
      <c r="B126" s="65">
        <v>2050.0</v>
      </c>
      <c r="C126" s="65" t="s">
        <v>189</v>
      </c>
      <c r="D126" s="66">
        <f t="shared" si="1"/>
        <v>5964</v>
      </c>
      <c r="E126" s="65">
        <v>213.0</v>
      </c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65" t="s">
        <v>187</v>
      </c>
      <c r="B127" s="65">
        <v>3000.0</v>
      </c>
      <c r="C127" s="65" t="s">
        <v>189</v>
      </c>
      <c r="D127" s="66">
        <f t="shared" si="1"/>
        <v>14588</v>
      </c>
      <c r="E127" s="65">
        <v>521.0</v>
      </c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65" t="s">
        <v>187</v>
      </c>
      <c r="B128" s="65">
        <v>3050.0</v>
      </c>
      <c r="C128" s="65" t="s">
        <v>189</v>
      </c>
      <c r="D128" s="66">
        <f t="shared" si="1"/>
        <v>17640</v>
      </c>
      <c r="E128" s="65">
        <v>630.0</v>
      </c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65" t="s">
        <v>187</v>
      </c>
      <c r="B129" s="65">
        <v>1000.0</v>
      </c>
      <c r="C129" s="65" t="s">
        <v>190</v>
      </c>
      <c r="D129" s="66">
        <f t="shared" si="1"/>
        <v>9856</v>
      </c>
      <c r="E129" s="65">
        <v>352.0</v>
      </c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65" t="s">
        <v>187</v>
      </c>
      <c r="B130" s="65">
        <v>1050.0</v>
      </c>
      <c r="C130" s="65" t="s">
        <v>190</v>
      </c>
      <c r="D130" s="66">
        <f t="shared" si="1"/>
        <v>9016</v>
      </c>
      <c r="E130" s="65">
        <v>322.0</v>
      </c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65" t="s">
        <v>187</v>
      </c>
      <c r="B131" s="65">
        <v>2000.0</v>
      </c>
      <c r="C131" s="65" t="s">
        <v>190</v>
      </c>
      <c r="D131" s="66">
        <f t="shared" si="1"/>
        <v>17976</v>
      </c>
      <c r="E131" s="65">
        <v>642.0</v>
      </c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65" t="s">
        <v>187</v>
      </c>
      <c r="B132" s="65">
        <v>2050.0</v>
      </c>
      <c r="C132" s="65" t="s">
        <v>190</v>
      </c>
      <c r="D132" s="66">
        <f t="shared" si="1"/>
        <v>14616</v>
      </c>
      <c r="E132" s="65">
        <v>522.0</v>
      </c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65" t="s">
        <v>187</v>
      </c>
      <c r="B133" s="65">
        <v>3000.0</v>
      </c>
      <c r="C133" s="65" t="s">
        <v>190</v>
      </c>
      <c r="D133" s="66">
        <f t="shared" si="1"/>
        <v>3724</v>
      </c>
      <c r="E133" s="65">
        <v>133.0</v>
      </c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65" t="s">
        <v>187</v>
      </c>
      <c r="B134" s="65">
        <v>3050.0</v>
      </c>
      <c r="C134" s="65" t="s">
        <v>190</v>
      </c>
      <c r="D134" s="66">
        <f t="shared" si="1"/>
        <v>12712</v>
      </c>
      <c r="E134" s="65">
        <v>454.0</v>
      </c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65" t="s">
        <v>187</v>
      </c>
      <c r="B135" s="65">
        <v>1000.0</v>
      </c>
      <c r="C135" s="65" t="s">
        <v>191</v>
      </c>
      <c r="D135" s="66">
        <f t="shared" si="1"/>
        <v>16828</v>
      </c>
      <c r="E135" s="65">
        <v>601.0</v>
      </c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65" t="s">
        <v>187</v>
      </c>
      <c r="B136" s="65">
        <v>1050.0</v>
      </c>
      <c r="C136" s="65" t="s">
        <v>191</v>
      </c>
      <c r="D136" s="66">
        <f t="shared" si="1"/>
        <v>14056</v>
      </c>
      <c r="E136" s="65">
        <v>502.0</v>
      </c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65" t="s">
        <v>187</v>
      </c>
      <c r="B137" s="65">
        <v>2000.0</v>
      </c>
      <c r="C137" s="65" t="s">
        <v>191</v>
      </c>
      <c r="D137" s="66">
        <f t="shared" si="1"/>
        <v>8456</v>
      </c>
      <c r="E137" s="65">
        <v>302.0</v>
      </c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65" t="s">
        <v>187</v>
      </c>
      <c r="B138" s="65">
        <v>2050.0</v>
      </c>
      <c r="C138" s="65" t="s">
        <v>191</v>
      </c>
      <c r="D138" s="66">
        <f t="shared" si="1"/>
        <v>17808</v>
      </c>
      <c r="E138" s="65">
        <v>636.0</v>
      </c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65" t="s">
        <v>187</v>
      </c>
      <c r="B139" s="65">
        <v>3000.0</v>
      </c>
      <c r="C139" s="65" t="s">
        <v>191</v>
      </c>
      <c r="D139" s="66">
        <f t="shared" si="1"/>
        <v>3416</v>
      </c>
      <c r="E139" s="65">
        <v>122.0</v>
      </c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65" t="s">
        <v>187</v>
      </c>
      <c r="B140" s="65">
        <v>3050.0</v>
      </c>
      <c r="C140" s="65" t="s">
        <v>191</v>
      </c>
      <c r="D140" s="66">
        <f t="shared" si="1"/>
        <v>13020</v>
      </c>
      <c r="E140" s="65">
        <v>465.0</v>
      </c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65" t="s">
        <v>187</v>
      </c>
      <c r="B141" s="65">
        <v>1000.0</v>
      </c>
      <c r="C141" s="65" t="s">
        <v>192</v>
      </c>
      <c r="D141" s="66">
        <f t="shared" si="1"/>
        <v>17780</v>
      </c>
      <c r="E141" s="65">
        <v>635.0</v>
      </c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65" t="s">
        <v>187</v>
      </c>
      <c r="B142" s="65">
        <v>1050.0</v>
      </c>
      <c r="C142" s="65" t="s">
        <v>192</v>
      </c>
      <c r="D142" s="66">
        <f t="shared" si="1"/>
        <v>7140</v>
      </c>
      <c r="E142" s="65">
        <v>255.0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65" t="s">
        <v>187</v>
      </c>
      <c r="B143" s="65">
        <v>2000.0</v>
      </c>
      <c r="C143" s="65" t="s">
        <v>192</v>
      </c>
      <c r="D143" s="66">
        <f t="shared" si="1"/>
        <v>7448</v>
      </c>
      <c r="E143" s="65">
        <v>266.0</v>
      </c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65" t="s">
        <v>187</v>
      </c>
      <c r="B144" s="65">
        <v>2050.0</v>
      </c>
      <c r="C144" s="65" t="s">
        <v>192</v>
      </c>
      <c r="D144" s="66">
        <f t="shared" si="1"/>
        <v>6608</v>
      </c>
      <c r="E144" s="65">
        <v>236.0</v>
      </c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65" t="s">
        <v>187</v>
      </c>
      <c r="B145" s="65">
        <v>3000.0</v>
      </c>
      <c r="C145" s="65" t="s">
        <v>192</v>
      </c>
      <c r="D145" s="66">
        <f t="shared" si="1"/>
        <v>9856</v>
      </c>
      <c r="E145" s="65">
        <v>352.0</v>
      </c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65" t="s">
        <v>187</v>
      </c>
      <c r="B146" s="65">
        <v>3050.0</v>
      </c>
      <c r="C146" s="65" t="s">
        <v>192</v>
      </c>
      <c r="D146" s="66">
        <f t="shared" si="1"/>
        <v>10248</v>
      </c>
      <c r="E146" s="65">
        <v>366.0</v>
      </c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65" t="s">
        <v>187</v>
      </c>
      <c r="B147" s="65">
        <v>1000.0</v>
      </c>
      <c r="C147" s="65" t="s">
        <v>193</v>
      </c>
      <c r="D147" s="66">
        <f t="shared" si="1"/>
        <v>14616</v>
      </c>
      <c r="E147" s="65">
        <v>522.0</v>
      </c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65" t="s">
        <v>187</v>
      </c>
      <c r="B148" s="65">
        <v>1050.0</v>
      </c>
      <c r="C148" s="65" t="s">
        <v>193</v>
      </c>
      <c r="D148" s="66">
        <f t="shared" si="1"/>
        <v>11816</v>
      </c>
      <c r="E148" s="65">
        <v>422.0</v>
      </c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65" t="s">
        <v>187</v>
      </c>
      <c r="B149" s="65">
        <v>2000.0</v>
      </c>
      <c r="C149" s="65" t="s">
        <v>193</v>
      </c>
      <c r="D149" s="66">
        <f t="shared" si="1"/>
        <v>14896</v>
      </c>
      <c r="E149" s="65">
        <v>532.0</v>
      </c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65" t="s">
        <v>187</v>
      </c>
      <c r="B150" s="65">
        <v>2050.0</v>
      </c>
      <c r="C150" s="65" t="s">
        <v>193</v>
      </c>
      <c r="D150" s="66">
        <f t="shared" si="1"/>
        <v>3724</v>
      </c>
      <c r="E150" s="65">
        <v>133.0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65" t="s">
        <v>187</v>
      </c>
      <c r="B151" s="65">
        <v>3000.0</v>
      </c>
      <c r="C151" s="65" t="s">
        <v>193</v>
      </c>
      <c r="D151" s="66">
        <f t="shared" si="1"/>
        <v>14616</v>
      </c>
      <c r="E151" s="65">
        <v>522.0</v>
      </c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65" t="s">
        <v>187</v>
      </c>
      <c r="B152" s="65">
        <v>3050.0</v>
      </c>
      <c r="C152" s="65" t="s">
        <v>193</v>
      </c>
      <c r="D152" s="66">
        <f t="shared" si="1"/>
        <v>9016</v>
      </c>
      <c r="E152" s="65">
        <v>322.0</v>
      </c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65" t="s">
        <v>188</v>
      </c>
      <c r="B153" s="65">
        <v>1000.0</v>
      </c>
      <c r="C153" s="65" t="s">
        <v>189</v>
      </c>
      <c r="D153" s="66">
        <f t="shared" si="1"/>
        <v>5936</v>
      </c>
      <c r="E153" s="65">
        <v>212.0</v>
      </c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65" t="s">
        <v>188</v>
      </c>
      <c r="B154" s="65">
        <v>1050.0</v>
      </c>
      <c r="C154" s="65" t="s">
        <v>189</v>
      </c>
      <c r="D154" s="66">
        <f t="shared" si="1"/>
        <v>10136</v>
      </c>
      <c r="E154" s="65">
        <v>362.0</v>
      </c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65" t="s">
        <v>188</v>
      </c>
      <c r="B155" s="65">
        <v>2000.0</v>
      </c>
      <c r="C155" s="65" t="s">
        <v>189</v>
      </c>
      <c r="D155" s="66">
        <f t="shared" si="1"/>
        <v>3388</v>
      </c>
      <c r="E155" s="65">
        <v>121.0</v>
      </c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65" t="s">
        <v>188</v>
      </c>
      <c r="B156" s="65">
        <v>2050.0</v>
      </c>
      <c r="C156" s="65" t="s">
        <v>189</v>
      </c>
      <c r="D156" s="66">
        <f t="shared" si="1"/>
        <v>14056</v>
      </c>
      <c r="E156" s="65">
        <v>502.0</v>
      </c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65" t="s">
        <v>188</v>
      </c>
      <c r="B157" s="65">
        <v>3000.0</v>
      </c>
      <c r="C157" s="65" t="s">
        <v>189</v>
      </c>
      <c r="D157" s="66">
        <f t="shared" si="1"/>
        <v>10136</v>
      </c>
      <c r="E157" s="65">
        <v>362.0</v>
      </c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65" t="s">
        <v>188</v>
      </c>
      <c r="B158" s="65">
        <v>3050.0</v>
      </c>
      <c r="C158" s="65" t="s">
        <v>189</v>
      </c>
      <c r="D158" s="66">
        <f t="shared" si="1"/>
        <v>14588</v>
      </c>
      <c r="E158" s="65">
        <v>521.0</v>
      </c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65" t="s">
        <v>188</v>
      </c>
      <c r="B159" s="65">
        <v>1000.0</v>
      </c>
      <c r="C159" s="65" t="s">
        <v>190</v>
      </c>
      <c r="D159" s="66">
        <f t="shared" si="1"/>
        <v>6552</v>
      </c>
      <c r="E159" s="65">
        <v>234.0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65" t="s">
        <v>188</v>
      </c>
      <c r="B160" s="65">
        <v>1050.0</v>
      </c>
      <c r="C160" s="65" t="s">
        <v>190</v>
      </c>
      <c r="D160" s="66">
        <f t="shared" si="1"/>
        <v>11788</v>
      </c>
      <c r="E160" s="65">
        <v>421.0</v>
      </c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65" t="s">
        <v>188</v>
      </c>
      <c r="B161" s="65">
        <v>2000.0</v>
      </c>
      <c r="C161" s="65" t="s">
        <v>190</v>
      </c>
      <c r="D161" s="66">
        <f t="shared" si="1"/>
        <v>9072</v>
      </c>
      <c r="E161" s="65">
        <v>324.0</v>
      </c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65" t="s">
        <v>188</v>
      </c>
      <c r="B162" s="65">
        <v>2050.0</v>
      </c>
      <c r="C162" s="65" t="s">
        <v>190</v>
      </c>
      <c r="D162" s="66">
        <f t="shared" si="1"/>
        <v>3388</v>
      </c>
      <c r="E162" s="65">
        <v>121.0</v>
      </c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65" t="s">
        <v>188</v>
      </c>
      <c r="B163" s="65">
        <v>3000.0</v>
      </c>
      <c r="C163" s="65" t="s">
        <v>190</v>
      </c>
      <c r="D163" s="66">
        <f t="shared" si="1"/>
        <v>15176</v>
      </c>
      <c r="E163" s="65">
        <v>542.0</v>
      </c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65" t="s">
        <v>188</v>
      </c>
      <c r="B164" s="65">
        <v>3050.0</v>
      </c>
      <c r="C164" s="65" t="s">
        <v>190</v>
      </c>
      <c r="D164" s="66">
        <f t="shared" si="1"/>
        <v>5964</v>
      </c>
      <c r="E164" s="65">
        <v>213.0</v>
      </c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65" t="s">
        <v>188</v>
      </c>
      <c r="B165" s="65">
        <v>1000.0</v>
      </c>
      <c r="C165" s="65" t="s">
        <v>191</v>
      </c>
      <c r="D165" s="66">
        <f t="shared" si="1"/>
        <v>14588</v>
      </c>
      <c r="E165" s="65">
        <v>521.0</v>
      </c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65" t="s">
        <v>188</v>
      </c>
      <c r="B166" s="65">
        <v>1050.0</v>
      </c>
      <c r="C166" s="65" t="s">
        <v>191</v>
      </c>
      <c r="D166" s="66">
        <f t="shared" si="1"/>
        <v>17640</v>
      </c>
      <c r="E166" s="65">
        <v>630.0</v>
      </c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65" t="s">
        <v>188</v>
      </c>
      <c r="B167" s="65">
        <v>2000.0</v>
      </c>
      <c r="C167" s="65" t="s">
        <v>191</v>
      </c>
      <c r="D167" s="66">
        <f t="shared" si="1"/>
        <v>9856</v>
      </c>
      <c r="E167" s="65">
        <v>352.0</v>
      </c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65" t="s">
        <v>188</v>
      </c>
      <c r="B168" s="65">
        <v>2050.0</v>
      </c>
      <c r="C168" s="65" t="s">
        <v>191</v>
      </c>
      <c r="D168" s="66">
        <f t="shared" si="1"/>
        <v>9016</v>
      </c>
      <c r="E168" s="65">
        <v>322.0</v>
      </c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65" t="s">
        <v>188</v>
      </c>
      <c r="B169" s="65">
        <v>3000.0</v>
      </c>
      <c r="C169" s="65" t="s">
        <v>191</v>
      </c>
      <c r="D169" s="66">
        <f t="shared" si="1"/>
        <v>17976</v>
      </c>
      <c r="E169" s="65">
        <v>642.0</v>
      </c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65" t="s">
        <v>188</v>
      </c>
      <c r="B170" s="65">
        <v>3050.0</v>
      </c>
      <c r="C170" s="65" t="s">
        <v>191</v>
      </c>
      <c r="D170" s="66">
        <f t="shared" si="1"/>
        <v>14616</v>
      </c>
      <c r="E170" s="65">
        <v>522.0</v>
      </c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65" t="s">
        <v>188</v>
      </c>
      <c r="B171" s="65">
        <v>1000.0</v>
      </c>
      <c r="C171" s="65" t="s">
        <v>192</v>
      </c>
      <c r="D171" s="66">
        <f t="shared" si="1"/>
        <v>3724</v>
      </c>
      <c r="E171" s="65">
        <v>133.0</v>
      </c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65" t="s">
        <v>188</v>
      </c>
      <c r="B172" s="65">
        <v>1050.0</v>
      </c>
      <c r="C172" s="65" t="s">
        <v>192</v>
      </c>
      <c r="D172" s="66">
        <f t="shared" si="1"/>
        <v>12712</v>
      </c>
      <c r="E172" s="65">
        <v>454.0</v>
      </c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65" t="s">
        <v>188</v>
      </c>
      <c r="B173" s="65">
        <v>2000.0</v>
      </c>
      <c r="C173" s="65" t="s">
        <v>192</v>
      </c>
      <c r="D173" s="66">
        <f t="shared" si="1"/>
        <v>16828</v>
      </c>
      <c r="E173" s="65">
        <v>601.0</v>
      </c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65" t="s">
        <v>188</v>
      </c>
      <c r="B174" s="65">
        <v>2050.0</v>
      </c>
      <c r="C174" s="65" t="s">
        <v>192</v>
      </c>
      <c r="D174" s="66">
        <f t="shared" si="1"/>
        <v>14056</v>
      </c>
      <c r="E174" s="65">
        <v>502.0</v>
      </c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65" t="s">
        <v>188</v>
      </c>
      <c r="B175" s="65">
        <v>3000.0</v>
      </c>
      <c r="C175" s="65" t="s">
        <v>192</v>
      </c>
      <c r="D175" s="66">
        <f t="shared" si="1"/>
        <v>8456</v>
      </c>
      <c r="E175" s="65">
        <v>302.0</v>
      </c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65" t="s">
        <v>188</v>
      </c>
      <c r="B176" s="65">
        <v>3050.0</v>
      </c>
      <c r="C176" s="65" t="s">
        <v>192</v>
      </c>
      <c r="D176" s="66">
        <f t="shared" si="1"/>
        <v>17808</v>
      </c>
      <c r="E176" s="65">
        <v>636.0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65" t="s">
        <v>188</v>
      </c>
      <c r="B177" s="65">
        <v>1000.0</v>
      </c>
      <c r="C177" s="65" t="s">
        <v>193</v>
      </c>
      <c r="D177" s="66">
        <f t="shared" si="1"/>
        <v>3416</v>
      </c>
      <c r="E177" s="65">
        <v>122.0</v>
      </c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65" t="s">
        <v>188</v>
      </c>
      <c r="B178" s="65">
        <v>1050.0</v>
      </c>
      <c r="C178" s="65" t="s">
        <v>193</v>
      </c>
      <c r="D178" s="66">
        <f t="shared" si="1"/>
        <v>13020</v>
      </c>
      <c r="E178" s="65">
        <v>465.0</v>
      </c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65" t="s">
        <v>188</v>
      </c>
      <c r="B179" s="65">
        <v>2000.0</v>
      </c>
      <c r="C179" s="65" t="s">
        <v>193</v>
      </c>
      <c r="D179" s="66">
        <f t="shared" si="1"/>
        <v>17780</v>
      </c>
      <c r="E179" s="65">
        <v>635.0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65" t="s">
        <v>188</v>
      </c>
      <c r="B180" s="65">
        <v>2050.0</v>
      </c>
      <c r="C180" s="65" t="s">
        <v>193</v>
      </c>
      <c r="D180" s="66">
        <f t="shared" si="1"/>
        <v>7140</v>
      </c>
      <c r="E180" s="65">
        <v>255.0</v>
      </c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65" t="s">
        <v>188</v>
      </c>
      <c r="B181" s="65">
        <v>3000.0</v>
      </c>
      <c r="C181" s="65" t="s">
        <v>193</v>
      </c>
      <c r="D181" s="66">
        <f t="shared" si="1"/>
        <v>7448</v>
      </c>
      <c r="E181" s="65">
        <v>266.0</v>
      </c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65" t="s">
        <v>188</v>
      </c>
      <c r="B182" s="65">
        <v>3050.0</v>
      </c>
      <c r="C182" s="65" t="s">
        <v>193</v>
      </c>
      <c r="D182" s="66">
        <f t="shared" si="1"/>
        <v>6608</v>
      </c>
      <c r="E182" s="65">
        <v>236.0</v>
      </c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65" t="s">
        <v>180</v>
      </c>
      <c r="B183" s="65">
        <v>1000.0</v>
      </c>
      <c r="C183" s="65" t="s">
        <v>194</v>
      </c>
      <c r="D183" s="66">
        <f t="shared" si="1"/>
        <v>9856</v>
      </c>
      <c r="E183" s="65">
        <v>352.0</v>
      </c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65" t="s">
        <v>180</v>
      </c>
      <c r="B184" s="65">
        <v>1050.0</v>
      </c>
      <c r="C184" s="65" t="s">
        <v>194</v>
      </c>
      <c r="D184" s="66">
        <f t="shared" si="1"/>
        <v>10248</v>
      </c>
      <c r="E184" s="65">
        <v>366.0</v>
      </c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65" t="s">
        <v>180</v>
      </c>
      <c r="B185" s="65">
        <v>2000.0</v>
      </c>
      <c r="C185" s="65" t="s">
        <v>194</v>
      </c>
      <c r="D185" s="66">
        <f t="shared" si="1"/>
        <v>14616</v>
      </c>
      <c r="E185" s="65">
        <v>522.0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65" t="s">
        <v>180</v>
      </c>
      <c r="B186" s="65">
        <v>2050.0</v>
      </c>
      <c r="C186" s="65" t="s">
        <v>194</v>
      </c>
      <c r="D186" s="66">
        <f t="shared" si="1"/>
        <v>11816</v>
      </c>
      <c r="E186" s="65">
        <v>422.0</v>
      </c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65" t="s">
        <v>180</v>
      </c>
      <c r="B187" s="65">
        <v>3000.0</v>
      </c>
      <c r="C187" s="65" t="s">
        <v>194</v>
      </c>
      <c r="D187" s="66">
        <f t="shared" si="1"/>
        <v>14896</v>
      </c>
      <c r="E187" s="65">
        <v>532.0</v>
      </c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65" t="s">
        <v>180</v>
      </c>
      <c r="B188" s="65">
        <v>3050.0</v>
      </c>
      <c r="C188" s="65" t="s">
        <v>194</v>
      </c>
      <c r="D188" s="66">
        <f t="shared" si="1"/>
        <v>3724</v>
      </c>
      <c r="E188" s="65">
        <v>133.0</v>
      </c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65" t="s">
        <v>180</v>
      </c>
      <c r="B189" s="65">
        <v>1000.0</v>
      </c>
      <c r="C189" s="65" t="s">
        <v>195</v>
      </c>
      <c r="D189" s="66">
        <f t="shared" si="1"/>
        <v>14616</v>
      </c>
      <c r="E189" s="65">
        <v>522.0</v>
      </c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65" t="s">
        <v>180</v>
      </c>
      <c r="B190" s="65">
        <v>1050.0</v>
      </c>
      <c r="C190" s="65" t="s">
        <v>195</v>
      </c>
      <c r="D190" s="66">
        <f t="shared" si="1"/>
        <v>9016</v>
      </c>
      <c r="E190" s="65">
        <v>322.0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65" t="s">
        <v>180</v>
      </c>
      <c r="B191" s="65">
        <v>2000.0</v>
      </c>
      <c r="C191" s="65" t="s">
        <v>195</v>
      </c>
      <c r="D191" s="66">
        <f t="shared" si="1"/>
        <v>3724</v>
      </c>
      <c r="E191" s="65">
        <v>133.0</v>
      </c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65" t="s">
        <v>180</v>
      </c>
      <c r="B192" s="65">
        <v>2050.0</v>
      </c>
      <c r="C192" s="65" t="s">
        <v>195</v>
      </c>
      <c r="D192" s="66">
        <f t="shared" si="1"/>
        <v>14616</v>
      </c>
      <c r="E192" s="65">
        <v>522.0</v>
      </c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65" t="s">
        <v>180</v>
      </c>
      <c r="B193" s="65">
        <v>3000.0</v>
      </c>
      <c r="C193" s="65" t="s">
        <v>195</v>
      </c>
      <c r="D193" s="66">
        <f t="shared" si="1"/>
        <v>9016</v>
      </c>
      <c r="E193" s="65">
        <v>322.0</v>
      </c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65" t="s">
        <v>180</v>
      </c>
      <c r="B194" s="65">
        <v>3050.0</v>
      </c>
      <c r="C194" s="65" t="s">
        <v>195</v>
      </c>
      <c r="D194" s="66">
        <f t="shared" si="1"/>
        <v>11928</v>
      </c>
      <c r="E194" s="65">
        <v>426.0</v>
      </c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65" t="s">
        <v>180</v>
      </c>
      <c r="B195" s="65">
        <v>1000.0</v>
      </c>
      <c r="C195" s="65" t="s">
        <v>196</v>
      </c>
      <c r="D195" s="66">
        <f t="shared" si="1"/>
        <v>11480</v>
      </c>
      <c r="E195" s="65">
        <v>410.0</v>
      </c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65" t="s">
        <v>180</v>
      </c>
      <c r="B196" s="65">
        <v>1050.0</v>
      </c>
      <c r="C196" s="65" t="s">
        <v>196</v>
      </c>
      <c r="D196" s="66">
        <f t="shared" si="1"/>
        <v>8960</v>
      </c>
      <c r="E196" s="65">
        <v>320.0</v>
      </c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65" t="s">
        <v>180</v>
      </c>
      <c r="B197" s="65">
        <v>2000.0</v>
      </c>
      <c r="C197" s="65" t="s">
        <v>196</v>
      </c>
      <c r="D197" s="66">
        <f t="shared" si="1"/>
        <v>18284</v>
      </c>
      <c r="E197" s="65">
        <v>653.0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65" t="s">
        <v>180</v>
      </c>
      <c r="B198" s="65">
        <v>2050.0</v>
      </c>
      <c r="C198" s="65" t="s">
        <v>196</v>
      </c>
      <c r="D198" s="66">
        <f t="shared" si="1"/>
        <v>14028</v>
      </c>
      <c r="E198" s="65">
        <v>501.0</v>
      </c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65" t="s">
        <v>180</v>
      </c>
      <c r="B199" s="65">
        <v>3000.0</v>
      </c>
      <c r="C199" s="65" t="s">
        <v>196</v>
      </c>
      <c r="D199" s="66">
        <f t="shared" si="1"/>
        <v>11256</v>
      </c>
      <c r="E199" s="65">
        <v>402.0</v>
      </c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65" t="s">
        <v>180</v>
      </c>
      <c r="B200" s="65">
        <v>3050.0</v>
      </c>
      <c r="C200" s="65" t="s">
        <v>196</v>
      </c>
      <c r="D200" s="66">
        <f t="shared" si="1"/>
        <v>11760</v>
      </c>
      <c r="E200" s="65">
        <v>420.0</v>
      </c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65" t="s">
        <v>180</v>
      </c>
      <c r="B201" s="65">
        <v>1000.0</v>
      </c>
      <c r="C201" s="65" t="s">
        <v>197</v>
      </c>
      <c r="D201" s="66">
        <f t="shared" si="1"/>
        <v>10080</v>
      </c>
      <c r="E201" s="65">
        <v>360.0</v>
      </c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65" t="s">
        <v>180</v>
      </c>
      <c r="B202" s="65">
        <v>1050.0</v>
      </c>
      <c r="C202" s="65" t="s">
        <v>197</v>
      </c>
      <c r="D202" s="66">
        <f t="shared" si="1"/>
        <v>11760</v>
      </c>
      <c r="E202" s="65">
        <v>420.0</v>
      </c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65" t="s">
        <v>180</v>
      </c>
      <c r="B203" s="65">
        <v>2000.0</v>
      </c>
      <c r="C203" s="65" t="s">
        <v>197</v>
      </c>
      <c r="D203" s="66">
        <f t="shared" si="1"/>
        <v>8484</v>
      </c>
      <c r="E203" s="65">
        <v>303.0</v>
      </c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65" t="s">
        <v>180</v>
      </c>
      <c r="B204" s="65">
        <v>2050.0</v>
      </c>
      <c r="C204" s="65" t="s">
        <v>197</v>
      </c>
      <c r="D204" s="66">
        <f t="shared" si="1"/>
        <v>16856</v>
      </c>
      <c r="E204" s="65">
        <v>602.0</v>
      </c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65" t="s">
        <v>180</v>
      </c>
      <c r="B205" s="65">
        <v>3000.0</v>
      </c>
      <c r="C205" s="65" t="s">
        <v>197</v>
      </c>
      <c r="D205" s="66">
        <f t="shared" si="1"/>
        <v>14560</v>
      </c>
      <c r="E205" s="65">
        <v>520.0</v>
      </c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65" t="s">
        <v>180</v>
      </c>
      <c r="B206" s="65">
        <v>3050.0</v>
      </c>
      <c r="C206" s="65" t="s">
        <v>197</v>
      </c>
      <c r="D206" s="66">
        <f t="shared" si="1"/>
        <v>8456</v>
      </c>
      <c r="E206" s="65">
        <v>302.0</v>
      </c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65" t="s">
        <v>180</v>
      </c>
      <c r="B207" s="65">
        <v>1000.0</v>
      </c>
      <c r="C207" s="65" t="s">
        <v>198</v>
      </c>
      <c r="D207" s="66">
        <f t="shared" si="1"/>
        <v>5684</v>
      </c>
      <c r="E207" s="65">
        <v>203.0</v>
      </c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65" t="s">
        <v>180</v>
      </c>
      <c r="B208" s="65">
        <v>1050.0</v>
      </c>
      <c r="C208" s="65" t="s">
        <v>198</v>
      </c>
      <c r="D208" s="66">
        <f t="shared" si="1"/>
        <v>14588</v>
      </c>
      <c r="E208" s="65">
        <v>521.0</v>
      </c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65" t="s">
        <v>180</v>
      </c>
      <c r="B209" s="65">
        <v>2000.0</v>
      </c>
      <c r="C209" s="65" t="s">
        <v>198</v>
      </c>
      <c r="D209" s="66">
        <f t="shared" si="1"/>
        <v>17640</v>
      </c>
      <c r="E209" s="65">
        <v>630.0</v>
      </c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65" t="s">
        <v>180</v>
      </c>
      <c r="B210" s="65">
        <v>2050.0</v>
      </c>
      <c r="C210" s="65" t="s">
        <v>198</v>
      </c>
      <c r="D210" s="66">
        <f t="shared" si="1"/>
        <v>9856</v>
      </c>
      <c r="E210" s="65">
        <v>352.0</v>
      </c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65" t="s">
        <v>180</v>
      </c>
      <c r="B211" s="65">
        <v>3000.0</v>
      </c>
      <c r="C211" s="65" t="s">
        <v>198</v>
      </c>
      <c r="D211" s="66">
        <f t="shared" si="1"/>
        <v>9016</v>
      </c>
      <c r="E211" s="65">
        <v>322.0</v>
      </c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65" t="s">
        <v>180</v>
      </c>
      <c r="B212" s="65">
        <v>3050.0</v>
      </c>
      <c r="C212" s="65" t="s">
        <v>198</v>
      </c>
      <c r="D212" s="66">
        <f t="shared" si="1"/>
        <v>17976</v>
      </c>
      <c r="E212" s="65">
        <v>642.0</v>
      </c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65" t="s">
        <v>187</v>
      </c>
      <c r="B213" s="65">
        <v>1000.0</v>
      </c>
      <c r="C213" s="65" t="s">
        <v>194</v>
      </c>
      <c r="D213" s="66">
        <f t="shared" si="1"/>
        <v>14616</v>
      </c>
      <c r="E213" s="65">
        <v>522.0</v>
      </c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65" t="s">
        <v>187</v>
      </c>
      <c r="B214" s="65">
        <v>1050.0</v>
      </c>
      <c r="C214" s="65" t="s">
        <v>194</v>
      </c>
      <c r="D214" s="66">
        <f t="shared" si="1"/>
        <v>3724</v>
      </c>
      <c r="E214" s="65">
        <v>133.0</v>
      </c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65" t="s">
        <v>187</v>
      </c>
      <c r="B215" s="65">
        <v>2000.0</v>
      </c>
      <c r="C215" s="65" t="s">
        <v>194</v>
      </c>
      <c r="D215" s="66">
        <f t="shared" si="1"/>
        <v>12712</v>
      </c>
      <c r="E215" s="65">
        <v>454.0</v>
      </c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65" t="s">
        <v>187</v>
      </c>
      <c r="B216" s="65">
        <v>2050.0</v>
      </c>
      <c r="C216" s="65" t="s">
        <v>194</v>
      </c>
      <c r="D216" s="66">
        <f t="shared" si="1"/>
        <v>16828</v>
      </c>
      <c r="E216" s="65">
        <v>601.0</v>
      </c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65" t="s">
        <v>187</v>
      </c>
      <c r="B217" s="65">
        <v>3000.0</v>
      </c>
      <c r="C217" s="65" t="s">
        <v>194</v>
      </c>
      <c r="D217" s="66">
        <f t="shared" si="1"/>
        <v>14056</v>
      </c>
      <c r="E217" s="65">
        <v>502.0</v>
      </c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65" t="s">
        <v>187</v>
      </c>
      <c r="B218" s="65">
        <v>3050.0</v>
      </c>
      <c r="C218" s="65" t="s">
        <v>194</v>
      </c>
      <c r="D218" s="66">
        <f t="shared" si="1"/>
        <v>8456</v>
      </c>
      <c r="E218" s="65">
        <v>302.0</v>
      </c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65" t="s">
        <v>187</v>
      </c>
      <c r="B219" s="65">
        <v>1000.0</v>
      </c>
      <c r="C219" s="65" t="s">
        <v>195</v>
      </c>
      <c r="D219" s="66">
        <f t="shared" si="1"/>
        <v>17808</v>
      </c>
      <c r="E219" s="65">
        <v>636.0</v>
      </c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65" t="s">
        <v>187</v>
      </c>
      <c r="B220" s="65">
        <v>1050.0</v>
      </c>
      <c r="C220" s="65" t="s">
        <v>195</v>
      </c>
      <c r="D220" s="66">
        <f t="shared" si="1"/>
        <v>3416</v>
      </c>
      <c r="E220" s="65">
        <v>122.0</v>
      </c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65" t="s">
        <v>187</v>
      </c>
      <c r="B221" s="65">
        <v>2000.0</v>
      </c>
      <c r="C221" s="65" t="s">
        <v>195</v>
      </c>
      <c r="D221" s="66">
        <f t="shared" si="1"/>
        <v>13020</v>
      </c>
      <c r="E221" s="65">
        <v>465.0</v>
      </c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65" t="s">
        <v>187</v>
      </c>
      <c r="B222" s="65">
        <v>2050.0</v>
      </c>
      <c r="C222" s="65" t="s">
        <v>195</v>
      </c>
      <c r="D222" s="66">
        <f t="shared" si="1"/>
        <v>17780</v>
      </c>
      <c r="E222" s="65">
        <v>635.0</v>
      </c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65" t="s">
        <v>187</v>
      </c>
      <c r="B223" s="65">
        <v>3000.0</v>
      </c>
      <c r="C223" s="65" t="s">
        <v>195</v>
      </c>
      <c r="D223" s="66">
        <f t="shared" si="1"/>
        <v>7140</v>
      </c>
      <c r="E223" s="65">
        <v>255.0</v>
      </c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65" t="s">
        <v>187</v>
      </c>
      <c r="B224" s="65">
        <v>3050.0</v>
      </c>
      <c r="C224" s="65" t="s">
        <v>195</v>
      </c>
      <c r="D224" s="66">
        <f t="shared" si="1"/>
        <v>7448</v>
      </c>
      <c r="E224" s="65">
        <v>266.0</v>
      </c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65" t="s">
        <v>187</v>
      </c>
      <c r="B225" s="65">
        <v>1000.0</v>
      </c>
      <c r="C225" s="65" t="s">
        <v>196</v>
      </c>
      <c r="D225" s="66">
        <f t="shared" si="1"/>
        <v>6608</v>
      </c>
      <c r="E225" s="65">
        <v>236.0</v>
      </c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65" t="s">
        <v>187</v>
      </c>
      <c r="B226" s="65">
        <v>1050.0</v>
      </c>
      <c r="C226" s="65" t="s">
        <v>196</v>
      </c>
      <c r="D226" s="66">
        <f t="shared" si="1"/>
        <v>9856</v>
      </c>
      <c r="E226" s="65">
        <v>352.0</v>
      </c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65" t="s">
        <v>187</v>
      </c>
      <c r="B227" s="65">
        <v>2000.0</v>
      </c>
      <c r="C227" s="65" t="s">
        <v>196</v>
      </c>
      <c r="D227" s="66">
        <f t="shared" si="1"/>
        <v>10248</v>
      </c>
      <c r="E227" s="65">
        <v>366.0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65" t="s">
        <v>187</v>
      </c>
      <c r="B228" s="65">
        <v>2050.0</v>
      </c>
      <c r="C228" s="65" t="s">
        <v>196</v>
      </c>
      <c r="D228" s="66">
        <f t="shared" si="1"/>
        <v>14616</v>
      </c>
      <c r="E228" s="65">
        <v>522.0</v>
      </c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65" t="s">
        <v>187</v>
      </c>
      <c r="B229" s="65">
        <v>3000.0</v>
      </c>
      <c r="C229" s="65" t="s">
        <v>196</v>
      </c>
      <c r="D229" s="66">
        <f t="shared" si="1"/>
        <v>11816</v>
      </c>
      <c r="E229" s="65">
        <v>422.0</v>
      </c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65" t="s">
        <v>187</v>
      </c>
      <c r="B230" s="65">
        <v>3050.0</v>
      </c>
      <c r="C230" s="65" t="s">
        <v>196</v>
      </c>
      <c r="D230" s="66">
        <f t="shared" si="1"/>
        <v>14896</v>
      </c>
      <c r="E230" s="65">
        <v>532.0</v>
      </c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65" t="s">
        <v>187</v>
      </c>
      <c r="B231" s="65">
        <v>1000.0</v>
      </c>
      <c r="C231" s="65" t="s">
        <v>197</v>
      </c>
      <c r="D231" s="66">
        <f t="shared" si="1"/>
        <v>3724</v>
      </c>
      <c r="E231" s="65">
        <v>133.0</v>
      </c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65" t="s">
        <v>187</v>
      </c>
      <c r="B232" s="65">
        <v>1050.0</v>
      </c>
      <c r="C232" s="65" t="s">
        <v>197</v>
      </c>
      <c r="D232" s="66">
        <f t="shared" si="1"/>
        <v>14616</v>
      </c>
      <c r="E232" s="65">
        <v>522.0</v>
      </c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65" t="s">
        <v>187</v>
      </c>
      <c r="B233" s="65">
        <v>2000.0</v>
      </c>
      <c r="C233" s="65" t="s">
        <v>197</v>
      </c>
      <c r="D233" s="66">
        <f t="shared" si="1"/>
        <v>9016</v>
      </c>
      <c r="E233" s="65">
        <v>322.0</v>
      </c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65" t="s">
        <v>187</v>
      </c>
      <c r="B234" s="65">
        <v>2050.0</v>
      </c>
      <c r="C234" s="65" t="s">
        <v>197</v>
      </c>
      <c r="D234" s="66">
        <f t="shared" si="1"/>
        <v>5936</v>
      </c>
      <c r="E234" s="65">
        <v>212.0</v>
      </c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65" t="s">
        <v>187</v>
      </c>
      <c r="B235" s="65">
        <v>3000.0</v>
      </c>
      <c r="C235" s="65" t="s">
        <v>197</v>
      </c>
      <c r="D235" s="66">
        <f t="shared" si="1"/>
        <v>10136</v>
      </c>
      <c r="E235" s="65">
        <v>362.0</v>
      </c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65" t="s">
        <v>187</v>
      </c>
      <c r="B236" s="65">
        <v>3050.0</v>
      </c>
      <c r="C236" s="65" t="s">
        <v>197</v>
      </c>
      <c r="D236" s="66">
        <f t="shared" si="1"/>
        <v>3388</v>
      </c>
      <c r="E236" s="65">
        <v>121.0</v>
      </c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65" t="s">
        <v>187</v>
      </c>
      <c r="B237" s="65">
        <v>1000.0</v>
      </c>
      <c r="C237" s="65" t="s">
        <v>198</v>
      </c>
      <c r="D237" s="66">
        <f t="shared" si="1"/>
        <v>14056</v>
      </c>
      <c r="E237" s="65">
        <v>502.0</v>
      </c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65" t="s">
        <v>187</v>
      </c>
      <c r="B238" s="65">
        <v>1050.0</v>
      </c>
      <c r="C238" s="65" t="s">
        <v>198</v>
      </c>
      <c r="D238" s="66">
        <f t="shared" si="1"/>
        <v>10136</v>
      </c>
      <c r="E238" s="65">
        <v>362.0</v>
      </c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65" t="s">
        <v>187</v>
      </c>
      <c r="B239" s="65">
        <v>2000.0</v>
      </c>
      <c r="C239" s="65" t="s">
        <v>198</v>
      </c>
      <c r="D239" s="66">
        <f t="shared" si="1"/>
        <v>14588</v>
      </c>
      <c r="E239" s="65">
        <v>521.0</v>
      </c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65" t="s">
        <v>187</v>
      </c>
      <c r="B240" s="65">
        <v>2050.0</v>
      </c>
      <c r="C240" s="65" t="s">
        <v>198</v>
      </c>
      <c r="D240" s="66">
        <f t="shared" si="1"/>
        <v>6552</v>
      </c>
      <c r="E240" s="65">
        <v>234.0</v>
      </c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65" t="s">
        <v>187</v>
      </c>
      <c r="B241" s="65">
        <v>3000.0</v>
      </c>
      <c r="C241" s="65" t="s">
        <v>198</v>
      </c>
      <c r="D241" s="66">
        <f t="shared" si="1"/>
        <v>11788</v>
      </c>
      <c r="E241" s="65">
        <v>421.0</v>
      </c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65" t="s">
        <v>187</v>
      </c>
      <c r="B242" s="65">
        <v>3050.0</v>
      </c>
      <c r="C242" s="65" t="s">
        <v>198</v>
      </c>
      <c r="D242" s="66">
        <f t="shared" si="1"/>
        <v>9072</v>
      </c>
      <c r="E242" s="65">
        <v>324.0</v>
      </c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65" t="s">
        <v>188</v>
      </c>
      <c r="B243" s="65">
        <v>1000.0</v>
      </c>
      <c r="C243" s="65" t="s">
        <v>194</v>
      </c>
      <c r="D243" s="66">
        <f t="shared" si="1"/>
        <v>3388</v>
      </c>
      <c r="E243" s="65">
        <v>121.0</v>
      </c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65" t="s">
        <v>188</v>
      </c>
      <c r="B244" s="65">
        <v>1050.0</v>
      </c>
      <c r="C244" s="65" t="s">
        <v>194</v>
      </c>
      <c r="D244" s="66">
        <f t="shared" si="1"/>
        <v>15176</v>
      </c>
      <c r="E244" s="65">
        <v>542.0</v>
      </c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65" t="s">
        <v>188</v>
      </c>
      <c r="B245" s="65">
        <v>2000.0</v>
      </c>
      <c r="C245" s="65" t="s">
        <v>194</v>
      </c>
      <c r="D245" s="66">
        <f t="shared" si="1"/>
        <v>5964</v>
      </c>
      <c r="E245" s="65">
        <v>213.0</v>
      </c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65" t="s">
        <v>188</v>
      </c>
      <c r="B246" s="65">
        <v>2050.0</v>
      </c>
      <c r="C246" s="65" t="s">
        <v>194</v>
      </c>
      <c r="D246" s="66">
        <f t="shared" si="1"/>
        <v>3724</v>
      </c>
      <c r="E246" s="65">
        <v>133.0</v>
      </c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65" t="s">
        <v>188</v>
      </c>
      <c r="B247" s="65">
        <v>3000.0</v>
      </c>
      <c r="C247" s="65" t="s">
        <v>194</v>
      </c>
      <c r="D247" s="66">
        <f t="shared" si="1"/>
        <v>14616</v>
      </c>
      <c r="E247" s="65">
        <v>522.0</v>
      </c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65" t="s">
        <v>188</v>
      </c>
      <c r="B248" s="65">
        <v>3050.0</v>
      </c>
      <c r="C248" s="65" t="s">
        <v>194</v>
      </c>
      <c r="D248" s="66">
        <f t="shared" si="1"/>
        <v>9016</v>
      </c>
      <c r="E248" s="65">
        <v>322.0</v>
      </c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65" t="s">
        <v>188</v>
      </c>
      <c r="B249" s="65">
        <v>1000.0</v>
      </c>
      <c r="C249" s="65" t="s">
        <v>195</v>
      </c>
      <c r="D249" s="66">
        <f t="shared" si="1"/>
        <v>11928</v>
      </c>
      <c r="E249" s="65">
        <v>426.0</v>
      </c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65" t="s">
        <v>188</v>
      </c>
      <c r="B250" s="65">
        <v>1050.0</v>
      </c>
      <c r="C250" s="65" t="s">
        <v>195</v>
      </c>
      <c r="D250" s="66">
        <f t="shared" si="1"/>
        <v>11480</v>
      </c>
      <c r="E250" s="65">
        <v>410.0</v>
      </c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65" t="s">
        <v>188</v>
      </c>
      <c r="B251" s="65">
        <v>2000.0</v>
      </c>
      <c r="C251" s="65" t="s">
        <v>195</v>
      </c>
      <c r="D251" s="66">
        <f t="shared" si="1"/>
        <v>8960</v>
      </c>
      <c r="E251" s="65">
        <v>320.0</v>
      </c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65" t="s">
        <v>188</v>
      </c>
      <c r="B252" s="65">
        <v>2050.0</v>
      </c>
      <c r="C252" s="65" t="s">
        <v>195</v>
      </c>
      <c r="D252" s="66">
        <f t="shared" si="1"/>
        <v>18284</v>
      </c>
      <c r="E252" s="65">
        <v>653.0</v>
      </c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65" t="s">
        <v>188</v>
      </c>
      <c r="B253" s="65">
        <v>3000.0</v>
      </c>
      <c r="C253" s="65" t="s">
        <v>195</v>
      </c>
      <c r="D253" s="66">
        <f t="shared" si="1"/>
        <v>14028</v>
      </c>
      <c r="E253" s="65">
        <v>501.0</v>
      </c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65" t="s">
        <v>188</v>
      </c>
      <c r="B254" s="65">
        <v>3050.0</v>
      </c>
      <c r="C254" s="65" t="s">
        <v>195</v>
      </c>
      <c r="D254" s="66">
        <f t="shared" si="1"/>
        <v>11256</v>
      </c>
      <c r="E254" s="65">
        <v>402.0</v>
      </c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65" t="s">
        <v>188</v>
      </c>
      <c r="B255" s="65">
        <v>1000.0</v>
      </c>
      <c r="C255" s="65" t="s">
        <v>196</v>
      </c>
      <c r="D255" s="66">
        <f t="shared" si="1"/>
        <v>11760</v>
      </c>
      <c r="E255" s="65">
        <v>420.0</v>
      </c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65" t="s">
        <v>188</v>
      </c>
      <c r="B256" s="65">
        <v>1050.0</v>
      </c>
      <c r="C256" s="65" t="s">
        <v>196</v>
      </c>
      <c r="D256" s="66">
        <f t="shared" si="1"/>
        <v>10080</v>
      </c>
      <c r="E256" s="65">
        <v>360.0</v>
      </c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65" t="s">
        <v>188</v>
      </c>
      <c r="B257" s="65">
        <v>2000.0</v>
      </c>
      <c r="C257" s="65" t="s">
        <v>196</v>
      </c>
      <c r="D257" s="66">
        <f t="shared" si="1"/>
        <v>11760</v>
      </c>
      <c r="E257" s="65">
        <v>420.0</v>
      </c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65" t="s">
        <v>188</v>
      </c>
      <c r="B258" s="65">
        <v>2050.0</v>
      </c>
      <c r="C258" s="65" t="s">
        <v>196</v>
      </c>
      <c r="D258" s="66">
        <f t="shared" si="1"/>
        <v>8484</v>
      </c>
      <c r="E258" s="65">
        <v>303.0</v>
      </c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65" t="s">
        <v>188</v>
      </c>
      <c r="B259" s="65">
        <v>3000.0</v>
      </c>
      <c r="C259" s="65" t="s">
        <v>196</v>
      </c>
      <c r="D259" s="66">
        <f t="shared" si="1"/>
        <v>16856</v>
      </c>
      <c r="E259" s="65">
        <v>602.0</v>
      </c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65" t="s">
        <v>188</v>
      </c>
      <c r="B260" s="65">
        <v>3050.0</v>
      </c>
      <c r="C260" s="65" t="s">
        <v>196</v>
      </c>
      <c r="D260" s="66">
        <f t="shared" si="1"/>
        <v>14560</v>
      </c>
      <c r="E260" s="65">
        <v>520.0</v>
      </c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65" t="s">
        <v>188</v>
      </c>
      <c r="B261" s="65">
        <v>1000.0</v>
      </c>
      <c r="C261" s="65" t="s">
        <v>197</v>
      </c>
      <c r="D261" s="66">
        <f t="shared" si="1"/>
        <v>8456</v>
      </c>
      <c r="E261" s="65">
        <v>302.0</v>
      </c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65" t="s">
        <v>188</v>
      </c>
      <c r="B262" s="65">
        <v>1050.0</v>
      </c>
      <c r="C262" s="65" t="s">
        <v>197</v>
      </c>
      <c r="D262" s="66">
        <f t="shared" si="1"/>
        <v>5684</v>
      </c>
      <c r="E262" s="65">
        <v>203.0</v>
      </c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65" t="s">
        <v>188</v>
      </c>
      <c r="B263" s="65">
        <v>2000.0</v>
      </c>
      <c r="C263" s="65" t="s">
        <v>197</v>
      </c>
      <c r="D263" s="66">
        <f t="shared" si="1"/>
        <v>5740</v>
      </c>
      <c r="E263" s="65">
        <v>205.0</v>
      </c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65" t="s">
        <v>188</v>
      </c>
      <c r="B264" s="65">
        <v>2050.0</v>
      </c>
      <c r="C264" s="65" t="s">
        <v>197</v>
      </c>
      <c r="D264" s="66">
        <f t="shared" si="1"/>
        <v>3724</v>
      </c>
      <c r="E264" s="65">
        <v>133.0</v>
      </c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65" t="s">
        <v>188</v>
      </c>
      <c r="B265" s="65">
        <v>3000.0</v>
      </c>
      <c r="C265" s="65" t="s">
        <v>197</v>
      </c>
      <c r="D265" s="66">
        <f t="shared" si="1"/>
        <v>14616</v>
      </c>
      <c r="E265" s="65">
        <v>522.0</v>
      </c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65" t="s">
        <v>188</v>
      </c>
      <c r="B266" s="65">
        <v>3050.0</v>
      </c>
      <c r="C266" s="65" t="s">
        <v>197</v>
      </c>
      <c r="D266" s="66">
        <f t="shared" si="1"/>
        <v>9016</v>
      </c>
      <c r="E266" s="65">
        <v>322.0</v>
      </c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65" t="s">
        <v>188</v>
      </c>
      <c r="B267" s="65">
        <v>1000.0</v>
      </c>
      <c r="C267" s="65" t="s">
        <v>198</v>
      </c>
      <c r="D267" s="66">
        <f t="shared" si="1"/>
        <v>11928</v>
      </c>
      <c r="E267" s="65">
        <v>426.0</v>
      </c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65" t="s">
        <v>188</v>
      </c>
      <c r="B268" s="65">
        <v>1050.0</v>
      </c>
      <c r="C268" s="65" t="s">
        <v>198</v>
      </c>
      <c r="D268" s="66">
        <f t="shared" si="1"/>
        <v>11480</v>
      </c>
      <c r="E268" s="65">
        <v>410.0</v>
      </c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65" t="s">
        <v>188</v>
      </c>
      <c r="B269" s="65">
        <v>2000.0</v>
      </c>
      <c r="C269" s="65" t="s">
        <v>198</v>
      </c>
      <c r="D269" s="66">
        <f t="shared" si="1"/>
        <v>8960</v>
      </c>
      <c r="E269" s="65">
        <v>320.0</v>
      </c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65" t="s">
        <v>188</v>
      </c>
      <c r="B270" s="65">
        <v>2050.0</v>
      </c>
      <c r="C270" s="65" t="s">
        <v>198</v>
      </c>
      <c r="D270" s="66">
        <f t="shared" si="1"/>
        <v>18284</v>
      </c>
      <c r="E270" s="65">
        <v>653.0</v>
      </c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65" t="s">
        <v>188</v>
      </c>
      <c r="B271" s="65">
        <v>3000.0</v>
      </c>
      <c r="C271" s="65" t="s">
        <v>198</v>
      </c>
      <c r="D271" s="66">
        <f t="shared" si="1"/>
        <v>14028</v>
      </c>
      <c r="E271" s="65">
        <v>501.0</v>
      </c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65" t="s">
        <v>188</v>
      </c>
      <c r="B272" s="65">
        <v>3050.0</v>
      </c>
      <c r="C272" s="65" t="s">
        <v>198</v>
      </c>
      <c r="D272" s="66">
        <f t="shared" si="1"/>
        <v>11256</v>
      </c>
      <c r="E272" s="65">
        <v>402.0</v>
      </c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7.88"/>
    <col customWidth="1" min="3" max="3" width="12.63"/>
    <col customWidth="1" min="4" max="4" width="3.13"/>
    <col customWidth="1" min="5" max="5" width="11.88"/>
    <col customWidth="1" min="6" max="6" width="10.63"/>
    <col customWidth="1" min="7" max="7" width="14.63"/>
    <col customWidth="1" min="8" max="8" width="10.88"/>
    <col customWidth="1" min="9" max="26" width="8.63"/>
  </cols>
  <sheetData>
    <row r="1" ht="12.75" customHeight="1"/>
    <row r="2" ht="12.75" customHeight="1">
      <c r="A2" s="73" t="s">
        <v>199</v>
      </c>
      <c r="B2" s="73" t="s">
        <v>200</v>
      </c>
      <c r="C2" s="73" t="s">
        <v>201</v>
      </c>
      <c r="D2" s="74"/>
      <c r="E2" s="60" t="s">
        <v>202</v>
      </c>
      <c r="F2" s="60" t="s">
        <v>203</v>
      </c>
      <c r="G2" s="60" t="s">
        <v>204</v>
      </c>
      <c r="H2" s="74"/>
    </row>
    <row r="3" ht="12.75" customHeight="1">
      <c r="A3" s="75" t="s">
        <v>205</v>
      </c>
      <c r="B3" s="76" t="s">
        <v>206</v>
      </c>
      <c r="C3" s="77">
        <v>13.65</v>
      </c>
      <c r="D3" s="78"/>
      <c r="E3" s="79" t="str">
        <f t="shared" ref="E3:E26" si="1">LEFT(A3,3)</f>
        <v>ACM</v>
      </c>
      <c r="F3" s="79" t="str">
        <f t="shared" ref="F3:F26" si="2">MID(A3,4,3)</f>
        <v>110</v>
      </c>
      <c r="G3" s="79" t="str">
        <f t="shared" ref="G3:G26" si="3">RIGHT(A3,2)</f>
        <v>WW</v>
      </c>
    </row>
    <row r="4" ht="12.75" customHeight="1">
      <c r="A4" s="75" t="s">
        <v>207</v>
      </c>
      <c r="B4" s="76" t="s">
        <v>208</v>
      </c>
      <c r="C4" s="77">
        <v>12.19</v>
      </c>
      <c r="D4" s="78"/>
      <c r="E4" s="79" t="str">
        <f t="shared" si="1"/>
        <v>ACM</v>
      </c>
      <c r="F4" s="79" t="str">
        <f t="shared" si="2"/>
        <v>111</v>
      </c>
      <c r="G4" s="79" t="str">
        <f t="shared" si="3"/>
        <v>WW</v>
      </c>
    </row>
    <row r="5" ht="12.75" customHeight="1">
      <c r="A5" s="75" t="s">
        <v>209</v>
      </c>
      <c r="B5" s="76" t="s">
        <v>210</v>
      </c>
      <c r="C5" s="77">
        <v>10.89</v>
      </c>
      <c r="D5" s="78"/>
      <c r="E5" s="79" t="str">
        <f t="shared" si="1"/>
        <v>ACM</v>
      </c>
      <c r="F5" s="79" t="str">
        <f t="shared" si="2"/>
        <v>150</v>
      </c>
      <c r="G5" s="79" t="str">
        <f t="shared" si="3"/>
        <v>WW</v>
      </c>
    </row>
    <row r="6" ht="12.75" customHeight="1">
      <c r="A6" s="75" t="s">
        <v>211</v>
      </c>
      <c r="B6" s="76" t="s">
        <v>212</v>
      </c>
      <c r="C6" s="77">
        <v>9.75</v>
      </c>
      <c r="D6" s="78"/>
      <c r="E6" s="79" t="str">
        <f t="shared" si="1"/>
        <v>ACM</v>
      </c>
      <c r="F6" s="79" t="str">
        <f t="shared" si="2"/>
        <v>321</v>
      </c>
      <c r="G6" s="79" t="str">
        <f t="shared" si="3"/>
        <v>DP</v>
      </c>
    </row>
    <row r="7" ht="12.75" customHeight="1">
      <c r="A7" s="75" t="s">
        <v>213</v>
      </c>
      <c r="B7" s="76" t="s">
        <v>214</v>
      </c>
      <c r="C7" s="77">
        <v>9.59</v>
      </c>
      <c r="D7" s="78"/>
      <c r="E7" s="79" t="str">
        <f t="shared" si="1"/>
        <v>ACM</v>
      </c>
      <c r="F7" s="79" t="str">
        <f t="shared" si="2"/>
        <v>322</v>
      </c>
      <c r="G7" s="79" t="str">
        <f t="shared" si="3"/>
        <v>DP</v>
      </c>
    </row>
    <row r="8" ht="12.75" customHeight="1">
      <c r="A8" s="75" t="s">
        <v>215</v>
      </c>
      <c r="B8" s="76" t="s">
        <v>216</v>
      </c>
      <c r="C8" s="77">
        <v>10.4</v>
      </c>
      <c r="D8" s="78"/>
      <c r="E8" s="79" t="str">
        <f t="shared" si="1"/>
        <v>ACM</v>
      </c>
      <c r="F8" s="79" t="str">
        <f t="shared" si="2"/>
        <v>325</v>
      </c>
      <c r="G8" s="79" t="str">
        <f t="shared" si="3"/>
        <v>DP</v>
      </c>
    </row>
    <row r="9" ht="12.75" customHeight="1">
      <c r="A9" s="75" t="s">
        <v>217</v>
      </c>
      <c r="B9" s="76" t="s">
        <v>218</v>
      </c>
      <c r="C9" s="77">
        <v>10.56</v>
      </c>
      <c r="D9" s="78"/>
      <c r="E9" s="79" t="str">
        <f t="shared" si="1"/>
        <v>ACM</v>
      </c>
      <c r="F9" s="79" t="str">
        <f t="shared" si="2"/>
        <v>330</v>
      </c>
      <c r="G9" s="79" t="str">
        <f t="shared" si="3"/>
        <v>DP</v>
      </c>
    </row>
    <row r="10" ht="12.75" customHeight="1">
      <c r="A10" s="75" t="s">
        <v>219</v>
      </c>
      <c r="B10" s="76" t="s">
        <v>220</v>
      </c>
      <c r="C10" s="77">
        <v>9.75</v>
      </c>
      <c r="D10" s="78"/>
      <c r="E10" s="79" t="str">
        <f t="shared" si="1"/>
        <v>ACM</v>
      </c>
      <c r="F10" s="79" t="str">
        <f t="shared" si="2"/>
        <v>450</v>
      </c>
      <c r="G10" s="79" t="str">
        <f t="shared" si="3"/>
        <v>DP</v>
      </c>
    </row>
    <row r="11" ht="12.75" customHeight="1">
      <c r="A11" s="75" t="s">
        <v>221</v>
      </c>
      <c r="B11" s="76" t="s">
        <v>222</v>
      </c>
      <c r="C11" s="77">
        <v>9.75</v>
      </c>
      <c r="D11" s="78"/>
      <c r="E11" s="79" t="str">
        <f t="shared" si="1"/>
        <v>ACM</v>
      </c>
      <c r="F11" s="79" t="str">
        <f t="shared" si="2"/>
        <v>460</v>
      </c>
      <c r="G11" s="79" t="str">
        <f t="shared" si="3"/>
        <v>DP</v>
      </c>
    </row>
    <row r="12" ht="12.75" customHeight="1">
      <c r="A12" s="75" t="s">
        <v>223</v>
      </c>
      <c r="B12" s="76" t="s">
        <v>224</v>
      </c>
      <c r="C12" s="77">
        <v>4.06</v>
      </c>
      <c r="D12" s="78"/>
      <c r="E12" s="79" t="str">
        <f t="shared" si="1"/>
        <v>AST</v>
      </c>
      <c r="F12" s="79" t="str">
        <f t="shared" si="2"/>
        <v>530</v>
      </c>
      <c r="G12" s="79" t="str">
        <f t="shared" si="3"/>
        <v>OL</v>
      </c>
    </row>
    <row r="13" ht="12.75" customHeight="1">
      <c r="A13" s="75" t="s">
        <v>225</v>
      </c>
      <c r="B13" s="76" t="s">
        <v>226</v>
      </c>
      <c r="C13" s="77">
        <v>5.04</v>
      </c>
      <c r="D13" s="78"/>
      <c r="E13" s="79" t="str">
        <f t="shared" si="1"/>
        <v>AST</v>
      </c>
      <c r="F13" s="79" t="str">
        <f t="shared" si="2"/>
        <v>100</v>
      </c>
      <c r="G13" s="79" t="str">
        <f t="shared" si="3"/>
        <v>TF</v>
      </c>
    </row>
    <row r="14" ht="12.75" customHeight="1">
      <c r="A14" s="75" t="s">
        <v>227</v>
      </c>
      <c r="B14" s="76" t="s">
        <v>228</v>
      </c>
      <c r="C14" s="77">
        <v>3.9</v>
      </c>
      <c r="D14" s="78"/>
      <c r="E14" s="79" t="str">
        <f t="shared" si="1"/>
        <v>AST</v>
      </c>
      <c r="F14" s="79" t="str">
        <f t="shared" si="2"/>
        <v>130</v>
      </c>
      <c r="G14" s="79" t="str">
        <f t="shared" si="3"/>
        <v>OL</v>
      </c>
    </row>
    <row r="15" ht="12.75" customHeight="1">
      <c r="A15" s="75" t="s">
        <v>229</v>
      </c>
      <c r="B15" s="76" t="s">
        <v>230</v>
      </c>
      <c r="C15" s="77">
        <v>4.55</v>
      </c>
      <c r="D15" s="78"/>
      <c r="E15" s="79" t="str">
        <f t="shared" si="1"/>
        <v>AST</v>
      </c>
      <c r="F15" s="79" t="str">
        <f t="shared" si="2"/>
        <v>140</v>
      </c>
      <c r="G15" s="79" t="str">
        <f t="shared" si="3"/>
        <v>OL</v>
      </c>
    </row>
    <row r="16" ht="12.75" customHeight="1">
      <c r="A16" s="75" t="s">
        <v>231</v>
      </c>
      <c r="B16" s="76" t="s">
        <v>232</v>
      </c>
      <c r="C16" s="77">
        <v>5.2</v>
      </c>
      <c r="D16" s="78"/>
      <c r="E16" s="79" t="str">
        <f t="shared" si="1"/>
        <v>AST</v>
      </c>
      <c r="F16" s="79" t="str">
        <f t="shared" si="2"/>
        <v>300</v>
      </c>
      <c r="G16" s="79" t="str">
        <f t="shared" si="3"/>
        <v>GO</v>
      </c>
    </row>
    <row r="17" ht="12.75" customHeight="1">
      <c r="A17" s="75" t="s">
        <v>233</v>
      </c>
      <c r="B17" s="76" t="s">
        <v>234</v>
      </c>
      <c r="C17" s="77">
        <v>7.31</v>
      </c>
      <c r="D17" s="78"/>
      <c r="E17" s="79" t="str">
        <f t="shared" si="1"/>
        <v>AST</v>
      </c>
      <c r="F17" s="79" t="str">
        <f t="shared" si="2"/>
        <v>121</v>
      </c>
      <c r="G17" s="79" t="str">
        <f t="shared" si="3"/>
        <v>BF</v>
      </c>
    </row>
    <row r="18" ht="12.75" customHeight="1">
      <c r="A18" s="75" t="s">
        <v>235</v>
      </c>
      <c r="B18" s="76" t="s">
        <v>236</v>
      </c>
      <c r="C18" s="77">
        <v>6.5</v>
      </c>
      <c r="D18" s="78"/>
      <c r="E18" s="79" t="str">
        <f t="shared" si="1"/>
        <v>AST</v>
      </c>
      <c r="F18" s="79" t="str">
        <f t="shared" si="2"/>
        <v>132</v>
      </c>
      <c r="G18" s="79" t="str">
        <f t="shared" si="3"/>
        <v>PS</v>
      </c>
    </row>
    <row r="19" ht="12.75" customHeight="1">
      <c r="A19" s="75" t="s">
        <v>237</v>
      </c>
      <c r="B19" s="76" t="s">
        <v>238</v>
      </c>
      <c r="C19" s="77">
        <v>4.55</v>
      </c>
      <c r="D19" s="78"/>
      <c r="E19" s="79" t="str">
        <f t="shared" si="1"/>
        <v>AST</v>
      </c>
      <c r="F19" s="79" t="str">
        <f t="shared" si="2"/>
        <v>205</v>
      </c>
      <c r="G19" s="79" t="str">
        <f t="shared" si="3"/>
        <v>95</v>
      </c>
    </row>
    <row r="20" ht="12.75" customHeight="1">
      <c r="A20" s="75" t="s">
        <v>239</v>
      </c>
      <c r="B20" s="76" t="s">
        <v>240</v>
      </c>
      <c r="C20" s="77">
        <v>14.3</v>
      </c>
      <c r="D20" s="78"/>
      <c r="E20" s="79" t="str">
        <f t="shared" si="1"/>
        <v>BVR</v>
      </c>
      <c r="F20" s="79" t="str">
        <f t="shared" si="2"/>
        <v>590</v>
      </c>
      <c r="G20" s="79" t="str">
        <f t="shared" si="3"/>
        <v>WF</v>
      </c>
    </row>
    <row r="21" ht="12.75" customHeight="1">
      <c r="A21" s="75" t="s">
        <v>241</v>
      </c>
      <c r="B21" s="76" t="s">
        <v>242</v>
      </c>
      <c r="C21" s="77">
        <v>13.81</v>
      </c>
      <c r="D21" s="78"/>
      <c r="E21" s="79" t="str">
        <f t="shared" si="1"/>
        <v>BVR</v>
      </c>
      <c r="F21" s="79" t="str">
        <f t="shared" si="2"/>
        <v>690</v>
      </c>
      <c r="G21" s="79" t="str">
        <f t="shared" si="3"/>
        <v>AF</v>
      </c>
    </row>
    <row r="22" ht="12.75" customHeight="1">
      <c r="A22" s="75" t="s">
        <v>243</v>
      </c>
      <c r="B22" s="76" t="s">
        <v>244</v>
      </c>
      <c r="C22" s="77">
        <v>7.31</v>
      </c>
      <c r="D22" s="78"/>
      <c r="E22" s="79" t="str">
        <f t="shared" si="1"/>
        <v>TRA</v>
      </c>
      <c r="F22" s="79" t="str">
        <f t="shared" si="2"/>
        <v>203</v>
      </c>
      <c r="G22" s="79" t="str">
        <f t="shared" si="3"/>
        <v>OF</v>
      </c>
    </row>
    <row r="23" ht="12.75" customHeight="1">
      <c r="A23" s="75" t="s">
        <v>245</v>
      </c>
      <c r="B23" s="76" t="s">
        <v>246</v>
      </c>
      <c r="C23" s="77">
        <v>7.31</v>
      </c>
      <c r="D23" s="78"/>
      <c r="E23" s="79" t="str">
        <f t="shared" si="1"/>
        <v>TRA</v>
      </c>
      <c r="F23" s="79" t="str">
        <f t="shared" si="2"/>
        <v>205</v>
      </c>
      <c r="G23" s="79" t="str">
        <f t="shared" si="3"/>
        <v>OF</v>
      </c>
    </row>
    <row r="24" ht="12.75" customHeight="1">
      <c r="A24" s="75" t="s">
        <v>247</v>
      </c>
      <c r="B24" s="76" t="s">
        <v>248</v>
      </c>
      <c r="C24" s="77">
        <v>7.31</v>
      </c>
      <c r="D24" s="78"/>
      <c r="E24" s="79" t="str">
        <f t="shared" si="1"/>
        <v>TRA</v>
      </c>
      <c r="F24" s="79" t="str">
        <f t="shared" si="2"/>
        <v>207</v>
      </c>
      <c r="G24" s="79" t="str">
        <f t="shared" si="3"/>
        <v>OF</v>
      </c>
    </row>
    <row r="25" ht="12.75" customHeight="1">
      <c r="A25" s="75" t="s">
        <v>249</v>
      </c>
      <c r="B25" s="76" t="s">
        <v>250</v>
      </c>
      <c r="C25" s="77">
        <v>7.64</v>
      </c>
      <c r="D25" s="78"/>
      <c r="E25" s="79" t="str">
        <f t="shared" si="1"/>
        <v>TRA</v>
      </c>
      <c r="F25" s="79" t="str">
        <f t="shared" si="2"/>
        <v>310</v>
      </c>
      <c r="G25" s="79" t="str">
        <f t="shared" si="3"/>
        <v>OF</v>
      </c>
    </row>
    <row r="26" ht="12.75" customHeight="1">
      <c r="A26" s="75" t="s">
        <v>251</v>
      </c>
      <c r="B26" s="76" t="s">
        <v>252</v>
      </c>
      <c r="C26" s="77">
        <v>6.14</v>
      </c>
      <c r="D26" s="78"/>
      <c r="E26" s="79" t="str">
        <f t="shared" si="1"/>
        <v>TRA</v>
      </c>
      <c r="F26" s="79" t="str">
        <f t="shared" si="2"/>
        <v>610</v>
      </c>
      <c r="G26" s="79" t="str">
        <f t="shared" si="3"/>
        <v>OF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1.63"/>
    <col customWidth="1" min="3" max="6" width="14.88"/>
    <col customWidth="1" min="7" max="7" width="16.75"/>
    <col customWidth="1" min="8" max="26" width="8.63"/>
  </cols>
  <sheetData>
    <row r="1" ht="12.7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44"/>
      <c r="B2" s="80" t="s">
        <v>253</v>
      </c>
      <c r="C2" s="80" t="s">
        <v>254</v>
      </c>
      <c r="D2" s="80" t="s">
        <v>255</v>
      </c>
      <c r="E2" s="80" t="s">
        <v>256</v>
      </c>
      <c r="F2" s="80" t="s">
        <v>257</v>
      </c>
      <c r="G2" s="80" t="s">
        <v>258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44"/>
      <c r="B3" s="79" t="s">
        <v>259</v>
      </c>
      <c r="C3" s="81">
        <v>85292.25</v>
      </c>
      <c r="D3" s="81">
        <f t="shared" ref="D3:D6" si="1">C3*C11+C3</f>
        <v>90836.24625</v>
      </c>
      <c r="E3" s="81">
        <f t="shared" ref="E3:E6" si="2">D3*C11+D3</f>
        <v>96740.60226</v>
      </c>
      <c r="F3" s="81">
        <f t="shared" ref="F3:F6" si="3">E3*C11+E3</f>
        <v>103028.7414</v>
      </c>
      <c r="G3" s="81">
        <f t="shared" ref="G3:G6" si="4">SUM(C3:F3)</f>
        <v>375897.8399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2.75" customHeight="1">
      <c r="A4" s="44"/>
      <c r="B4" s="79" t="s">
        <v>260</v>
      </c>
      <c r="C4" s="81">
        <v>75891.25</v>
      </c>
      <c r="D4" s="81">
        <f t="shared" si="1"/>
        <v>79609.92125</v>
      </c>
      <c r="E4" s="81">
        <f t="shared" si="2"/>
        <v>83510.80739</v>
      </c>
      <c r="F4" s="81">
        <f t="shared" si="3"/>
        <v>87602.83695</v>
      </c>
      <c r="G4" s="81">
        <f t="shared" si="4"/>
        <v>326614.8156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2.75" customHeight="1">
      <c r="A5" s="44"/>
      <c r="B5" s="79" t="s">
        <v>261</v>
      </c>
      <c r="C5" s="81">
        <v>90568.34</v>
      </c>
      <c r="D5" s="81">
        <f t="shared" si="1"/>
        <v>96636.41878</v>
      </c>
      <c r="E5" s="81">
        <f t="shared" si="2"/>
        <v>103111.0588</v>
      </c>
      <c r="F5" s="81">
        <f t="shared" si="3"/>
        <v>110019.4998</v>
      </c>
      <c r="G5" s="81">
        <f t="shared" si="4"/>
        <v>400335.3174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2.75" customHeight="1">
      <c r="A6" s="44"/>
      <c r="B6" s="79" t="s">
        <v>262</v>
      </c>
      <c r="C6" s="81">
        <v>65897.25</v>
      </c>
      <c r="D6" s="81">
        <f t="shared" si="1"/>
        <v>69521.59875</v>
      </c>
      <c r="E6" s="81">
        <f t="shared" si="2"/>
        <v>73345.28668</v>
      </c>
      <c r="F6" s="81">
        <f t="shared" si="3"/>
        <v>77379.27745</v>
      </c>
      <c r="G6" s="81">
        <f t="shared" si="4"/>
        <v>286143.4129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2.75" customHeight="1">
      <c r="A7" s="44"/>
      <c r="B7" s="82" t="s">
        <v>263</v>
      </c>
      <c r="C7" s="83">
        <f t="shared" ref="C7:G7" si="5">SUM(C3:C6)</f>
        <v>317649.09</v>
      </c>
      <c r="D7" s="83">
        <f t="shared" si="5"/>
        <v>336604.185</v>
      </c>
      <c r="E7" s="83">
        <f t="shared" si="5"/>
        <v>356707.7552</v>
      </c>
      <c r="F7" s="83">
        <f t="shared" si="5"/>
        <v>378030.3556</v>
      </c>
      <c r="G7" s="83">
        <f t="shared" si="5"/>
        <v>1388991.386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2.7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2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2.75" customHeight="1">
      <c r="A10" s="44"/>
      <c r="B10" s="84" t="s">
        <v>264</v>
      </c>
      <c r="C10" s="85"/>
      <c r="D10" s="86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2.75" customHeight="1">
      <c r="A11" s="44"/>
      <c r="B11" s="87" t="s">
        <v>259</v>
      </c>
      <c r="C11" s="88">
        <v>0.065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2.75" customHeight="1">
      <c r="A12" s="44"/>
      <c r="B12" s="87" t="s">
        <v>260</v>
      </c>
      <c r="C12" s="88">
        <v>0.049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2.75" customHeight="1">
      <c r="A13" s="44"/>
      <c r="B13" s="87" t="s">
        <v>261</v>
      </c>
      <c r="C13" s="88">
        <v>0.067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2.75" customHeight="1">
      <c r="A14" s="44"/>
      <c r="B14" s="87" t="s">
        <v>262</v>
      </c>
      <c r="C14" s="88">
        <v>0.055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2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2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2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2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2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2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2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/>
  <pageMargins bottom="1.0" footer="0.0" header="0.0" left="0.75" right="0.75" top="1.0"/>
  <pageSetup orientation="portrait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2001-09-07T21:10:35Z</dcterms:created>
  <dc:creator>Jim Mollé</dc:creator>
</cp:coreProperties>
</file>