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 Disc A\semester3\matematika\UAS\"/>
    </mc:Choice>
  </mc:AlternateContent>
  <xr:revisionPtr revIDLastSave="0" documentId="13_ncr:1_{59E0A9CF-D770-4337-A525-FEFA5FE508EA}" xr6:coauthVersionLast="47" xr6:coauthVersionMax="47" xr10:uidLastSave="{00000000-0000-0000-0000-000000000000}"/>
  <bookViews>
    <workbookView xWindow="-110" yWindow="-110" windowWidth="19420" windowHeight="10300" xr2:uid="{5B3F7E91-6B63-4F3F-9B86-97EEF82D79F3}"/>
  </bookViews>
  <sheets>
    <sheet name="Euclidian Distance" sheetId="1" r:id="rId1"/>
    <sheet name="Manhattance Distan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BO45" i="2"/>
  <c r="BC45" i="2"/>
  <c r="AQ45" i="2"/>
  <c r="AE45" i="2"/>
  <c r="N44" i="2"/>
  <c r="M44" i="2"/>
  <c r="L44" i="2"/>
  <c r="K44" i="2"/>
  <c r="N43" i="2"/>
  <c r="M43" i="2"/>
  <c r="L43" i="2"/>
  <c r="K43" i="2"/>
  <c r="O42" i="2"/>
  <c r="O41" i="2"/>
  <c r="O40" i="2"/>
  <c r="AO38" i="2" s="1"/>
  <c r="O39" i="2"/>
  <c r="BM37" i="2" s="1"/>
  <c r="O38" i="2"/>
  <c r="BM36" i="2" s="1"/>
  <c r="BO49" i="2" s="1"/>
  <c r="O37" i="2"/>
  <c r="O36" i="2"/>
  <c r="O35" i="2"/>
  <c r="N27" i="2"/>
  <c r="N16" i="2" s="1"/>
  <c r="M27" i="2"/>
  <c r="L27" i="2"/>
  <c r="K27" i="2"/>
  <c r="N26" i="2"/>
  <c r="M26" i="2"/>
  <c r="L26" i="2"/>
  <c r="K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M8" i="2"/>
  <c r="O7" i="2"/>
  <c r="O6" i="2"/>
  <c r="BR47" i="1"/>
  <c r="BO52" i="1"/>
  <c r="BO51" i="1"/>
  <c r="BO50" i="1"/>
  <c r="BO49" i="1"/>
  <c r="BO48" i="1"/>
  <c r="BO47" i="1"/>
  <c r="BO46" i="1"/>
  <c r="BO45" i="1"/>
  <c r="BM40" i="1"/>
  <c r="BM39" i="1"/>
  <c r="BM38" i="1"/>
  <c r="BM37" i="1"/>
  <c r="BM36" i="1"/>
  <c r="BM35" i="1"/>
  <c r="BM34" i="1"/>
  <c r="BM33" i="1"/>
  <c r="BF47" i="1"/>
  <c r="BC52" i="1"/>
  <c r="BC51" i="1"/>
  <c r="BC50" i="1"/>
  <c r="BC49" i="1"/>
  <c r="BC48" i="1"/>
  <c r="BC47" i="1"/>
  <c r="BC46" i="1"/>
  <c r="BC45" i="1"/>
  <c r="BA40" i="1"/>
  <c r="BA39" i="1"/>
  <c r="BA38" i="1"/>
  <c r="BA37" i="1"/>
  <c r="BA36" i="1"/>
  <c r="BA35" i="1"/>
  <c r="BA34" i="1"/>
  <c r="BA33" i="1"/>
  <c r="AT47" i="1"/>
  <c r="AQ52" i="1"/>
  <c r="AQ51" i="1"/>
  <c r="AQ50" i="1"/>
  <c r="AQ49" i="1"/>
  <c r="AQ48" i="1"/>
  <c r="AQ47" i="1"/>
  <c r="AQ46" i="1"/>
  <c r="AQ45" i="1"/>
  <c r="AO40" i="1"/>
  <c r="AO39" i="1"/>
  <c r="AO38" i="1"/>
  <c r="AO37" i="1"/>
  <c r="AO36" i="1"/>
  <c r="AO35" i="1"/>
  <c r="AO34" i="1"/>
  <c r="AO33" i="1"/>
  <c r="AH47" i="1"/>
  <c r="AE52" i="1"/>
  <c r="AE51" i="1"/>
  <c r="AE50" i="1"/>
  <c r="AE49" i="1"/>
  <c r="AE48" i="1"/>
  <c r="AE47" i="1"/>
  <c r="AE46" i="1"/>
  <c r="AE45" i="1"/>
  <c r="AC40" i="1"/>
  <c r="AC39" i="1"/>
  <c r="AC38" i="1"/>
  <c r="AC37" i="1"/>
  <c r="AC36" i="1"/>
  <c r="AC35" i="1"/>
  <c r="AC34" i="1"/>
  <c r="AC33" i="1"/>
  <c r="BQ25" i="1"/>
  <c r="BO25" i="1"/>
  <c r="BQ22" i="1"/>
  <c r="BO22" i="1"/>
  <c r="BQ19" i="1"/>
  <c r="BO19" i="1"/>
  <c r="BQ16" i="1"/>
  <c r="BO16" i="1"/>
  <c r="BQ13" i="1"/>
  <c r="BO13" i="1"/>
  <c r="BQ10" i="1"/>
  <c r="BO10" i="1"/>
  <c r="BQ7" i="1"/>
  <c r="BO7" i="1"/>
  <c r="BE24" i="1"/>
  <c r="BC24" i="1"/>
  <c r="BE21" i="1"/>
  <c r="BC21" i="1"/>
  <c r="BG19" i="1"/>
  <c r="BE18" i="1"/>
  <c r="BC18" i="1"/>
  <c r="BE15" i="1"/>
  <c r="BC15" i="1"/>
  <c r="BE12" i="1"/>
  <c r="BC12" i="1"/>
  <c r="BE9" i="1"/>
  <c r="BC9" i="1"/>
  <c r="BG7" i="1"/>
  <c r="AS26" i="1"/>
  <c r="AQ26" i="1"/>
  <c r="AS23" i="1"/>
  <c r="AR23" i="1"/>
  <c r="AQ23" i="1"/>
  <c r="AS20" i="1"/>
  <c r="AR20" i="1"/>
  <c r="AQ20" i="1"/>
  <c r="AU18" i="1"/>
  <c r="AS17" i="1"/>
  <c r="AR17" i="1"/>
  <c r="AQ17" i="1"/>
  <c r="AS14" i="1"/>
  <c r="AR14" i="1"/>
  <c r="AQ14" i="1"/>
  <c r="AS11" i="1"/>
  <c r="AR11" i="1"/>
  <c r="AQ11" i="1"/>
  <c r="AU9" i="1"/>
  <c r="AS8" i="1"/>
  <c r="AR8" i="1"/>
  <c r="AQ8" i="1"/>
  <c r="AG26" i="1"/>
  <c r="AF26" i="1"/>
  <c r="AE26" i="1"/>
  <c r="AD26" i="1"/>
  <c r="AI24" i="1"/>
  <c r="AH24" i="1"/>
  <c r="AG24" i="1"/>
  <c r="AF24" i="1"/>
  <c r="AE24" i="1"/>
  <c r="AD24" i="1"/>
  <c r="AG23" i="1"/>
  <c r="AF23" i="1"/>
  <c r="AE23" i="1"/>
  <c r="AD23" i="1"/>
  <c r="AI22" i="1"/>
  <c r="AH22" i="1"/>
  <c r="AI21" i="1"/>
  <c r="AH21" i="1"/>
  <c r="AG21" i="1"/>
  <c r="AF21" i="1"/>
  <c r="AE21" i="1"/>
  <c r="AD21" i="1"/>
  <c r="AG20" i="1"/>
  <c r="AF20" i="1"/>
  <c r="AE20" i="1"/>
  <c r="AD20" i="1"/>
  <c r="AK19" i="1"/>
  <c r="AI19" i="1"/>
  <c r="AH19" i="1"/>
  <c r="AG18" i="1"/>
  <c r="AF18" i="1"/>
  <c r="AE18" i="1"/>
  <c r="AD18" i="1"/>
  <c r="AG17" i="1"/>
  <c r="AF17" i="1"/>
  <c r="AE17" i="1"/>
  <c r="AD17" i="1"/>
  <c r="AK16" i="1"/>
  <c r="AI15" i="1"/>
  <c r="AG15" i="1"/>
  <c r="AF15" i="1"/>
  <c r="AE15" i="1"/>
  <c r="AD15" i="1"/>
  <c r="AG14" i="1"/>
  <c r="AF14" i="1"/>
  <c r="AE14" i="1"/>
  <c r="AD14" i="1"/>
  <c r="AI13" i="1"/>
  <c r="AG12" i="1"/>
  <c r="AF12" i="1"/>
  <c r="AE12" i="1"/>
  <c r="AD12" i="1"/>
  <c r="AG11" i="1"/>
  <c r="AF11" i="1"/>
  <c r="AE11" i="1"/>
  <c r="AD11" i="1"/>
  <c r="AK9" i="1"/>
  <c r="AG9" i="1"/>
  <c r="AF9" i="1"/>
  <c r="AE9" i="1"/>
  <c r="AD9" i="1"/>
  <c r="AG8" i="1"/>
  <c r="AF8" i="1"/>
  <c r="AE8" i="1"/>
  <c r="AD8" i="1"/>
  <c r="AK7" i="1"/>
  <c r="Y25" i="1"/>
  <c r="X25" i="1"/>
  <c r="W25" i="1"/>
  <c r="V25" i="1"/>
  <c r="U25" i="1"/>
  <c r="T25" i="1"/>
  <c r="S25" i="1"/>
  <c r="R25" i="1"/>
  <c r="Y24" i="1"/>
  <c r="X24" i="1"/>
  <c r="W24" i="1"/>
  <c r="V24" i="1"/>
  <c r="U24" i="1"/>
  <c r="T24" i="1"/>
  <c r="S24" i="1"/>
  <c r="R24" i="1"/>
  <c r="Y23" i="1"/>
  <c r="X23" i="1"/>
  <c r="W23" i="1"/>
  <c r="V23" i="1"/>
  <c r="U23" i="1"/>
  <c r="T23" i="1"/>
  <c r="S23" i="1"/>
  <c r="R23" i="1"/>
  <c r="Y22" i="1"/>
  <c r="X22" i="1"/>
  <c r="W22" i="1"/>
  <c r="V22" i="1"/>
  <c r="U22" i="1"/>
  <c r="T22" i="1"/>
  <c r="S22" i="1"/>
  <c r="R22" i="1"/>
  <c r="Y21" i="1"/>
  <c r="X21" i="1"/>
  <c r="W21" i="1"/>
  <c r="V21" i="1"/>
  <c r="U21" i="1"/>
  <c r="T21" i="1"/>
  <c r="S21" i="1"/>
  <c r="R21" i="1"/>
  <c r="Y20" i="1"/>
  <c r="X20" i="1"/>
  <c r="W20" i="1"/>
  <c r="V20" i="1"/>
  <c r="U20" i="1"/>
  <c r="T20" i="1"/>
  <c r="S20" i="1"/>
  <c r="R20" i="1"/>
  <c r="Y19" i="1"/>
  <c r="X19" i="1"/>
  <c r="W19" i="1"/>
  <c r="V19" i="1"/>
  <c r="U19" i="1"/>
  <c r="T19" i="1"/>
  <c r="S19" i="1"/>
  <c r="R19" i="1"/>
  <c r="Y18" i="1"/>
  <c r="X18" i="1"/>
  <c r="W18" i="1"/>
  <c r="V18" i="1"/>
  <c r="U18" i="1"/>
  <c r="T18" i="1"/>
  <c r="S18" i="1"/>
  <c r="R18" i="1"/>
  <c r="Y17" i="1"/>
  <c r="X17" i="1"/>
  <c r="W17" i="1"/>
  <c r="V17" i="1"/>
  <c r="U17" i="1"/>
  <c r="T17" i="1"/>
  <c r="S17" i="1"/>
  <c r="R17" i="1"/>
  <c r="Y16" i="1"/>
  <c r="X16" i="1"/>
  <c r="W16" i="1"/>
  <c r="V16" i="1"/>
  <c r="U16" i="1"/>
  <c r="T16" i="1"/>
  <c r="S16" i="1"/>
  <c r="R16" i="1"/>
  <c r="Y15" i="1"/>
  <c r="X15" i="1"/>
  <c r="W15" i="1"/>
  <c r="V15" i="1"/>
  <c r="U15" i="1"/>
  <c r="T15" i="1"/>
  <c r="S15" i="1"/>
  <c r="R15" i="1"/>
  <c r="Y14" i="1"/>
  <c r="X14" i="1"/>
  <c r="W14" i="1"/>
  <c r="V14" i="1"/>
  <c r="U14" i="1"/>
  <c r="T14" i="1"/>
  <c r="S14" i="1"/>
  <c r="R14" i="1"/>
  <c r="Y13" i="1"/>
  <c r="X13" i="1"/>
  <c r="W13" i="1"/>
  <c r="V13" i="1"/>
  <c r="U13" i="1"/>
  <c r="T13" i="1"/>
  <c r="S13" i="1"/>
  <c r="R13" i="1"/>
  <c r="Y12" i="1"/>
  <c r="X12" i="1"/>
  <c r="W12" i="1"/>
  <c r="V12" i="1"/>
  <c r="U12" i="1"/>
  <c r="T12" i="1"/>
  <c r="S12" i="1"/>
  <c r="R12" i="1"/>
  <c r="Y11" i="1"/>
  <c r="X11" i="1"/>
  <c r="W11" i="1"/>
  <c r="V11" i="1"/>
  <c r="U11" i="1"/>
  <c r="T11" i="1"/>
  <c r="S11" i="1"/>
  <c r="R11" i="1"/>
  <c r="Y10" i="1"/>
  <c r="X10" i="1"/>
  <c r="W10" i="1"/>
  <c r="V10" i="1"/>
  <c r="U10" i="1"/>
  <c r="T10" i="1"/>
  <c r="S10" i="1"/>
  <c r="R10" i="1"/>
  <c r="Y9" i="1"/>
  <c r="X9" i="1"/>
  <c r="W9" i="1"/>
  <c r="V9" i="1"/>
  <c r="U9" i="1"/>
  <c r="T9" i="1"/>
  <c r="S9" i="1"/>
  <c r="R9" i="1"/>
  <c r="Y8" i="1"/>
  <c r="X8" i="1"/>
  <c r="W8" i="1"/>
  <c r="V8" i="1"/>
  <c r="U8" i="1"/>
  <c r="T8" i="1"/>
  <c r="S8" i="1"/>
  <c r="R8" i="1"/>
  <c r="Y7" i="1"/>
  <c r="X7" i="1"/>
  <c r="W7" i="1"/>
  <c r="V7" i="1"/>
  <c r="U7" i="1"/>
  <c r="T7" i="1"/>
  <c r="S7" i="1"/>
  <c r="R7" i="1"/>
  <c r="Y6" i="1"/>
  <c r="X6" i="1"/>
  <c r="W6" i="1"/>
  <c r="V6" i="1"/>
  <c r="U6" i="1"/>
  <c r="T6" i="1"/>
  <c r="S6" i="1"/>
  <c r="R6" i="1"/>
  <c r="Y5" i="1"/>
  <c r="AK25" i="1" s="1"/>
  <c r="X5" i="1"/>
  <c r="AJ13" i="1" s="1"/>
  <c r="W5" i="1"/>
  <c r="V5" i="1"/>
  <c r="U5" i="1"/>
  <c r="BQ26" i="1" s="1"/>
  <c r="T5" i="1"/>
  <c r="BP25" i="1" s="1"/>
  <c r="S5" i="1"/>
  <c r="BO26" i="1" s="1"/>
  <c r="R5" i="1"/>
  <c r="AD25" i="1" s="1"/>
  <c r="N44" i="1"/>
  <c r="M44" i="1"/>
  <c r="L44" i="1"/>
  <c r="L37" i="1" s="1"/>
  <c r="K44" i="1"/>
  <c r="K42" i="1" s="1"/>
  <c r="N43" i="1"/>
  <c r="N39" i="1" s="1"/>
  <c r="M43" i="1"/>
  <c r="M41" i="1" s="1"/>
  <c r="L43" i="1"/>
  <c r="L36" i="1" s="1"/>
  <c r="K43" i="1"/>
  <c r="K41" i="1" s="1"/>
  <c r="O42" i="1"/>
  <c r="N42" i="1"/>
  <c r="M42" i="1"/>
  <c r="L42" i="1"/>
  <c r="O41" i="1"/>
  <c r="O40" i="1"/>
  <c r="N40" i="1"/>
  <c r="M40" i="1"/>
  <c r="L40" i="1"/>
  <c r="K40" i="1"/>
  <c r="O39" i="1"/>
  <c r="O38" i="1"/>
  <c r="N38" i="1"/>
  <c r="M38" i="1"/>
  <c r="L38" i="1"/>
  <c r="K38" i="1"/>
  <c r="O37" i="1"/>
  <c r="N37" i="1"/>
  <c r="M37" i="1"/>
  <c r="O36" i="1"/>
  <c r="O35" i="1"/>
  <c r="N35" i="1"/>
  <c r="M35" i="1"/>
  <c r="L35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7" i="1"/>
  <c r="K26" i="1"/>
  <c r="L6" i="1"/>
  <c r="M6" i="1"/>
  <c r="N6" i="1"/>
  <c r="N27" i="1"/>
  <c r="N17" i="1" s="1"/>
  <c r="M27" i="1"/>
  <c r="L27" i="1"/>
  <c r="K27" i="1"/>
  <c r="N26" i="1"/>
  <c r="M26" i="1"/>
  <c r="M22" i="1" s="1"/>
  <c r="L26" i="1"/>
  <c r="L15" i="1" s="1"/>
  <c r="O25" i="1"/>
  <c r="M25" i="1"/>
  <c r="L25" i="1"/>
  <c r="O24" i="1"/>
  <c r="M24" i="1"/>
  <c r="O23" i="1"/>
  <c r="M23" i="1"/>
  <c r="L23" i="1"/>
  <c r="O22" i="1"/>
  <c r="O21" i="1"/>
  <c r="M21" i="1"/>
  <c r="L21" i="1"/>
  <c r="O20" i="1"/>
  <c r="M20" i="1"/>
  <c r="L20" i="1"/>
  <c r="O19" i="1"/>
  <c r="M19" i="1"/>
  <c r="O18" i="1"/>
  <c r="M18" i="1"/>
  <c r="L18" i="1"/>
  <c r="O17" i="1"/>
  <c r="M17" i="1"/>
  <c r="O16" i="1"/>
  <c r="M16" i="1"/>
  <c r="L16" i="1"/>
  <c r="O15" i="1"/>
  <c r="M15" i="1"/>
  <c r="O14" i="1"/>
  <c r="M14" i="1"/>
  <c r="L14" i="1"/>
  <c r="O13" i="1"/>
  <c r="M13" i="1"/>
  <c r="L13" i="1"/>
  <c r="O12" i="1"/>
  <c r="M12" i="1"/>
  <c r="L12" i="1"/>
  <c r="O11" i="1"/>
  <c r="M11" i="1"/>
  <c r="L11" i="1"/>
  <c r="O10" i="1"/>
  <c r="M10" i="1"/>
  <c r="O9" i="1"/>
  <c r="M9" i="1"/>
  <c r="L9" i="1"/>
  <c r="O8" i="1"/>
  <c r="M8" i="1"/>
  <c r="L8" i="1"/>
  <c r="O7" i="1"/>
  <c r="M7" i="1"/>
  <c r="O6" i="1"/>
  <c r="AH26" i="1" l="1"/>
  <c r="AH23" i="1"/>
  <c r="AH20" i="1"/>
  <c r="AH17" i="1"/>
  <c r="AH14" i="1"/>
  <c r="AH11" i="1"/>
  <c r="AH8" i="1"/>
  <c r="BR26" i="1"/>
  <c r="BR23" i="1"/>
  <c r="BR20" i="1"/>
  <c r="BR17" i="1"/>
  <c r="BR14" i="1"/>
  <c r="BR11" i="1"/>
  <c r="BR8" i="1"/>
  <c r="BF25" i="1"/>
  <c r="BF22" i="1"/>
  <c r="BF19" i="1"/>
  <c r="BF16" i="1"/>
  <c r="BF13" i="1"/>
  <c r="BF10" i="1"/>
  <c r="BF7" i="1"/>
  <c r="AT24" i="1"/>
  <c r="AT21" i="1"/>
  <c r="AT18" i="1"/>
  <c r="AT15" i="1"/>
  <c r="AT12" i="1"/>
  <c r="AT9" i="1"/>
  <c r="BR24" i="1"/>
  <c r="BR21" i="1"/>
  <c r="BR18" i="1"/>
  <c r="BR15" i="1"/>
  <c r="BR12" i="1"/>
  <c r="BR9" i="1"/>
  <c r="BF26" i="1"/>
  <c r="BF23" i="1"/>
  <c r="BF20" i="1"/>
  <c r="BF17" i="1"/>
  <c r="BF14" i="1"/>
  <c r="BF11" i="1"/>
  <c r="BF8" i="1"/>
  <c r="AT25" i="1"/>
  <c r="AT22" i="1"/>
  <c r="AT19" i="1"/>
  <c r="AT16" i="1"/>
  <c r="AT13" i="1"/>
  <c r="AT10" i="1"/>
  <c r="AT7" i="1"/>
  <c r="BR25" i="1"/>
  <c r="BR22" i="1"/>
  <c r="BR19" i="1"/>
  <c r="BR16" i="1"/>
  <c r="BR13" i="1"/>
  <c r="BR10" i="1"/>
  <c r="BR7" i="1"/>
  <c r="BF24" i="1"/>
  <c r="BF21" i="1"/>
  <c r="BF18" i="1"/>
  <c r="BF15" i="1"/>
  <c r="BF12" i="1"/>
  <c r="BF9" i="1"/>
  <c r="BF27" i="1" s="1"/>
  <c r="BC37" i="1" s="1"/>
  <c r="AT26" i="1"/>
  <c r="AT23" i="1"/>
  <c r="AT20" i="1"/>
  <c r="AT17" i="1"/>
  <c r="AT14" i="1"/>
  <c r="AT11" i="1"/>
  <c r="AT8" i="1"/>
  <c r="AH10" i="1"/>
  <c r="AH12" i="1"/>
  <c r="BS26" i="1"/>
  <c r="BS23" i="1"/>
  <c r="BS20" i="1"/>
  <c r="BS17" i="1"/>
  <c r="BS14" i="1"/>
  <c r="BS11" i="1"/>
  <c r="BS8" i="1"/>
  <c r="BS24" i="1"/>
  <c r="BS21" i="1"/>
  <c r="BS18" i="1"/>
  <c r="BS15" i="1"/>
  <c r="BS12" i="1"/>
  <c r="BS9" i="1"/>
  <c r="BG26" i="1"/>
  <c r="BG23" i="1"/>
  <c r="BG20" i="1"/>
  <c r="BG17" i="1"/>
  <c r="BG14" i="1"/>
  <c r="BG11" i="1"/>
  <c r="BG8" i="1"/>
  <c r="AU25" i="1"/>
  <c r="AU22" i="1"/>
  <c r="AU19" i="1"/>
  <c r="AU16" i="1"/>
  <c r="AU13" i="1"/>
  <c r="AU10" i="1"/>
  <c r="AU7" i="1"/>
  <c r="AU28" i="1" s="1"/>
  <c r="AR38" i="1" s="1"/>
  <c r="BS25" i="1"/>
  <c r="BS22" i="1"/>
  <c r="BS19" i="1"/>
  <c r="BS16" i="1"/>
  <c r="BS13" i="1"/>
  <c r="BS10" i="1"/>
  <c r="BS7" i="1"/>
  <c r="BG24" i="1"/>
  <c r="BG21" i="1"/>
  <c r="BG18" i="1"/>
  <c r="BG15" i="1"/>
  <c r="BG12" i="1"/>
  <c r="BG9" i="1"/>
  <c r="AU26" i="1"/>
  <c r="AU23" i="1"/>
  <c r="AU20" i="1"/>
  <c r="AU17" i="1"/>
  <c r="AU14" i="1"/>
  <c r="AU11" i="1"/>
  <c r="AU8" i="1"/>
  <c r="AI26" i="1"/>
  <c r="AI23" i="1"/>
  <c r="AI20" i="1"/>
  <c r="AI17" i="1"/>
  <c r="AI14" i="1"/>
  <c r="AI11" i="1"/>
  <c r="AI8" i="1"/>
  <c r="AI10" i="1"/>
  <c r="AI12" i="1"/>
  <c r="AJ19" i="1"/>
  <c r="AJ21" i="1"/>
  <c r="AU15" i="1"/>
  <c r="AU24" i="1"/>
  <c r="BG16" i="1"/>
  <c r="AK10" i="1"/>
  <c r="AJ24" i="1"/>
  <c r="AK22" i="1"/>
  <c r="AJ15" i="1"/>
  <c r="AK13" i="1"/>
  <c r="AK15" i="1"/>
  <c r="AJ25" i="1"/>
  <c r="BG10" i="1"/>
  <c r="BG28" i="1" s="1"/>
  <c r="BD38" i="1" s="1"/>
  <c r="BG22" i="1"/>
  <c r="AK12" i="1"/>
  <c r="AH13" i="1"/>
  <c r="AF27" i="1"/>
  <c r="AE35" i="1" s="1"/>
  <c r="AI25" i="1"/>
  <c r="AH7" i="1"/>
  <c r="AH9" i="1"/>
  <c r="AH16" i="1"/>
  <c r="AH18" i="1"/>
  <c r="BT26" i="1"/>
  <c r="BT23" i="1"/>
  <c r="BT20" i="1"/>
  <c r="BT17" i="1"/>
  <c r="BT14" i="1"/>
  <c r="BT11" i="1"/>
  <c r="BT8" i="1"/>
  <c r="BH25" i="1"/>
  <c r="BH22" i="1"/>
  <c r="BH19" i="1"/>
  <c r="BH16" i="1"/>
  <c r="BH13" i="1"/>
  <c r="BH10" i="1"/>
  <c r="BH7" i="1"/>
  <c r="AV24" i="1"/>
  <c r="AV21" i="1"/>
  <c r="AV18" i="1"/>
  <c r="AV15" i="1"/>
  <c r="AV12" i="1"/>
  <c r="AV9" i="1"/>
  <c r="BT24" i="1"/>
  <c r="BT21" i="1"/>
  <c r="BT18" i="1"/>
  <c r="BT15" i="1"/>
  <c r="BT12" i="1"/>
  <c r="BT9" i="1"/>
  <c r="BH26" i="1"/>
  <c r="BH23" i="1"/>
  <c r="BH20" i="1"/>
  <c r="BH17" i="1"/>
  <c r="BH14" i="1"/>
  <c r="BH11" i="1"/>
  <c r="BH8" i="1"/>
  <c r="AV25" i="1"/>
  <c r="AV22" i="1"/>
  <c r="AV19" i="1"/>
  <c r="AV16" i="1"/>
  <c r="AV13" i="1"/>
  <c r="AV10" i="1"/>
  <c r="AV7" i="1"/>
  <c r="BT25" i="1"/>
  <c r="BT22" i="1"/>
  <c r="BT19" i="1"/>
  <c r="BT16" i="1"/>
  <c r="BT13" i="1"/>
  <c r="BT10" i="1"/>
  <c r="BT7" i="1"/>
  <c r="BH24" i="1"/>
  <c r="BH21" i="1"/>
  <c r="BH18" i="1"/>
  <c r="BH15" i="1"/>
  <c r="BH12" i="1"/>
  <c r="BH9" i="1"/>
  <c r="AV26" i="1"/>
  <c r="AV23" i="1"/>
  <c r="AV20" i="1"/>
  <c r="AV17" i="1"/>
  <c r="AV14" i="1"/>
  <c r="AV11" i="1"/>
  <c r="AV8" i="1"/>
  <c r="AJ8" i="1"/>
  <c r="AJ26" i="1"/>
  <c r="AJ23" i="1"/>
  <c r="AJ20" i="1"/>
  <c r="AJ17" i="1"/>
  <c r="AJ14" i="1"/>
  <c r="AJ11" i="1"/>
  <c r="AJ10" i="1"/>
  <c r="AJ12" i="1"/>
  <c r="AH15" i="1"/>
  <c r="AI7" i="1"/>
  <c r="AI9" i="1"/>
  <c r="AI16" i="1"/>
  <c r="AI18" i="1"/>
  <c r="AU12" i="1"/>
  <c r="AU21" i="1"/>
  <c r="BU26" i="1"/>
  <c r="BU17" i="1"/>
  <c r="BI25" i="1"/>
  <c r="BI19" i="1"/>
  <c r="BI16" i="1"/>
  <c r="AW21" i="1"/>
  <c r="AW18" i="1"/>
  <c r="AW12" i="1"/>
  <c r="AW9" i="1"/>
  <c r="AK21" i="1"/>
  <c r="BU24" i="1"/>
  <c r="BU21" i="1"/>
  <c r="BU18" i="1"/>
  <c r="BU15" i="1"/>
  <c r="BU12" i="1"/>
  <c r="BU9" i="1"/>
  <c r="BI26" i="1"/>
  <c r="BI23" i="1"/>
  <c r="BI20" i="1"/>
  <c r="BI17" i="1"/>
  <c r="BI14" i="1"/>
  <c r="BI11" i="1"/>
  <c r="BI8" i="1"/>
  <c r="AW25" i="1"/>
  <c r="AW22" i="1"/>
  <c r="AW19" i="1"/>
  <c r="AW16" i="1"/>
  <c r="AW13" i="1"/>
  <c r="AW10" i="1"/>
  <c r="AW7" i="1"/>
  <c r="BU25" i="1"/>
  <c r="BU22" i="1"/>
  <c r="BU19" i="1"/>
  <c r="BU16" i="1"/>
  <c r="BU13" i="1"/>
  <c r="BU10" i="1"/>
  <c r="BU7" i="1"/>
  <c r="BI24" i="1"/>
  <c r="BI21" i="1"/>
  <c r="BI18" i="1"/>
  <c r="BI15" i="1"/>
  <c r="BI12" i="1"/>
  <c r="BI9" i="1"/>
  <c r="AW26" i="1"/>
  <c r="AW23" i="1"/>
  <c r="AW20" i="1"/>
  <c r="AW17" i="1"/>
  <c r="AW14" i="1"/>
  <c r="AW11" i="1"/>
  <c r="AW8" i="1"/>
  <c r="AK26" i="1"/>
  <c r="AK23" i="1"/>
  <c r="AK20" i="1"/>
  <c r="AK17" i="1"/>
  <c r="AK14" i="1"/>
  <c r="AK11" i="1"/>
  <c r="AK8" i="1"/>
  <c r="AK27" i="1" s="1"/>
  <c r="AE40" i="1" s="1"/>
  <c r="BI22" i="1"/>
  <c r="BI13" i="1"/>
  <c r="BU11" i="1"/>
  <c r="BU8" i="1"/>
  <c r="BU23" i="1"/>
  <c r="BU20" i="1"/>
  <c r="BU14" i="1"/>
  <c r="BI10" i="1"/>
  <c r="BI7" i="1"/>
  <c r="AW24" i="1"/>
  <c r="AW15" i="1"/>
  <c r="AK24" i="1"/>
  <c r="AK18" i="1"/>
  <c r="AJ22" i="1"/>
  <c r="AH25" i="1"/>
  <c r="AJ7" i="1"/>
  <c r="AJ9" i="1"/>
  <c r="AJ16" i="1"/>
  <c r="AJ18" i="1"/>
  <c r="BG13" i="1"/>
  <c r="BG25" i="1"/>
  <c r="AD7" i="1"/>
  <c r="AD10" i="1"/>
  <c r="AD13" i="1"/>
  <c r="AD22" i="1"/>
  <c r="AE7" i="1"/>
  <c r="AE10" i="1"/>
  <c r="AE28" i="1" s="1"/>
  <c r="AF34" i="1" s="1"/>
  <c r="AE13" i="1"/>
  <c r="AE16" i="1"/>
  <c r="AE19" i="1"/>
  <c r="AE22" i="1"/>
  <c r="AE25" i="1"/>
  <c r="AP7" i="1"/>
  <c r="AP10" i="1"/>
  <c r="AP13" i="1"/>
  <c r="AP16" i="1"/>
  <c r="AP19" i="1"/>
  <c r="AP22" i="1"/>
  <c r="AP25" i="1"/>
  <c r="BB8" i="1"/>
  <c r="BB11" i="1"/>
  <c r="BB14" i="1"/>
  <c r="BB17" i="1"/>
  <c r="BB20" i="1"/>
  <c r="BB23" i="1"/>
  <c r="BB26" i="1"/>
  <c r="BN9" i="1"/>
  <c r="BN12" i="1"/>
  <c r="BN15" i="1"/>
  <c r="BN18" i="1"/>
  <c r="BN21" i="1"/>
  <c r="BN24" i="1"/>
  <c r="AF7" i="1"/>
  <c r="AF10" i="1"/>
  <c r="AF13" i="1"/>
  <c r="AF16" i="1"/>
  <c r="AF19" i="1"/>
  <c r="AF22" i="1"/>
  <c r="AF25" i="1"/>
  <c r="AQ7" i="1"/>
  <c r="AQ28" i="1" s="1"/>
  <c r="AR34" i="1" s="1"/>
  <c r="AQ10" i="1"/>
  <c r="AQ13" i="1"/>
  <c r="AQ16" i="1"/>
  <c r="AQ19" i="1"/>
  <c r="AQ22" i="1"/>
  <c r="AQ25" i="1"/>
  <c r="BC8" i="1"/>
  <c r="BC11" i="1"/>
  <c r="BC14" i="1"/>
  <c r="BC17" i="1"/>
  <c r="BC20" i="1"/>
  <c r="BC23" i="1"/>
  <c r="BC26" i="1"/>
  <c r="BO9" i="1"/>
  <c r="BO27" i="1" s="1"/>
  <c r="BO34" i="1" s="1"/>
  <c r="BO12" i="1"/>
  <c r="BO28" i="1" s="1"/>
  <c r="BP34" i="1" s="1"/>
  <c r="BO15" i="1"/>
  <c r="BO18" i="1"/>
  <c r="BO21" i="1"/>
  <c r="BO24" i="1"/>
  <c r="AG7" i="1"/>
  <c r="AG10" i="1"/>
  <c r="AG13" i="1"/>
  <c r="AG16" i="1"/>
  <c r="AG19" i="1"/>
  <c r="AG22" i="1"/>
  <c r="AG25" i="1"/>
  <c r="AR7" i="1"/>
  <c r="AR28" i="1" s="1"/>
  <c r="AR35" i="1" s="1"/>
  <c r="AR10" i="1"/>
  <c r="AR13" i="1"/>
  <c r="AR16" i="1"/>
  <c r="AR19" i="1"/>
  <c r="AR22" i="1"/>
  <c r="AR25" i="1"/>
  <c r="BD8" i="1"/>
  <c r="BD11" i="1"/>
  <c r="BD14" i="1"/>
  <c r="BD17" i="1"/>
  <c r="BD20" i="1"/>
  <c r="BD23" i="1"/>
  <c r="BD26" i="1"/>
  <c r="BP9" i="1"/>
  <c r="BP12" i="1"/>
  <c r="BP15" i="1"/>
  <c r="BP18" i="1"/>
  <c r="BP21" i="1"/>
  <c r="BP24" i="1"/>
  <c r="AS7" i="1"/>
  <c r="AS10" i="1"/>
  <c r="AS28" i="1" s="1"/>
  <c r="AR36" i="1" s="1"/>
  <c r="AS13" i="1"/>
  <c r="AS16" i="1"/>
  <c r="AS19" i="1"/>
  <c r="AS22" i="1"/>
  <c r="AS25" i="1"/>
  <c r="BE8" i="1"/>
  <c r="BE11" i="1"/>
  <c r="BE14" i="1"/>
  <c r="BE17" i="1"/>
  <c r="BE20" i="1"/>
  <c r="BE23" i="1"/>
  <c r="BE26" i="1"/>
  <c r="BQ9" i="1"/>
  <c r="BQ12" i="1"/>
  <c r="BQ15" i="1"/>
  <c r="BQ18" i="1"/>
  <c r="BQ21" i="1"/>
  <c r="BQ24" i="1"/>
  <c r="AP9" i="1"/>
  <c r="AP12" i="1"/>
  <c r="AP15" i="1"/>
  <c r="AP18" i="1"/>
  <c r="AP21" i="1"/>
  <c r="AP24" i="1"/>
  <c r="BB7" i="1"/>
  <c r="BB10" i="1"/>
  <c r="BB13" i="1"/>
  <c r="BB16" i="1"/>
  <c r="BB19" i="1"/>
  <c r="BB22" i="1"/>
  <c r="BB25" i="1"/>
  <c r="BN8" i="1"/>
  <c r="BN11" i="1"/>
  <c r="BN14" i="1"/>
  <c r="BN17" i="1"/>
  <c r="BN20" i="1"/>
  <c r="BN23" i="1"/>
  <c r="BN26" i="1"/>
  <c r="AQ9" i="1"/>
  <c r="AQ12" i="1"/>
  <c r="AQ15" i="1"/>
  <c r="AQ18" i="1"/>
  <c r="AQ21" i="1"/>
  <c r="AQ24" i="1"/>
  <c r="BC7" i="1"/>
  <c r="BC10" i="1"/>
  <c r="BC13" i="1"/>
  <c r="BC16" i="1"/>
  <c r="BC19" i="1"/>
  <c r="BC22" i="1"/>
  <c r="BC25" i="1"/>
  <c r="BO8" i="1"/>
  <c r="BO11" i="1"/>
  <c r="BO14" i="1"/>
  <c r="BO17" i="1"/>
  <c r="BO20" i="1"/>
  <c r="BO23" i="1"/>
  <c r="AR9" i="1"/>
  <c r="AR12" i="1"/>
  <c r="AR15" i="1"/>
  <c r="AR18" i="1"/>
  <c r="AR21" i="1"/>
  <c r="AR24" i="1"/>
  <c r="BD7" i="1"/>
  <c r="BD28" i="1" s="1"/>
  <c r="BD35" i="1" s="1"/>
  <c r="BD10" i="1"/>
  <c r="BD13" i="1"/>
  <c r="BD16" i="1"/>
  <c r="BD19" i="1"/>
  <c r="BD22" i="1"/>
  <c r="BD25" i="1"/>
  <c r="BP8" i="1"/>
  <c r="BP28" i="1" s="1"/>
  <c r="BP35" i="1" s="1"/>
  <c r="BP11" i="1"/>
  <c r="BP14" i="1"/>
  <c r="BP17" i="1"/>
  <c r="BP20" i="1"/>
  <c r="BP23" i="1"/>
  <c r="BP26" i="1"/>
  <c r="AS9" i="1"/>
  <c r="AS12" i="1"/>
  <c r="AS15" i="1"/>
  <c r="AS18" i="1"/>
  <c r="AS21" i="1"/>
  <c r="AS24" i="1"/>
  <c r="BE7" i="1"/>
  <c r="BE28" i="1" s="1"/>
  <c r="BD36" i="1" s="1"/>
  <c r="BE10" i="1"/>
  <c r="BE13" i="1"/>
  <c r="BE16" i="1"/>
  <c r="BE19" i="1"/>
  <c r="BE22" i="1"/>
  <c r="BE25" i="1"/>
  <c r="BQ8" i="1"/>
  <c r="BQ27" i="1" s="1"/>
  <c r="BO36" i="1" s="1"/>
  <c r="BN36" i="1" s="1"/>
  <c r="BQ11" i="1"/>
  <c r="BQ14" i="1"/>
  <c r="BQ17" i="1"/>
  <c r="BQ20" i="1"/>
  <c r="BQ23" i="1"/>
  <c r="AP8" i="1"/>
  <c r="AP27" i="1" s="1"/>
  <c r="AQ33" i="1" s="1"/>
  <c r="AP11" i="1"/>
  <c r="AP14" i="1"/>
  <c r="AP17" i="1"/>
  <c r="AP20" i="1"/>
  <c r="AP23" i="1"/>
  <c r="AP26" i="1"/>
  <c r="BB9" i="1"/>
  <c r="BB12" i="1"/>
  <c r="BB15" i="1"/>
  <c r="BB18" i="1"/>
  <c r="BB21" i="1"/>
  <c r="BB24" i="1"/>
  <c r="BN7" i="1"/>
  <c r="BN10" i="1"/>
  <c r="BN13" i="1"/>
  <c r="BN16" i="1"/>
  <c r="BN19" i="1"/>
  <c r="BN22" i="1"/>
  <c r="BN25" i="1"/>
  <c r="AR26" i="1"/>
  <c r="BD9" i="1"/>
  <c r="BD12" i="1"/>
  <c r="BD15" i="1"/>
  <c r="BD18" i="1"/>
  <c r="BD21" i="1"/>
  <c r="BD24" i="1"/>
  <c r="BP7" i="1"/>
  <c r="BP10" i="1"/>
  <c r="BP13" i="1"/>
  <c r="BP16" i="1"/>
  <c r="BP19" i="1"/>
  <c r="BP22" i="1"/>
  <c r="AD16" i="1"/>
  <c r="AD19" i="1"/>
  <c r="M37" i="2"/>
  <c r="N37" i="2"/>
  <c r="AO36" i="2"/>
  <c r="N8" i="2"/>
  <c r="K21" i="2"/>
  <c r="BA36" i="2"/>
  <c r="N15" i="2"/>
  <c r="AC36" i="2"/>
  <c r="N21" i="2"/>
  <c r="M6" i="2"/>
  <c r="K24" i="2"/>
  <c r="K23" i="2"/>
  <c r="K22" i="2"/>
  <c r="M13" i="2"/>
  <c r="N20" i="2"/>
  <c r="L9" i="2"/>
  <c r="M16" i="2"/>
  <c r="M25" i="2"/>
  <c r="N6" i="2"/>
  <c r="N13" i="2"/>
  <c r="M40" i="2"/>
  <c r="N40" i="2"/>
  <c r="M11" i="2"/>
  <c r="N25" i="2"/>
  <c r="M20" i="2"/>
  <c r="M21" i="2"/>
  <c r="K42" i="2"/>
  <c r="K40" i="2"/>
  <c r="K35" i="2"/>
  <c r="K38" i="2"/>
  <c r="L37" i="2"/>
  <c r="L35" i="2"/>
  <c r="L40" i="2"/>
  <c r="L38" i="2"/>
  <c r="AQ51" i="2"/>
  <c r="K6" i="2"/>
  <c r="K10" i="2"/>
  <c r="K8" i="2"/>
  <c r="K14" i="2"/>
  <c r="K11" i="2"/>
  <c r="K15" i="2"/>
  <c r="K12" i="2"/>
  <c r="K13" i="2"/>
  <c r="BM38" i="2"/>
  <c r="AC38" i="2"/>
  <c r="BA38" i="2"/>
  <c r="K16" i="2"/>
  <c r="L21" i="2"/>
  <c r="L42" i="2"/>
  <c r="M42" i="2"/>
  <c r="AC34" i="2"/>
  <c r="AO34" i="2"/>
  <c r="BA34" i="2"/>
  <c r="BM34" i="2"/>
  <c r="L24" i="2"/>
  <c r="L6" i="2"/>
  <c r="L25" i="2"/>
  <c r="L13" i="2"/>
  <c r="L16" i="2"/>
  <c r="L11" i="2"/>
  <c r="BM35" i="2"/>
  <c r="AC35" i="2"/>
  <c r="AO35" i="2"/>
  <c r="BA35" i="2"/>
  <c r="M35" i="2"/>
  <c r="M38" i="2"/>
  <c r="N35" i="2"/>
  <c r="N38" i="2"/>
  <c r="N42" i="2"/>
  <c r="AC39" i="2"/>
  <c r="AO39" i="2"/>
  <c r="BA39" i="2"/>
  <c r="BM39" i="2"/>
  <c r="K9" i="2"/>
  <c r="AC33" i="2"/>
  <c r="BA33" i="2"/>
  <c r="AO33" i="2"/>
  <c r="K25" i="2"/>
  <c r="BC49" i="2"/>
  <c r="BM33" i="2"/>
  <c r="AE49" i="2"/>
  <c r="BO50" i="2"/>
  <c r="K17" i="2"/>
  <c r="N11" i="2"/>
  <c r="L23" i="2"/>
  <c r="M23" i="2"/>
  <c r="M14" i="2"/>
  <c r="M18" i="2"/>
  <c r="M9" i="2"/>
  <c r="AQ49" i="2"/>
  <c r="N23" i="2"/>
  <c r="N14" i="2"/>
  <c r="N18" i="2"/>
  <c r="N9" i="2"/>
  <c r="N39" i="2"/>
  <c r="L18" i="2"/>
  <c r="M15" i="2"/>
  <c r="K20" i="2"/>
  <c r="AC40" i="2"/>
  <c r="AO40" i="2"/>
  <c r="BA40" i="2"/>
  <c r="L14" i="2"/>
  <c r="N22" i="2"/>
  <c r="K19" i="2"/>
  <c r="K41" i="2"/>
  <c r="K18" i="2"/>
  <c r="AC37" i="2"/>
  <c r="AO37" i="2"/>
  <c r="BA37" i="2"/>
  <c r="L41" i="2"/>
  <c r="BM40" i="2"/>
  <c r="L20" i="2"/>
  <c r="M41" i="2"/>
  <c r="N36" i="2"/>
  <c r="L39" i="2"/>
  <c r="N41" i="2"/>
  <c r="K36" i="2"/>
  <c r="L36" i="2"/>
  <c r="K39" i="2"/>
  <c r="K37" i="2"/>
  <c r="M39" i="2"/>
  <c r="M36" i="2"/>
  <c r="L7" i="2"/>
  <c r="L19" i="2"/>
  <c r="M7" i="2"/>
  <c r="L12" i="2"/>
  <c r="N7" i="2"/>
  <c r="M12" i="2"/>
  <c r="L17" i="2"/>
  <c r="N19" i="2"/>
  <c r="M24" i="2"/>
  <c r="L10" i="2"/>
  <c r="N12" i="2"/>
  <c r="M17" i="2"/>
  <c r="L22" i="2"/>
  <c r="N24" i="2"/>
  <c r="M19" i="2"/>
  <c r="M10" i="2"/>
  <c r="L15" i="2"/>
  <c r="N17" i="2"/>
  <c r="M22" i="2"/>
  <c r="K7" i="2"/>
  <c r="L8" i="2"/>
  <c r="N10" i="2"/>
  <c r="BQ28" i="1"/>
  <c r="BP36" i="1" s="1"/>
  <c r="N36" i="1"/>
  <c r="L39" i="1"/>
  <c r="N41" i="1"/>
  <c r="K36" i="1"/>
  <c r="M36" i="1"/>
  <c r="L41" i="1"/>
  <c r="K39" i="1"/>
  <c r="K37" i="1"/>
  <c r="M39" i="1"/>
  <c r="N25" i="1"/>
  <c r="N11" i="1"/>
  <c r="N16" i="1"/>
  <c r="L7" i="1"/>
  <c r="N9" i="1"/>
  <c r="L19" i="1"/>
  <c r="N21" i="1"/>
  <c r="L24" i="1"/>
  <c r="N20" i="1"/>
  <c r="N13" i="1"/>
  <c r="N18" i="1"/>
  <c r="N23" i="1"/>
  <c r="N14" i="1"/>
  <c r="L17" i="1"/>
  <c r="L10" i="1"/>
  <c r="N12" i="1"/>
  <c r="L22" i="1"/>
  <c r="N24" i="1"/>
  <c r="N10" i="1"/>
  <c r="N22" i="1"/>
  <c r="N15" i="1"/>
  <c r="N8" i="1"/>
  <c r="N7" i="1"/>
  <c r="N19" i="1"/>
  <c r="BN48" i="1" l="1"/>
  <c r="BM48" i="1"/>
  <c r="BL48" i="1"/>
  <c r="BN34" i="1"/>
  <c r="BB37" i="1"/>
  <c r="BN27" i="1"/>
  <c r="BO33" i="1" s="1"/>
  <c r="AD35" i="1"/>
  <c r="BT27" i="1"/>
  <c r="BO39" i="1" s="1"/>
  <c r="BC28" i="1"/>
  <c r="BD34" i="1" s="1"/>
  <c r="AD27" i="1"/>
  <c r="AE33" i="1" s="1"/>
  <c r="AD28" i="1"/>
  <c r="AF33" i="1" s="1"/>
  <c r="AG27" i="1"/>
  <c r="AE36" i="1" s="1"/>
  <c r="AG28" i="1"/>
  <c r="AF36" i="1" s="1"/>
  <c r="AP28" i="1"/>
  <c r="AR33" i="1" s="1"/>
  <c r="AP33" i="1" s="1"/>
  <c r="BI28" i="1"/>
  <c r="BD40" i="1" s="1"/>
  <c r="AW28" i="1"/>
  <c r="AR40" i="1" s="1"/>
  <c r="AU27" i="1"/>
  <c r="AQ38" i="1" s="1"/>
  <c r="AP38" i="1" s="1"/>
  <c r="AK28" i="1"/>
  <c r="AF40" i="1" s="1"/>
  <c r="AD40" i="1" s="1"/>
  <c r="BB27" i="1"/>
  <c r="BC33" i="1" s="1"/>
  <c r="BB33" i="1" s="1"/>
  <c r="AE27" i="1"/>
  <c r="AE34" i="1" s="1"/>
  <c r="AD34" i="1" s="1"/>
  <c r="AQ27" i="1"/>
  <c r="AQ34" i="1" s="1"/>
  <c r="AP34" i="1" s="1"/>
  <c r="AV28" i="1"/>
  <c r="AR39" i="1" s="1"/>
  <c r="BR27" i="1"/>
  <c r="BO37" i="1" s="1"/>
  <c r="BN37" i="1" s="1"/>
  <c r="AS27" i="1"/>
  <c r="AQ36" i="1" s="1"/>
  <c r="AP36" i="1" s="1"/>
  <c r="BT28" i="1"/>
  <c r="BP39" i="1" s="1"/>
  <c r="AR27" i="1"/>
  <c r="AQ35" i="1" s="1"/>
  <c r="AP35" i="1" s="1"/>
  <c r="AT28" i="1"/>
  <c r="AR37" i="1" s="1"/>
  <c r="BS28" i="1"/>
  <c r="BP38" i="1" s="1"/>
  <c r="BI27" i="1"/>
  <c r="BC40" i="1" s="1"/>
  <c r="BB40" i="1" s="1"/>
  <c r="BR28" i="1"/>
  <c r="BP37" i="1" s="1"/>
  <c r="BU27" i="1"/>
  <c r="BO40" i="1" s="1"/>
  <c r="BN40" i="1" s="1"/>
  <c r="AT27" i="1"/>
  <c r="AQ37" i="1" s="1"/>
  <c r="AJ28" i="1"/>
  <c r="AF39" i="1" s="1"/>
  <c r="AJ27" i="1"/>
  <c r="AE39" i="1" s="1"/>
  <c r="AD39" i="1" s="1"/>
  <c r="AH28" i="1"/>
  <c r="AF37" i="1" s="1"/>
  <c r="AH27" i="1"/>
  <c r="AE37" i="1" s="1"/>
  <c r="AD37" i="1" s="1"/>
  <c r="BS27" i="1"/>
  <c r="BO38" i="1" s="1"/>
  <c r="BN38" i="1" s="1"/>
  <c r="BF28" i="1"/>
  <c r="BD37" i="1" s="1"/>
  <c r="AW27" i="1"/>
  <c r="AQ40" i="1" s="1"/>
  <c r="BH28" i="1"/>
  <c r="BD39" i="1" s="1"/>
  <c r="BC27" i="1"/>
  <c r="BC34" i="1" s="1"/>
  <c r="BB34" i="1" s="1"/>
  <c r="BB28" i="1"/>
  <c r="BD33" i="1" s="1"/>
  <c r="BP27" i="1"/>
  <c r="BO35" i="1" s="1"/>
  <c r="BN35" i="1" s="1"/>
  <c r="AF28" i="1"/>
  <c r="AF35" i="1" s="1"/>
  <c r="BU28" i="1"/>
  <c r="BP40" i="1" s="1"/>
  <c r="BN28" i="1"/>
  <c r="BP33" i="1" s="1"/>
  <c r="BH27" i="1"/>
  <c r="BC39" i="1" s="1"/>
  <c r="BB39" i="1" s="1"/>
  <c r="BE27" i="1"/>
  <c r="BC36" i="1" s="1"/>
  <c r="BB36" i="1" s="1"/>
  <c r="AI28" i="1"/>
  <c r="AF38" i="1" s="1"/>
  <c r="AI27" i="1"/>
  <c r="AE38" i="1" s="1"/>
  <c r="BD27" i="1"/>
  <c r="BC35" i="1" s="1"/>
  <c r="BB35" i="1" s="1"/>
  <c r="AV27" i="1"/>
  <c r="AQ39" i="1" s="1"/>
  <c r="BG27" i="1"/>
  <c r="BC38" i="1" s="1"/>
  <c r="BB38" i="1" s="1"/>
  <c r="T22" i="2"/>
  <c r="U22" i="2"/>
  <c r="W25" i="2"/>
  <c r="W22" i="2"/>
  <c r="U21" i="2"/>
  <c r="Y22" i="2"/>
  <c r="V22" i="2"/>
  <c r="S22" i="2"/>
  <c r="Y25" i="2"/>
  <c r="W21" i="2"/>
  <c r="S25" i="2"/>
  <c r="U25" i="2"/>
  <c r="X21" i="2"/>
  <c r="T21" i="2"/>
  <c r="R23" i="2"/>
  <c r="S23" i="2"/>
  <c r="Y20" i="2"/>
  <c r="W20" i="2"/>
  <c r="X20" i="2"/>
  <c r="T25" i="2"/>
  <c r="T20" i="2"/>
  <c r="R25" i="2"/>
  <c r="Y23" i="2"/>
  <c r="V19" i="2"/>
  <c r="U19" i="2"/>
  <c r="T19" i="2"/>
  <c r="S19" i="2"/>
  <c r="R19" i="2"/>
  <c r="W19" i="2"/>
  <c r="Y19" i="2"/>
  <c r="X19" i="2"/>
  <c r="T23" i="2"/>
  <c r="BC50" i="2"/>
  <c r="AQ47" i="2"/>
  <c r="V25" i="2"/>
  <c r="AQ50" i="2"/>
  <c r="AQ46" i="2"/>
  <c r="V23" i="2"/>
  <c r="AE50" i="2"/>
  <c r="BC46" i="2"/>
  <c r="X23" i="2"/>
  <c r="Y21" i="2"/>
  <c r="U20" i="2"/>
  <c r="R18" i="2"/>
  <c r="Y18" i="2"/>
  <c r="X18" i="2"/>
  <c r="W18" i="2"/>
  <c r="V18" i="2"/>
  <c r="U18" i="2"/>
  <c r="T18" i="2"/>
  <c r="S18" i="2"/>
  <c r="BO52" i="2"/>
  <c r="S21" i="2"/>
  <c r="S20" i="2"/>
  <c r="V20" i="2"/>
  <c r="BO46" i="2"/>
  <c r="BC52" i="2"/>
  <c r="BC48" i="2"/>
  <c r="BC51" i="2"/>
  <c r="X25" i="2"/>
  <c r="X11" i="2"/>
  <c r="W11" i="2"/>
  <c r="V11" i="2"/>
  <c r="U11" i="2"/>
  <c r="R11" i="2"/>
  <c r="Y11" i="2"/>
  <c r="T11" i="2"/>
  <c r="S11" i="2"/>
  <c r="V16" i="2"/>
  <c r="U16" i="2"/>
  <c r="T16" i="2"/>
  <c r="S16" i="2"/>
  <c r="Y16" i="2"/>
  <c r="X16" i="2"/>
  <c r="W16" i="2"/>
  <c r="R16" i="2"/>
  <c r="Y14" i="2"/>
  <c r="W14" i="2"/>
  <c r="X14" i="2"/>
  <c r="V14" i="2"/>
  <c r="U14" i="2"/>
  <c r="T14" i="2"/>
  <c r="S14" i="2"/>
  <c r="R14" i="2"/>
  <c r="U23" i="2"/>
  <c r="T13" i="2"/>
  <c r="S13" i="2"/>
  <c r="R13" i="2"/>
  <c r="U13" i="2"/>
  <c r="X13" i="2"/>
  <c r="W13" i="2"/>
  <c r="V13" i="2"/>
  <c r="Y13" i="2"/>
  <c r="Y17" i="2"/>
  <c r="X17" i="2"/>
  <c r="W17" i="2"/>
  <c r="R17" i="2"/>
  <c r="V17" i="2"/>
  <c r="U17" i="2"/>
  <c r="T17" i="2"/>
  <c r="S17" i="2"/>
  <c r="AE46" i="2"/>
  <c r="T7" i="2"/>
  <c r="S7" i="2"/>
  <c r="R7" i="2"/>
  <c r="Y7" i="2"/>
  <c r="X7" i="2"/>
  <c r="W7" i="2"/>
  <c r="V7" i="2"/>
  <c r="U7" i="2"/>
  <c r="AQ52" i="2"/>
  <c r="AQ48" i="2"/>
  <c r="AE51" i="2"/>
  <c r="X5" i="2"/>
  <c r="W5" i="2"/>
  <c r="V5" i="2"/>
  <c r="U5" i="2"/>
  <c r="T5" i="2"/>
  <c r="Y5" i="2"/>
  <c r="S5" i="2"/>
  <c r="R5" i="2"/>
  <c r="BO47" i="2"/>
  <c r="Y6" i="2"/>
  <c r="U6" i="2"/>
  <c r="T6" i="2"/>
  <c r="S6" i="2"/>
  <c r="R6" i="2"/>
  <c r="W6" i="2"/>
  <c r="V6" i="2"/>
  <c r="X6" i="2"/>
  <c r="BC47" i="2"/>
  <c r="T10" i="2"/>
  <c r="S10" i="2"/>
  <c r="R10" i="2"/>
  <c r="Y10" i="2"/>
  <c r="X10" i="2"/>
  <c r="W10" i="2"/>
  <c r="V10" i="2"/>
  <c r="U10" i="2"/>
  <c r="AE47" i="2"/>
  <c r="W23" i="2"/>
  <c r="X8" i="2"/>
  <c r="W8" i="2"/>
  <c r="V8" i="2"/>
  <c r="U8" i="2"/>
  <c r="Y8" i="2"/>
  <c r="T8" i="2"/>
  <c r="S8" i="2"/>
  <c r="R8" i="2"/>
  <c r="AE52" i="2"/>
  <c r="V21" i="2"/>
  <c r="AE48" i="2"/>
  <c r="BO51" i="2"/>
  <c r="R20" i="2"/>
  <c r="R24" i="2"/>
  <c r="Y24" i="2"/>
  <c r="X24" i="2"/>
  <c r="W24" i="2"/>
  <c r="V24" i="2"/>
  <c r="U24" i="2"/>
  <c r="T24" i="2"/>
  <c r="S24" i="2"/>
  <c r="X22" i="2"/>
  <c r="Y9" i="2"/>
  <c r="X9" i="2"/>
  <c r="W9" i="2"/>
  <c r="R9" i="2"/>
  <c r="S9" i="2"/>
  <c r="V9" i="2"/>
  <c r="U9" i="2"/>
  <c r="T9" i="2"/>
  <c r="R15" i="2"/>
  <c r="W15" i="2"/>
  <c r="V15" i="2"/>
  <c r="U15" i="2"/>
  <c r="T15" i="2"/>
  <c r="S15" i="2"/>
  <c r="X15" i="2"/>
  <c r="Y15" i="2"/>
  <c r="R21" i="2"/>
  <c r="BO48" i="2"/>
  <c r="Y12" i="2"/>
  <c r="X12" i="2"/>
  <c r="W12" i="2"/>
  <c r="V12" i="2"/>
  <c r="U12" i="2"/>
  <c r="T12" i="2"/>
  <c r="S12" i="2"/>
  <c r="R12" i="2"/>
  <c r="R22" i="2"/>
  <c r="AD52" i="1" l="1"/>
  <c r="AC52" i="1"/>
  <c r="AB52" i="1"/>
  <c r="AP45" i="1"/>
  <c r="AO45" i="1"/>
  <c r="AN45" i="1"/>
  <c r="AD49" i="1"/>
  <c r="AC49" i="1"/>
  <c r="AB49" i="1"/>
  <c r="AD51" i="1"/>
  <c r="AC51" i="1"/>
  <c r="AB51" i="1"/>
  <c r="AD33" i="1"/>
  <c r="AP46" i="1"/>
  <c r="AO46" i="1"/>
  <c r="AN46" i="1"/>
  <c r="AP37" i="1"/>
  <c r="AD46" i="1"/>
  <c r="AC46" i="1"/>
  <c r="AB46" i="1"/>
  <c r="BN39" i="1"/>
  <c r="BM49" i="1"/>
  <c r="BL49" i="1"/>
  <c r="BN49" i="1"/>
  <c r="BB51" i="1"/>
  <c r="BA51" i="1"/>
  <c r="AZ51" i="1"/>
  <c r="BN47" i="1"/>
  <c r="BM47" i="1"/>
  <c r="BL47" i="1"/>
  <c r="BB50" i="1"/>
  <c r="BA50" i="1"/>
  <c r="AZ50" i="1"/>
  <c r="AP50" i="1"/>
  <c r="AO50" i="1"/>
  <c r="AN50" i="1"/>
  <c r="BM46" i="1"/>
  <c r="BL46" i="1"/>
  <c r="BN46" i="1"/>
  <c r="BB48" i="1"/>
  <c r="BA48" i="1"/>
  <c r="AZ48" i="1"/>
  <c r="AD36" i="1"/>
  <c r="BB45" i="1"/>
  <c r="BG46" i="1" s="1"/>
  <c r="BA45" i="1"/>
  <c r="AZ45" i="1"/>
  <c r="AD47" i="1"/>
  <c r="AC47" i="1"/>
  <c r="AB47" i="1"/>
  <c r="AZ46" i="1"/>
  <c r="BB46" i="1"/>
  <c r="BA46" i="1"/>
  <c r="AZ49" i="1"/>
  <c r="BB49" i="1"/>
  <c r="BA49" i="1"/>
  <c r="AP40" i="1"/>
  <c r="BN50" i="1"/>
  <c r="BM50" i="1"/>
  <c r="BL50" i="1"/>
  <c r="AP48" i="1"/>
  <c r="AO48" i="1"/>
  <c r="AN48" i="1"/>
  <c r="BM52" i="1"/>
  <c r="BL52" i="1"/>
  <c r="BN52" i="1"/>
  <c r="BN33" i="1"/>
  <c r="AZ52" i="1"/>
  <c r="BB52" i="1"/>
  <c r="BA52" i="1"/>
  <c r="AP39" i="1"/>
  <c r="BB47" i="1"/>
  <c r="BA47" i="1"/>
  <c r="AZ47" i="1"/>
  <c r="AD38" i="1"/>
  <c r="AP47" i="1"/>
  <c r="AO47" i="1"/>
  <c r="AN47" i="1"/>
  <c r="AS24" i="2"/>
  <c r="BU24" i="2"/>
  <c r="BG22" i="2"/>
  <c r="AS23" i="2"/>
  <c r="AU22" i="2"/>
  <c r="BS22" i="2"/>
  <c r="AE24" i="2"/>
  <c r="AV22" i="2"/>
  <c r="BP23" i="2"/>
  <c r="BN23" i="2"/>
  <c r="AD23" i="2"/>
  <c r="BB23" i="2"/>
  <c r="AP23" i="2"/>
  <c r="BP24" i="2"/>
  <c r="AU8" i="2"/>
  <c r="AI8" i="2"/>
  <c r="BG8" i="2"/>
  <c r="BS8" i="2"/>
  <c r="AT19" i="2"/>
  <c r="BF19" i="2"/>
  <c r="AH19" i="2"/>
  <c r="BR19" i="2"/>
  <c r="BH18" i="2"/>
  <c r="BT18" i="2"/>
  <c r="AJ18" i="2"/>
  <c r="AV18" i="2"/>
  <c r="BT25" i="2"/>
  <c r="AJ25" i="2"/>
  <c r="BH25" i="2"/>
  <c r="AV25" i="2"/>
  <c r="BS24" i="2"/>
  <c r="AF23" i="2"/>
  <c r="BE11" i="2"/>
  <c r="AS11" i="2"/>
  <c r="AG11" i="2"/>
  <c r="BQ11" i="2"/>
  <c r="BS25" i="2"/>
  <c r="AI25" i="2"/>
  <c r="BG25" i="2"/>
  <c r="AU25" i="2"/>
  <c r="BB7" i="2"/>
  <c r="AP7" i="2"/>
  <c r="AD7" i="2"/>
  <c r="BN7" i="2"/>
  <c r="BI18" i="2"/>
  <c r="BU18" i="2"/>
  <c r="AW18" i="2"/>
  <c r="AK18" i="2"/>
  <c r="AI24" i="2"/>
  <c r="AR23" i="2"/>
  <c r="BD26" i="2"/>
  <c r="BP26" i="2"/>
  <c r="AF26" i="2"/>
  <c r="AR26" i="2"/>
  <c r="BC8" i="2"/>
  <c r="BO8" i="2"/>
  <c r="AQ8" i="2"/>
  <c r="AE8" i="2"/>
  <c r="BB16" i="2"/>
  <c r="AP16" i="2"/>
  <c r="AD16" i="2"/>
  <c r="BN16" i="2"/>
  <c r="BC20" i="2"/>
  <c r="AQ20" i="2"/>
  <c r="AE20" i="2"/>
  <c r="BO20" i="2"/>
  <c r="BC11" i="2"/>
  <c r="AQ11" i="2"/>
  <c r="AE11" i="2"/>
  <c r="BO11" i="2"/>
  <c r="BT19" i="2"/>
  <c r="AJ19" i="2"/>
  <c r="AV19" i="2"/>
  <c r="BH19" i="2"/>
  <c r="BD20" i="2"/>
  <c r="AR20" i="2"/>
  <c r="AF20" i="2"/>
  <c r="BP20" i="2"/>
  <c r="BG24" i="2"/>
  <c r="BQ24" i="2"/>
  <c r="BN11" i="2"/>
  <c r="AD11" i="2"/>
  <c r="BB11" i="2"/>
  <c r="AP11" i="2"/>
  <c r="AR7" i="2"/>
  <c r="BP7" i="2"/>
  <c r="BD7" i="2"/>
  <c r="AF7" i="2"/>
  <c r="BU19" i="2"/>
  <c r="AK19" i="2"/>
  <c r="AW19" i="2"/>
  <c r="BI19" i="2"/>
  <c r="BE20" i="2"/>
  <c r="AS20" i="2"/>
  <c r="AG20" i="2"/>
  <c r="BQ20" i="2"/>
  <c r="AV17" i="2"/>
  <c r="AJ17" i="2"/>
  <c r="BH17" i="2"/>
  <c r="BT17" i="2"/>
  <c r="AW8" i="2"/>
  <c r="AK8" i="2"/>
  <c r="BU8" i="2"/>
  <c r="BI8" i="2"/>
  <c r="BR18" i="2"/>
  <c r="AH18" i="2"/>
  <c r="BF18" i="2"/>
  <c r="AT18" i="2"/>
  <c r="BH22" i="2"/>
  <c r="AV11" i="2"/>
  <c r="BT11" i="2"/>
  <c r="BH11" i="2"/>
  <c r="AJ11" i="2"/>
  <c r="BQ12" i="2"/>
  <c r="AG12" i="2"/>
  <c r="AS12" i="2"/>
  <c r="BE12" i="2"/>
  <c r="BR15" i="2"/>
  <c r="AH15" i="2"/>
  <c r="BF15" i="2"/>
  <c r="AT15" i="2"/>
  <c r="AU20" i="2"/>
  <c r="BS20" i="2"/>
  <c r="BG20" i="2"/>
  <c r="AI20" i="2"/>
  <c r="AP25" i="2"/>
  <c r="AJ22" i="2"/>
  <c r="AW26" i="2"/>
  <c r="AK26" i="2"/>
  <c r="BI26" i="2"/>
  <c r="BU26" i="2"/>
  <c r="BP22" i="2"/>
  <c r="BG15" i="2"/>
  <c r="AU15" i="2"/>
  <c r="AI15" i="2"/>
  <c r="BS15" i="2"/>
  <c r="AT22" i="2"/>
  <c r="AH22" i="2"/>
  <c r="BR22" i="2"/>
  <c r="BF22" i="2"/>
  <c r="AP21" i="2"/>
  <c r="BN21" i="2"/>
  <c r="BB21" i="2"/>
  <c r="AD21" i="2"/>
  <c r="AQ25" i="2"/>
  <c r="BB25" i="2"/>
  <c r="BE23" i="2"/>
  <c r="BT22" i="2"/>
  <c r="BE17" i="2"/>
  <c r="BQ17" i="2"/>
  <c r="AS17" i="2"/>
  <c r="AG17" i="2"/>
  <c r="BH24" i="2"/>
  <c r="AV24" i="2"/>
  <c r="AJ24" i="2"/>
  <c r="BT24" i="2"/>
  <c r="BN26" i="2"/>
  <c r="AD26" i="2"/>
  <c r="BB26" i="2"/>
  <c r="AP26" i="2"/>
  <c r="BU10" i="2"/>
  <c r="AK10" i="2"/>
  <c r="BI10" i="2"/>
  <c r="AW10" i="2"/>
  <c r="BG12" i="2"/>
  <c r="AU12" i="2"/>
  <c r="AI12" i="2"/>
  <c r="BS12" i="2"/>
  <c r="AF22" i="2"/>
  <c r="BT7" i="2"/>
  <c r="AJ7" i="2"/>
  <c r="BH7" i="2"/>
  <c r="AV7" i="2"/>
  <c r="AH47" i="2"/>
  <c r="BH15" i="2"/>
  <c r="AV15" i="2"/>
  <c r="AJ15" i="2"/>
  <c r="BT15" i="2"/>
  <c r="BS16" i="2"/>
  <c r="AI16" i="2"/>
  <c r="AU16" i="2"/>
  <c r="BG16" i="2"/>
  <c r="BU13" i="2"/>
  <c r="AK13" i="2"/>
  <c r="BI13" i="2"/>
  <c r="AW13" i="2"/>
  <c r="AQ22" i="2"/>
  <c r="AE22" i="2"/>
  <c r="BC22" i="2"/>
  <c r="BO22" i="2"/>
  <c r="AW20" i="2"/>
  <c r="BU20" i="2"/>
  <c r="BI20" i="2"/>
  <c r="AK20" i="2"/>
  <c r="BO21" i="2"/>
  <c r="AE21" i="2"/>
  <c r="AQ21" i="2"/>
  <c r="BC21" i="2"/>
  <c r="AW22" i="2"/>
  <c r="AW25" i="2"/>
  <c r="BT23" i="2"/>
  <c r="BC24" i="2"/>
  <c r="BN14" i="2"/>
  <c r="AD14" i="2"/>
  <c r="BB14" i="2"/>
  <c r="AP14" i="2"/>
  <c r="BT10" i="2"/>
  <c r="AJ10" i="2"/>
  <c r="BH10" i="2"/>
  <c r="AV10" i="2"/>
  <c r="BH9" i="2"/>
  <c r="BT9" i="2"/>
  <c r="AV9" i="2"/>
  <c r="AJ9" i="2"/>
  <c r="BS13" i="2"/>
  <c r="AI13" i="2"/>
  <c r="BG13" i="2"/>
  <c r="AU13" i="2"/>
  <c r="BS23" i="2"/>
  <c r="BP12" i="2"/>
  <c r="AF12" i="2"/>
  <c r="BD12" i="2"/>
  <c r="AR12" i="2"/>
  <c r="AS25" i="2"/>
  <c r="BQ25" i="2"/>
  <c r="BE25" i="2"/>
  <c r="AG25" i="2"/>
  <c r="BF24" i="2"/>
  <c r="BF11" i="2"/>
  <c r="AT11" i="2"/>
  <c r="AH11" i="2"/>
  <c r="BR11" i="2"/>
  <c r="BS19" i="2"/>
  <c r="AI19" i="2"/>
  <c r="AU19" i="2"/>
  <c r="BG19" i="2"/>
  <c r="AI23" i="2"/>
  <c r="BU7" i="2"/>
  <c r="AK7" i="2"/>
  <c r="BI7" i="2"/>
  <c r="AW7" i="2"/>
  <c r="BR47" i="2"/>
  <c r="AU23" i="2"/>
  <c r="AW17" i="2"/>
  <c r="AK17" i="2"/>
  <c r="BU17" i="2"/>
  <c r="BI17" i="2"/>
  <c r="BP9" i="2"/>
  <c r="AF9" i="2"/>
  <c r="BD9" i="2"/>
  <c r="AR9" i="2"/>
  <c r="BF47" i="2"/>
  <c r="AE25" i="2"/>
  <c r="AU11" i="2"/>
  <c r="BS11" i="2"/>
  <c r="BG11" i="2"/>
  <c r="AI11" i="2"/>
  <c r="BI15" i="2"/>
  <c r="AW15" i="2"/>
  <c r="AK15" i="2"/>
  <c r="BU15" i="2"/>
  <c r="AQ10" i="2"/>
  <c r="AE10" i="2"/>
  <c r="BO10" i="2"/>
  <c r="BC10" i="2"/>
  <c r="AT16" i="2"/>
  <c r="BR16" i="2"/>
  <c r="BF16" i="2"/>
  <c r="AH16" i="2"/>
  <c r="AI22" i="2"/>
  <c r="AW14" i="2"/>
  <c r="BU14" i="2"/>
  <c r="AK14" i="2"/>
  <c r="BI14" i="2"/>
  <c r="BR12" i="2"/>
  <c r="AH12" i="2"/>
  <c r="AT12" i="2"/>
  <c r="BF12" i="2"/>
  <c r="AR13" i="2"/>
  <c r="AF13" i="2"/>
  <c r="BP13" i="2"/>
  <c r="BD13" i="2"/>
  <c r="BF23" i="2"/>
  <c r="BR23" i="2"/>
  <c r="AT23" i="2"/>
  <c r="AH23" i="2"/>
  <c r="BH12" i="2"/>
  <c r="AV12" i="2"/>
  <c r="AJ12" i="2"/>
  <c r="BT12" i="2"/>
  <c r="AR22" i="2"/>
  <c r="BQ9" i="2"/>
  <c r="AG9" i="2"/>
  <c r="BE9" i="2"/>
  <c r="AS9" i="2"/>
  <c r="AQ19" i="2"/>
  <c r="BO19" i="2"/>
  <c r="BC19" i="2"/>
  <c r="AE19" i="2"/>
  <c r="BQ15" i="2"/>
  <c r="AG15" i="2"/>
  <c r="AS15" i="2"/>
  <c r="BE15" i="2"/>
  <c r="BU16" i="2"/>
  <c r="AK16" i="2"/>
  <c r="AW16" i="2"/>
  <c r="BI16" i="2"/>
  <c r="BB13" i="2"/>
  <c r="BN13" i="2"/>
  <c r="AP13" i="2"/>
  <c r="AD13" i="2"/>
  <c r="BC23" i="2"/>
  <c r="BO23" i="2"/>
  <c r="AQ23" i="2"/>
  <c r="AE23" i="2"/>
  <c r="BN20" i="2"/>
  <c r="AD20" i="2"/>
  <c r="BB20" i="2"/>
  <c r="AP20" i="2"/>
  <c r="AT25" i="2"/>
  <c r="BR25" i="2"/>
  <c r="BF25" i="2"/>
  <c r="AH25" i="2"/>
  <c r="BP21" i="2"/>
  <c r="AF21" i="2"/>
  <c r="BD21" i="2"/>
  <c r="AR21" i="2"/>
  <c r="BI22" i="2"/>
  <c r="BI25" i="2"/>
  <c r="AK24" i="2"/>
  <c r="AJ23" i="2"/>
  <c r="AQ24" i="2"/>
  <c r="BD11" i="2"/>
  <c r="AR11" i="2"/>
  <c r="AF11" i="2"/>
  <c r="BP11" i="2"/>
  <c r="BO12" i="2"/>
  <c r="AE12" i="2"/>
  <c r="BC12" i="2"/>
  <c r="AQ12" i="2"/>
  <c r="BP15" i="2"/>
  <c r="AF15" i="2"/>
  <c r="BD15" i="2"/>
  <c r="AR15" i="2"/>
  <c r="AT24" i="2"/>
  <c r="BC14" i="2"/>
  <c r="BO14" i="2"/>
  <c r="AQ14" i="2"/>
  <c r="AE14" i="2"/>
  <c r="BI9" i="2"/>
  <c r="BU9" i="2"/>
  <c r="AW9" i="2"/>
  <c r="AK9" i="2"/>
  <c r="AT47" i="2"/>
  <c r="BE24" i="2"/>
  <c r="BO18" i="2"/>
  <c r="AE18" i="2"/>
  <c r="BC18" i="2"/>
  <c r="AQ18" i="2"/>
  <c r="AH24" i="2"/>
  <c r="BE14" i="2"/>
  <c r="BQ14" i="2"/>
  <c r="AS14" i="2"/>
  <c r="AG14" i="2"/>
  <c r="BD8" i="2"/>
  <c r="AF8" i="2"/>
  <c r="BP8" i="2"/>
  <c r="AR8" i="2"/>
  <c r="BP18" i="2"/>
  <c r="AF18" i="2"/>
  <c r="BD18" i="2"/>
  <c r="AR18" i="2"/>
  <c r="BR24" i="2"/>
  <c r="BF14" i="2"/>
  <c r="BR14" i="2"/>
  <c r="AT14" i="2"/>
  <c r="AH14" i="2"/>
  <c r="BQ18" i="2"/>
  <c r="AG18" i="2"/>
  <c r="BE18" i="2"/>
  <c r="AS18" i="2"/>
  <c r="BN25" i="2"/>
  <c r="AU26" i="2"/>
  <c r="AI26" i="2"/>
  <c r="BG26" i="2"/>
  <c r="BS26" i="2"/>
  <c r="BF20" i="2"/>
  <c r="AT20" i="2"/>
  <c r="AH20" i="2"/>
  <c r="BR20" i="2"/>
  <c r="BC25" i="2"/>
  <c r="BC17" i="2"/>
  <c r="AQ17" i="2"/>
  <c r="AE17" i="2"/>
  <c r="BO17" i="2"/>
  <c r="AT7" i="2"/>
  <c r="BR7" i="2"/>
  <c r="BF7" i="2"/>
  <c r="AH7" i="2"/>
  <c r="BO25" i="2"/>
  <c r="BD17" i="2"/>
  <c r="BP17" i="2"/>
  <c r="AR17" i="2"/>
  <c r="AF17" i="2"/>
  <c r="BS7" i="2"/>
  <c r="AI7" i="2"/>
  <c r="AU7" i="2"/>
  <c r="BG7" i="2"/>
  <c r="AV20" i="2"/>
  <c r="BT20" i="2"/>
  <c r="BH20" i="2"/>
  <c r="AJ20" i="2"/>
  <c r="BF17" i="2"/>
  <c r="BR17" i="2"/>
  <c r="AT17" i="2"/>
  <c r="AH17" i="2"/>
  <c r="AU17" i="2"/>
  <c r="AI17" i="2"/>
  <c r="BG17" i="2"/>
  <c r="BS17" i="2"/>
  <c r="AV8" i="2"/>
  <c r="AJ8" i="2"/>
  <c r="BT8" i="2"/>
  <c r="BH8" i="2"/>
  <c r="BR9" i="2"/>
  <c r="AH9" i="2"/>
  <c r="BF9" i="2"/>
  <c r="AT9" i="2"/>
  <c r="AR19" i="2"/>
  <c r="BD19" i="2"/>
  <c r="AF19" i="2"/>
  <c r="BP19" i="2"/>
  <c r="AP15" i="2"/>
  <c r="AD15" i="2"/>
  <c r="BB15" i="2"/>
  <c r="BN15" i="2"/>
  <c r="AP18" i="2"/>
  <c r="AD18" i="2"/>
  <c r="BN18" i="2"/>
  <c r="BB18" i="2"/>
  <c r="AS13" i="2"/>
  <c r="AG13" i="2"/>
  <c r="BQ13" i="2"/>
  <c r="BE13" i="2"/>
  <c r="AS22" i="2"/>
  <c r="AG22" i="2"/>
  <c r="BE22" i="2"/>
  <c r="BQ22" i="2"/>
  <c r="BQ21" i="2"/>
  <c r="AG21" i="2"/>
  <c r="BE21" i="2"/>
  <c r="AS21" i="2"/>
  <c r="AK22" i="2"/>
  <c r="AK25" i="2"/>
  <c r="AW24" i="2"/>
  <c r="BH23" i="2"/>
  <c r="BB22" i="2"/>
  <c r="AP22" i="2"/>
  <c r="BN22" i="2"/>
  <c r="AD22" i="2"/>
  <c r="BC26" i="2"/>
  <c r="BO26" i="2"/>
  <c r="AE26" i="2"/>
  <c r="AQ26" i="2"/>
  <c r="BN8" i="2"/>
  <c r="AD8" i="2"/>
  <c r="BB8" i="2"/>
  <c r="AP8" i="2"/>
  <c r="BB19" i="2"/>
  <c r="BN19" i="2"/>
  <c r="AP19" i="2"/>
  <c r="AD19" i="2"/>
  <c r="BT13" i="2"/>
  <c r="AJ13" i="2"/>
  <c r="BH13" i="2"/>
  <c r="AV13" i="2"/>
  <c r="BG23" i="2"/>
  <c r="BD14" i="2"/>
  <c r="BP14" i="2"/>
  <c r="AR14" i="2"/>
  <c r="AF14" i="2"/>
  <c r="AQ7" i="2"/>
  <c r="BO7" i="2"/>
  <c r="BC7" i="2"/>
  <c r="AE7" i="2"/>
  <c r="AP9" i="2"/>
  <c r="AD9" i="2"/>
  <c r="BB9" i="2"/>
  <c r="BN9" i="2"/>
  <c r="AU24" i="2"/>
  <c r="AG24" i="2"/>
  <c r="BE26" i="2"/>
  <c r="BQ26" i="2"/>
  <c r="AG26" i="2"/>
  <c r="AS26" i="2"/>
  <c r="BO9" i="2"/>
  <c r="AE9" i="2"/>
  <c r="BC9" i="2"/>
  <c r="AQ9" i="2"/>
  <c r="AQ16" i="2"/>
  <c r="BO16" i="2"/>
  <c r="BC16" i="2"/>
  <c r="AE16" i="2"/>
  <c r="AR25" i="2"/>
  <c r="BP25" i="2"/>
  <c r="BD25" i="2"/>
  <c r="AF25" i="2"/>
  <c r="BD23" i="2"/>
  <c r="BF26" i="2"/>
  <c r="AT26" i="2"/>
  <c r="BR26" i="2"/>
  <c r="AH26" i="2"/>
  <c r="BE8" i="2"/>
  <c r="AS8" i="2"/>
  <c r="AG8" i="2"/>
  <c r="BQ8" i="2"/>
  <c r="AR16" i="2"/>
  <c r="BP16" i="2"/>
  <c r="BD16" i="2"/>
  <c r="AF16" i="2"/>
  <c r="BH21" i="2"/>
  <c r="BT21" i="2"/>
  <c r="AV21" i="2"/>
  <c r="AJ21" i="2"/>
  <c r="AG23" i="2"/>
  <c r="AU14" i="2"/>
  <c r="BS14" i="2"/>
  <c r="BG14" i="2"/>
  <c r="AI14" i="2"/>
  <c r="BB10" i="2"/>
  <c r="BN10" i="2"/>
  <c r="AP10" i="2"/>
  <c r="AD10" i="2"/>
  <c r="AS7" i="2"/>
  <c r="BQ7" i="2"/>
  <c r="BE7" i="2"/>
  <c r="AG7" i="2"/>
  <c r="AS16" i="2"/>
  <c r="BQ16" i="2"/>
  <c r="BE16" i="2"/>
  <c r="AG16" i="2"/>
  <c r="BI21" i="2"/>
  <c r="AW21" i="2"/>
  <c r="AK21" i="2"/>
  <c r="BU21" i="2"/>
  <c r="AD25" i="2"/>
  <c r="AV14" i="2"/>
  <c r="BT14" i="2"/>
  <c r="BH14" i="2"/>
  <c r="AJ14" i="2"/>
  <c r="AV26" i="2"/>
  <c r="AJ26" i="2"/>
  <c r="BH26" i="2"/>
  <c r="BT26" i="2"/>
  <c r="BD22" i="2"/>
  <c r="AQ13" i="2"/>
  <c r="AE13" i="2"/>
  <c r="BO13" i="2"/>
  <c r="BC13" i="2"/>
  <c r="BG21" i="2"/>
  <c r="BS21" i="2"/>
  <c r="AI21" i="2"/>
  <c r="AU21" i="2"/>
  <c r="BQ23" i="2"/>
  <c r="AW11" i="2"/>
  <c r="BU11" i="2"/>
  <c r="BI11" i="2"/>
  <c r="AK11" i="2"/>
  <c r="AR10" i="2"/>
  <c r="BD10" i="2"/>
  <c r="BP10" i="2"/>
  <c r="AF10" i="2"/>
  <c r="BT16" i="2"/>
  <c r="AJ16" i="2"/>
  <c r="AV16" i="2"/>
  <c r="BH16" i="2"/>
  <c r="AR24" i="2"/>
  <c r="AS10" i="2"/>
  <c r="BE10" i="2"/>
  <c r="BQ10" i="2"/>
  <c r="AG10" i="2"/>
  <c r="BD24" i="2"/>
  <c r="AT10" i="2"/>
  <c r="BR10" i="2"/>
  <c r="BF10" i="2"/>
  <c r="AH10" i="2"/>
  <c r="BI12" i="2"/>
  <c r="AW12" i="2"/>
  <c r="AK12" i="2"/>
  <c r="BU12" i="2"/>
  <c r="AP24" i="2"/>
  <c r="BN24" i="2"/>
  <c r="BB24" i="2"/>
  <c r="AD24" i="2"/>
  <c r="BN17" i="2"/>
  <c r="AD17" i="2"/>
  <c r="AP17" i="2"/>
  <c r="BB17" i="2"/>
  <c r="AF24" i="2"/>
  <c r="BS10" i="2"/>
  <c r="AI10" i="2"/>
  <c r="AU10" i="2"/>
  <c r="BG10" i="2"/>
  <c r="AP12" i="2"/>
  <c r="BN12" i="2"/>
  <c r="BB12" i="2"/>
  <c r="AD12" i="2"/>
  <c r="BF8" i="2"/>
  <c r="AH8" i="2"/>
  <c r="AT8" i="2"/>
  <c r="BR8" i="2"/>
  <c r="BG9" i="2"/>
  <c r="BS9" i="2"/>
  <c r="AU9" i="2"/>
  <c r="AI9" i="2"/>
  <c r="AS19" i="2"/>
  <c r="BE19" i="2"/>
  <c r="AG19" i="2"/>
  <c r="BQ19" i="2"/>
  <c r="BO15" i="2"/>
  <c r="AE15" i="2"/>
  <c r="BC15" i="2"/>
  <c r="AQ15" i="2"/>
  <c r="BG18" i="2"/>
  <c r="BS18" i="2"/>
  <c r="AI18" i="2"/>
  <c r="AU18" i="2"/>
  <c r="AT13" i="2"/>
  <c r="AH13" i="2"/>
  <c r="BR13" i="2"/>
  <c r="BF13" i="2"/>
  <c r="AW23" i="2"/>
  <c r="AK23" i="2"/>
  <c r="BU23" i="2"/>
  <c r="BI23" i="2"/>
  <c r="BR21" i="2"/>
  <c r="AH21" i="2"/>
  <c r="BF21" i="2"/>
  <c r="AT21" i="2"/>
  <c r="BU22" i="2"/>
  <c r="BU25" i="2"/>
  <c r="BI24" i="2"/>
  <c r="AV23" i="2"/>
  <c r="BO24" i="2"/>
  <c r="AP51" i="1" l="1"/>
  <c r="AO51" i="1"/>
  <c r="AN51" i="1"/>
  <c r="BF46" i="1"/>
  <c r="BG47" i="1"/>
  <c r="AT46" i="1"/>
  <c r="BN51" i="1"/>
  <c r="BM51" i="1"/>
  <c r="BL51" i="1"/>
  <c r="AP52" i="1"/>
  <c r="AU46" i="1" s="1"/>
  <c r="AO52" i="1"/>
  <c r="AN52" i="1"/>
  <c r="AP49" i="1"/>
  <c r="AO49" i="1"/>
  <c r="AU47" i="1" s="1"/>
  <c r="AN49" i="1"/>
  <c r="AD48" i="1"/>
  <c r="AC48" i="1"/>
  <c r="AB48" i="1"/>
  <c r="BN45" i="1"/>
  <c r="BS46" i="1" s="1"/>
  <c r="BM45" i="1"/>
  <c r="BS47" i="1" s="1"/>
  <c r="BL45" i="1"/>
  <c r="BR46" i="1" s="1"/>
  <c r="AD50" i="1"/>
  <c r="AC50" i="1"/>
  <c r="AB50" i="1"/>
  <c r="AD45" i="1"/>
  <c r="AC45" i="1"/>
  <c r="AB45" i="1"/>
  <c r="AH46" i="1" s="1"/>
  <c r="AV27" i="2"/>
  <c r="AQ39" i="2" s="1"/>
  <c r="AG27" i="2"/>
  <c r="AE36" i="2" s="1"/>
  <c r="AG28" i="2"/>
  <c r="AF36" i="2" s="1"/>
  <c r="BE27" i="2"/>
  <c r="BC36" i="2" s="1"/>
  <c r="BE28" i="2"/>
  <c r="BD36" i="2" s="1"/>
  <c r="BF27" i="2"/>
  <c r="BC37" i="2" s="1"/>
  <c r="AP27" i="2"/>
  <c r="AQ33" i="2" s="1"/>
  <c r="AP28" i="2"/>
  <c r="AR33" i="2" s="1"/>
  <c r="BB27" i="2"/>
  <c r="BC33" i="2" s="1"/>
  <c r="BB28" i="2"/>
  <c r="BD33" i="2" s="1"/>
  <c r="BC28" i="2"/>
  <c r="BD34" i="2" s="1"/>
  <c r="BC27" i="2"/>
  <c r="BC34" i="2" s="1"/>
  <c r="BB34" i="2" s="1"/>
  <c r="BU27" i="2"/>
  <c r="BO40" i="2" s="1"/>
  <c r="BF28" i="2"/>
  <c r="BD37" i="2" s="1"/>
  <c r="BT28" i="2"/>
  <c r="BP39" i="2" s="1"/>
  <c r="BS27" i="2"/>
  <c r="BO38" i="2" s="1"/>
  <c r="BR28" i="2"/>
  <c r="BP37" i="2" s="1"/>
  <c r="AW28" i="2"/>
  <c r="AR40" i="2" s="1"/>
  <c r="AR28" i="2"/>
  <c r="AR35" i="2" s="1"/>
  <c r="AR27" i="2"/>
  <c r="AQ35" i="2" s="1"/>
  <c r="AP35" i="2" s="1"/>
  <c r="BS28" i="2"/>
  <c r="BP38" i="2" s="1"/>
  <c r="BT27" i="2"/>
  <c r="BO39" i="2" s="1"/>
  <c r="BN39" i="2" s="1"/>
  <c r="BN28" i="2"/>
  <c r="BP33" i="2" s="1"/>
  <c r="BN27" i="2"/>
  <c r="BO33" i="2" s="1"/>
  <c r="BN33" i="2" s="1"/>
  <c r="BQ27" i="2"/>
  <c r="BO36" i="2" s="1"/>
  <c r="BQ28" i="2"/>
  <c r="BP36" i="2" s="1"/>
  <c r="AD27" i="2"/>
  <c r="AE33" i="2" s="1"/>
  <c r="AD28" i="2"/>
  <c r="AF33" i="2" s="1"/>
  <c r="AH27" i="2"/>
  <c r="AE37" i="2" s="1"/>
  <c r="BR27" i="2"/>
  <c r="BO37" i="2" s="1"/>
  <c r="BN37" i="2" s="1"/>
  <c r="AK27" i="2"/>
  <c r="AE40" i="2" s="1"/>
  <c r="BO28" i="2"/>
  <c r="BP34" i="2" s="1"/>
  <c r="BO27" i="2"/>
  <c r="BO34" i="2" s="1"/>
  <c r="BN34" i="2" s="1"/>
  <c r="AH28" i="2"/>
  <c r="AF37" i="2" s="1"/>
  <c r="BD28" i="2"/>
  <c r="BD35" i="2" s="1"/>
  <c r="BD27" i="2"/>
  <c r="BC35" i="2" s="1"/>
  <c r="BB35" i="2" s="1"/>
  <c r="AQ28" i="2"/>
  <c r="AR34" i="2" s="1"/>
  <c r="AQ27" i="2"/>
  <c r="AQ34" i="2" s="1"/>
  <c r="BI27" i="2"/>
  <c r="BC40" i="2" s="1"/>
  <c r="BP28" i="2"/>
  <c r="BP35" i="2" s="1"/>
  <c r="BP27" i="2"/>
  <c r="BO35" i="2" s="1"/>
  <c r="BN35" i="2" s="1"/>
  <c r="BG27" i="2"/>
  <c r="BC38" i="2" s="1"/>
  <c r="BG28" i="2"/>
  <c r="BD38" i="2" s="1"/>
  <c r="AT28" i="2"/>
  <c r="AR37" i="2" s="1"/>
  <c r="BI28" i="2"/>
  <c r="BD40" i="2" s="1"/>
  <c r="BH27" i="2"/>
  <c r="BC39" i="2" s="1"/>
  <c r="BB39" i="2" s="1"/>
  <c r="AS27" i="2"/>
  <c r="AQ36" i="2" s="1"/>
  <c r="AS28" i="2"/>
  <c r="AR36" i="2" s="1"/>
  <c r="AV28" i="2"/>
  <c r="AR39" i="2" s="1"/>
  <c r="AP39" i="2" s="1"/>
  <c r="BH28" i="2"/>
  <c r="BD39" i="2" s="1"/>
  <c r="AF27" i="2"/>
  <c r="AE35" i="2" s="1"/>
  <c r="AF28" i="2"/>
  <c r="AF35" i="2" s="1"/>
  <c r="AJ28" i="2"/>
  <c r="AF39" i="2" s="1"/>
  <c r="AU28" i="2"/>
  <c r="AR38" i="2" s="1"/>
  <c r="AK28" i="2"/>
  <c r="AF40" i="2" s="1"/>
  <c r="AT27" i="2"/>
  <c r="AQ37" i="2" s="1"/>
  <c r="AP37" i="2" s="1"/>
  <c r="AE27" i="2"/>
  <c r="AE34" i="2" s="1"/>
  <c r="AE28" i="2"/>
  <c r="AF34" i="2" s="1"/>
  <c r="AW27" i="2"/>
  <c r="AQ40" i="2" s="1"/>
  <c r="AP40" i="2" s="1"/>
  <c r="AI27" i="2"/>
  <c r="AE38" i="2" s="1"/>
  <c r="AD38" i="2" s="1"/>
  <c r="AU27" i="2"/>
  <c r="AQ38" i="2" s="1"/>
  <c r="AI28" i="2"/>
  <c r="AF38" i="2" s="1"/>
  <c r="BU28" i="2"/>
  <c r="BP40" i="2" s="1"/>
  <c r="AJ27" i="2"/>
  <c r="AE39" i="2" s="1"/>
  <c r="AI55" i="1" l="1"/>
  <c r="AJ55" i="1" s="1"/>
  <c r="AI47" i="1"/>
  <c r="AI53" i="1" s="1"/>
  <c r="AJ53" i="1" s="1"/>
  <c r="BG55" i="1"/>
  <c r="BH55" i="1" s="1"/>
  <c r="BG54" i="1"/>
  <c r="BH54" i="1" s="1"/>
  <c r="BG53" i="1"/>
  <c r="BH53" i="1" s="1"/>
  <c r="BS55" i="1"/>
  <c r="BT55" i="1" s="1"/>
  <c r="BS54" i="1"/>
  <c r="BT54" i="1" s="1"/>
  <c r="BS53" i="1"/>
  <c r="BT53" i="1" s="1"/>
  <c r="AI46" i="1"/>
  <c r="AI54" i="1" s="1"/>
  <c r="AJ54" i="1" s="1"/>
  <c r="AU55" i="1"/>
  <c r="AV55" i="1" s="1"/>
  <c r="AU54" i="1"/>
  <c r="AV54" i="1" s="1"/>
  <c r="AU53" i="1"/>
  <c r="AV53" i="1" s="1"/>
  <c r="BB37" i="2"/>
  <c r="AP51" i="2"/>
  <c r="AN51" i="2"/>
  <c r="AO51" i="2"/>
  <c r="AD50" i="2"/>
  <c r="AC50" i="2"/>
  <c r="AB50" i="2"/>
  <c r="BA46" i="2"/>
  <c r="BB46" i="2"/>
  <c r="AZ46" i="2"/>
  <c r="AD34" i="2"/>
  <c r="AO47" i="2"/>
  <c r="AN47" i="2"/>
  <c r="AP47" i="2"/>
  <c r="AD40" i="2"/>
  <c r="BM49" i="2"/>
  <c r="BN49" i="2"/>
  <c r="BL49" i="2"/>
  <c r="AD39" i="2"/>
  <c r="BN38" i="2"/>
  <c r="BB36" i="2"/>
  <c r="BB47" i="2"/>
  <c r="BA47" i="2"/>
  <c r="AZ47" i="2"/>
  <c r="AP36" i="2"/>
  <c r="BB33" i="2"/>
  <c r="AP33" i="2"/>
  <c r="AZ49" i="2"/>
  <c r="BB49" i="2"/>
  <c r="BA49" i="2"/>
  <c r="AD35" i="2"/>
  <c r="BB40" i="2"/>
  <c r="AD33" i="2"/>
  <c r="BN45" i="2"/>
  <c r="BM45" i="2"/>
  <c r="BL45" i="2"/>
  <c r="BA51" i="2"/>
  <c r="AZ51" i="2"/>
  <c r="BB51" i="2"/>
  <c r="AN49" i="2"/>
  <c r="AP49" i="2"/>
  <c r="AO49" i="2"/>
  <c r="AD37" i="2"/>
  <c r="AP34" i="2"/>
  <c r="AO52" i="2"/>
  <c r="AP52" i="2"/>
  <c r="AN52" i="2"/>
  <c r="BL51" i="2"/>
  <c r="BM51" i="2"/>
  <c r="BN51" i="2"/>
  <c r="BM46" i="2"/>
  <c r="BL46" i="2"/>
  <c r="BN46" i="2"/>
  <c r="BB38" i="2"/>
  <c r="BN47" i="2"/>
  <c r="BM47" i="2"/>
  <c r="BL47" i="2"/>
  <c r="AP38" i="2"/>
  <c r="BN36" i="2"/>
  <c r="BN40" i="2"/>
  <c r="AD36" i="2"/>
  <c r="BN52" i="2" l="1"/>
  <c r="BM52" i="2"/>
  <c r="BL52" i="2"/>
  <c r="AD45" i="2"/>
  <c r="AC45" i="2"/>
  <c r="AB45" i="2"/>
  <c r="AN46" i="2"/>
  <c r="AP46" i="2"/>
  <c r="AO46" i="2"/>
  <c r="AC47" i="2"/>
  <c r="AB47" i="2"/>
  <c r="AD47" i="2"/>
  <c r="BN48" i="2"/>
  <c r="BM48" i="2"/>
  <c r="BL48" i="2"/>
  <c r="BB48" i="2"/>
  <c r="BA48" i="2"/>
  <c r="AZ48" i="2"/>
  <c r="BN50" i="2"/>
  <c r="BS46" i="2" s="1"/>
  <c r="BM50" i="2"/>
  <c r="BL50" i="2"/>
  <c r="AB51" i="2"/>
  <c r="AC51" i="2"/>
  <c r="AD51" i="2"/>
  <c r="AN48" i="2"/>
  <c r="AO48" i="2"/>
  <c r="AP48" i="2"/>
  <c r="AD46" i="2"/>
  <c r="AC46" i="2"/>
  <c r="AB46" i="2"/>
  <c r="AC49" i="2"/>
  <c r="AD49" i="2"/>
  <c r="AB49" i="2"/>
  <c r="AZ50" i="2"/>
  <c r="BB50" i="2"/>
  <c r="BA50" i="2"/>
  <c r="AO45" i="2"/>
  <c r="AN45" i="2"/>
  <c r="AP45" i="2"/>
  <c r="AC52" i="2"/>
  <c r="AB52" i="2"/>
  <c r="AD52" i="2"/>
  <c r="AC48" i="2"/>
  <c r="AD48" i="2"/>
  <c r="AB48" i="2"/>
  <c r="BS47" i="2"/>
  <c r="AP50" i="2"/>
  <c r="AO50" i="2"/>
  <c r="AN50" i="2"/>
  <c r="AZ52" i="2"/>
  <c r="BB52" i="2"/>
  <c r="BA52" i="2"/>
  <c r="BB45" i="2"/>
  <c r="BA45" i="2"/>
  <c r="AZ45" i="2"/>
  <c r="BG47" i="2" l="1"/>
  <c r="BR46" i="2"/>
  <c r="BG46" i="2"/>
  <c r="BS55" i="2"/>
  <c r="BT55" i="2" s="1"/>
  <c r="BS54" i="2"/>
  <c r="BT54" i="2" s="1"/>
  <c r="BS53" i="2"/>
  <c r="BT53" i="2" s="1"/>
  <c r="AI47" i="2"/>
  <c r="AI46" i="2"/>
  <c r="AU47" i="2"/>
  <c r="BF46" i="2"/>
  <c r="AH46" i="2"/>
  <c r="AU46" i="2"/>
  <c r="AT46" i="2"/>
  <c r="BG55" i="2" l="1"/>
  <c r="BH55" i="2" s="1"/>
  <c r="BG54" i="2"/>
  <c r="BH54" i="2" s="1"/>
  <c r="BG53" i="2"/>
  <c r="BH53" i="2" s="1"/>
  <c r="AU53" i="2"/>
  <c r="AV53" i="2" s="1"/>
  <c r="AU55" i="2"/>
  <c r="AV55" i="2" s="1"/>
  <c r="AU54" i="2"/>
  <c r="AV54" i="2" s="1"/>
  <c r="AI55" i="2"/>
  <c r="AJ55" i="2" s="1"/>
  <c r="AI54" i="2"/>
  <c r="AJ54" i="2" s="1"/>
  <c r="AI53" i="2"/>
  <c r="AJ53" i="2" s="1"/>
</calcChain>
</file>

<file path=xl/sharedStrings.xml><?xml version="1.0" encoding="utf-8"?>
<sst xmlns="http://schemas.openxmlformats.org/spreadsheetml/2006/main" count="458" uniqueCount="55">
  <si>
    <t>1. Euclidian Distance</t>
  </si>
  <si>
    <t>Data Training</t>
  </si>
  <si>
    <t>No</t>
  </si>
  <si>
    <t>sepal_length</t>
  </si>
  <si>
    <t>sepal_width</t>
  </si>
  <si>
    <t>petal_length</t>
  </si>
  <si>
    <t>petal_width</t>
  </si>
  <si>
    <t>species</t>
  </si>
  <si>
    <t>Iris-setosa</t>
  </si>
  <si>
    <t>Iris-versicolor</t>
  </si>
  <si>
    <t>Data Test</t>
  </si>
  <si>
    <t>MAX</t>
  </si>
  <si>
    <t>MIN</t>
  </si>
  <si>
    <t>Max</t>
  </si>
  <si>
    <t>Min</t>
  </si>
  <si>
    <t>DU1</t>
  </si>
  <si>
    <t>DU2</t>
  </si>
  <si>
    <t>DU3</t>
  </si>
  <si>
    <t>DU4</t>
  </si>
  <si>
    <t>DU5</t>
  </si>
  <si>
    <t>DU6</t>
  </si>
  <si>
    <t>DU7</t>
  </si>
  <si>
    <t>DU8</t>
  </si>
  <si>
    <t>Nilai K</t>
  </si>
  <si>
    <t>NO</t>
  </si>
  <si>
    <t>Total IS</t>
  </si>
  <si>
    <t>Total IV</t>
  </si>
  <si>
    <t>Data Uji</t>
  </si>
  <si>
    <t>K. Aktual</t>
  </si>
  <si>
    <t>K. Prediksi</t>
  </si>
  <si>
    <t>IS</t>
  </si>
  <si>
    <t>IV</t>
  </si>
  <si>
    <t>TP</t>
  </si>
  <si>
    <t>TN</t>
  </si>
  <si>
    <t>FP</t>
  </si>
  <si>
    <t>FN</t>
  </si>
  <si>
    <t>IS = IS</t>
  </si>
  <si>
    <t>IV=IV</t>
  </si>
  <si>
    <t>IS = IV</t>
  </si>
  <si>
    <t>IV = IS</t>
  </si>
  <si>
    <t>Confusion Matrix</t>
  </si>
  <si>
    <t>Prediksi</t>
  </si>
  <si>
    <t>Aktual</t>
  </si>
  <si>
    <t>Performance Matrix</t>
  </si>
  <si>
    <t>Variabel</t>
  </si>
  <si>
    <t>Rumus</t>
  </si>
  <si>
    <t>Hasil</t>
  </si>
  <si>
    <t>*100</t>
  </si>
  <si>
    <t>Akurasi</t>
  </si>
  <si>
    <t>(TP+TN)/Total Data</t>
  </si>
  <si>
    <t>Precision</t>
  </si>
  <si>
    <t>TP/(TP+FP)</t>
  </si>
  <si>
    <t>Recall</t>
  </si>
  <si>
    <t>TP/(TP+FN)</t>
  </si>
  <si>
    <t>2. Manhattance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</si>
</sst>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6920-6482-4881-ABE3-C9B793FB4908}">
  <dimension ref="B2:BU55"/>
  <sheetViews>
    <sheetView tabSelected="1" topLeftCell="A3" zoomScale="56" workbookViewId="0">
      <selection activeCell="P31" sqref="P31"/>
    </sheetView>
  </sheetViews>
  <sheetFormatPr defaultRowHeight="14.5" x14ac:dyDescent="0.35"/>
  <cols>
    <col min="2" max="2" width="18.08984375" bestFit="1" customWidth="1"/>
    <col min="3" max="3" width="12" customWidth="1"/>
    <col min="4" max="4" width="11.08984375" customWidth="1"/>
    <col min="5" max="5" width="13.36328125" customWidth="1"/>
    <col min="6" max="6" width="11.6328125" customWidth="1"/>
    <col min="7" max="7" width="15.26953125" customWidth="1"/>
    <col min="11" max="14" width="11.26953125" bestFit="1" customWidth="1"/>
    <col min="15" max="15" width="6.81640625" bestFit="1" customWidth="1"/>
    <col min="16" max="16" width="11.26953125" bestFit="1" customWidth="1"/>
    <col min="30" max="30" width="9.7265625" bestFit="1" customWidth="1"/>
    <col min="42" max="42" width="9.7265625" bestFit="1" customWidth="1"/>
    <col min="54" max="54" width="9.7265625" bestFit="1" customWidth="1"/>
    <col min="66" max="66" width="9.7265625" bestFit="1" customWidth="1"/>
  </cols>
  <sheetData>
    <row r="2" spans="2:73" x14ac:dyDescent="0.35">
      <c r="B2" s="26" t="s">
        <v>0</v>
      </c>
      <c r="C2" s="26"/>
      <c r="D2" s="26"/>
      <c r="E2" s="26"/>
      <c r="F2" s="26"/>
      <c r="G2" s="26"/>
    </row>
    <row r="3" spans="2:73" x14ac:dyDescent="0.35">
      <c r="B3" s="1"/>
      <c r="C3" s="1"/>
      <c r="D3" s="1"/>
      <c r="E3" s="1"/>
      <c r="F3" s="1"/>
      <c r="G3" s="1"/>
    </row>
    <row r="4" spans="2:73" x14ac:dyDescent="0.35">
      <c r="B4" s="32" t="s">
        <v>1</v>
      </c>
      <c r="C4" s="33"/>
      <c r="D4" s="33"/>
      <c r="E4" s="33"/>
      <c r="F4" s="33"/>
      <c r="G4" s="34"/>
      <c r="J4" s="30" t="s">
        <v>1</v>
      </c>
      <c r="K4" s="31"/>
      <c r="L4" s="31"/>
      <c r="M4" s="31"/>
      <c r="N4" s="31"/>
      <c r="O4" s="31"/>
      <c r="R4" s="21" t="s">
        <v>15</v>
      </c>
      <c r="S4" s="21" t="s">
        <v>16</v>
      </c>
      <c r="T4" s="21" t="s">
        <v>17</v>
      </c>
      <c r="U4" s="21" t="s">
        <v>18</v>
      </c>
      <c r="V4" s="21" t="s">
        <v>19</v>
      </c>
      <c r="W4" s="21" t="s">
        <v>20</v>
      </c>
      <c r="X4" s="21" t="s">
        <v>21</v>
      </c>
      <c r="Y4" s="21" t="s">
        <v>22</v>
      </c>
      <c r="AC4" s="1"/>
      <c r="AD4" s="30" t="s">
        <v>23</v>
      </c>
      <c r="AE4" s="31"/>
      <c r="AF4" s="31"/>
      <c r="AG4" s="31"/>
      <c r="AH4" s="31"/>
      <c r="AI4" s="31"/>
      <c r="AJ4" s="31"/>
      <c r="AK4" s="31"/>
      <c r="AO4" s="1"/>
      <c r="AP4" s="30" t="s">
        <v>23</v>
      </c>
      <c r="AQ4" s="31"/>
      <c r="AR4" s="31"/>
      <c r="AS4" s="31"/>
      <c r="AT4" s="31"/>
      <c r="AU4" s="31"/>
      <c r="AV4" s="31"/>
      <c r="AW4" s="31"/>
      <c r="BA4" s="1"/>
      <c r="BB4" s="30" t="s">
        <v>23</v>
      </c>
      <c r="BC4" s="31"/>
      <c r="BD4" s="31"/>
      <c r="BE4" s="31"/>
      <c r="BF4" s="31"/>
      <c r="BG4" s="31"/>
      <c r="BH4" s="31"/>
      <c r="BI4" s="31"/>
      <c r="BM4" s="1"/>
      <c r="BN4" s="30" t="s">
        <v>23</v>
      </c>
      <c r="BO4" s="31"/>
      <c r="BP4" s="31"/>
      <c r="BQ4" s="31"/>
      <c r="BR4" s="31"/>
      <c r="BS4" s="31"/>
      <c r="BT4" s="31"/>
      <c r="BU4" s="31"/>
    </row>
    <row r="5" spans="2:73" ht="16" customHeight="1" x14ac:dyDescent="0.35"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J5" s="20" t="s">
        <v>2</v>
      </c>
      <c r="K5" s="20" t="s">
        <v>3</v>
      </c>
      <c r="L5" s="20" t="s">
        <v>4</v>
      </c>
      <c r="M5" s="20" t="s">
        <v>5</v>
      </c>
      <c r="N5" s="20" t="s">
        <v>6</v>
      </c>
      <c r="O5" s="20" t="s">
        <v>7</v>
      </c>
      <c r="R5" s="2">
        <f>SQRT((K6-$K$35)^2+(L6-$L$35)^2+(M6-$M$35)^2+(N6-$N$35)^2)</f>
        <v>0.39984607687889689</v>
      </c>
      <c r="S5" s="2">
        <f>SQRT((K6-$K$36)^2+(L6-$L$36)^2+(M6-$M$36)^2+(N6-$N$36)^2)</f>
        <v>0.2439795237360351</v>
      </c>
      <c r="T5" s="2">
        <f>SQRT((K6-$K$37)^2+(L6-$L$37)^2+(M6-$M$37)^2+(N6-$N$37)^2)</f>
        <v>9.9321418214314922E-2</v>
      </c>
      <c r="U5" s="2">
        <f>SQRT((K6-$K$38)^2+(L6-$L$38)^2+(M6-$M$38)^2+(N6-$N$38)^2)</f>
        <v>9.1984973469436668E-2</v>
      </c>
      <c r="V5" s="2">
        <f>SQRT((K6-$K$39)^2+(L6-$L$39)^2+(M6-$M$39)^2+(N6-$N$39)^2)</f>
        <v>1.1734389995609671</v>
      </c>
      <c r="W5" s="2">
        <f>SQRT((K6-$K$40)^2+(L6-$L$40)^2+(M6-$M$40)^2+(N6-$N$40)^2)</f>
        <v>1.521678178138125</v>
      </c>
      <c r="X5" s="2">
        <f>SQRT((K6-$K$41)^2+(L6-$L$41)^2+(M6-$M$41)^2+(N6-$N$41)^2)</f>
        <v>1.4790191834154081</v>
      </c>
      <c r="Y5" s="2">
        <f>SQRT((K6-$K$42)^2+(L6-$L$42)^2+(M6-$M$42)^2+(N6-$N$42)^2)</f>
        <v>1.6466269543476875</v>
      </c>
      <c r="AC5" s="21" t="s">
        <v>24</v>
      </c>
      <c r="AD5" s="21" t="s">
        <v>15</v>
      </c>
      <c r="AE5" s="21" t="s">
        <v>16</v>
      </c>
      <c r="AF5" s="21" t="s">
        <v>17</v>
      </c>
      <c r="AG5" s="21" t="s">
        <v>18</v>
      </c>
      <c r="AH5" s="21" t="s">
        <v>19</v>
      </c>
      <c r="AI5" s="21" t="s">
        <v>20</v>
      </c>
      <c r="AJ5" s="21" t="s">
        <v>21</v>
      </c>
      <c r="AK5" s="21" t="s">
        <v>22</v>
      </c>
      <c r="AO5" s="21" t="s">
        <v>24</v>
      </c>
      <c r="AP5" s="21" t="s">
        <v>15</v>
      </c>
      <c r="AQ5" s="21" t="s">
        <v>16</v>
      </c>
      <c r="AR5" s="21" t="s">
        <v>17</v>
      </c>
      <c r="AS5" s="21" t="s">
        <v>18</v>
      </c>
      <c r="AT5" s="21" t="s">
        <v>19</v>
      </c>
      <c r="AU5" s="21" t="s">
        <v>20</v>
      </c>
      <c r="AV5" s="21" t="s">
        <v>21</v>
      </c>
      <c r="AW5" s="21" t="s">
        <v>22</v>
      </c>
      <c r="BA5" s="21" t="s">
        <v>24</v>
      </c>
      <c r="BB5" s="21" t="s">
        <v>15</v>
      </c>
      <c r="BC5" s="21" t="s">
        <v>16</v>
      </c>
      <c r="BD5" s="21" t="s">
        <v>17</v>
      </c>
      <c r="BE5" s="21" t="s">
        <v>18</v>
      </c>
      <c r="BF5" s="21" t="s">
        <v>19</v>
      </c>
      <c r="BG5" s="21" t="s">
        <v>20</v>
      </c>
      <c r="BH5" s="21" t="s">
        <v>21</v>
      </c>
      <c r="BI5" s="21" t="s">
        <v>22</v>
      </c>
      <c r="BM5" s="21" t="s">
        <v>24</v>
      </c>
      <c r="BN5" s="21" t="s">
        <v>15</v>
      </c>
      <c r="BO5" s="21" t="s">
        <v>16</v>
      </c>
      <c r="BP5" s="21" t="s">
        <v>17</v>
      </c>
      <c r="BQ5" s="21" t="s">
        <v>18</v>
      </c>
      <c r="BR5" s="21" t="s">
        <v>19</v>
      </c>
      <c r="BS5" s="21" t="s">
        <v>20</v>
      </c>
      <c r="BT5" s="21" t="s">
        <v>21</v>
      </c>
      <c r="BU5" s="21" t="s">
        <v>22</v>
      </c>
    </row>
    <row r="6" spans="2:73" x14ac:dyDescent="0.35">
      <c r="B6" s="3">
        <v>1</v>
      </c>
      <c r="C6" s="3">
        <v>5.0999999999999996</v>
      </c>
      <c r="D6" s="3">
        <v>3.5</v>
      </c>
      <c r="E6" s="3">
        <v>1.4</v>
      </c>
      <c r="F6" s="3">
        <v>0.2</v>
      </c>
      <c r="G6" s="3" t="s">
        <v>8</v>
      </c>
      <c r="J6" s="3">
        <v>1</v>
      </c>
      <c r="K6" s="3">
        <f>Q34</f>
        <v>0</v>
      </c>
      <c r="L6" s="3">
        <f t="shared" ref="L6:N21" si="0">(D6-L$27)/(L$26-L$27)</f>
        <v>0.78947368421052633</v>
      </c>
      <c r="M6" s="3">
        <f t="shared" si="0"/>
        <v>2.9411764705882311E-2</v>
      </c>
      <c r="N6" s="3">
        <f t="shared" si="0"/>
        <v>6.6666666666666666E-2</v>
      </c>
      <c r="O6" s="3" t="str">
        <f>IF(G6="Iris-setosa","IS","IV")</f>
        <v>IS</v>
      </c>
      <c r="R6" s="2">
        <f t="shared" ref="R6:R25" si="1">SQRT((K7-$K$35)^2+(L7-$L$35)^2+(M7-$M$35)^2+(N7-$N$35)^2)</f>
        <v>0.48996941527438892</v>
      </c>
      <c r="S6" s="2">
        <f t="shared" ref="S6:S25" si="2">SQRT((K7-$K$36)^2+(L7-$L$36)^2+(M7-$M$36)^2+(N7-$N$36)^2)</f>
        <v>0.15775492013302353</v>
      </c>
      <c r="T6" s="2">
        <f t="shared" ref="T6:T25" si="3">SQRT((K7-$K$37)^2+(L7-$L$37)^2+(M7-$M$37)^2+(N7-$N$37)^2)</f>
        <v>0.32558693177455544</v>
      </c>
      <c r="U6" s="2">
        <f t="shared" ref="U6:U25" si="4">SQRT((K7-$K$38)^2+(L7-$L$38)^2+(M7-$M$38)^2+(N7-$N$38)^2)</f>
        <v>0.31594090013042619</v>
      </c>
      <c r="V6" s="2">
        <f t="shared" ref="V6:V25" si="5">SQRT((K7-$K$39)^2+(L7-$L$39)^2+(M7-$M$39)^2+(N7-$N$39)^2)</f>
        <v>0.98037720762412195</v>
      </c>
      <c r="W6" s="2">
        <f t="shared" ref="W6:W25" si="6">SQRT((K7-$K$40)^2+(L7-$L$40)^2+(M7-$M$40)^2+(N7-$N$40)^2)</f>
        <v>1.4063551406437758</v>
      </c>
      <c r="X6" s="2">
        <f t="shared" ref="X6:X25" si="7">SQRT((K7-$K$41)^2+(L7-$L$41)^2+(M7-$M$41)^2+(N7-$N$41)^2)</f>
        <v>1.2404931535543424</v>
      </c>
      <c r="Y6" s="2">
        <f t="shared" ref="Y6:Y25" si="8">SQRT((K7-$K$42)^2+(L7-$L$42)^2+(M7-$M$42)^2+(N7-$N$42)^2)</f>
        <v>1.5093100578322023</v>
      </c>
      <c r="AC6" s="2"/>
      <c r="AD6" s="2">
        <v>3</v>
      </c>
      <c r="AE6" s="2">
        <v>3</v>
      </c>
      <c r="AF6" s="2">
        <v>3</v>
      </c>
      <c r="AG6" s="2">
        <v>3</v>
      </c>
      <c r="AH6" s="2">
        <v>3</v>
      </c>
      <c r="AI6" s="2">
        <v>3</v>
      </c>
      <c r="AJ6" s="2">
        <v>3</v>
      </c>
      <c r="AK6" s="2">
        <v>3</v>
      </c>
      <c r="AO6" s="2"/>
      <c r="AP6" s="2">
        <v>5</v>
      </c>
      <c r="AQ6" s="2">
        <v>5</v>
      </c>
      <c r="AR6" s="2">
        <v>5</v>
      </c>
      <c r="AS6" s="2">
        <v>5</v>
      </c>
      <c r="AT6" s="2">
        <v>5</v>
      </c>
      <c r="AU6" s="2">
        <v>5</v>
      </c>
      <c r="AV6" s="2">
        <v>5</v>
      </c>
      <c r="AW6" s="2">
        <v>5</v>
      </c>
      <c r="BA6" s="2"/>
      <c r="BB6" s="2">
        <v>7</v>
      </c>
      <c r="BC6" s="2">
        <v>7</v>
      </c>
      <c r="BD6" s="2">
        <v>7</v>
      </c>
      <c r="BE6" s="2">
        <v>7</v>
      </c>
      <c r="BF6" s="2">
        <v>7</v>
      </c>
      <c r="BG6" s="2">
        <v>7</v>
      </c>
      <c r="BH6" s="2">
        <v>7</v>
      </c>
      <c r="BI6" s="2">
        <v>7</v>
      </c>
      <c r="BM6" s="2"/>
      <c r="BN6" s="2">
        <v>9</v>
      </c>
      <c r="BO6" s="2">
        <v>9</v>
      </c>
      <c r="BP6" s="2">
        <v>9</v>
      </c>
      <c r="BQ6" s="2">
        <v>9</v>
      </c>
      <c r="BR6" s="2">
        <v>9</v>
      </c>
      <c r="BS6" s="2">
        <v>9</v>
      </c>
      <c r="BT6" s="2">
        <v>9</v>
      </c>
      <c r="BU6" s="2">
        <v>9</v>
      </c>
    </row>
    <row r="7" spans="2:73" x14ac:dyDescent="0.35">
      <c r="B7" s="3">
        <v>2</v>
      </c>
      <c r="C7" s="3">
        <v>4.9000000000000004</v>
      </c>
      <c r="D7" s="3">
        <v>3</v>
      </c>
      <c r="E7" s="3">
        <v>1.4</v>
      </c>
      <c r="F7" s="3">
        <v>0.2</v>
      </c>
      <c r="G7" s="3" t="s">
        <v>8</v>
      </c>
      <c r="J7" s="3">
        <v>2</v>
      </c>
      <c r="K7" s="3">
        <f t="shared" ref="K6:K25" si="9">(C7-K$27)/(K$26-K$27)</f>
        <v>0.22727272727272735</v>
      </c>
      <c r="L7" s="3">
        <f t="shared" si="0"/>
        <v>0.52631578947368418</v>
      </c>
      <c r="M7" s="3">
        <f t="shared" si="0"/>
        <v>2.9411764705882311E-2</v>
      </c>
      <c r="N7" s="3">
        <f t="shared" si="0"/>
        <v>6.6666666666666666E-2</v>
      </c>
      <c r="O7" s="3" t="str">
        <f t="shared" ref="O7:O25" si="10">IF(G7="Iris-setosa","IS","IV")</f>
        <v>IS</v>
      </c>
      <c r="R7" s="2">
        <f t="shared" si="1"/>
        <v>0.42407620764911286</v>
      </c>
      <c r="S7" s="2">
        <f t="shared" si="2"/>
        <v>0.10290884884192743</v>
      </c>
      <c r="T7" s="2">
        <f t="shared" si="3"/>
        <v>0.19408184613434049</v>
      </c>
      <c r="U7" s="2">
        <f t="shared" si="4"/>
        <v>0.19197304092583303</v>
      </c>
      <c r="V7" s="2">
        <f t="shared" si="5"/>
        <v>1.0656675629940395</v>
      </c>
      <c r="W7" s="2">
        <f t="shared" si="6"/>
        <v>1.4605455918065291</v>
      </c>
      <c r="X7" s="2">
        <f t="shared" si="7"/>
        <v>1.3472652353596333</v>
      </c>
      <c r="Y7" s="2">
        <f t="shared" si="8"/>
        <v>1.5748979413906856</v>
      </c>
      <c r="AC7" s="2">
        <v>1</v>
      </c>
      <c r="AD7" s="2" t="str">
        <f>IF(R5&lt;=SMALL(R$5:R$25,AD$6),$O6,"")</f>
        <v/>
      </c>
      <c r="AE7" s="2" t="str">
        <f t="shared" ref="AE7:AK22" si="11">IF(S5&lt;=SMALL(S$5:S$25,AE$6),$O6,"")</f>
        <v/>
      </c>
      <c r="AF7" s="2" t="str">
        <f t="shared" si="11"/>
        <v>IS</v>
      </c>
      <c r="AG7" s="2" t="str">
        <f t="shared" si="11"/>
        <v>IS</v>
      </c>
      <c r="AH7" s="2" t="str">
        <f t="shared" si="11"/>
        <v/>
      </c>
      <c r="AI7" s="2" t="str">
        <f t="shared" si="11"/>
        <v/>
      </c>
      <c r="AJ7" s="2" t="str">
        <f t="shared" si="11"/>
        <v/>
      </c>
      <c r="AK7" s="2" t="str">
        <f t="shared" si="11"/>
        <v/>
      </c>
      <c r="AO7" s="2">
        <v>1</v>
      </c>
      <c r="AP7" s="2" t="str">
        <f>IF(R5&lt;=SMALL(R$5:R$25,AP$6),$O6,"")</f>
        <v>IS</v>
      </c>
      <c r="AQ7" s="2" t="str">
        <f t="shared" ref="AQ7:AW22" si="12">IF(S5&lt;=SMALL(S$5:S$25,AQ$6),$O6,"")</f>
        <v/>
      </c>
      <c r="AR7" s="2" t="str">
        <f t="shared" si="12"/>
        <v>IS</v>
      </c>
      <c r="AS7" s="2" t="str">
        <f t="shared" si="12"/>
        <v>IS</v>
      </c>
      <c r="AT7" s="2" t="str">
        <f t="shared" si="12"/>
        <v/>
      </c>
      <c r="AU7" s="2" t="str">
        <f t="shared" si="12"/>
        <v/>
      </c>
      <c r="AV7" s="2" t="str">
        <f t="shared" si="12"/>
        <v/>
      </c>
      <c r="AW7" s="2" t="str">
        <f t="shared" si="12"/>
        <v/>
      </c>
      <c r="BA7" s="2">
        <v>1</v>
      </c>
      <c r="BB7" s="2" t="str">
        <f t="shared" ref="BB7:BI22" si="13">IF(R5&lt;=SMALL(R$5:R$25,BB$6),$O6,"")</f>
        <v>IS</v>
      </c>
      <c r="BC7" s="2" t="str">
        <f t="shared" si="13"/>
        <v/>
      </c>
      <c r="BD7" s="2" t="str">
        <f t="shared" si="13"/>
        <v>IS</v>
      </c>
      <c r="BE7" s="2" t="str">
        <f t="shared" si="13"/>
        <v>IS</v>
      </c>
      <c r="BF7" s="2" t="str">
        <f t="shared" si="13"/>
        <v/>
      </c>
      <c r="BG7" s="2" t="str">
        <f t="shared" si="13"/>
        <v/>
      </c>
      <c r="BH7" s="2" t="str">
        <f t="shared" si="13"/>
        <v/>
      </c>
      <c r="BI7" s="2" t="str">
        <f t="shared" si="13"/>
        <v/>
      </c>
      <c r="BM7" s="2">
        <v>1</v>
      </c>
      <c r="BN7" s="2" t="str">
        <f t="shared" ref="BN7:BU22" si="14">IF(R5&lt;=SMALL(R$5:R$25,BN$6),$O6,"")</f>
        <v>IS</v>
      </c>
      <c r="BO7" s="2" t="str">
        <f t="shared" si="14"/>
        <v>IS</v>
      </c>
      <c r="BP7" s="2" t="str">
        <f t="shared" si="14"/>
        <v>IS</v>
      </c>
      <c r="BQ7" s="2" t="str">
        <f t="shared" si="14"/>
        <v>IS</v>
      </c>
      <c r="BR7" s="2" t="str">
        <f t="shared" si="14"/>
        <v/>
      </c>
      <c r="BS7" s="2" t="str">
        <f t="shared" si="14"/>
        <v/>
      </c>
      <c r="BT7" s="2" t="str">
        <f t="shared" si="14"/>
        <v/>
      </c>
      <c r="BU7" s="2" t="str">
        <f t="shared" si="14"/>
        <v/>
      </c>
    </row>
    <row r="8" spans="2:73" x14ac:dyDescent="0.35">
      <c r="B8" s="3">
        <v>3</v>
      </c>
      <c r="C8" s="3">
        <v>4.7</v>
      </c>
      <c r="D8" s="3">
        <v>3.2</v>
      </c>
      <c r="E8" s="3">
        <v>1.3</v>
      </c>
      <c r="F8" s="3">
        <v>0.2</v>
      </c>
      <c r="G8" s="3" t="s">
        <v>8</v>
      </c>
      <c r="J8" s="3">
        <v>3</v>
      </c>
      <c r="K8" s="3">
        <f t="shared" si="9"/>
        <v>0.13636363636363633</v>
      </c>
      <c r="L8" s="3">
        <f t="shared" si="0"/>
        <v>0.63157894736842113</v>
      </c>
      <c r="M8" s="3">
        <f t="shared" si="0"/>
        <v>0</v>
      </c>
      <c r="N8" s="3">
        <f t="shared" si="0"/>
        <v>6.6666666666666666E-2</v>
      </c>
      <c r="O8" s="3" t="str">
        <f t="shared" si="10"/>
        <v>IS</v>
      </c>
      <c r="R8" s="2">
        <f t="shared" si="1"/>
        <v>0.49128843689026858</v>
      </c>
      <c r="S8" s="2">
        <f t="shared" si="2"/>
        <v>0.15781317460384214</v>
      </c>
      <c r="T8" s="2">
        <f t="shared" si="3"/>
        <v>0.23949240722417223</v>
      </c>
      <c r="U8" s="2">
        <f t="shared" si="4"/>
        <v>0.19116467617281632</v>
      </c>
      <c r="V8" s="2">
        <f t="shared" si="5"/>
        <v>1.0065698829831689</v>
      </c>
      <c r="W8" s="2">
        <f t="shared" si="6"/>
        <v>1.4530066896306184</v>
      </c>
      <c r="X8" s="2">
        <f t="shared" si="7"/>
        <v>1.3228753906482722</v>
      </c>
      <c r="Y8" s="2">
        <f t="shared" si="8"/>
        <v>1.5640144405860654</v>
      </c>
      <c r="AC8" s="2">
        <v>2</v>
      </c>
      <c r="AD8" s="2" t="str">
        <f t="shared" ref="AD8:AK23" si="15">IF(R6&lt;=SMALL(R$5:R$25,AD$6),$O7,"")</f>
        <v/>
      </c>
      <c r="AE8" s="2" t="str">
        <f t="shared" si="11"/>
        <v/>
      </c>
      <c r="AF8" s="2" t="str">
        <f t="shared" si="11"/>
        <v/>
      </c>
      <c r="AG8" s="2" t="str">
        <f t="shared" si="11"/>
        <v/>
      </c>
      <c r="AH8" s="2" t="str">
        <f t="shared" si="11"/>
        <v/>
      </c>
      <c r="AI8" s="2" t="str">
        <f t="shared" si="11"/>
        <v/>
      </c>
      <c r="AJ8" s="2" t="str">
        <f t="shared" si="11"/>
        <v/>
      </c>
      <c r="AK8" s="2" t="str">
        <f t="shared" si="11"/>
        <v/>
      </c>
      <c r="AO8" s="2">
        <v>2</v>
      </c>
      <c r="AP8" s="2" t="str">
        <f t="shared" ref="AP8:AW23" si="16">IF(R6&lt;=SMALL(R$5:R$25,AP$6),$O7,"")</f>
        <v/>
      </c>
      <c r="AQ8" s="2" t="str">
        <f t="shared" si="12"/>
        <v>IS</v>
      </c>
      <c r="AR8" s="2" t="str">
        <f t="shared" si="12"/>
        <v/>
      </c>
      <c r="AS8" s="2" t="str">
        <f t="shared" si="12"/>
        <v/>
      </c>
      <c r="AT8" s="2" t="str">
        <f t="shared" si="12"/>
        <v/>
      </c>
      <c r="AU8" s="2" t="str">
        <f t="shared" si="12"/>
        <v/>
      </c>
      <c r="AV8" s="2" t="str">
        <f t="shared" si="12"/>
        <v/>
      </c>
      <c r="AW8" s="2" t="str">
        <f t="shared" si="12"/>
        <v/>
      </c>
      <c r="BA8" s="2">
        <v>2</v>
      </c>
      <c r="BB8" s="2" t="str">
        <f t="shared" si="13"/>
        <v/>
      </c>
      <c r="BC8" s="2" t="str">
        <f t="shared" si="13"/>
        <v>IS</v>
      </c>
      <c r="BD8" s="2" t="str">
        <f t="shared" si="13"/>
        <v/>
      </c>
      <c r="BE8" s="2" t="str">
        <f t="shared" si="13"/>
        <v/>
      </c>
      <c r="BF8" s="2" t="str">
        <f t="shared" si="13"/>
        <v/>
      </c>
      <c r="BG8" s="2" t="str">
        <f t="shared" si="13"/>
        <v/>
      </c>
      <c r="BH8" s="2" t="str">
        <f t="shared" si="13"/>
        <v/>
      </c>
      <c r="BI8" s="2" t="str">
        <f t="shared" si="13"/>
        <v/>
      </c>
      <c r="BM8" s="2">
        <v>2</v>
      </c>
      <c r="BN8" s="2" t="str">
        <f t="shared" si="14"/>
        <v>IS</v>
      </c>
      <c r="BO8" s="2" t="str">
        <f t="shared" si="14"/>
        <v>IS</v>
      </c>
      <c r="BP8" s="2" t="str">
        <f t="shared" si="14"/>
        <v>IS</v>
      </c>
      <c r="BQ8" s="2" t="str">
        <f t="shared" si="14"/>
        <v>IS</v>
      </c>
      <c r="BR8" s="2" t="str">
        <f t="shared" si="14"/>
        <v/>
      </c>
      <c r="BS8" s="2" t="str">
        <f t="shared" si="14"/>
        <v/>
      </c>
      <c r="BT8" s="2" t="str">
        <f t="shared" si="14"/>
        <v/>
      </c>
      <c r="BU8" s="2" t="str">
        <f t="shared" si="14"/>
        <v/>
      </c>
    </row>
    <row r="9" spans="2:73" x14ac:dyDescent="0.35">
      <c r="B9" s="3">
        <v>4</v>
      </c>
      <c r="C9" s="3">
        <v>4.5999999999999996</v>
      </c>
      <c r="D9" s="3">
        <v>3.1</v>
      </c>
      <c r="E9" s="3">
        <v>1.5</v>
      </c>
      <c r="F9" s="3">
        <v>0.2</v>
      </c>
      <c r="G9" s="3" t="s">
        <v>8</v>
      </c>
      <c r="J9" s="3">
        <v>4</v>
      </c>
      <c r="K9" s="3">
        <f t="shared" si="9"/>
        <v>9.090909090909062E-2</v>
      </c>
      <c r="L9" s="3">
        <f t="shared" si="0"/>
        <v>0.57894736842105265</v>
      </c>
      <c r="M9" s="3">
        <f t="shared" si="0"/>
        <v>5.8823529411764684E-2</v>
      </c>
      <c r="N9" s="3">
        <f t="shared" si="0"/>
        <v>6.6666666666666666E-2</v>
      </c>
      <c r="O9" s="3" t="str">
        <f t="shared" si="10"/>
        <v>IS</v>
      </c>
      <c r="R9" s="2">
        <f t="shared" si="1"/>
        <v>0.18179187811634379</v>
      </c>
      <c r="S9" s="2">
        <f t="shared" si="2"/>
        <v>0.20127692809063699</v>
      </c>
      <c r="T9" s="2">
        <f t="shared" si="3"/>
        <v>0.22258329430399373</v>
      </c>
      <c r="U9" s="2">
        <f t="shared" si="4"/>
        <v>0.30252436985237091</v>
      </c>
      <c r="V9" s="2">
        <f t="shared" si="5"/>
        <v>1.1797276303039779</v>
      </c>
      <c r="W9" s="2">
        <f t="shared" si="6"/>
        <v>1.3902713792510226</v>
      </c>
      <c r="X9" s="2">
        <f t="shared" si="7"/>
        <v>1.350786618814058</v>
      </c>
      <c r="Y9" s="2">
        <f t="shared" si="8"/>
        <v>1.5043339483171598</v>
      </c>
      <c r="AC9" s="2">
        <v>3</v>
      </c>
      <c r="AD9" s="2" t="str">
        <f t="shared" si="15"/>
        <v/>
      </c>
      <c r="AE9" s="2" t="str">
        <f t="shared" si="11"/>
        <v>IS</v>
      </c>
      <c r="AF9" s="2" t="str">
        <f t="shared" si="11"/>
        <v>IS</v>
      </c>
      <c r="AG9" s="2" t="str">
        <f t="shared" si="11"/>
        <v/>
      </c>
      <c r="AH9" s="2" t="str">
        <f t="shared" si="11"/>
        <v/>
      </c>
      <c r="AI9" s="2" t="str">
        <f t="shared" si="11"/>
        <v/>
      </c>
      <c r="AJ9" s="2" t="str">
        <f t="shared" si="11"/>
        <v/>
      </c>
      <c r="AK9" s="2" t="str">
        <f t="shared" si="11"/>
        <v/>
      </c>
      <c r="AO9" s="2">
        <v>3</v>
      </c>
      <c r="AP9" s="2" t="str">
        <f t="shared" si="16"/>
        <v/>
      </c>
      <c r="AQ9" s="2" t="str">
        <f t="shared" si="12"/>
        <v>IS</v>
      </c>
      <c r="AR9" s="2" t="str">
        <f t="shared" si="12"/>
        <v>IS</v>
      </c>
      <c r="AS9" s="2" t="str">
        <f t="shared" si="12"/>
        <v>IS</v>
      </c>
      <c r="AT9" s="2" t="str">
        <f t="shared" si="12"/>
        <v/>
      </c>
      <c r="AU9" s="2" t="str">
        <f t="shared" si="12"/>
        <v/>
      </c>
      <c r="AV9" s="2" t="str">
        <f t="shared" si="12"/>
        <v/>
      </c>
      <c r="AW9" s="2" t="str">
        <f t="shared" si="12"/>
        <v/>
      </c>
      <c r="BA9" s="2">
        <v>3</v>
      </c>
      <c r="BB9" s="2" t="str">
        <f t="shared" si="13"/>
        <v>IS</v>
      </c>
      <c r="BC9" s="2" t="str">
        <f t="shared" si="13"/>
        <v>IS</v>
      </c>
      <c r="BD9" s="2" t="str">
        <f t="shared" si="13"/>
        <v>IS</v>
      </c>
      <c r="BE9" s="2" t="str">
        <f t="shared" si="13"/>
        <v>IS</v>
      </c>
      <c r="BF9" s="2" t="str">
        <f t="shared" si="13"/>
        <v/>
      </c>
      <c r="BG9" s="2" t="str">
        <f t="shared" si="13"/>
        <v/>
      </c>
      <c r="BH9" s="2" t="str">
        <f t="shared" si="13"/>
        <v/>
      </c>
      <c r="BI9" s="2" t="str">
        <f t="shared" si="13"/>
        <v/>
      </c>
      <c r="BM9" s="2">
        <v>3</v>
      </c>
      <c r="BN9" s="2" t="str">
        <f t="shared" si="14"/>
        <v>IS</v>
      </c>
      <c r="BO9" s="2" t="str">
        <f t="shared" si="14"/>
        <v>IS</v>
      </c>
      <c r="BP9" s="2" t="str">
        <f t="shared" si="14"/>
        <v>IS</v>
      </c>
      <c r="BQ9" s="2" t="str">
        <f t="shared" si="14"/>
        <v>IS</v>
      </c>
      <c r="BR9" s="2" t="str">
        <f t="shared" si="14"/>
        <v/>
      </c>
      <c r="BS9" s="2" t="str">
        <f t="shared" si="14"/>
        <v/>
      </c>
      <c r="BT9" s="2" t="str">
        <f t="shared" si="14"/>
        <v/>
      </c>
      <c r="BU9" s="2" t="str">
        <f t="shared" si="14"/>
        <v/>
      </c>
    </row>
    <row r="10" spans="2:73" x14ac:dyDescent="0.35">
      <c r="B10" s="3">
        <v>5</v>
      </c>
      <c r="C10" s="3">
        <v>5</v>
      </c>
      <c r="D10" s="3">
        <v>3.6</v>
      </c>
      <c r="E10" s="3">
        <v>1.4</v>
      </c>
      <c r="F10" s="3">
        <v>0.2</v>
      </c>
      <c r="G10" s="3" t="s">
        <v>8</v>
      </c>
      <c r="J10" s="3">
        <v>5</v>
      </c>
      <c r="K10" s="3">
        <f t="shared" si="9"/>
        <v>0.27272727272727265</v>
      </c>
      <c r="L10" s="3">
        <f t="shared" si="0"/>
        <v>0.8421052631578948</v>
      </c>
      <c r="M10" s="3">
        <f t="shared" si="0"/>
        <v>2.9411764705882311E-2</v>
      </c>
      <c r="N10" s="3">
        <f t="shared" si="0"/>
        <v>6.6666666666666666E-2</v>
      </c>
      <c r="O10" s="3" t="str">
        <f t="shared" si="10"/>
        <v>IS</v>
      </c>
      <c r="R10" s="2">
        <f t="shared" si="1"/>
        <v>0.24995568698625303</v>
      </c>
      <c r="S10" s="2">
        <f t="shared" si="2"/>
        <v>0.47295873675077693</v>
      </c>
      <c r="T10" s="2">
        <f t="shared" si="3"/>
        <v>0.49425781181094597</v>
      </c>
      <c r="U10" s="2">
        <f t="shared" si="4"/>
        <v>0.56672999653406553</v>
      </c>
      <c r="V10" s="2">
        <f t="shared" si="5"/>
        <v>1.2198850905892833</v>
      </c>
      <c r="W10" s="2">
        <f t="shared" si="6"/>
        <v>1.2089716473258318</v>
      </c>
      <c r="X10" s="2">
        <f t="shared" si="7"/>
        <v>1.2690570434109483</v>
      </c>
      <c r="Y10" s="2">
        <f t="shared" si="8"/>
        <v>1.3262381425091736</v>
      </c>
      <c r="AC10" s="2">
        <v>4</v>
      </c>
      <c r="AD10" s="2" t="str">
        <f t="shared" si="15"/>
        <v/>
      </c>
      <c r="AE10" s="2" t="str">
        <f t="shared" si="11"/>
        <v/>
      </c>
      <c r="AF10" s="2" t="str">
        <f t="shared" si="11"/>
        <v/>
      </c>
      <c r="AG10" s="2" t="str">
        <f t="shared" si="11"/>
        <v>IS</v>
      </c>
      <c r="AH10" s="2" t="str">
        <f t="shared" si="11"/>
        <v/>
      </c>
      <c r="AI10" s="2" t="str">
        <f t="shared" si="11"/>
        <v/>
      </c>
      <c r="AJ10" s="2" t="str">
        <f t="shared" si="11"/>
        <v/>
      </c>
      <c r="AK10" s="2" t="str">
        <f t="shared" si="11"/>
        <v/>
      </c>
      <c r="AO10" s="2">
        <v>4</v>
      </c>
      <c r="AP10" s="2" t="str">
        <f t="shared" si="16"/>
        <v/>
      </c>
      <c r="AQ10" s="2" t="str">
        <f t="shared" si="12"/>
        <v>IS</v>
      </c>
      <c r="AR10" s="2" t="str">
        <f t="shared" si="12"/>
        <v/>
      </c>
      <c r="AS10" s="2" t="str">
        <f t="shared" si="12"/>
        <v>IS</v>
      </c>
      <c r="AT10" s="2" t="str">
        <f t="shared" si="12"/>
        <v/>
      </c>
      <c r="AU10" s="2" t="str">
        <f t="shared" si="12"/>
        <v/>
      </c>
      <c r="AV10" s="2" t="str">
        <f t="shared" si="12"/>
        <v/>
      </c>
      <c r="AW10" s="2" t="str">
        <f t="shared" si="12"/>
        <v/>
      </c>
      <c r="BA10" s="2">
        <v>4</v>
      </c>
      <c r="BB10" s="2" t="str">
        <f t="shared" si="13"/>
        <v/>
      </c>
      <c r="BC10" s="2" t="str">
        <f t="shared" si="13"/>
        <v>IS</v>
      </c>
      <c r="BD10" s="2" t="str">
        <f t="shared" si="13"/>
        <v>IS</v>
      </c>
      <c r="BE10" s="2" t="str">
        <f t="shared" si="13"/>
        <v>IS</v>
      </c>
      <c r="BF10" s="2" t="str">
        <f t="shared" si="13"/>
        <v/>
      </c>
      <c r="BG10" s="2" t="str">
        <f t="shared" si="13"/>
        <v/>
      </c>
      <c r="BH10" s="2" t="str">
        <f t="shared" si="13"/>
        <v/>
      </c>
      <c r="BI10" s="2" t="str">
        <f t="shared" si="13"/>
        <v/>
      </c>
      <c r="BM10" s="2">
        <v>4</v>
      </c>
      <c r="BN10" s="2" t="str">
        <f t="shared" si="14"/>
        <v>IS</v>
      </c>
      <c r="BO10" s="2" t="str">
        <f t="shared" si="14"/>
        <v>IS</v>
      </c>
      <c r="BP10" s="2" t="str">
        <f t="shared" si="14"/>
        <v>IS</v>
      </c>
      <c r="BQ10" s="2" t="str">
        <f t="shared" si="14"/>
        <v>IS</v>
      </c>
      <c r="BR10" s="2" t="str">
        <f t="shared" si="14"/>
        <v/>
      </c>
      <c r="BS10" s="2" t="str">
        <f t="shared" si="14"/>
        <v/>
      </c>
      <c r="BT10" s="2" t="str">
        <f t="shared" si="14"/>
        <v/>
      </c>
      <c r="BU10" s="2" t="str">
        <f t="shared" si="14"/>
        <v/>
      </c>
    </row>
    <row r="11" spans="2:73" x14ac:dyDescent="0.35">
      <c r="B11" s="3">
        <v>6</v>
      </c>
      <c r="C11" s="3">
        <v>5.4</v>
      </c>
      <c r="D11" s="3">
        <v>3.9</v>
      </c>
      <c r="E11" s="3">
        <v>1.7</v>
      </c>
      <c r="F11" s="3">
        <v>0.4</v>
      </c>
      <c r="G11" s="3" t="s">
        <v>8</v>
      </c>
      <c r="J11" s="3">
        <v>6</v>
      </c>
      <c r="K11" s="3">
        <f t="shared" si="9"/>
        <v>0.4545454545454547</v>
      </c>
      <c r="L11" s="3">
        <f t="shared" si="0"/>
        <v>1</v>
      </c>
      <c r="M11" s="3">
        <f t="shared" si="0"/>
        <v>0.11764705882352937</v>
      </c>
      <c r="N11" s="3">
        <f t="shared" si="0"/>
        <v>0.20000000000000004</v>
      </c>
      <c r="O11" s="3" t="str">
        <f t="shared" si="10"/>
        <v>IS</v>
      </c>
      <c r="R11" s="2">
        <f t="shared" si="1"/>
        <v>0.3818368351208048</v>
      </c>
      <c r="S11" s="2">
        <f t="shared" si="2"/>
        <v>0.18601934417223615</v>
      </c>
      <c r="T11" s="2">
        <f t="shared" si="3"/>
        <v>0.15237927838663518</v>
      </c>
      <c r="U11" s="2">
        <f t="shared" si="4"/>
        <v>0.16407194754516932</v>
      </c>
      <c r="V11" s="2">
        <f t="shared" si="5"/>
        <v>1.0898111493857383</v>
      </c>
      <c r="W11" s="2">
        <f t="shared" si="6"/>
        <v>1.4268974075525247</v>
      </c>
      <c r="X11" s="2">
        <f t="shared" si="7"/>
        <v>1.3751545247908612</v>
      </c>
      <c r="Y11" s="2">
        <f t="shared" si="8"/>
        <v>1.5527100511032412</v>
      </c>
      <c r="AC11" s="2">
        <v>5</v>
      </c>
      <c r="AD11" s="2" t="str">
        <f t="shared" si="15"/>
        <v>IS</v>
      </c>
      <c r="AE11" s="2" t="str">
        <f t="shared" si="11"/>
        <v/>
      </c>
      <c r="AF11" s="2" t="str">
        <f t="shared" si="11"/>
        <v/>
      </c>
      <c r="AG11" s="2" t="str">
        <f t="shared" si="11"/>
        <v/>
      </c>
      <c r="AH11" s="2" t="str">
        <f t="shared" si="11"/>
        <v/>
      </c>
      <c r="AI11" s="2" t="str">
        <f t="shared" si="11"/>
        <v/>
      </c>
      <c r="AJ11" s="2" t="str">
        <f t="shared" si="11"/>
        <v/>
      </c>
      <c r="AK11" s="2" t="str">
        <f t="shared" si="11"/>
        <v/>
      </c>
      <c r="AO11" s="2">
        <v>5</v>
      </c>
      <c r="AP11" s="2" t="str">
        <f t="shared" si="16"/>
        <v>IS</v>
      </c>
      <c r="AQ11" s="2" t="str">
        <f t="shared" si="12"/>
        <v/>
      </c>
      <c r="AR11" s="2" t="str">
        <f t="shared" si="12"/>
        <v>IS</v>
      </c>
      <c r="AS11" s="2" t="str">
        <f t="shared" si="12"/>
        <v/>
      </c>
      <c r="AT11" s="2" t="str">
        <f t="shared" si="12"/>
        <v/>
      </c>
      <c r="AU11" s="2" t="str">
        <f t="shared" si="12"/>
        <v/>
      </c>
      <c r="AV11" s="2" t="str">
        <f t="shared" si="12"/>
        <v/>
      </c>
      <c r="AW11" s="2" t="str">
        <f t="shared" si="12"/>
        <v/>
      </c>
      <c r="BA11" s="2">
        <v>5</v>
      </c>
      <c r="BB11" s="2" t="str">
        <f t="shared" si="13"/>
        <v>IS</v>
      </c>
      <c r="BC11" s="2" t="str">
        <f t="shared" si="13"/>
        <v>IS</v>
      </c>
      <c r="BD11" s="2" t="str">
        <f t="shared" si="13"/>
        <v>IS</v>
      </c>
      <c r="BE11" s="2" t="str">
        <f t="shared" si="13"/>
        <v/>
      </c>
      <c r="BF11" s="2" t="str">
        <f t="shared" si="13"/>
        <v/>
      </c>
      <c r="BG11" s="2" t="str">
        <f t="shared" si="13"/>
        <v/>
      </c>
      <c r="BH11" s="2" t="str">
        <f t="shared" si="13"/>
        <v/>
      </c>
      <c r="BI11" s="2" t="str">
        <f t="shared" si="13"/>
        <v/>
      </c>
      <c r="BM11" s="2">
        <v>5</v>
      </c>
      <c r="BN11" s="2" t="str">
        <f t="shared" si="14"/>
        <v>IS</v>
      </c>
      <c r="BO11" s="2" t="str">
        <f t="shared" si="14"/>
        <v>IS</v>
      </c>
      <c r="BP11" s="2" t="str">
        <f t="shared" si="14"/>
        <v>IS</v>
      </c>
      <c r="BQ11" s="2" t="str">
        <f t="shared" si="14"/>
        <v>IS</v>
      </c>
      <c r="BR11" s="2" t="str">
        <f t="shared" si="14"/>
        <v/>
      </c>
      <c r="BS11" s="2" t="str">
        <f t="shared" si="14"/>
        <v/>
      </c>
      <c r="BT11" s="2" t="str">
        <f t="shared" si="14"/>
        <v/>
      </c>
      <c r="BU11" s="2" t="str">
        <f t="shared" si="14"/>
        <v/>
      </c>
    </row>
    <row r="12" spans="2:73" x14ac:dyDescent="0.35">
      <c r="B12" s="3">
        <v>7</v>
      </c>
      <c r="C12" s="3">
        <v>4.5999999999999996</v>
      </c>
      <c r="D12" s="3">
        <v>3.4</v>
      </c>
      <c r="E12" s="3">
        <v>1.4</v>
      </c>
      <c r="F12" s="3">
        <v>0.3</v>
      </c>
      <c r="G12" s="3" t="s">
        <v>8</v>
      </c>
      <c r="J12" s="3">
        <v>7</v>
      </c>
      <c r="K12" s="3">
        <f t="shared" si="9"/>
        <v>9.090909090909062E-2</v>
      </c>
      <c r="L12" s="3">
        <f t="shared" si="0"/>
        <v>0.73684210526315785</v>
      </c>
      <c r="M12" s="3">
        <f t="shared" si="0"/>
        <v>2.9411764705882311E-2</v>
      </c>
      <c r="N12" s="3">
        <f t="shared" si="0"/>
        <v>0.13333333333333333</v>
      </c>
      <c r="O12" s="3" t="str">
        <f t="shared" si="10"/>
        <v>IS</v>
      </c>
      <c r="R12" s="2">
        <f t="shared" si="1"/>
        <v>0.27970460935077746</v>
      </c>
      <c r="S12" s="2">
        <f t="shared" si="2"/>
        <v>0.1245927153894463</v>
      </c>
      <c r="T12" s="2">
        <f t="shared" si="3"/>
        <v>0.23314061228056202</v>
      </c>
      <c r="U12" s="2">
        <f t="shared" si="4"/>
        <v>0.28077913244070707</v>
      </c>
      <c r="V12" s="2">
        <f t="shared" si="5"/>
        <v>1.0909102472363952</v>
      </c>
      <c r="W12" s="2">
        <f t="shared" si="6"/>
        <v>1.3636064477468044</v>
      </c>
      <c r="X12" s="2">
        <f t="shared" si="7"/>
        <v>1.2815506356743396</v>
      </c>
      <c r="Y12" s="2">
        <f t="shared" si="8"/>
        <v>1.4720404402329348</v>
      </c>
      <c r="AC12" s="2">
        <v>6</v>
      </c>
      <c r="AD12" s="2" t="str">
        <f t="shared" si="15"/>
        <v>IS</v>
      </c>
      <c r="AE12" s="2" t="str">
        <f t="shared" si="11"/>
        <v/>
      </c>
      <c r="AF12" s="2" t="str">
        <f t="shared" si="11"/>
        <v/>
      </c>
      <c r="AG12" s="2" t="str">
        <f t="shared" si="11"/>
        <v/>
      </c>
      <c r="AH12" s="2" t="str">
        <f t="shared" si="11"/>
        <v/>
      </c>
      <c r="AI12" s="2" t="str">
        <f t="shared" si="11"/>
        <v/>
      </c>
      <c r="AJ12" s="2" t="str">
        <f t="shared" si="11"/>
        <v/>
      </c>
      <c r="AK12" s="2" t="str">
        <f t="shared" si="11"/>
        <v/>
      </c>
      <c r="AO12" s="2">
        <v>6</v>
      </c>
      <c r="AP12" s="2" t="str">
        <f t="shared" si="16"/>
        <v>IS</v>
      </c>
      <c r="AQ12" s="2" t="str">
        <f t="shared" si="12"/>
        <v/>
      </c>
      <c r="AR12" s="2" t="str">
        <f t="shared" si="12"/>
        <v/>
      </c>
      <c r="AS12" s="2" t="str">
        <f t="shared" si="12"/>
        <v/>
      </c>
      <c r="AT12" s="2" t="str">
        <f t="shared" si="12"/>
        <v/>
      </c>
      <c r="AU12" s="2" t="str">
        <f t="shared" si="12"/>
        <v/>
      </c>
      <c r="AV12" s="2" t="str">
        <f t="shared" si="12"/>
        <v/>
      </c>
      <c r="AW12" s="2" t="str">
        <f t="shared" si="12"/>
        <v/>
      </c>
      <c r="BA12" s="2">
        <v>6</v>
      </c>
      <c r="BB12" s="2" t="str">
        <f t="shared" si="13"/>
        <v>IS</v>
      </c>
      <c r="BC12" s="2" t="str">
        <f t="shared" si="13"/>
        <v/>
      </c>
      <c r="BD12" s="2" t="str">
        <f t="shared" si="13"/>
        <v/>
      </c>
      <c r="BE12" s="2" t="str">
        <f t="shared" si="13"/>
        <v/>
      </c>
      <c r="BF12" s="2" t="str">
        <f t="shared" si="13"/>
        <v/>
      </c>
      <c r="BG12" s="2" t="str">
        <f t="shared" si="13"/>
        <v/>
      </c>
      <c r="BH12" s="2" t="str">
        <f t="shared" si="13"/>
        <v/>
      </c>
      <c r="BI12" s="2" t="str">
        <f t="shared" si="13"/>
        <v/>
      </c>
      <c r="BM12" s="2">
        <v>6</v>
      </c>
      <c r="BN12" s="2" t="str">
        <f t="shared" si="14"/>
        <v>IS</v>
      </c>
      <c r="BO12" s="2" t="str">
        <f t="shared" si="14"/>
        <v/>
      </c>
      <c r="BP12" s="2" t="str">
        <f t="shared" si="14"/>
        <v/>
      </c>
      <c r="BQ12" s="2" t="str">
        <f t="shared" si="14"/>
        <v/>
      </c>
      <c r="BR12" s="2" t="str">
        <f t="shared" si="14"/>
        <v/>
      </c>
      <c r="BS12" s="2" t="str">
        <f t="shared" si="14"/>
        <v/>
      </c>
      <c r="BT12" s="2" t="str">
        <f t="shared" si="14"/>
        <v/>
      </c>
      <c r="BU12" s="2" t="str">
        <f t="shared" si="14"/>
        <v/>
      </c>
    </row>
    <row r="13" spans="2:73" x14ac:dyDescent="0.35">
      <c r="B13" s="3">
        <v>8</v>
      </c>
      <c r="C13" s="3">
        <v>5</v>
      </c>
      <c r="D13" s="3">
        <v>3.4</v>
      </c>
      <c r="E13" s="3">
        <v>1.5</v>
      </c>
      <c r="F13" s="3">
        <v>0.2</v>
      </c>
      <c r="G13" s="3" t="s">
        <v>8</v>
      </c>
      <c r="J13" s="3">
        <v>8</v>
      </c>
      <c r="K13" s="3">
        <f t="shared" si="9"/>
        <v>0.27272727272727265</v>
      </c>
      <c r="L13" s="3">
        <f t="shared" si="0"/>
        <v>0.73684210526315785</v>
      </c>
      <c r="M13" s="3">
        <f t="shared" si="0"/>
        <v>5.8823529411764684E-2</v>
      </c>
      <c r="N13" s="3">
        <f t="shared" si="0"/>
        <v>6.6666666666666666E-2</v>
      </c>
      <c r="O13" s="3" t="str">
        <f t="shared" si="10"/>
        <v>IS</v>
      </c>
      <c r="R13" s="2">
        <f t="shared" si="1"/>
        <v>0.62654917269505916</v>
      </c>
      <c r="S13" s="2">
        <f t="shared" si="2"/>
        <v>0.28580880466215014</v>
      </c>
      <c r="T13" s="2">
        <f t="shared" si="3"/>
        <v>0.34093391625333647</v>
      </c>
      <c r="U13" s="2">
        <f t="shared" si="4"/>
        <v>0.26967974214243895</v>
      </c>
      <c r="V13" s="2">
        <f t="shared" si="5"/>
        <v>0.98897275944873231</v>
      </c>
      <c r="W13" s="2">
        <f t="shared" si="6"/>
        <v>1.5289424916070937</v>
      </c>
      <c r="X13" s="2">
        <f t="shared" si="7"/>
        <v>1.3685087885971239</v>
      </c>
      <c r="Y13" s="2">
        <f t="shared" si="8"/>
        <v>1.6405595778411677</v>
      </c>
      <c r="AC13" s="2">
        <v>7</v>
      </c>
      <c r="AD13" s="2" t="str">
        <f t="shared" si="15"/>
        <v/>
      </c>
      <c r="AE13" s="2" t="str">
        <f t="shared" si="11"/>
        <v/>
      </c>
      <c r="AF13" s="2" t="str">
        <f t="shared" si="11"/>
        <v>IS</v>
      </c>
      <c r="AG13" s="2" t="str">
        <f t="shared" si="11"/>
        <v>IS</v>
      </c>
      <c r="AH13" s="2" t="str">
        <f t="shared" si="11"/>
        <v/>
      </c>
      <c r="AI13" s="2" t="str">
        <f t="shared" si="11"/>
        <v/>
      </c>
      <c r="AJ13" s="2" t="str">
        <f t="shared" si="11"/>
        <v/>
      </c>
      <c r="AK13" s="2" t="str">
        <f t="shared" si="11"/>
        <v/>
      </c>
      <c r="AO13" s="2">
        <v>7</v>
      </c>
      <c r="AP13" s="2" t="str">
        <f t="shared" si="16"/>
        <v>IS</v>
      </c>
      <c r="AQ13" s="2" t="str">
        <f t="shared" si="12"/>
        <v/>
      </c>
      <c r="AR13" s="2" t="str">
        <f t="shared" si="12"/>
        <v>IS</v>
      </c>
      <c r="AS13" s="2" t="str">
        <f t="shared" si="12"/>
        <v>IS</v>
      </c>
      <c r="AT13" s="2" t="str">
        <f t="shared" si="12"/>
        <v/>
      </c>
      <c r="AU13" s="2" t="str">
        <f t="shared" si="12"/>
        <v/>
      </c>
      <c r="AV13" s="2" t="str">
        <f t="shared" si="12"/>
        <v/>
      </c>
      <c r="AW13" s="2" t="str">
        <f t="shared" si="12"/>
        <v/>
      </c>
      <c r="BA13" s="2">
        <v>7</v>
      </c>
      <c r="BB13" s="2" t="str">
        <f t="shared" si="13"/>
        <v>IS</v>
      </c>
      <c r="BC13" s="2" t="str">
        <f t="shared" si="13"/>
        <v>IS</v>
      </c>
      <c r="BD13" s="2" t="str">
        <f t="shared" si="13"/>
        <v>IS</v>
      </c>
      <c r="BE13" s="2" t="str">
        <f t="shared" si="13"/>
        <v>IS</v>
      </c>
      <c r="BF13" s="2" t="str">
        <f t="shared" si="13"/>
        <v/>
      </c>
      <c r="BG13" s="2" t="str">
        <f t="shared" si="13"/>
        <v/>
      </c>
      <c r="BH13" s="2" t="str">
        <f t="shared" si="13"/>
        <v/>
      </c>
      <c r="BI13" s="2" t="str">
        <f t="shared" si="13"/>
        <v/>
      </c>
      <c r="BM13" s="2">
        <v>7</v>
      </c>
      <c r="BN13" s="2" t="str">
        <f t="shared" si="14"/>
        <v>IS</v>
      </c>
      <c r="BO13" s="2" t="str">
        <f t="shared" si="14"/>
        <v>IS</v>
      </c>
      <c r="BP13" s="2" t="str">
        <f t="shared" si="14"/>
        <v>IS</v>
      </c>
      <c r="BQ13" s="2" t="str">
        <f t="shared" si="14"/>
        <v>IS</v>
      </c>
      <c r="BR13" s="2" t="str">
        <f t="shared" si="14"/>
        <v/>
      </c>
      <c r="BS13" s="2" t="str">
        <f t="shared" si="14"/>
        <v/>
      </c>
      <c r="BT13" s="2" t="str">
        <f t="shared" si="14"/>
        <v/>
      </c>
      <c r="BU13" s="2" t="str">
        <f t="shared" si="14"/>
        <v/>
      </c>
    </row>
    <row r="14" spans="2:73" x14ac:dyDescent="0.35">
      <c r="B14" s="3">
        <v>9</v>
      </c>
      <c r="C14" s="3">
        <v>4.4000000000000004</v>
      </c>
      <c r="D14" s="3">
        <v>2.9</v>
      </c>
      <c r="E14" s="3">
        <v>1.4</v>
      </c>
      <c r="F14" s="3">
        <v>0.2</v>
      </c>
      <c r="G14" s="3" t="s">
        <v>8</v>
      </c>
      <c r="J14" s="3">
        <v>9</v>
      </c>
      <c r="K14" s="3">
        <f t="shared" si="9"/>
        <v>0</v>
      </c>
      <c r="L14" s="3">
        <f t="shared" si="0"/>
        <v>0.47368421052631576</v>
      </c>
      <c r="M14" s="3">
        <f t="shared" si="0"/>
        <v>2.9411764705882311E-2</v>
      </c>
      <c r="N14" s="3">
        <f t="shared" si="0"/>
        <v>6.6666666666666666E-2</v>
      </c>
      <c r="O14" s="3" t="str">
        <f t="shared" si="10"/>
        <v>IS</v>
      </c>
      <c r="R14" s="2">
        <f t="shared" si="1"/>
        <v>0.43520020981223573</v>
      </c>
      <c r="S14" s="2">
        <f t="shared" si="2"/>
        <v>9.6454802061430311E-2</v>
      </c>
      <c r="T14" s="2">
        <f t="shared" si="3"/>
        <v>0.27949737072794112</v>
      </c>
      <c r="U14" s="2">
        <f t="shared" si="4"/>
        <v>0.27475064826835166</v>
      </c>
      <c r="V14" s="2">
        <f t="shared" si="5"/>
        <v>1.0302674041045758</v>
      </c>
      <c r="W14" s="2">
        <f t="shared" si="6"/>
        <v>1.4307837441027369</v>
      </c>
      <c r="X14" s="2">
        <f t="shared" si="7"/>
        <v>1.2713965203650148</v>
      </c>
      <c r="Y14" s="2">
        <f t="shared" si="8"/>
        <v>1.5282129452465107</v>
      </c>
      <c r="AC14" s="2">
        <v>8</v>
      </c>
      <c r="AD14" s="2" t="str">
        <f t="shared" si="15"/>
        <v>IS</v>
      </c>
      <c r="AE14" s="2" t="str">
        <f t="shared" si="11"/>
        <v>IS</v>
      </c>
      <c r="AF14" s="2" t="str">
        <f t="shared" si="11"/>
        <v/>
      </c>
      <c r="AG14" s="2" t="str">
        <f t="shared" si="11"/>
        <v/>
      </c>
      <c r="AH14" s="2" t="str">
        <f t="shared" si="11"/>
        <v/>
      </c>
      <c r="AI14" s="2" t="str">
        <f t="shared" si="11"/>
        <v/>
      </c>
      <c r="AJ14" s="2" t="str">
        <f t="shared" si="11"/>
        <v/>
      </c>
      <c r="AK14" s="2" t="str">
        <f t="shared" si="11"/>
        <v/>
      </c>
      <c r="AO14" s="2">
        <v>8</v>
      </c>
      <c r="AP14" s="2" t="str">
        <f t="shared" si="16"/>
        <v>IS</v>
      </c>
      <c r="AQ14" s="2" t="str">
        <f t="shared" si="12"/>
        <v>IS</v>
      </c>
      <c r="AR14" s="2" t="str">
        <f t="shared" si="12"/>
        <v>IS</v>
      </c>
      <c r="AS14" s="2" t="str">
        <f t="shared" si="12"/>
        <v/>
      </c>
      <c r="AT14" s="2" t="str">
        <f t="shared" si="12"/>
        <v/>
      </c>
      <c r="AU14" s="2" t="str">
        <f t="shared" si="12"/>
        <v/>
      </c>
      <c r="AV14" s="2" t="str">
        <f t="shared" si="12"/>
        <v/>
      </c>
      <c r="AW14" s="2" t="str">
        <f t="shared" si="12"/>
        <v/>
      </c>
      <c r="BA14" s="2">
        <v>8</v>
      </c>
      <c r="BB14" s="2" t="str">
        <f t="shared" si="13"/>
        <v>IS</v>
      </c>
      <c r="BC14" s="2" t="str">
        <f t="shared" si="13"/>
        <v>IS</v>
      </c>
      <c r="BD14" s="2" t="str">
        <f t="shared" si="13"/>
        <v>IS</v>
      </c>
      <c r="BE14" s="2" t="str">
        <f t="shared" si="13"/>
        <v>IS</v>
      </c>
      <c r="BF14" s="2" t="str">
        <f t="shared" si="13"/>
        <v/>
      </c>
      <c r="BG14" s="2" t="str">
        <f t="shared" si="13"/>
        <v/>
      </c>
      <c r="BH14" s="2" t="str">
        <f t="shared" si="13"/>
        <v/>
      </c>
      <c r="BI14" s="2" t="str">
        <f t="shared" si="13"/>
        <v/>
      </c>
      <c r="BM14" s="2">
        <v>8</v>
      </c>
      <c r="BN14" s="2" t="str">
        <f t="shared" si="14"/>
        <v>IS</v>
      </c>
      <c r="BO14" s="2" t="str">
        <f t="shared" si="14"/>
        <v>IS</v>
      </c>
      <c r="BP14" s="2" t="str">
        <f t="shared" si="14"/>
        <v>IS</v>
      </c>
      <c r="BQ14" s="2" t="str">
        <f t="shared" si="14"/>
        <v>IS</v>
      </c>
      <c r="BR14" s="2" t="str">
        <f t="shared" si="14"/>
        <v/>
      </c>
      <c r="BS14" s="2" t="str">
        <f t="shared" si="14"/>
        <v/>
      </c>
      <c r="BT14" s="2" t="str">
        <f t="shared" si="14"/>
        <v/>
      </c>
      <c r="BU14" s="2" t="str">
        <f t="shared" si="14"/>
        <v/>
      </c>
    </row>
    <row r="15" spans="2:73" x14ac:dyDescent="0.35">
      <c r="B15" s="3">
        <v>10</v>
      </c>
      <c r="C15" s="3">
        <v>4.9000000000000004</v>
      </c>
      <c r="D15" s="3">
        <v>3.1</v>
      </c>
      <c r="E15" s="3">
        <v>1.5</v>
      </c>
      <c r="F15" s="3">
        <v>0.1</v>
      </c>
      <c r="G15" s="3" t="s">
        <v>8</v>
      </c>
      <c r="J15" s="3">
        <v>10</v>
      </c>
      <c r="K15" s="3">
        <f t="shared" si="9"/>
        <v>0.22727272727272735</v>
      </c>
      <c r="L15" s="3">
        <f t="shared" si="0"/>
        <v>0.57894736842105265</v>
      </c>
      <c r="M15" s="3">
        <f t="shared" si="0"/>
        <v>5.8823529411764684E-2</v>
      </c>
      <c r="N15" s="3">
        <f t="shared" si="0"/>
        <v>0</v>
      </c>
      <c r="O15" s="3" t="str">
        <f t="shared" si="10"/>
        <v>IS</v>
      </c>
      <c r="R15" s="2">
        <f t="shared" si="1"/>
        <v>1.5741692459334109</v>
      </c>
      <c r="S15" s="2">
        <f t="shared" si="2"/>
        <v>1.5448590088119096</v>
      </c>
      <c r="T15" s="2">
        <f t="shared" si="3"/>
        <v>1.6568290447722138</v>
      </c>
      <c r="U15" s="2">
        <f t="shared" si="4"/>
        <v>1.6465425143267467</v>
      </c>
      <c r="V15" s="2">
        <f t="shared" si="5"/>
        <v>0.92532438252495908</v>
      </c>
      <c r="W15" s="2">
        <f t="shared" si="6"/>
        <v>0.29382683758531619</v>
      </c>
      <c r="X15" s="2">
        <f t="shared" si="7"/>
        <v>0.46418272741088745</v>
      </c>
      <c r="Y15" s="2">
        <f t="shared" si="8"/>
        <v>0.18723921122927559</v>
      </c>
      <c r="AC15" s="2">
        <v>9</v>
      </c>
      <c r="AD15" s="2" t="str">
        <f t="shared" si="15"/>
        <v/>
      </c>
      <c r="AE15" s="2" t="str">
        <f t="shared" si="11"/>
        <v/>
      </c>
      <c r="AF15" s="2" t="str">
        <f t="shared" si="11"/>
        <v/>
      </c>
      <c r="AG15" s="2" t="str">
        <f t="shared" si="11"/>
        <v/>
      </c>
      <c r="AH15" s="2" t="str">
        <f t="shared" si="11"/>
        <v/>
      </c>
      <c r="AI15" s="2" t="str">
        <f t="shared" si="11"/>
        <v/>
      </c>
      <c r="AJ15" s="2" t="str">
        <f t="shared" si="11"/>
        <v/>
      </c>
      <c r="AK15" s="2" t="str">
        <f t="shared" si="11"/>
        <v/>
      </c>
      <c r="AO15" s="2">
        <v>9</v>
      </c>
      <c r="AP15" s="2" t="str">
        <f t="shared" si="16"/>
        <v/>
      </c>
      <c r="AQ15" s="2" t="str">
        <f t="shared" si="12"/>
        <v/>
      </c>
      <c r="AR15" s="2" t="str">
        <f t="shared" si="12"/>
        <v/>
      </c>
      <c r="AS15" s="2" t="str">
        <f t="shared" si="12"/>
        <v>IS</v>
      </c>
      <c r="AT15" s="2" t="str">
        <f t="shared" si="12"/>
        <v/>
      </c>
      <c r="AU15" s="2" t="str">
        <f t="shared" si="12"/>
        <v/>
      </c>
      <c r="AV15" s="2" t="str">
        <f t="shared" si="12"/>
        <v/>
      </c>
      <c r="AW15" s="2" t="str">
        <f t="shared" si="12"/>
        <v/>
      </c>
      <c r="BA15" s="2">
        <v>9</v>
      </c>
      <c r="BB15" s="2" t="str">
        <f t="shared" si="13"/>
        <v/>
      </c>
      <c r="BC15" s="2" t="str">
        <f t="shared" si="13"/>
        <v/>
      </c>
      <c r="BD15" s="2" t="str">
        <f t="shared" si="13"/>
        <v/>
      </c>
      <c r="BE15" s="2" t="str">
        <f t="shared" si="13"/>
        <v>IS</v>
      </c>
      <c r="BF15" s="2" t="str">
        <f t="shared" si="13"/>
        <v/>
      </c>
      <c r="BG15" s="2" t="str">
        <f t="shared" si="13"/>
        <v/>
      </c>
      <c r="BH15" s="2" t="str">
        <f t="shared" si="13"/>
        <v/>
      </c>
      <c r="BI15" s="2" t="str">
        <f t="shared" si="13"/>
        <v/>
      </c>
      <c r="BM15" s="2">
        <v>9</v>
      </c>
      <c r="BN15" s="2" t="str">
        <f t="shared" si="14"/>
        <v/>
      </c>
      <c r="BO15" s="2" t="str">
        <f t="shared" si="14"/>
        <v>IS</v>
      </c>
      <c r="BP15" s="2" t="str">
        <f t="shared" si="14"/>
        <v>IS</v>
      </c>
      <c r="BQ15" s="2" t="str">
        <f t="shared" si="14"/>
        <v>IS</v>
      </c>
      <c r="BR15" s="2" t="str">
        <f t="shared" si="14"/>
        <v/>
      </c>
      <c r="BS15" s="2" t="str">
        <f t="shared" si="14"/>
        <v/>
      </c>
      <c r="BT15" s="2" t="str">
        <f t="shared" si="14"/>
        <v/>
      </c>
      <c r="BU15" s="2" t="str">
        <f t="shared" si="14"/>
        <v/>
      </c>
    </row>
    <row r="16" spans="2:73" x14ac:dyDescent="0.35">
      <c r="B16" s="3">
        <v>11</v>
      </c>
      <c r="C16" s="3">
        <v>6.5</v>
      </c>
      <c r="D16" s="3">
        <v>2.8</v>
      </c>
      <c r="E16" s="3">
        <v>4.5999999999999996</v>
      </c>
      <c r="F16" s="3">
        <v>1.5</v>
      </c>
      <c r="G16" s="3" t="s">
        <v>9</v>
      </c>
      <c r="J16" s="3">
        <v>11</v>
      </c>
      <c r="K16" s="3">
        <f t="shared" si="9"/>
        <v>0.9545454545454547</v>
      </c>
      <c r="L16" s="3">
        <f t="shared" si="0"/>
        <v>0.42105263157894729</v>
      </c>
      <c r="M16" s="3">
        <f t="shared" si="0"/>
        <v>0.97058823529411753</v>
      </c>
      <c r="N16" s="3">
        <f t="shared" si="0"/>
        <v>0.93333333333333324</v>
      </c>
      <c r="O16" s="3" t="str">
        <f t="shared" si="10"/>
        <v>IV</v>
      </c>
      <c r="R16" s="2">
        <f t="shared" si="1"/>
        <v>1.3685175209638789</v>
      </c>
      <c r="S16" s="2">
        <f t="shared" si="2"/>
        <v>1.2978640338957608</v>
      </c>
      <c r="T16" s="2">
        <f t="shared" si="3"/>
        <v>1.3943616375236885</v>
      </c>
      <c r="U16" s="2">
        <f t="shared" si="4"/>
        <v>1.3657377139150797</v>
      </c>
      <c r="V16" s="2">
        <f t="shared" si="5"/>
        <v>0.6348279284863465</v>
      </c>
      <c r="W16" s="2">
        <f t="shared" si="6"/>
        <v>0.4291316370856319</v>
      </c>
      <c r="X16" s="2">
        <f t="shared" si="7"/>
        <v>0.50571325293817038</v>
      </c>
      <c r="Y16" s="2">
        <f t="shared" si="8"/>
        <v>0.46688935431447343</v>
      </c>
      <c r="AC16" s="2">
        <v>10</v>
      </c>
      <c r="AD16" s="2" t="str">
        <f t="shared" si="15"/>
        <v/>
      </c>
      <c r="AE16" s="2" t="str">
        <f t="shared" si="11"/>
        <v>IS</v>
      </c>
      <c r="AF16" s="2" t="str">
        <f t="shared" si="11"/>
        <v/>
      </c>
      <c r="AG16" s="2" t="str">
        <f t="shared" si="11"/>
        <v/>
      </c>
      <c r="AH16" s="2" t="str">
        <f t="shared" si="11"/>
        <v/>
      </c>
      <c r="AI16" s="2" t="str">
        <f t="shared" si="11"/>
        <v/>
      </c>
      <c r="AJ16" s="2" t="str">
        <f t="shared" si="11"/>
        <v/>
      </c>
      <c r="AK16" s="2" t="str">
        <f t="shared" si="11"/>
        <v/>
      </c>
      <c r="AO16" s="2">
        <v>10</v>
      </c>
      <c r="AP16" s="2" t="str">
        <f t="shared" si="16"/>
        <v/>
      </c>
      <c r="AQ16" s="2" t="str">
        <f t="shared" si="12"/>
        <v>IS</v>
      </c>
      <c r="AR16" s="2" t="str">
        <f t="shared" si="12"/>
        <v/>
      </c>
      <c r="AS16" s="2" t="str">
        <f t="shared" si="12"/>
        <v/>
      </c>
      <c r="AT16" s="2" t="str">
        <f t="shared" si="12"/>
        <v/>
      </c>
      <c r="AU16" s="2" t="str">
        <f t="shared" si="12"/>
        <v/>
      </c>
      <c r="AV16" s="2" t="str">
        <f t="shared" si="12"/>
        <v/>
      </c>
      <c r="AW16" s="2" t="str">
        <f t="shared" si="12"/>
        <v/>
      </c>
      <c r="BA16" s="2">
        <v>10</v>
      </c>
      <c r="BB16" s="2" t="str">
        <f t="shared" si="13"/>
        <v>IS</v>
      </c>
      <c r="BC16" s="2" t="str">
        <f t="shared" si="13"/>
        <v>IS</v>
      </c>
      <c r="BD16" s="2" t="str">
        <f t="shared" si="13"/>
        <v>IS</v>
      </c>
      <c r="BE16" s="2" t="str">
        <f t="shared" si="13"/>
        <v>IS</v>
      </c>
      <c r="BF16" s="2" t="str">
        <f t="shared" si="13"/>
        <v/>
      </c>
      <c r="BG16" s="2" t="str">
        <f t="shared" si="13"/>
        <v/>
      </c>
      <c r="BH16" s="2" t="str">
        <f t="shared" si="13"/>
        <v/>
      </c>
      <c r="BI16" s="2" t="str">
        <f t="shared" si="13"/>
        <v/>
      </c>
      <c r="BM16" s="2">
        <v>10</v>
      </c>
      <c r="BN16" s="2" t="str">
        <f t="shared" si="14"/>
        <v>IS</v>
      </c>
      <c r="BO16" s="2" t="str">
        <f t="shared" si="14"/>
        <v>IS</v>
      </c>
      <c r="BP16" s="2" t="str">
        <f t="shared" si="14"/>
        <v>IS</v>
      </c>
      <c r="BQ16" s="2" t="str">
        <f t="shared" si="14"/>
        <v>IS</v>
      </c>
      <c r="BR16" s="2" t="str">
        <f t="shared" si="14"/>
        <v/>
      </c>
      <c r="BS16" s="2" t="str">
        <f t="shared" si="14"/>
        <v/>
      </c>
      <c r="BT16" s="2" t="str">
        <f t="shared" si="14"/>
        <v/>
      </c>
      <c r="BU16" s="2" t="str">
        <f t="shared" si="14"/>
        <v/>
      </c>
    </row>
    <row r="17" spans="2:73" x14ac:dyDescent="0.35">
      <c r="B17" s="3">
        <v>12</v>
      </c>
      <c r="C17" s="3">
        <v>5.7</v>
      </c>
      <c r="D17" s="3">
        <v>2.8</v>
      </c>
      <c r="E17" s="3">
        <v>4.5</v>
      </c>
      <c r="F17" s="3">
        <v>1.3</v>
      </c>
      <c r="G17" s="3" t="s">
        <v>9</v>
      </c>
      <c r="J17" s="3">
        <v>12</v>
      </c>
      <c r="K17" s="3">
        <f t="shared" si="9"/>
        <v>0.59090909090909105</v>
      </c>
      <c r="L17" s="3">
        <f t="shared" si="0"/>
        <v>0.42105263157894729</v>
      </c>
      <c r="M17" s="3">
        <f t="shared" si="0"/>
        <v>0.94117647058823528</v>
      </c>
      <c r="N17" s="3">
        <f t="shared" si="0"/>
        <v>0.79999999999999993</v>
      </c>
      <c r="O17" s="3" t="str">
        <f t="shared" si="10"/>
        <v>IV</v>
      </c>
      <c r="R17" s="2">
        <f t="shared" si="1"/>
        <v>1.5241344488363475</v>
      </c>
      <c r="S17" s="2">
        <f t="shared" si="2"/>
        <v>1.5436199443655918</v>
      </c>
      <c r="T17" s="2">
        <f t="shared" si="3"/>
        <v>1.6274421341799028</v>
      </c>
      <c r="U17" s="2">
        <f t="shared" si="4"/>
        <v>1.6229892074666583</v>
      </c>
      <c r="V17" s="2">
        <f t="shared" si="5"/>
        <v>1.0473840420555891</v>
      </c>
      <c r="W17" s="2">
        <f t="shared" si="6"/>
        <v>0.14813260048246726</v>
      </c>
      <c r="X17" s="2">
        <f t="shared" si="7"/>
        <v>0.7061443808943082</v>
      </c>
      <c r="Y17" s="2">
        <f t="shared" si="8"/>
        <v>0.17777405274114086</v>
      </c>
      <c r="AC17" s="2">
        <v>11</v>
      </c>
      <c r="AD17" s="2" t="str">
        <f t="shared" si="15"/>
        <v/>
      </c>
      <c r="AE17" s="2" t="str">
        <f t="shared" si="11"/>
        <v/>
      </c>
      <c r="AF17" s="2" t="str">
        <f t="shared" si="11"/>
        <v/>
      </c>
      <c r="AG17" s="2" t="str">
        <f t="shared" si="11"/>
        <v/>
      </c>
      <c r="AH17" s="2" t="str">
        <f t="shared" si="11"/>
        <v/>
      </c>
      <c r="AI17" s="2" t="str">
        <f t="shared" si="11"/>
        <v/>
      </c>
      <c r="AJ17" s="2" t="str">
        <f t="shared" si="11"/>
        <v>IV</v>
      </c>
      <c r="AK17" s="2" t="str">
        <f t="shared" si="11"/>
        <v>IV</v>
      </c>
      <c r="AO17" s="2">
        <v>11</v>
      </c>
      <c r="AP17" s="2" t="str">
        <f t="shared" si="16"/>
        <v/>
      </c>
      <c r="AQ17" s="2" t="str">
        <f t="shared" si="12"/>
        <v/>
      </c>
      <c r="AR17" s="2" t="str">
        <f t="shared" si="12"/>
        <v/>
      </c>
      <c r="AS17" s="2" t="str">
        <f t="shared" si="12"/>
        <v/>
      </c>
      <c r="AT17" s="2" t="str">
        <f t="shared" si="12"/>
        <v/>
      </c>
      <c r="AU17" s="2" t="str">
        <f t="shared" si="12"/>
        <v>IV</v>
      </c>
      <c r="AV17" s="2" t="str">
        <f t="shared" si="12"/>
        <v>IV</v>
      </c>
      <c r="AW17" s="2" t="str">
        <f t="shared" si="12"/>
        <v>IV</v>
      </c>
      <c r="BA17" s="2">
        <v>11</v>
      </c>
      <c r="BB17" s="2" t="str">
        <f t="shared" si="13"/>
        <v/>
      </c>
      <c r="BC17" s="2" t="str">
        <f t="shared" si="13"/>
        <v/>
      </c>
      <c r="BD17" s="2" t="str">
        <f t="shared" si="13"/>
        <v/>
      </c>
      <c r="BE17" s="2" t="str">
        <f t="shared" si="13"/>
        <v/>
      </c>
      <c r="BF17" s="2" t="str">
        <f t="shared" si="13"/>
        <v/>
      </c>
      <c r="BG17" s="2" t="str">
        <f t="shared" si="13"/>
        <v>IV</v>
      </c>
      <c r="BH17" s="2" t="str">
        <f t="shared" si="13"/>
        <v>IV</v>
      </c>
      <c r="BI17" s="2" t="str">
        <f t="shared" si="13"/>
        <v>IV</v>
      </c>
      <c r="BM17" s="2">
        <v>11</v>
      </c>
      <c r="BN17" s="2" t="str">
        <f t="shared" si="14"/>
        <v/>
      </c>
      <c r="BO17" s="2" t="str">
        <f t="shared" si="14"/>
        <v/>
      </c>
      <c r="BP17" s="2" t="str">
        <f t="shared" si="14"/>
        <v/>
      </c>
      <c r="BQ17" s="2" t="str">
        <f t="shared" si="14"/>
        <v/>
      </c>
      <c r="BR17" s="2" t="str">
        <f t="shared" si="14"/>
        <v>IV</v>
      </c>
      <c r="BS17" s="2" t="str">
        <f t="shared" si="14"/>
        <v>IV</v>
      </c>
      <c r="BT17" s="2" t="str">
        <f t="shared" si="14"/>
        <v>IV</v>
      </c>
      <c r="BU17" s="2" t="str">
        <f t="shared" si="14"/>
        <v>IV</v>
      </c>
    </row>
    <row r="18" spans="2:73" x14ac:dyDescent="0.35">
      <c r="B18" s="3">
        <v>13</v>
      </c>
      <c r="C18" s="3">
        <v>6.3</v>
      </c>
      <c r="D18" s="3">
        <v>3.3</v>
      </c>
      <c r="E18" s="3">
        <v>4.7</v>
      </c>
      <c r="F18" s="3">
        <v>1.6</v>
      </c>
      <c r="G18" s="3" t="s">
        <v>9</v>
      </c>
      <c r="J18" s="3">
        <v>13</v>
      </c>
      <c r="K18" s="3">
        <f t="shared" si="9"/>
        <v>0.86363636363636365</v>
      </c>
      <c r="L18" s="3">
        <f t="shared" si="0"/>
        <v>0.68421052631578938</v>
      </c>
      <c r="M18" s="3">
        <f t="shared" si="0"/>
        <v>1</v>
      </c>
      <c r="N18" s="3">
        <f t="shared" si="0"/>
        <v>1</v>
      </c>
      <c r="O18" s="3" t="str">
        <f t="shared" si="10"/>
        <v>IV</v>
      </c>
      <c r="R18" s="2">
        <f t="shared" si="1"/>
        <v>1.1431540960181643</v>
      </c>
      <c r="S18" s="2">
        <f t="shared" si="2"/>
        <v>0.93866477422745687</v>
      </c>
      <c r="T18" s="2">
        <f t="shared" si="3"/>
        <v>1.038890895294498</v>
      </c>
      <c r="U18" s="2">
        <f t="shared" si="4"/>
        <v>0.98247487843918213</v>
      </c>
      <c r="V18" s="2">
        <f t="shared" si="5"/>
        <v>0.22264345061971139</v>
      </c>
      <c r="W18" s="2">
        <f t="shared" si="6"/>
        <v>0.92030312049037355</v>
      </c>
      <c r="X18" s="2">
        <f t="shared" si="7"/>
        <v>0.73966517128648979</v>
      </c>
      <c r="Y18" s="2">
        <f t="shared" si="8"/>
        <v>1.0112991940787268</v>
      </c>
      <c r="AC18" s="2">
        <v>12</v>
      </c>
      <c r="AD18" s="2" t="str">
        <f t="shared" si="15"/>
        <v/>
      </c>
      <c r="AE18" s="2" t="str">
        <f t="shared" si="11"/>
        <v/>
      </c>
      <c r="AF18" s="2" t="str">
        <f t="shared" si="11"/>
        <v/>
      </c>
      <c r="AG18" s="2" t="str">
        <f t="shared" si="11"/>
        <v/>
      </c>
      <c r="AH18" s="2" t="str">
        <f t="shared" si="11"/>
        <v/>
      </c>
      <c r="AI18" s="2" t="str">
        <f t="shared" si="11"/>
        <v/>
      </c>
      <c r="AJ18" s="2" t="str">
        <f t="shared" si="11"/>
        <v/>
      </c>
      <c r="AK18" s="2" t="str">
        <f t="shared" si="11"/>
        <v/>
      </c>
      <c r="AO18" s="2">
        <v>12</v>
      </c>
      <c r="AP18" s="2" t="str">
        <f t="shared" si="16"/>
        <v/>
      </c>
      <c r="AQ18" s="2" t="str">
        <f t="shared" si="12"/>
        <v/>
      </c>
      <c r="AR18" s="2" t="str">
        <f t="shared" si="12"/>
        <v/>
      </c>
      <c r="AS18" s="2" t="str">
        <f t="shared" si="12"/>
        <v/>
      </c>
      <c r="AT18" s="2" t="str">
        <f t="shared" si="12"/>
        <v>IV</v>
      </c>
      <c r="AU18" s="2" t="str">
        <f t="shared" si="12"/>
        <v/>
      </c>
      <c r="AV18" s="2" t="str">
        <f t="shared" si="12"/>
        <v>IV</v>
      </c>
      <c r="AW18" s="2" t="str">
        <f t="shared" si="12"/>
        <v/>
      </c>
      <c r="BA18" s="2">
        <v>12</v>
      </c>
      <c r="BB18" s="2" t="str">
        <f t="shared" si="13"/>
        <v/>
      </c>
      <c r="BC18" s="2" t="str">
        <f t="shared" si="13"/>
        <v/>
      </c>
      <c r="BD18" s="2" t="str">
        <f t="shared" si="13"/>
        <v/>
      </c>
      <c r="BE18" s="2" t="str">
        <f t="shared" si="13"/>
        <v/>
      </c>
      <c r="BF18" s="2" t="str">
        <f t="shared" si="13"/>
        <v>IV</v>
      </c>
      <c r="BG18" s="2" t="str">
        <f t="shared" si="13"/>
        <v>IV</v>
      </c>
      <c r="BH18" s="2" t="str">
        <f t="shared" si="13"/>
        <v>IV</v>
      </c>
      <c r="BI18" s="2" t="str">
        <f t="shared" si="13"/>
        <v>IV</v>
      </c>
      <c r="BM18" s="2">
        <v>12</v>
      </c>
      <c r="BN18" s="2" t="str">
        <f t="shared" si="14"/>
        <v/>
      </c>
      <c r="BO18" s="2" t="str">
        <f t="shared" si="14"/>
        <v/>
      </c>
      <c r="BP18" s="2" t="str">
        <f t="shared" si="14"/>
        <v/>
      </c>
      <c r="BQ18" s="2" t="str">
        <f t="shared" si="14"/>
        <v/>
      </c>
      <c r="BR18" s="2" t="str">
        <f t="shared" si="14"/>
        <v>IV</v>
      </c>
      <c r="BS18" s="2" t="str">
        <f t="shared" si="14"/>
        <v>IV</v>
      </c>
      <c r="BT18" s="2" t="str">
        <f t="shared" si="14"/>
        <v>IV</v>
      </c>
      <c r="BU18" s="2" t="str">
        <f t="shared" si="14"/>
        <v>IV</v>
      </c>
    </row>
    <row r="19" spans="2:73" x14ac:dyDescent="0.35">
      <c r="B19" s="3">
        <v>14</v>
      </c>
      <c r="C19" s="3">
        <v>4.9000000000000004</v>
      </c>
      <c r="D19" s="3">
        <v>2.4</v>
      </c>
      <c r="E19" s="3">
        <v>3.3</v>
      </c>
      <c r="F19" s="3">
        <v>1</v>
      </c>
      <c r="G19" s="3" t="s">
        <v>9</v>
      </c>
      <c r="J19" s="3">
        <v>14</v>
      </c>
      <c r="K19" s="3">
        <f t="shared" si="9"/>
        <v>0.22727272727272735</v>
      </c>
      <c r="L19" s="3">
        <f t="shared" si="0"/>
        <v>0.21052631578947364</v>
      </c>
      <c r="M19" s="3">
        <f t="shared" si="0"/>
        <v>0.58823529411764697</v>
      </c>
      <c r="N19" s="3">
        <f t="shared" si="0"/>
        <v>0.6</v>
      </c>
      <c r="O19" s="3" t="str">
        <f t="shared" si="10"/>
        <v>IV</v>
      </c>
      <c r="R19" s="2">
        <f t="shared" si="1"/>
        <v>1.4990883574635216</v>
      </c>
      <c r="S19" s="2">
        <f t="shared" si="2"/>
        <v>1.4842693074933837</v>
      </c>
      <c r="T19" s="2">
        <f t="shared" si="3"/>
        <v>1.5998858171951815</v>
      </c>
      <c r="U19" s="2">
        <f t="shared" si="4"/>
        <v>1.5933400597070253</v>
      </c>
      <c r="V19" s="2">
        <f t="shared" si="5"/>
        <v>0.94916206708507878</v>
      </c>
      <c r="W19" s="2">
        <f t="shared" si="6"/>
        <v>0.32994065618769547</v>
      </c>
      <c r="X19" s="2">
        <f t="shared" si="7"/>
        <v>0.43070624885097036</v>
      </c>
      <c r="Y19" s="2">
        <f t="shared" si="8"/>
        <v>0.17879781756933485</v>
      </c>
      <c r="AC19" s="2">
        <v>13</v>
      </c>
      <c r="AD19" s="2" t="str">
        <f t="shared" si="15"/>
        <v/>
      </c>
      <c r="AE19" s="2" t="str">
        <f t="shared" si="11"/>
        <v/>
      </c>
      <c r="AF19" s="2" t="str">
        <f t="shared" si="11"/>
        <v/>
      </c>
      <c r="AG19" s="2" t="str">
        <f t="shared" si="11"/>
        <v/>
      </c>
      <c r="AH19" s="2" t="str">
        <f t="shared" si="11"/>
        <v/>
      </c>
      <c r="AI19" s="2" t="str">
        <f t="shared" si="11"/>
        <v>IV</v>
      </c>
      <c r="AJ19" s="2" t="str">
        <f t="shared" si="11"/>
        <v/>
      </c>
      <c r="AK19" s="2" t="str">
        <f t="shared" si="11"/>
        <v>IV</v>
      </c>
      <c r="AO19" s="2">
        <v>13</v>
      </c>
      <c r="AP19" s="2" t="str">
        <f t="shared" si="16"/>
        <v/>
      </c>
      <c r="AQ19" s="2" t="str">
        <f t="shared" si="12"/>
        <v/>
      </c>
      <c r="AR19" s="2" t="str">
        <f t="shared" si="12"/>
        <v/>
      </c>
      <c r="AS19" s="2" t="str">
        <f t="shared" si="12"/>
        <v/>
      </c>
      <c r="AT19" s="2" t="str">
        <f t="shared" si="12"/>
        <v/>
      </c>
      <c r="AU19" s="2" t="str">
        <f t="shared" si="12"/>
        <v>IV</v>
      </c>
      <c r="AV19" s="2" t="str">
        <f t="shared" si="12"/>
        <v/>
      </c>
      <c r="AW19" s="2" t="str">
        <f t="shared" si="12"/>
        <v>IV</v>
      </c>
      <c r="BA19" s="2">
        <v>13</v>
      </c>
      <c r="BB19" s="2" t="str">
        <f t="shared" si="13"/>
        <v/>
      </c>
      <c r="BC19" s="2" t="str">
        <f t="shared" si="13"/>
        <v/>
      </c>
      <c r="BD19" s="2" t="str">
        <f t="shared" si="13"/>
        <v/>
      </c>
      <c r="BE19" s="2" t="str">
        <f t="shared" si="13"/>
        <v/>
      </c>
      <c r="BF19" s="2" t="str">
        <f t="shared" si="13"/>
        <v/>
      </c>
      <c r="BG19" s="2" t="str">
        <f t="shared" si="13"/>
        <v>IV</v>
      </c>
      <c r="BH19" s="2" t="str">
        <f t="shared" si="13"/>
        <v/>
      </c>
      <c r="BI19" s="2" t="str">
        <f t="shared" si="13"/>
        <v>IV</v>
      </c>
      <c r="BM19" s="2">
        <v>13</v>
      </c>
      <c r="BN19" s="2" t="str">
        <f t="shared" si="14"/>
        <v/>
      </c>
      <c r="BO19" s="2" t="str">
        <f t="shared" si="14"/>
        <v/>
      </c>
      <c r="BP19" s="2" t="str">
        <f t="shared" si="14"/>
        <v/>
      </c>
      <c r="BQ19" s="2" t="str">
        <f t="shared" si="14"/>
        <v/>
      </c>
      <c r="BR19" s="2" t="str">
        <f t="shared" si="14"/>
        <v/>
      </c>
      <c r="BS19" s="2" t="str">
        <f t="shared" si="14"/>
        <v>IV</v>
      </c>
      <c r="BT19" s="2" t="str">
        <f t="shared" si="14"/>
        <v>IV</v>
      </c>
      <c r="BU19" s="2" t="str">
        <f t="shared" si="14"/>
        <v>IV</v>
      </c>
    </row>
    <row r="20" spans="2:73" x14ac:dyDescent="0.35">
      <c r="B20" s="3">
        <v>15</v>
      </c>
      <c r="C20" s="3">
        <v>6.6</v>
      </c>
      <c r="D20" s="3">
        <v>2.9</v>
      </c>
      <c r="E20" s="3">
        <v>4.5999999999999996</v>
      </c>
      <c r="F20" s="3">
        <v>1.3</v>
      </c>
      <c r="G20" s="3" t="s">
        <v>9</v>
      </c>
      <c r="J20" s="3">
        <v>15</v>
      </c>
      <c r="K20" s="3">
        <f t="shared" si="9"/>
        <v>1</v>
      </c>
      <c r="L20" s="3">
        <f t="shared" si="0"/>
        <v>0.47368421052631576</v>
      </c>
      <c r="M20" s="3">
        <f t="shared" si="0"/>
        <v>0.97058823529411753</v>
      </c>
      <c r="N20" s="3">
        <f t="shared" si="0"/>
        <v>0.79999999999999993</v>
      </c>
      <c r="O20" s="3" t="str">
        <f t="shared" si="10"/>
        <v>IV</v>
      </c>
      <c r="R20" s="2">
        <f t="shared" si="1"/>
        <v>1.3006070855419891</v>
      </c>
      <c r="S20" s="2">
        <f t="shared" si="2"/>
        <v>1.1863793054300873</v>
      </c>
      <c r="T20" s="2">
        <f t="shared" si="3"/>
        <v>1.2689907747285671</v>
      </c>
      <c r="U20" s="2">
        <f t="shared" si="4"/>
        <v>1.2307613029627296</v>
      </c>
      <c r="V20" s="2">
        <f t="shared" si="5"/>
        <v>0.4712968214394172</v>
      </c>
      <c r="W20" s="2">
        <f t="shared" si="6"/>
        <v>0.60626164068307242</v>
      </c>
      <c r="X20" s="2">
        <f t="shared" si="7"/>
        <v>0.66620461890202365</v>
      </c>
      <c r="Y20" s="2">
        <f t="shared" si="8"/>
        <v>0.7191195487384523</v>
      </c>
      <c r="AC20" s="2">
        <v>14</v>
      </c>
      <c r="AD20" s="2" t="str">
        <f t="shared" si="15"/>
        <v/>
      </c>
      <c r="AE20" s="2" t="str">
        <f t="shared" si="11"/>
        <v/>
      </c>
      <c r="AF20" s="2" t="str">
        <f t="shared" si="11"/>
        <v/>
      </c>
      <c r="AG20" s="2" t="str">
        <f t="shared" si="11"/>
        <v/>
      </c>
      <c r="AH20" s="2" t="str">
        <f t="shared" si="11"/>
        <v>IV</v>
      </c>
      <c r="AI20" s="2" t="str">
        <f t="shared" si="11"/>
        <v/>
      </c>
      <c r="AJ20" s="2" t="str">
        <f t="shared" si="11"/>
        <v/>
      </c>
      <c r="AK20" s="2" t="str">
        <f t="shared" si="11"/>
        <v/>
      </c>
      <c r="AO20" s="2">
        <v>14</v>
      </c>
      <c r="AP20" s="2" t="str">
        <f t="shared" si="16"/>
        <v/>
      </c>
      <c r="AQ20" s="2" t="str">
        <f t="shared" si="12"/>
        <v/>
      </c>
      <c r="AR20" s="2" t="str">
        <f t="shared" si="12"/>
        <v/>
      </c>
      <c r="AS20" s="2" t="str">
        <f t="shared" si="12"/>
        <v/>
      </c>
      <c r="AT20" s="2" t="str">
        <f t="shared" si="12"/>
        <v>IV</v>
      </c>
      <c r="AU20" s="2" t="str">
        <f t="shared" si="12"/>
        <v/>
      </c>
      <c r="AV20" s="2" t="str">
        <f t="shared" si="12"/>
        <v/>
      </c>
      <c r="AW20" s="2" t="str">
        <f t="shared" si="12"/>
        <v/>
      </c>
      <c r="BA20" s="2">
        <v>14</v>
      </c>
      <c r="BB20" s="2" t="str">
        <f t="shared" si="13"/>
        <v/>
      </c>
      <c r="BC20" s="2" t="str">
        <f t="shared" si="13"/>
        <v/>
      </c>
      <c r="BD20" s="2" t="str">
        <f t="shared" si="13"/>
        <v/>
      </c>
      <c r="BE20" s="2" t="str">
        <f t="shared" si="13"/>
        <v/>
      </c>
      <c r="BF20" s="2" t="str">
        <f t="shared" si="13"/>
        <v>IV</v>
      </c>
      <c r="BG20" s="2" t="str">
        <f t="shared" si="13"/>
        <v/>
      </c>
      <c r="BH20" s="2" t="str">
        <f t="shared" si="13"/>
        <v/>
      </c>
      <c r="BI20" s="2" t="str">
        <f t="shared" si="13"/>
        <v/>
      </c>
      <c r="BM20" s="2">
        <v>14</v>
      </c>
      <c r="BN20" s="2" t="str">
        <f t="shared" si="14"/>
        <v/>
      </c>
      <c r="BO20" s="2" t="str">
        <f t="shared" si="14"/>
        <v/>
      </c>
      <c r="BP20" s="2" t="str">
        <f t="shared" si="14"/>
        <v/>
      </c>
      <c r="BQ20" s="2" t="str">
        <f t="shared" si="14"/>
        <v/>
      </c>
      <c r="BR20" s="2" t="str">
        <f t="shared" si="14"/>
        <v>IV</v>
      </c>
      <c r="BS20" s="2" t="str">
        <f t="shared" si="14"/>
        <v>IV</v>
      </c>
      <c r="BT20" s="2" t="str">
        <f t="shared" si="14"/>
        <v/>
      </c>
      <c r="BU20" s="2" t="str">
        <f t="shared" si="14"/>
        <v>IV</v>
      </c>
    </row>
    <row r="21" spans="2:73" x14ac:dyDescent="0.35">
      <c r="B21" s="3">
        <v>16</v>
      </c>
      <c r="C21" s="3">
        <v>5.2</v>
      </c>
      <c r="D21" s="3">
        <v>2.7</v>
      </c>
      <c r="E21" s="3">
        <v>3.9</v>
      </c>
      <c r="F21" s="3">
        <v>1.4</v>
      </c>
      <c r="G21" s="3" t="s">
        <v>9</v>
      </c>
      <c r="J21" s="3">
        <v>16</v>
      </c>
      <c r="K21" s="3">
        <f t="shared" si="9"/>
        <v>0.36363636363636365</v>
      </c>
      <c r="L21" s="3">
        <f t="shared" si="0"/>
        <v>0.36842105263157904</v>
      </c>
      <c r="M21" s="3">
        <f t="shared" si="0"/>
        <v>0.76470588235294101</v>
      </c>
      <c r="N21" s="3">
        <f t="shared" si="0"/>
        <v>0.86666666666666659</v>
      </c>
      <c r="O21" s="3" t="str">
        <f t="shared" si="10"/>
        <v>IV</v>
      </c>
      <c r="R21" s="2">
        <f t="shared" si="1"/>
        <v>1.3210454132449581</v>
      </c>
      <c r="S21" s="2">
        <f t="shared" si="2"/>
        <v>1.0914309826627371</v>
      </c>
      <c r="T21" s="2">
        <f t="shared" si="3"/>
        <v>1.2087787615925962</v>
      </c>
      <c r="U21" s="2">
        <f t="shared" si="4"/>
        <v>1.1481196385014536</v>
      </c>
      <c r="V21" s="2">
        <f t="shared" si="5"/>
        <v>1.6535335991578685E-2</v>
      </c>
      <c r="W21" s="2">
        <f t="shared" si="6"/>
        <v>0.99979797527807324</v>
      </c>
      <c r="X21" s="2">
        <f t="shared" si="7"/>
        <v>0.68995733857654096</v>
      </c>
      <c r="Y21" s="2">
        <f t="shared" si="8"/>
        <v>1.0572945626021188</v>
      </c>
      <c r="AC21" s="2">
        <v>15</v>
      </c>
      <c r="AD21" s="2" t="str">
        <f t="shared" si="15"/>
        <v/>
      </c>
      <c r="AE21" s="2" t="str">
        <f t="shared" si="11"/>
        <v/>
      </c>
      <c r="AF21" s="2" t="str">
        <f t="shared" si="11"/>
        <v/>
      </c>
      <c r="AG21" s="2" t="str">
        <f t="shared" si="11"/>
        <v/>
      </c>
      <c r="AH21" s="2" t="str">
        <f t="shared" si="11"/>
        <v/>
      </c>
      <c r="AI21" s="2" t="str">
        <f t="shared" si="11"/>
        <v/>
      </c>
      <c r="AJ21" s="2" t="str">
        <f t="shared" si="11"/>
        <v>IV</v>
      </c>
      <c r="AK21" s="2" t="str">
        <f t="shared" si="11"/>
        <v>IV</v>
      </c>
      <c r="AO21" s="2">
        <v>15</v>
      </c>
      <c r="AP21" s="2" t="str">
        <f t="shared" si="16"/>
        <v/>
      </c>
      <c r="AQ21" s="2" t="str">
        <f t="shared" si="12"/>
        <v/>
      </c>
      <c r="AR21" s="2" t="str">
        <f t="shared" si="12"/>
        <v/>
      </c>
      <c r="AS21" s="2" t="str">
        <f t="shared" si="12"/>
        <v/>
      </c>
      <c r="AT21" s="2" t="str">
        <f t="shared" si="12"/>
        <v/>
      </c>
      <c r="AU21" s="2" t="str">
        <f t="shared" si="12"/>
        <v>IV</v>
      </c>
      <c r="AV21" s="2" t="str">
        <f t="shared" si="12"/>
        <v>IV</v>
      </c>
      <c r="AW21" s="2" t="str">
        <f t="shared" si="12"/>
        <v>IV</v>
      </c>
      <c r="BA21" s="2">
        <v>15</v>
      </c>
      <c r="BB21" s="2" t="str">
        <f t="shared" si="13"/>
        <v/>
      </c>
      <c r="BC21" s="2" t="str">
        <f t="shared" si="13"/>
        <v/>
      </c>
      <c r="BD21" s="2" t="str">
        <f t="shared" si="13"/>
        <v/>
      </c>
      <c r="BE21" s="2" t="str">
        <f t="shared" si="13"/>
        <v/>
      </c>
      <c r="BF21" s="2" t="str">
        <f t="shared" si="13"/>
        <v/>
      </c>
      <c r="BG21" s="2" t="str">
        <f t="shared" si="13"/>
        <v>IV</v>
      </c>
      <c r="BH21" s="2" t="str">
        <f t="shared" si="13"/>
        <v>IV</v>
      </c>
      <c r="BI21" s="2" t="str">
        <f t="shared" si="13"/>
        <v>IV</v>
      </c>
      <c r="BM21" s="2">
        <v>15</v>
      </c>
      <c r="BN21" s="2" t="str">
        <f t="shared" si="14"/>
        <v/>
      </c>
      <c r="BO21" s="2" t="str">
        <f t="shared" si="14"/>
        <v/>
      </c>
      <c r="BP21" s="2" t="str">
        <f t="shared" si="14"/>
        <v/>
      </c>
      <c r="BQ21" s="2" t="str">
        <f t="shared" si="14"/>
        <v/>
      </c>
      <c r="BR21" s="2" t="str">
        <f t="shared" si="14"/>
        <v>IV</v>
      </c>
      <c r="BS21" s="2" t="str">
        <f t="shared" si="14"/>
        <v>IV</v>
      </c>
      <c r="BT21" s="2" t="str">
        <f t="shared" si="14"/>
        <v>IV</v>
      </c>
      <c r="BU21" s="2" t="str">
        <f t="shared" si="14"/>
        <v>IV</v>
      </c>
    </row>
    <row r="22" spans="2:73" x14ac:dyDescent="0.35">
      <c r="B22" s="3">
        <v>17</v>
      </c>
      <c r="C22" s="3">
        <v>5</v>
      </c>
      <c r="D22" s="3">
        <v>2</v>
      </c>
      <c r="E22" s="3">
        <v>3.5</v>
      </c>
      <c r="F22" s="3">
        <v>1</v>
      </c>
      <c r="G22" s="3" t="s">
        <v>9</v>
      </c>
      <c r="J22" s="3">
        <v>17</v>
      </c>
      <c r="K22" s="3">
        <f t="shared" si="9"/>
        <v>0.27272727272727265</v>
      </c>
      <c r="L22" s="3">
        <f t="shared" ref="L22:N25" si="17">(D22-L$27)/(L$26-L$27)</f>
        <v>0</v>
      </c>
      <c r="M22" s="3">
        <f t="shared" si="17"/>
        <v>0.6470588235294118</v>
      </c>
      <c r="N22" s="3">
        <f t="shared" si="17"/>
        <v>0.6</v>
      </c>
      <c r="O22" s="3" t="str">
        <f t="shared" si="10"/>
        <v>IV</v>
      </c>
      <c r="R22" s="2">
        <f t="shared" si="1"/>
        <v>1.3766372884961675</v>
      </c>
      <c r="S22" s="2">
        <f t="shared" si="2"/>
        <v>1.3420726255356121</v>
      </c>
      <c r="T22" s="2">
        <f t="shared" si="3"/>
        <v>1.4324573973821211</v>
      </c>
      <c r="U22" s="2">
        <f t="shared" si="4"/>
        <v>1.4175564345044209</v>
      </c>
      <c r="V22" s="2">
        <f t="shared" si="5"/>
        <v>0.76995975302591924</v>
      </c>
      <c r="W22" s="2">
        <f t="shared" si="6"/>
        <v>0.24147831274063669</v>
      </c>
      <c r="X22" s="2">
        <f t="shared" si="7"/>
        <v>0.56766775241639578</v>
      </c>
      <c r="Y22" s="2">
        <f t="shared" si="8"/>
        <v>0.35833018827832019</v>
      </c>
      <c r="AC22" s="2">
        <v>16</v>
      </c>
      <c r="AD22" s="2" t="str">
        <f t="shared" si="15"/>
        <v/>
      </c>
      <c r="AE22" s="2" t="str">
        <f t="shared" si="11"/>
        <v/>
      </c>
      <c r="AF22" s="2" t="str">
        <f t="shared" si="11"/>
        <v/>
      </c>
      <c r="AG22" s="2" t="str">
        <f t="shared" si="11"/>
        <v/>
      </c>
      <c r="AH22" s="2" t="str">
        <f t="shared" si="11"/>
        <v>IV</v>
      </c>
      <c r="AI22" s="2" t="str">
        <f t="shared" si="11"/>
        <v/>
      </c>
      <c r="AJ22" s="2" t="str">
        <f t="shared" si="11"/>
        <v/>
      </c>
      <c r="AK22" s="2" t="str">
        <f t="shared" si="11"/>
        <v/>
      </c>
      <c r="AO22" s="2">
        <v>16</v>
      </c>
      <c r="AP22" s="2" t="str">
        <f t="shared" si="16"/>
        <v/>
      </c>
      <c r="AQ22" s="2" t="str">
        <f t="shared" si="12"/>
        <v/>
      </c>
      <c r="AR22" s="2" t="str">
        <f t="shared" si="12"/>
        <v/>
      </c>
      <c r="AS22" s="2" t="str">
        <f t="shared" si="12"/>
        <v/>
      </c>
      <c r="AT22" s="2" t="str">
        <f t="shared" si="12"/>
        <v>IV</v>
      </c>
      <c r="AU22" s="2" t="str">
        <f t="shared" si="12"/>
        <v/>
      </c>
      <c r="AV22" s="2" t="str">
        <f t="shared" si="12"/>
        <v/>
      </c>
      <c r="AW22" s="2" t="str">
        <f t="shared" si="12"/>
        <v/>
      </c>
      <c r="BA22" s="2">
        <v>16</v>
      </c>
      <c r="BB22" s="2" t="str">
        <f t="shared" si="13"/>
        <v/>
      </c>
      <c r="BC22" s="2" t="str">
        <f t="shared" si="13"/>
        <v/>
      </c>
      <c r="BD22" s="2" t="str">
        <f t="shared" si="13"/>
        <v/>
      </c>
      <c r="BE22" s="2" t="str">
        <f t="shared" si="13"/>
        <v/>
      </c>
      <c r="BF22" s="2" t="str">
        <f t="shared" si="13"/>
        <v>IV</v>
      </c>
      <c r="BG22" s="2" t="str">
        <f t="shared" si="13"/>
        <v>IV</v>
      </c>
      <c r="BH22" s="2" t="str">
        <f t="shared" si="13"/>
        <v>IV</v>
      </c>
      <c r="BI22" s="2" t="str">
        <f t="shared" si="13"/>
        <v/>
      </c>
      <c r="BM22" s="2">
        <v>16</v>
      </c>
      <c r="BN22" s="2" t="str">
        <f t="shared" si="14"/>
        <v/>
      </c>
      <c r="BO22" s="2" t="str">
        <f t="shared" si="14"/>
        <v/>
      </c>
      <c r="BP22" s="2" t="str">
        <f t="shared" si="14"/>
        <v/>
      </c>
      <c r="BQ22" s="2" t="str">
        <f t="shared" si="14"/>
        <v/>
      </c>
      <c r="BR22" s="2" t="str">
        <f t="shared" si="14"/>
        <v>IV</v>
      </c>
      <c r="BS22" s="2" t="str">
        <f t="shared" si="14"/>
        <v>IV</v>
      </c>
      <c r="BT22" s="2" t="str">
        <f t="shared" si="14"/>
        <v>IV</v>
      </c>
      <c r="BU22" s="2" t="str">
        <f t="shared" si="14"/>
        <v>IV</v>
      </c>
    </row>
    <row r="23" spans="2:73" x14ac:dyDescent="0.35">
      <c r="B23" s="3">
        <v>18</v>
      </c>
      <c r="C23" s="3">
        <v>5.9</v>
      </c>
      <c r="D23" s="3">
        <v>3</v>
      </c>
      <c r="E23" s="3">
        <v>4.2</v>
      </c>
      <c r="F23" s="3">
        <v>1.5</v>
      </c>
      <c r="G23" s="3" t="s">
        <v>9</v>
      </c>
      <c r="J23" s="3">
        <v>18</v>
      </c>
      <c r="K23" s="3">
        <f t="shared" si="9"/>
        <v>0.68181818181818199</v>
      </c>
      <c r="L23" s="3">
        <f t="shared" si="17"/>
        <v>0.52631578947368418</v>
      </c>
      <c r="M23" s="3">
        <f t="shared" si="17"/>
        <v>0.8529411764705882</v>
      </c>
      <c r="N23" s="3">
        <f t="shared" si="17"/>
        <v>0.93333333333333324</v>
      </c>
      <c r="O23" s="3" t="str">
        <f t="shared" si="10"/>
        <v>IV</v>
      </c>
      <c r="R23" s="2">
        <f t="shared" si="1"/>
        <v>1.3785925247233231</v>
      </c>
      <c r="S23" s="2">
        <f t="shared" si="2"/>
        <v>1.2401473763598598</v>
      </c>
      <c r="T23" s="2">
        <f t="shared" si="3"/>
        <v>1.3819126182425912</v>
      </c>
      <c r="U23" s="2">
        <f t="shared" si="4"/>
        <v>1.3505758788592912</v>
      </c>
      <c r="V23" s="2">
        <f t="shared" si="5"/>
        <v>0.49507702375023754</v>
      </c>
      <c r="W23" s="2">
        <f t="shared" si="6"/>
        <v>0.70573704565769557</v>
      </c>
      <c r="X23" s="2">
        <f t="shared" si="7"/>
        <v>0.20853199876697701</v>
      </c>
      <c r="Y23" s="2">
        <f t="shared" si="8"/>
        <v>0.68257669876944338</v>
      </c>
      <c r="AC23" s="2">
        <v>17</v>
      </c>
      <c r="AD23" s="2" t="str">
        <f t="shared" si="15"/>
        <v/>
      </c>
      <c r="AE23" s="2" t="str">
        <f t="shared" si="15"/>
        <v/>
      </c>
      <c r="AF23" s="2" t="str">
        <f t="shared" si="15"/>
        <v/>
      </c>
      <c r="AG23" s="2" t="str">
        <f t="shared" si="15"/>
        <v/>
      </c>
      <c r="AH23" s="2" t="str">
        <f t="shared" si="15"/>
        <v>IV</v>
      </c>
      <c r="AI23" s="2" t="str">
        <f t="shared" si="15"/>
        <v/>
      </c>
      <c r="AJ23" s="2" t="str">
        <f t="shared" si="15"/>
        <v/>
      </c>
      <c r="AK23" s="2" t="str">
        <f t="shared" si="15"/>
        <v/>
      </c>
      <c r="AO23" s="2">
        <v>17</v>
      </c>
      <c r="AP23" s="2" t="str">
        <f t="shared" si="16"/>
        <v/>
      </c>
      <c r="AQ23" s="2" t="str">
        <f t="shared" si="16"/>
        <v/>
      </c>
      <c r="AR23" s="2" t="str">
        <f t="shared" si="16"/>
        <v/>
      </c>
      <c r="AS23" s="2" t="str">
        <f t="shared" si="16"/>
        <v/>
      </c>
      <c r="AT23" s="2" t="str">
        <f t="shared" si="16"/>
        <v>IV</v>
      </c>
      <c r="AU23" s="2" t="str">
        <f t="shared" si="16"/>
        <v/>
      </c>
      <c r="AV23" s="2" t="str">
        <f t="shared" si="16"/>
        <v/>
      </c>
      <c r="AW23" s="2" t="str">
        <f t="shared" si="16"/>
        <v/>
      </c>
      <c r="BA23" s="2">
        <v>17</v>
      </c>
      <c r="BB23" s="2" t="str">
        <f t="shared" ref="BB23:BI26" si="18">IF(R21&lt;=SMALL(R$5:R$25,BB$6),$O22,"")</f>
        <v/>
      </c>
      <c r="BC23" s="2" t="str">
        <f t="shared" si="18"/>
        <v/>
      </c>
      <c r="BD23" s="2" t="str">
        <f t="shared" si="18"/>
        <v/>
      </c>
      <c r="BE23" s="2" t="str">
        <f t="shared" si="18"/>
        <v/>
      </c>
      <c r="BF23" s="2" t="str">
        <f t="shared" si="18"/>
        <v>IV</v>
      </c>
      <c r="BG23" s="2" t="str">
        <f t="shared" si="18"/>
        <v/>
      </c>
      <c r="BH23" s="2" t="str">
        <f t="shared" si="18"/>
        <v/>
      </c>
      <c r="BI23" s="2" t="str">
        <f t="shared" si="18"/>
        <v/>
      </c>
      <c r="BM23" s="2">
        <v>17</v>
      </c>
      <c r="BN23" s="2" t="str">
        <f t="shared" ref="BN23:BU26" si="19">IF(R21&lt;=SMALL(R$5:R$25,BN$6),$O22,"")</f>
        <v/>
      </c>
      <c r="BO23" s="2" t="str">
        <f t="shared" si="19"/>
        <v/>
      </c>
      <c r="BP23" s="2" t="str">
        <f t="shared" si="19"/>
        <v/>
      </c>
      <c r="BQ23" s="2" t="str">
        <f t="shared" si="19"/>
        <v/>
      </c>
      <c r="BR23" s="2" t="str">
        <f t="shared" si="19"/>
        <v>IV</v>
      </c>
      <c r="BS23" s="2" t="str">
        <f t="shared" si="19"/>
        <v/>
      </c>
      <c r="BT23" s="2" t="str">
        <f t="shared" si="19"/>
        <v>IV</v>
      </c>
      <c r="BU23" s="2" t="str">
        <f t="shared" si="19"/>
        <v/>
      </c>
    </row>
    <row r="24" spans="2:73" x14ac:dyDescent="0.35">
      <c r="B24" s="3">
        <v>19</v>
      </c>
      <c r="C24" s="3">
        <v>6</v>
      </c>
      <c r="D24" s="3">
        <v>2.2000000000000002</v>
      </c>
      <c r="E24" s="3">
        <v>4</v>
      </c>
      <c r="F24" s="3">
        <v>1</v>
      </c>
      <c r="G24" s="3" t="s">
        <v>9</v>
      </c>
      <c r="J24" s="3">
        <v>19</v>
      </c>
      <c r="K24" s="3">
        <f t="shared" si="9"/>
        <v>0.72727272727272729</v>
      </c>
      <c r="L24" s="3">
        <f t="shared" si="17"/>
        <v>0.10526315789473695</v>
      </c>
      <c r="M24" s="3">
        <f t="shared" si="17"/>
        <v>0.79411764705882348</v>
      </c>
      <c r="N24" s="3">
        <f t="shared" si="17"/>
        <v>0.6</v>
      </c>
      <c r="O24" s="3" t="str">
        <f t="shared" si="10"/>
        <v>IV</v>
      </c>
      <c r="R24" s="2">
        <f t="shared" si="1"/>
        <v>1.4707916160448742</v>
      </c>
      <c r="S24" s="2">
        <f t="shared" si="2"/>
        <v>1.4347164845034863</v>
      </c>
      <c r="T24" s="2">
        <f t="shared" si="3"/>
        <v>1.5349640663551751</v>
      </c>
      <c r="U24" s="2">
        <f t="shared" si="4"/>
        <v>1.5170528550090208</v>
      </c>
      <c r="V24" s="2">
        <f t="shared" si="5"/>
        <v>0.81742535540153449</v>
      </c>
      <c r="W24" s="2">
        <f t="shared" si="6"/>
        <v>0.29235408919202011</v>
      </c>
      <c r="X24" s="2">
        <f t="shared" si="7"/>
        <v>0.49715514566233826</v>
      </c>
      <c r="Y24" s="2">
        <f t="shared" si="8"/>
        <v>0.26606519550781998</v>
      </c>
      <c r="AC24" s="2">
        <v>18</v>
      </c>
      <c r="AD24" s="2" t="str">
        <f t="shared" ref="AD24:AK26" si="20">IF(R22&lt;=SMALL(R$5:R$25,AD$6),$O23,"")</f>
        <v/>
      </c>
      <c r="AE24" s="2" t="str">
        <f t="shared" si="20"/>
        <v/>
      </c>
      <c r="AF24" s="2" t="str">
        <f t="shared" si="20"/>
        <v/>
      </c>
      <c r="AG24" s="2" t="str">
        <f t="shared" si="20"/>
        <v/>
      </c>
      <c r="AH24" s="2" t="str">
        <f t="shared" si="20"/>
        <v/>
      </c>
      <c r="AI24" s="2" t="str">
        <f t="shared" si="20"/>
        <v>IV</v>
      </c>
      <c r="AJ24" s="2" t="str">
        <f t="shared" si="20"/>
        <v/>
      </c>
      <c r="AK24" s="2" t="str">
        <f t="shared" si="20"/>
        <v/>
      </c>
      <c r="AO24" s="2">
        <v>18</v>
      </c>
      <c r="AP24" s="2" t="str">
        <f t="shared" ref="AP24:AW26" si="21">IF(R22&lt;=SMALL(R$5:R$25,AP$6),$O23,"")</f>
        <v/>
      </c>
      <c r="AQ24" s="2" t="str">
        <f t="shared" si="21"/>
        <v/>
      </c>
      <c r="AR24" s="2" t="str">
        <f t="shared" si="21"/>
        <v/>
      </c>
      <c r="AS24" s="2" t="str">
        <f t="shared" si="21"/>
        <v/>
      </c>
      <c r="AT24" s="2" t="str">
        <f t="shared" si="21"/>
        <v/>
      </c>
      <c r="AU24" s="2" t="str">
        <f t="shared" si="21"/>
        <v>IV</v>
      </c>
      <c r="AV24" s="2" t="str">
        <f t="shared" si="21"/>
        <v/>
      </c>
      <c r="AW24" s="2" t="str">
        <f t="shared" si="21"/>
        <v>IV</v>
      </c>
      <c r="BA24" s="2">
        <v>18</v>
      </c>
      <c r="BB24" s="2" t="str">
        <f t="shared" si="18"/>
        <v/>
      </c>
      <c r="BC24" s="2" t="str">
        <f t="shared" si="18"/>
        <v/>
      </c>
      <c r="BD24" s="2" t="str">
        <f t="shared" si="18"/>
        <v/>
      </c>
      <c r="BE24" s="2" t="str">
        <f t="shared" si="18"/>
        <v/>
      </c>
      <c r="BF24" s="2" t="str">
        <f t="shared" si="18"/>
        <v>IV</v>
      </c>
      <c r="BG24" s="2" t="str">
        <f t="shared" si="18"/>
        <v>IV</v>
      </c>
      <c r="BH24" s="2" t="str">
        <f t="shared" si="18"/>
        <v>IV</v>
      </c>
      <c r="BI24" s="2" t="str">
        <f t="shared" si="18"/>
        <v>IV</v>
      </c>
      <c r="BM24" s="2">
        <v>18</v>
      </c>
      <c r="BN24" s="2" t="str">
        <f t="shared" si="19"/>
        <v/>
      </c>
      <c r="BO24" s="2" t="str">
        <f t="shared" si="19"/>
        <v/>
      </c>
      <c r="BP24" s="2" t="str">
        <f t="shared" si="19"/>
        <v/>
      </c>
      <c r="BQ24" s="2" t="str">
        <f t="shared" si="19"/>
        <v/>
      </c>
      <c r="BR24" s="2" t="str">
        <f t="shared" si="19"/>
        <v>IV</v>
      </c>
      <c r="BS24" s="2" t="str">
        <f t="shared" si="19"/>
        <v>IV</v>
      </c>
      <c r="BT24" s="2" t="str">
        <f t="shared" si="19"/>
        <v>IV</v>
      </c>
      <c r="BU24" s="2" t="str">
        <f t="shared" si="19"/>
        <v>IV</v>
      </c>
    </row>
    <row r="25" spans="2:73" x14ac:dyDescent="0.35">
      <c r="B25" s="3">
        <v>20</v>
      </c>
      <c r="C25" s="3">
        <v>6.1</v>
      </c>
      <c r="D25" s="3">
        <v>2.9</v>
      </c>
      <c r="E25" s="3">
        <v>4.7</v>
      </c>
      <c r="F25" s="3">
        <v>1.4</v>
      </c>
      <c r="G25" s="3" t="s">
        <v>9</v>
      </c>
      <c r="J25" s="3">
        <v>20</v>
      </c>
      <c r="K25" s="3">
        <f t="shared" si="9"/>
        <v>0.77272727272727271</v>
      </c>
      <c r="L25" s="3">
        <f t="shared" si="17"/>
        <v>0.47368421052631576</v>
      </c>
      <c r="M25" s="3">
        <f t="shared" si="17"/>
        <v>1</v>
      </c>
      <c r="N25" s="3">
        <f t="shared" si="17"/>
        <v>0.86666666666666659</v>
      </c>
      <c r="O25" s="3" t="str">
        <f t="shared" si="10"/>
        <v>IV</v>
      </c>
      <c r="R25" s="2">
        <f t="shared" si="1"/>
        <v>8.4885514414874663</v>
      </c>
      <c r="S25" s="2">
        <f t="shared" si="2"/>
        <v>8.7056785438076147</v>
      </c>
      <c r="T25" s="2">
        <f t="shared" si="3"/>
        <v>8.7717982446271776</v>
      </c>
      <c r="U25" s="2">
        <f t="shared" si="4"/>
        <v>8.8140964828460806</v>
      </c>
      <c r="V25" s="2">
        <f t="shared" si="5"/>
        <v>8.5274211076188333</v>
      </c>
      <c r="W25" s="2">
        <f t="shared" si="6"/>
        <v>7.6475759000647416</v>
      </c>
      <c r="X25" s="2">
        <f t="shared" si="7"/>
        <v>7.907229179651206</v>
      </c>
      <c r="Y25" s="2">
        <f t="shared" si="8"/>
        <v>7.5098751555582473</v>
      </c>
      <c r="AC25" s="2">
        <v>19</v>
      </c>
      <c r="AD25" s="2" t="str">
        <f t="shared" si="20"/>
        <v/>
      </c>
      <c r="AE25" s="2" t="str">
        <f t="shared" si="20"/>
        <v/>
      </c>
      <c r="AF25" s="2" t="str">
        <f t="shared" si="20"/>
        <v/>
      </c>
      <c r="AG25" s="2" t="str">
        <f t="shared" si="20"/>
        <v/>
      </c>
      <c r="AH25" s="2" t="str">
        <f t="shared" si="20"/>
        <v/>
      </c>
      <c r="AI25" s="2" t="str">
        <f t="shared" si="20"/>
        <v/>
      </c>
      <c r="AJ25" s="2" t="str">
        <f t="shared" si="20"/>
        <v>IV</v>
      </c>
      <c r="AK25" s="2" t="str">
        <f t="shared" si="20"/>
        <v/>
      </c>
      <c r="AO25" s="2">
        <v>19</v>
      </c>
      <c r="AP25" s="2" t="str">
        <f t="shared" si="21"/>
        <v/>
      </c>
      <c r="AQ25" s="2" t="str">
        <f t="shared" si="21"/>
        <v/>
      </c>
      <c r="AR25" s="2" t="str">
        <f t="shared" si="21"/>
        <v/>
      </c>
      <c r="AS25" s="2" t="str">
        <f t="shared" si="21"/>
        <v/>
      </c>
      <c r="AT25" s="2" t="str">
        <f t="shared" si="21"/>
        <v>IV</v>
      </c>
      <c r="AU25" s="2" t="str">
        <f t="shared" si="21"/>
        <v/>
      </c>
      <c r="AV25" s="2" t="str">
        <f t="shared" si="21"/>
        <v>IV</v>
      </c>
      <c r="AW25" s="2" t="str">
        <f t="shared" si="21"/>
        <v/>
      </c>
      <c r="BA25" s="2">
        <v>19</v>
      </c>
      <c r="BB25" s="2" t="str">
        <f t="shared" si="18"/>
        <v/>
      </c>
      <c r="BC25" s="2" t="str">
        <f t="shared" si="18"/>
        <v/>
      </c>
      <c r="BD25" s="2" t="str">
        <f t="shared" si="18"/>
        <v/>
      </c>
      <c r="BE25" s="2" t="str">
        <f t="shared" si="18"/>
        <v/>
      </c>
      <c r="BF25" s="2" t="str">
        <f t="shared" si="18"/>
        <v>IV</v>
      </c>
      <c r="BG25" s="2" t="str">
        <f t="shared" si="18"/>
        <v/>
      </c>
      <c r="BH25" s="2" t="str">
        <f t="shared" si="18"/>
        <v>IV</v>
      </c>
      <c r="BI25" s="2" t="str">
        <f t="shared" si="18"/>
        <v>IV</v>
      </c>
      <c r="BM25" s="2">
        <v>19</v>
      </c>
      <c r="BN25" s="2" t="str">
        <f t="shared" si="19"/>
        <v/>
      </c>
      <c r="BO25" s="2" t="str">
        <f t="shared" si="19"/>
        <v/>
      </c>
      <c r="BP25" s="2" t="str">
        <f t="shared" si="19"/>
        <v/>
      </c>
      <c r="BQ25" s="2" t="str">
        <f t="shared" si="19"/>
        <v/>
      </c>
      <c r="BR25" s="2" t="str">
        <f t="shared" si="19"/>
        <v>IV</v>
      </c>
      <c r="BS25" s="2" t="str">
        <f t="shared" si="19"/>
        <v>IV</v>
      </c>
      <c r="BT25" s="2" t="str">
        <f t="shared" si="19"/>
        <v>IV</v>
      </c>
      <c r="BU25" s="2" t="str">
        <f t="shared" si="19"/>
        <v>IV</v>
      </c>
    </row>
    <row r="26" spans="2:73" x14ac:dyDescent="0.35">
      <c r="J26" s="4" t="s">
        <v>11</v>
      </c>
      <c r="K26" s="4">
        <f>MAX(C6:C25)</f>
        <v>6.6</v>
      </c>
      <c r="L26" s="4">
        <f>MAX(D6:D25)</f>
        <v>3.9</v>
      </c>
      <c r="M26" s="4">
        <f t="shared" ref="M26:N26" si="22">MAX(E6:E25)</f>
        <v>4.7</v>
      </c>
      <c r="N26" s="4">
        <f t="shared" si="22"/>
        <v>1.6</v>
      </c>
      <c r="O26" s="4"/>
      <c r="AC26" s="2">
        <v>20</v>
      </c>
      <c r="AD26" s="2" t="str">
        <f t="shared" si="20"/>
        <v/>
      </c>
      <c r="AE26" s="2" t="str">
        <f t="shared" si="20"/>
        <v/>
      </c>
      <c r="AF26" s="2" t="str">
        <f t="shared" si="20"/>
        <v/>
      </c>
      <c r="AG26" s="2" t="str">
        <f t="shared" si="20"/>
        <v/>
      </c>
      <c r="AH26" s="2" t="str">
        <f t="shared" si="20"/>
        <v/>
      </c>
      <c r="AI26" s="2" t="str">
        <f t="shared" si="20"/>
        <v>IV</v>
      </c>
      <c r="AJ26" s="2" t="str">
        <f t="shared" si="20"/>
        <v/>
      </c>
      <c r="AK26" s="2" t="str">
        <f t="shared" si="20"/>
        <v/>
      </c>
      <c r="AO26" s="2">
        <v>20</v>
      </c>
      <c r="AP26" s="2" t="str">
        <f t="shared" si="21"/>
        <v/>
      </c>
      <c r="AQ26" s="2" t="str">
        <f t="shared" si="21"/>
        <v/>
      </c>
      <c r="AR26" s="2" t="str">
        <f t="shared" si="21"/>
        <v/>
      </c>
      <c r="AS26" s="2" t="str">
        <f t="shared" si="21"/>
        <v/>
      </c>
      <c r="AT26" s="2" t="str">
        <f t="shared" si="21"/>
        <v/>
      </c>
      <c r="AU26" s="2" t="str">
        <f t="shared" si="21"/>
        <v>IV</v>
      </c>
      <c r="AV26" s="2" t="str">
        <f t="shared" si="21"/>
        <v>IV</v>
      </c>
      <c r="AW26" s="2" t="str">
        <f t="shared" si="21"/>
        <v>IV</v>
      </c>
      <c r="BA26" s="2">
        <v>20</v>
      </c>
      <c r="BB26" s="2" t="str">
        <f t="shared" si="18"/>
        <v/>
      </c>
      <c r="BC26" s="2" t="str">
        <f t="shared" si="18"/>
        <v/>
      </c>
      <c r="BD26" s="2" t="str">
        <f t="shared" si="18"/>
        <v/>
      </c>
      <c r="BE26" s="2" t="str">
        <f t="shared" si="18"/>
        <v/>
      </c>
      <c r="BF26" s="2" t="str">
        <f t="shared" si="18"/>
        <v>IV</v>
      </c>
      <c r="BG26" s="2" t="str">
        <f t="shared" si="18"/>
        <v>IV</v>
      </c>
      <c r="BH26" s="2" t="str">
        <f t="shared" si="18"/>
        <v>IV</v>
      </c>
      <c r="BI26" s="2" t="str">
        <f t="shared" si="18"/>
        <v>IV</v>
      </c>
      <c r="BM26" s="2">
        <v>20</v>
      </c>
      <c r="BN26" s="2" t="str">
        <f t="shared" si="19"/>
        <v/>
      </c>
      <c r="BO26" s="2" t="str">
        <f t="shared" si="19"/>
        <v/>
      </c>
      <c r="BP26" s="2" t="str">
        <f t="shared" si="19"/>
        <v/>
      </c>
      <c r="BQ26" s="2" t="str">
        <f t="shared" si="19"/>
        <v/>
      </c>
      <c r="BR26" s="2" t="str">
        <f t="shared" si="19"/>
        <v>IV</v>
      </c>
      <c r="BS26" s="2" t="str">
        <f t="shared" si="19"/>
        <v>IV</v>
      </c>
      <c r="BT26" s="2" t="str">
        <f t="shared" si="19"/>
        <v>IV</v>
      </c>
      <c r="BU26" s="2" t="str">
        <f t="shared" si="19"/>
        <v>IV</v>
      </c>
    </row>
    <row r="27" spans="2:73" x14ac:dyDescent="0.35">
      <c r="J27" s="5" t="s">
        <v>12</v>
      </c>
      <c r="K27" s="5">
        <f>MIN(C6:C25)</f>
        <v>4.4000000000000004</v>
      </c>
      <c r="L27" s="5">
        <f t="shared" ref="L27:N27" si="23">MIN(D6:D25)</f>
        <v>2</v>
      </c>
      <c r="M27" s="5">
        <f t="shared" si="23"/>
        <v>1.3</v>
      </c>
      <c r="N27" s="5">
        <f t="shared" si="23"/>
        <v>0.1</v>
      </c>
      <c r="O27" s="5"/>
      <c r="AC27" s="10" t="s">
        <v>25</v>
      </c>
      <c r="AD27" s="4">
        <f>COUNTIF(AD$7:AD$26,"IS")</f>
        <v>3</v>
      </c>
      <c r="AE27" s="4">
        <f t="shared" ref="AE27:AK27" si="24">COUNTIF(AE$7:AE$26,"IS")</f>
        <v>3</v>
      </c>
      <c r="AF27" s="4">
        <f t="shared" si="24"/>
        <v>3</v>
      </c>
      <c r="AG27" s="4">
        <f t="shared" si="24"/>
        <v>3</v>
      </c>
      <c r="AH27" s="4">
        <f t="shared" si="24"/>
        <v>0</v>
      </c>
      <c r="AI27" s="4">
        <f t="shared" si="24"/>
        <v>0</v>
      </c>
      <c r="AJ27" s="4">
        <f t="shared" si="24"/>
        <v>0</v>
      </c>
      <c r="AK27" s="4">
        <f t="shared" si="24"/>
        <v>0</v>
      </c>
      <c r="AO27" s="10" t="s">
        <v>25</v>
      </c>
      <c r="AP27" s="4">
        <f>COUNTIF(AP$7:AP$26,"IS")</f>
        <v>5</v>
      </c>
      <c r="AQ27" s="4">
        <f t="shared" ref="AQ27:AW27" si="25">COUNTIF(AQ$7:AQ$26,"IS")</f>
        <v>5</v>
      </c>
      <c r="AR27" s="4">
        <f t="shared" si="25"/>
        <v>5</v>
      </c>
      <c r="AS27" s="4">
        <f t="shared" si="25"/>
        <v>5</v>
      </c>
      <c r="AT27" s="4">
        <f t="shared" si="25"/>
        <v>0</v>
      </c>
      <c r="AU27" s="4">
        <f t="shared" si="25"/>
        <v>0</v>
      </c>
      <c r="AV27" s="4">
        <f t="shared" si="25"/>
        <v>0</v>
      </c>
      <c r="AW27" s="4">
        <f t="shared" si="25"/>
        <v>0</v>
      </c>
      <c r="BA27" s="10" t="s">
        <v>25</v>
      </c>
      <c r="BB27" s="4">
        <f t="shared" ref="BB27:BI27" si="26">COUNTIF(BB$7:BB$26,"IS")</f>
        <v>7</v>
      </c>
      <c r="BC27" s="4">
        <f t="shared" si="26"/>
        <v>7</v>
      </c>
      <c r="BD27" s="4">
        <f t="shared" si="26"/>
        <v>7</v>
      </c>
      <c r="BE27" s="4">
        <f t="shared" si="26"/>
        <v>7</v>
      </c>
      <c r="BF27" s="4">
        <f t="shared" si="26"/>
        <v>0</v>
      </c>
      <c r="BG27" s="4">
        <f t="shared" si="26"/>
        <v>0</v>
      </c>
      <c r="BH27" s="4">
        <f t="shared" si="26"/>
        <v>0</v>
      </c>
      <c r="BI27" s="4">
        <f t="shared" si="26"/>
        <v>0</v>
      </c>
      <c r="BM27" s="10" t="s">
        <v>25</v>
      </c>
      <c r="BN27" s="4">
        <f t="shared" ref="BN27:BU27" si="27">COUNTIF(BN$7:BN$26,"IS")</f>
        <v>9</v>
      </c>
      <c r="BO27" s="4">
        <f t="shared" si="27"/>
        <v>9</v>
      </c>
      <c r="BP27" s="4">
        <f t="shared" si="27"/>
        <v>9</v>
      </c>
      <c r="BQ27" s="4">
        <f t="shared" si="27"/>
        <v>9</v>
      </c>
      <c r="BR27" s="4">
        <f t="shared" si="27"/>
        <v>0</v>
      </c>
      <c r="BS27" s="4">
        <f t="shared" si="27"/>
        <v>0</v>
      </c>
      <c r="BT27" s="4">
        <f t="shared" si="27"/>
        <v>0</v>
      </c>
      <c r="BU27" s="4">
        <f t="shared" si="27"/>
        <v>0</v>
      </c>
    </row>
    <row r="28" spans="2:73" x14ac:dyDescent="0.35">
      <c r="AC28" s="11" t="s">
        <v>26</v>
      </c>
      <c r="AD28" s="12">
        <f>COUNTIF(AD$7:AD$26,"IV")</f>
        <v>0</v>
      </c>
      <c r="AE28" s="12">
        <f t="shared" ref="AE28:AK28" si="28">COUNTIF(AE$7:AE$26,"IV")</f>
        <v>0</v>
      </c>
      <c r="AF28" s="12">
        <f t="shared" si="28"/>
        <v>0</v>
      </c>
      <c r="AG28" s="12">
        <f t="shared" si="28"/>
        <v>0</v>
      </c>
      <c r="AH28" s="12">
        <f t="shared" si="28"/>
        <v>3</v>
      </c>
      <c r="AI28" s="12">
        <f t="shared" si="28"/>
        <v>3</v>
      </c>
      <c r="AJ28" s="12">
        <f t="shared" si="28"/>
        <v>3</v>
      </c>
      <c r="AK28" s="12">
        <f t="shared" si="28"/>
        <v>3</v>
      </c>
      <c r="AO28" s="13" t="s">
        <v>26</v>
      </c>
      <c r="AP28" s="5">
        <f>COUNTIF(AP$7:AP$26,"IV")</f>
        <v>0</v>
      </c>
      <c r="AQ28" s="5">
        <f t="shared" ref="AQ28:AW28" si="29">COUNTIF(AQ$7:AQ$26,"IV")</f>
        <v>0</v>
      </c>
      <c r="AR28" s="5">
        <f t="shared" si="29"/>
        <v>0</v>
      </c>
      <c r="AS28" s="5">
        <f t="shared" si="29"/>
        <v>0</v>
      </c>
      <c r="AT28" s="5">
        <f t="shared" si="29"/>
        <v>5</v>
      </c>
      <c r="AU28" s="5">
        <f t="shared" si="29"/>
        <v>5</v>
      </c>
      <c r="AV28" s="5">
        <f t="shared" si="29"/>
        <v>5</v>
      </c>
      <c r="AW28" s="5">
        <f t="shared" si="29"/>
        <v>5</v>
      </c>
      <c r="BA28" s="11" t="s">
        <v>26</v>
      </c>
      <c r="BB28" s="12">
        <f t="shared" ref="BB28:BI28" si="30">COUNTIF(BB$7:BB$26,"IV")</f>
        <v>0</v>
      </c>
      <c r="BC28" s="12">
        <f t="shared" si="30"/>
        <v>0</v>
      </c>
      <c r="BD28" s="12">
        <f t="shared" si="30"/>
        <v>0</v>
      </c>
      <c r="BE28" s="12">
        <f t="shared" si="30"/>
        <v>0</v>
      </c>
      <c r="BF28" s="12">
        <f t="shared" si="30"/>
        <v>7</v>
      </c>
      <c r="BG28" s="12">
        <f t="shared" si="30"/>
        <v>7</v>
      </c>
      <c r="BH28" s="12">
        <f t="shared" si="30"/>
        <v>7</v>
      </c>
      <c r="BI28" s="12">
        <f t="shared" si="30"/>
        <v>7</v>
      </c>
      <c r="BM28" s="11" t="s">
        <v>26</v>
      </c>
      <c r="BN28" s="12">
        <f t="shared" ref="BN28:BU28" si="31">COUNTIF(BN$7:BN$26,"IV")</f>
        <v>0</v>
      </c>
      <c r="BO28" s="12">
        <f t="shared" si="31"/>
        <v>0</v>
      </c>
      <c r="BP28" s="12">
        <f t="shared" si="31"/>
        <v>0</v>
      </c>
      <c r="BQ28" s="12">
        <f t="shared" si="31"/>
        <v>0</v>
      </c>
      <c r="BR28" s="12">
        <f t="shared" si="31"/>
        <v>9</v>
      </c>
      <c r="BS28" s="12">
        <f t="shared" si="31"/>
        <v>9</v>
      </c>
      <c r="BT28" s="12">
        <f t="shared" si="31"/>
        <v>9</v>
      </c>
      <c r="BU28" s="12">
        <f t="shared" si="31"/>
        <v>9</v>
      </c>
    </row>
    <row r="32" spans="2:73" x14ac:dyDescent="0.35">
      <c r="AB32" s="22" t="s">
        <v>27</v>
      </c>
      <c r="AC32" s="22" t="s">
        <v>28</v>
      </c>
      <c r="AD32" s="22" t="s">
        <v>29</v>
      </c>
      <c r="AE32" s="22" t="s">
        <v>30</v>
      </c>
      <c r="AF32" s="22" t="s">
        <v>31</v>
      </c>
      <c r="AN32" s="22" t="s">
        <v>27</v>
      </c>
      <c r="AO32" s="22" t="s">
        <v>28</v>
      </c>
      <c r="AP32" s="22" t="s">
        <v>29</v>
      </c>
      <c r="AQ32" s="22" t="s">
        <v>30</v>
      </c>
      <c r="AR32" s="22" t="s">
        <v>31</v>
      </c>
      <c r="AZ32" s="22" t="s">
        <v>27</v>
      </c>
      <c r="BA32" s="22" t="s">
        <v>28</v>
      </c>
      <c r="BB32" s="22" t="s">
        <v>29</v>
      </c>
      <c r="BC32" s="22" t="s">
        <v>30</v>
      </c>
      <c r="BD32" s="22" t="s">
        <v>31</v>
      </c>
      <c r="BL32" s="22" t="s">
        <v>27</v>
      </c>
      <c r="BM32" s="22" t="s">
        <v>28</v>
      </c>
      <c r="BN32" s="22" t="s">
        <v>29</v>
      </c>
      <c r="BO32" s="22" t="s">
        <v>30</v>
      </c>
      <c r="BP32" s="22" t="s">
        <v>31</v>
      </c>
    </row>
    <row r="33" spans="2:71" x14ac:dyDescent="0.35">
      <c r="AB33" s="9">
        <v>1</v>
      </c>
      <c r="AC33" s="9" t="str">
        <f>O35</f>
        <v>IS</v>
      </c>
      <c r="AD33" s="9" t="str">
        <f>IF(AE33&gt;AF33,"IS","IV")</f>
        <v>IS</v>
      </c>
      <c r="AE33" s="9">
        <f>AD27</f>
        <v>3</v>
      </c>
      <c r="AF33" s="9">
        <f>AD28</f>
        <v>0</v>
      </c>
      <c r="AN33" s="9">
        <v>1</v>
      </c>
      <c r="AO33" s="9" t="str">
        <f>O35</f>
        <v>IS</v>
      </c>
      <c r="AP33" s="9" t="str">
        <f>IF(AQ33&gt;AR33,"IS","IV")</f>
        <v>IS</v>
      </c>
      <c r="AQ33" s="9">
        <f>AP27</f>
        <v>5</v>
      </c>
      <c r="AR33" s="9">
        <f>AP28</f>
        <v>0</v>
      </c>
      <c r="AZ33" s="9">
        <v>1</v>
      </c>
      <c r="BA33" s="9" t="str">
        <f>O35</f>
        <v>IS</v>
      </c>
      <c r="BB33" s="9" t="str">
        <f>IF(BC33&gt;BD33,"IS","IV")</f>
        <v>IS</v>
      </c>
      <c r="BC33" s="9">
        <f>BB27</f>
        <v>7</v>
      </c>
      <c r="BD33" s="9">
        <f>BB28</f>
        <v>0</v>
      </c>
      <c r="BL33" s="9">
        <v>1</v>
      </c>
      <c r="BM33" s="9" t="str">
        <f>O35</f>
        <v>IS</v>
      </c>
      <c r="BN33" s="9" t="str">
        <f>IF(BO33&gt;BP33,"IS","IV")</f>
        <v>IS</v>
      </c>
      <c r="BO33" s="9">
        <f>BN27</f>
        <v>9</v>
      </c>
      <c r="BP33" s="9">
        <f>BN28</f>
        <v>0</v>
      </c>
    </row>
    <row r="34" spans="2:71" x14ac:dyDescent="0.35">
      <c r="B34" s="27" t="s">
        <v>10</v>
      </c>
      <c r="C34" s="28"/>
      <c r="D34" s="28"/>
      <c r="E34" s="28"/>
      <c r="F34" s="28"/>
      <c r="G34" s="29"/>
      <c r="J34" s="27" t="s">
        <v>10</v>
      </c>
      <c r="K34" s="28"/>
      <c r="L34" s="28"/>
      <c r="M34" s="28"/>
      <c r="N34" s="28"/>
      <c r="O34" s="29"/>
      <c r="AB34" s="9">
        <v>2</v>
      </c>
      <c r="AC34" s="9" t="str">
        <f t="shared" ref="AC34:AC40" si="32">O36</f>
        <v>IS</v>
      </c>
      <c r="AD34" s="9" t="str">
        <f t="shared" ref="AD34:AD40" si="33">IF(AE34&gt;AF34,"IS","IV")</f>
        <v>IS</v>
      </c>
      <c r="AE34" s="9">
        <f>AE27</f>
        <v>3</v>
      </c>
      <c r="AF34" s="9">
        <f>AE28</f>
        <v>0</v>
      </c>
      <c r="AN34" s="9">
        <v>2</v>
      </c>
      <c r="AO34" s="9" t="str">
        <f t="shared" ref="AO34:AO40" si="34">O36</f>
        <v>IS</v>
      </c>
      <c r="AP34" s="9" t="str">
        <f t="shared" ref="AP34:AP40" si="35">IF(AQ34&gt;AR34,"IS","IV")</f>
        <v>IS</v>
      </c>
      <c r="AQ34" s="9">
        <f>AQ27</f>
        <v>5</v>
      </c>
      <c r="AR34" s="9">
        <f>AQ28</f>
        <v>0</v>
      </c>
      <c r="AZ34" s="9">
        <v>2</v>
      </c>
      <c r="BA34" s="9" t="str">
        <f t="shared" ref="BA34:BA40" si="36">O36</f>
        <v>IS</v>
      </c>
      <c r="BB34" s="9" t="str">
        <f t="shared" ref="BB34:BB40" si="37">IF(BC34&gt;BD34,"IS","IV")</f>
        <v>IS</v>
      </c>
      <c r="BC34" s="9">
        <f>BC27</f>
        <v>7</v>
      </c>
      <c r="BD34" s="9">
        <f>BC28</f>
        <v>0</v>
      </c>
      <c r="BL34" s="9">
        <v>2</v>
      </c>
      <c r="BM34" s="9" t="str">
        <f t="shared" ref="BM34:BM40" si="38">O36</f>
        <v>IS</v>
      </c>
      <c r="BN34" s="9" t="str">
        <f t="shared" ref="BN34:BN40" si="39">IF(BO34&gt;BP34,"IS","IV")</f>
        <v>IS</v>
      </c>
      <c r="BO34" s="9">
        <f>BO27</f>
        <v>9</v>
      </c>
      <c r="BP34" s="9">
        <f>BO28</f>
        <v>0</v>
      </c>
    </row>
    <row r="35" spans="2:71" x14ac:dyDescent="0.35">
      <c r="B35" s="3">
        <v>1</v>
      </c>
      <c r="C35" s="3">
        <v>5.0999999999999996</v>
      </c>
      <c r="D35" s="3">
        <v>3.5</v>
      </c>
      <c r="E35" s="3">
        <v>1.4</v>
      </c>
      <c r="F35" s="3">
        <v>0.2</v>
      </c>
      <c r="G35" s="3" t="s">
        <v>8</v>
      </c>
      <c r="J35" s="3">
        <v>1</v>
      </c>
      <c r="K35" s="3">
        <f>(C35-K$44)/(K$43-K$44)</f>
        <v>0.33333333333333331</v>
      </c>
      <c r="L35" s="3">
        <f t="shared" ref="L35:N42" si="40">(D35-L$44)/(L$43-L$44)</f>
        <v>1</v>
      </c>
      <c r="M35" s="3">
        <f t="shared" si="40"/>
        <v>2.9411764705882311E-2</v>
      </c>
      <c r="N35" s="3">
        <f t="shared" si="40"/>
        <v>0</v>
      </c>
      <c r="O35" s="3" t="str">
        <f>IF(G35="Iris-setosa","IS","IV")</f>
        <v>IS</v>
      </c>
      <c r="AB35" s="9">
        <v>3</v>
      </c>
      <c r="AC35" s="9" t="str">
        <f t="shared" si="32"/>
        <v>IS</v>
      </c>
      <c r="AD35" s="9" t="str">
        <f t="shared" si="33"/>
        <v>IS</v>
      </c>
      <c r="AE35" s="9">
        <f>AF27</f>
        <v>3</v>
      </c>
      <c r="AF35" s="9">
        <f>AF28</f>
        <v>0</v>
      </c>
      <c r="AN35" s="9">
        <v>3</v>
      </c>
      <c r="AO35" s="9" t="str">
        <f t="shared" si="34"/>
        <v>IS</v>
      </c>
      <c r="AP35" s="9" t="str">
        <f t="shared" si="35"/>
        <v>IS</v>
      </c>
      <c r="AQ35" s="9">
        <f>AR27</f>
        <v>5</v>
      </c>
      <c r="AR35" s="9">
        <f>AR28</f>
        <v>0</v>
      </c>
      <c r="AZ35" s="9">
        <v>3</v>
      </c>
      <c r="BA35" s="9" t="str">
        <f t="shared" si="36"/>
        <v>IS</v>
      </c>
      <c r="BB35" s="9" t="str">
        <f t="shared" si="37"/>
        <v>IS</v>
      </c>
      <c r="BC35" s="9">
        <f>BD27</f>
        <v>7</v>
      </c>
      <c r="BD35" s="9">
        <f>BD28</f>
        <v>0</v>
      </c>
      <c r="BL35" s="9">
        <v>3</v>
      </c>
      <c r="BM35" s="9" t="str">
        <f t="shared" si="38"/>
        <v>IS</v>
      </c>
      <c r="BN35" s="9" t="str">
        <f t="shared" si="39"/>
        <v>IS</v>
      </c>
      <c r="BO35" s="9">
        <f>BP27</f>
        <v>9</v>
      </c>
      <c r="BP35" s="9">
        <f>BP28</f>
        <v>0</v>
      </c>
    </row>
    <row r="36" spans="2:71" x14ac:dyDescent="0.35">
      <c r="B36" s="3">
        <v>2</v>
      </c>
      <c r="C36" s="3">
        <v>4.9000000000000004</v>
      </c>
      <c r="D36" s="3">
        <v>3</v>
      </c>
      <c r="E36" s="3">
        <v>1.4</v>
      </c>
      <c r="F36" s="3">
        <v>0.2</v>
      </c>
      <c r="G36" s="3" t="s">
        <v>8</v>
      </c>
      <c r="J36" s="3">
        <v>2</v>
      </c>
      <c r="K36" s="3">
        <f t="shared" ref="K36:K42" si="41">(C36-K$44)/(K$43-K$44)</f>
        <v>0.20000000000000048</v>
      </c>
      <c r="L36" s="3">
        <f t="shared" si="40"/>
        <v>0.66666666666666663</v>
      </c>
      <c r="M36" s="3">
        <f t="shared" si="40"/>
        <v>2.9411764705882311E-2</v>
      </c>
      <c r="N36" s="3">
        <f t="shared" si="40"/>
        <v>0</v>
      </c>
      <c r="O36" s="3" t="str">
        <f t="shared" ref="O36:O42" si="42">IF(G36="Iris-setosa","IS","IV")</f>
        <v>IS</v>
      </c>
      <c r="AB36" s="9">
        <v>4</v>
      </c>
      <c r="AC36" s="9" t="str">
        <f t="shared" si="32"/>
        <v>IS</v>
      </c>
      <c r="AD36" s="9" t="str">
        <f t="shared" si="33"/>
        <v>IS</v>
      </c>
      <c r="AE36" s="9">
        <f>AG27</f>
        <v>3</v>
      </c>
      <c r="AF36" s="9">
        <f>AG28</f>
        <v>0</v>
      </c>
      <c r="AN36" s="9">
        <v>4</v>
      </c>
      <c r="AO36" s="9" t="str">
        <f t="shared" si="34"/>
        <v>IS</v>
      </c>
      <c r="AP36" s="9" t="str">
        <f t="shared" si="35"/>
        <v>IS</v>
      </c>
      <c r="AQ36" s="9">
        <f>AS27</f>
        <v>5</v>
      </c>
      <c r="AR36" s="9">
        <f>AS28</f>
        <v>0</v>
      </c>
      <c r="AZ36" s="9">
        <v>4</v>
      </c>
      <c r="BA36" s="9" t="str">
        <f t="shared" si="36"/>
        <v>IS</v>
      </c>
      <c r="BB36" s="9" t="str">
        <f t="shared" si="37"/>
        <v>IS</v>
      </c>
      <c r="BC36" s="9">
        <f>BE27</f>
        <v>7</v>
      </c>
      <c r="BD36" s="9">
        <f>BE28</f>
        <v>0</v>
      </c>
      <c r="BL36" s="9">
        <v>4</v>
      </c>
      <c r="BM36" s="9" t="str">
        <f t="shared" si="38"/>
        <v>IS</v>
      </c>
      <c r="BN36" s="9" t="str">
        <f t="shared" si="39"/>
        <v>IS</v>
      </c>
      <c r="BO36" s="9">
        <f>BQ27</f>
        <v>9</v>
      </c>
      <c r="BP36" s="9">
        <f>BQ28</f>
        <v>0</v>
      </c>
    </row>
    <row r="37" spans="2:71" x14ac:dyDescent="0.35">
      <c r="B37" s="3">
        <v>3</v>
      </c>
      <c r="C37" s="3">
        <v>4.7</v>
      </c>
      <c r="D37" s="3">
        <v>3.2</v>
      </c>
      <c r="E37" s="3">
        <v>1.3</v>
      </c>
      <c r="F37" s="3">
        <v>0.2</v>
      </c>
      <c r="G37" s="3" t="s">
        <v>8</v>
      </c>
      <c r="J37" s="3">
        <v>3</v>
      </c>
      <c r="K37" s="3">
        <f t="shared" si="41"/>
        <v>6.6666666666667027E-2</v>
      </c>
      <c r="L37" s="3">
        <f t="shared" si="40"/>
        <v>0.80000000000000016</v>
      </c>
      <c r="M37" s="3">
        <f t="shared" si="40"/>
        <v>0</v>
      </c>
      <c r="N37" s="3">
        <f t="shared" si="40"/>
        <v>0</v>
      </c>
      <c r="O37" s="3" t="str">
        <f t="shared" si="42"/>
        <v>IS</v>
      </c>
      <c r="AB37" s="9">
        <v>5</v>
      </c>
      <c r="AC37" s="9" t="str">
        <f t="shared" si="32"/>
        <v>IV</v>
      </c>
      <c r="AD37" s="9" t="str">
        <f t="shared" si="33"/>
        <v>IV</v>
      </c>
      <c r="AE37" s="9">
        <f>AH27</f>
        <v>0</v>
      </c>
      <c r="AF37" s="9">
        <f>AH28</f>
        <v>3</v>
      </c>
      <c r="AN37" s="9">
        <v>5</v>
      </c>
      <c r="AO37" s="9" t="str">
        <f t="shared" si="34"/>
        <v>IV</v>
      </c>
      <c r="AP37" s="9" t="str">
        <f t="shared" si="35"/>
        <v>IV</v>
      </c>
      <c r="AQ37" s="9">
        <f>AT27</f>
        <v>0</v>
      </c>
      <c r="AR37" s="9">
        <f>AT28</f>
        <v>5</v>
      </c>
      <c r="AZ37" s="9">
        <v>5</v>
      </c>
      <c r="BA37" s="9" t="str">
        <f t="shared" si="36"/>
        <v>IV</v>
      </c>
      <c r="BB37" s="9" t="str">
        <f t="shared" si="37"/>
        <v>IV</v>
      </c>
      <c r="BC37" s="9">
        <f>BF27</f>
        <v>0</v>
      </c>
      <c r="BD37" s="9">
        <f>BF28</f>
        <v>7</v>
      </c>
      <c r="BL37" s="9">
        <v>5</v>
      </c>
      <c r="BM37" s="9" t="str">
        <f t="shared" si="38"/>
        <v>IV</v>
      </c>
      <c r="BN37" s="9" t="str">
        <f t="shared" si="39"/>
        <v>IV</v>
      </c>
      <c r="BO37" s="9">
        <f>BR27</f>
        <v>0</v>
      </c>
      <c r="BP37" s="9">
        <f>BR28</f>
        <v>9</v>
      </c>
    </row>
    <row r="38" spans="2:71" x14ac:dyDescent="0.35">
      <c r="B38" s="3">
        <v>4</v>
      </c>
      <c r="C38" s="3">
        <v>4.5999999999999996</v>
      </c>
      <c r="D38" s="3">
        <v>3.1</v>
      </c>
      <c r="E38" s="3">
        <v>1.5</v>
      </c>
      <c r="F38" s="3">
        <v>0.2</v>
      </c>
      <c r="G38" s="3" t="s">
        <v>8</v>
      </c>
      <c r="J38" s="3">
        <v>4</v>
      </c>
      <c r="K38" s="3">
        <f t="shared" si="41"/>
        <v>0</v>
      </c>
      <c r="L38" s="3">
        <f t="shared" si="40"/>
        <v>0.73333333333333339</v>
      </c>
      <c r="M38" s="3">
        <f t="shared" si="40"/>
        <v>5.8823529411764684E-2</v>
      </c>
      <c r="N38" s="3">
        <f t="shared" si="40"/>
        <v>0</v>
      </c>
      <c r="O38" s="3" t="str">
        <f t="shared" si="42"/>
        <v>IS</v>
      </c>
      <c r="AB38" s="9">
        <v>6</v>
      </c>
      <c r="AC38" s="9" t="str">
        <f t="shared" si="32"/>
        <v>IV</v>
      </c>
      <c r="AD38" s="9" t="str">
        <f t="shared" si="33"/>
        <v>IV</v>
      </c>
      <c r="AE38" s="9">
        <f>AI27</f>
        <v>0</v>
      </c>
      <c r="AF38" s="9">
        <f>AI28</f>
        <v>3</v>
      </c>
      <c r="AN38" s="9">
        <v>6</v>
      </c>
      <c r="AO38" s="9" t="str">
        <f t="shared" si="34"/>
        <v>IV</v>
      </c>
      <c r="AP38" s="9" t="str">
        <f t="shared" si="35"/>
        <v>IV</v>
      </c>
      <c r="AQ38" s="9">
        <f>AU27</f>
        <v>0</v>
      </c>
      <c r="AR38" s="9">
        <f>AU28</f>
        <v>5</v>
      </c>
      <c r="AZ38" s="9">
        <v>6</v>
      </c>
      <c r="BA38" s="9" t="str">
        <f t="shared" si="36"/>
        <v>IV</v>
      </c>
      <c r="BB38" s="9" t="str">
        <f t="shared" si="37"/>
        <v>IV</v>
      </c>
      <c r="BC38" s="9">
        <f>BG27</f>
        <v>0</v>
      </c>
      <c r="BD38" s="9">
        <f>BG28</f>
        <v>7</v>
      </c>
      <c r="BL38" s="9">
        <v>6</v>
      </c>
      <c r="BM38" s="9" t="str">
        <f t="shared" si="38"/>
        <v>IV</v>
      </c>
      <c r="BN38" s="9" t="str">
        <f t="shared" si="39"/>
        <v>IV</v>
      </c>
      <c r="BO38" s="9">
        <f>BS27</f>
        <v>0</v>
      </c>
      <c r="BP38" s="9">
        <f>BS28</f>
        <v>9</v>
      </c>
    </row>
    <row r="39" spans="2:71" x14ac:dyDescent="0.35">
      <c r="B39" s="3">
        <v>5</v>
      </c>
      <c r="C39" s="3">
        <v>5</v>
      </c>
      <c r="D39" s="3">
        <v>2</v>
      </c>
      <c r="E39" s="3">
        <v>3.5</v>
      </c>
      <c r="F39" s="3">
        <v>1</v>
      </c>
      <c r="G39" s="3" t="s">
        <v>9</v>
      </c>
      <c r="J39" s="3">
        <v>5</v>
      </c>
      <c r="K39" s="3">
        <f t="shared" si="41"/>
        <v>0.26666666666666689</v>
      </c>
      <c r="L39" s="3">
        <f t="shared" si="40"/>
        <v>0</v>
      </c>
      <c r="M39" s="3">
        <f t="shared" si="40"/>
        <v>0.6470588235294118</v>
      </c>
      <c r="N39" s="3">
        <f t="shared" si="40"/>
        <v>0.61538461538461542</v>
      </c>
      <c r="O39" s="3" t="str">
        <f t="shared" si="42"/>
        <v>IV</v>
      </c>
      <c r="AB39" s="9">
        <v>7</v>
      </c>
      <c r="AC39" s="9" t="str">
        <f t="shared" si="32"/>
        <v>IV</v>
      </c>
      <c r="AD39" s="9" t="str">
        <f t="shared" si="33"/>
        <v>IV</v>
      </c>
      <c r="AE39" s="9">
        <f>AJ27</f>
        <v>0</v>
      </c>
      <c r="AF39" s="9">
        <f>AJ28</f>
        <v>3</v>
      </c>
      <c r="AN39" s="9">
        <v>7</v>
      </c>
      <c r="AO39" s="9" t="str">
        <f t="shared" si="34"/>
        <v>IV</v>
      </c>
      <c r="AP39" s="9" t="str">
        <f t="shared" si="35"/>
        <v>IV</v>
      </c>
      <c r="AQ39" s="9">
        <f>AV27</f>
        <v>0</v>
      </c>
      <c r="AR39" s="9">
        <f>AV28</f>
        <v>5</v>
      </c>
      <c r="AZ39" s="9">
        <v>7</v>
      </c>
      <c r="BA39" s="9" t="str">
        <f t="shared" si="36"/>
        <v>IV</v>
      </c>
      <c r="BB39" s="9" t="str">
        <f t="shared" si="37"/>
        <v>IV</v>
      </c>
      <c r="BC39" s="9">
        <f>BH27</f>
        <v>0</v>
      </c>
      <c r="BD39" s="9">
        <f>BH28</f>
        <v>7</v>
      </c>
      <c r="BL39" s="9">
        <v>7</v>
      </c>
      <c r="BM39" s="9" t="str">
        <f t="shared" si="38"/>
        <v>IV</v>
      </c>
      <c r="BN39" s="9" t="str">
        <f t="shared" si="39"/>
        <v>IV</v>
      </c>
      <c r="BO39" s="9">
        <f>BT27</f>
        <v>0</v>
      </c>
      <c r="BP39" s="9">
        <f>BT28</f>
        <v>9</v>
      </c>
    </row>
    <row r="40" spans="2:71" x14ac:dyDescent="0.35">
      <c r="B40" s="3">
        <v>6</v>
      </c>
      <c r="C40" s="3">
        <v>5.9</v>
      </c>
      <c r="D40" s="3">
        <v>3</v>
      </c>
      <c r="E40" s="3">
        <v>4.2</v>
      </c>
      <c r="F40" s="3">
        <v>1.5</v>
      </c>
      <c r="G40" s="3" t="s">
        <v>9</v>
      </c>
      <c r="J40" s="3">
        <v>6</v>
      </c>
      <c r="K40" s="3">
        <f t="shared" si="41"/>
        <v>0.86666666666666714</v>
      </c>
      <c r="L40" s="3">
        <f t="shared" si="40"/>
        <v>0.66666666666666663</v>
      </c>
      <c r="M40" s="3">
        <f t="shared" si="40"/>
        <v>0.8529411764705882</v>
      </c>
      <c r="N40" s="3">
        <f t="shared" si="40"/>
        <v>1</v>
      </c>
      <c r="O40" s="3" t="str">
        <f t="shared" si="42"/>
        <v>IV</v>
      </c>
      <c r="AB40" s="9">
        <v>8</v>
      </c>
      <c r="AC40" s="9" t="str">
        <f t="shared" si="32"/>
        <v>IV</v>
      </c>
      <c r="AD40" s="9" t="str">
        <f t="shared" si="33"/>
        <v>IV</v>
      </c>
      <c r="AE40" s="9">
        <f>AK27</f>
        <v>0</v>
      </c>
      <c r="AF40" s="9">
        <f>AK28</f>
        <v>3</v>
      </c>
      <c r="AN40" s="9">
        <v>8</v>
      </c>
      <c r="AO40" s="9" t="str">
        <f t="shared" si="34"/>
        <v>IV</v>
      </c>
      <c r="AP40" s="9" t="str">
        <f t="shared" si="35"/>
        <v>IV</v>
      </c>
      <c r="AQ40" s="9">
        <f>AW27</f>
        <v>0</v>
      </c>
      <c r="AR40" s="9">
        <f>AW28</f>
        <v>5</v>
      </c>
      <c r="AZ40" s="9">
        <v>8</v>
      </c>
      <c r="BA40" s="9" t="str">
        <f t="shared" si="36"/>
        <v>IV</v>
      </c>
      <c r="BB40" s="9" t="str">
        <f t="shared" si="37"/>
        <v>IV</v>
      </c>
      <c r="BC40" s="9">
        <f>BI27</f>
        <v>0</v>
      </c>
      <c r="BD40" s="9">
        <f>BI28</f>
        <v>7</v>
      </c>
      <c r="BL40" s="9">
        <v>8</v>
      </c>
      <c r="BM40" s="9" t="str">
        <f t="shared" si="38"/>
        <v>IV</v>
      </c>
      <c r="BN40" s="9" t="str">
        <f t="shared" si="39"/>
        <v>IV</v>
      </c>
      <c r="BO40" s="9">
        <f>BU27</f>
        <v>0</v>
      </c>
      <c r="BP40" s="9">
        <f>BU28</f>
        <v>9</v>
      </c>
    </row>
    <row r="41" spans="2:71" x14ac:dyDescent="0.35">
      <c r="B41" s="3">
        <v>7</v>
      </c>
      <c r="C41" s="3">
        <v>6</v>
      </c>
      <c r="D41" s="3">
        <v>2.2000000000000002</v>
      </c>
      <c r="E41" s="3">
        <v>4</v>
      </c>
      <c r="F41" s="3">
        <v>1</v>
      </c>
      <c r="G41" s="3" t="s">
        <v>9</v>
      </c>
      <c r="J41" s="3">
        <v>7</v>
      </c>
      <c r="K41" s="3">
        <f t="shared" si="41"/>
        <v>0.93333333333333357</v>
      </c>
      <c r="L41" s="3">
        <f t="shared" si="40"/>
        <v>0.13333333333333344</v>
      </c>
      <c r="M41" s="3">
        <f t="shared" si="40"/>
        <v>0.79411764705882348</v>
      </c>
      <c r="N41" s="3">
        <f t="shared" si="40"/>
        <v>0.61538461538461542</v>
      </c>
      <c r="O41" s="3" t="str">
        <f t="shared" si="42"/>
        <v>IV</v>
      </c>
    </row>
    <row r="42" spans="2:71" x14ac:dyDescent="0.35">
      <c r="B42" s="3">
        <v>8</v>
      </c>
      <c r="C42" s="3">
        <v>6.1</v>
      </c>
      <c r="D42" s="3">
        <v>2.9</v>
      </c>
      <c r="E42" s="3">
        <v>4.7</v>
      </c>
      <c r="F42" s="3">
        <v>1.4</v>
      </c>
      <c r="G42" s="3" t="s">
        <v>9</v>
      </c>
      <c r="J42" s="3">
        <v>8</v>
      </c>
      <c r="K42" s="3">
        <f t="shared" si="41"/>
        <v>1</v>
      </c>
      <c r="L42" s="3">
        <f t="shared" si="40"/>
        <v>0.6</v>
      </c>
      <c r="M42" s="3">
        <f t="shared" si="40"/>
        <v>1</v>
      </c>
      <c r="N42" s="3">
        <f t="shared" si="40"/>
        <v>0.92307692307692302</v>
      </c>
      <c r="O42" s="3" t="str">
        <f t="shared" si="42"/>
        <v>IV</v>
      </c>
    </row>
    <row r="43" spans="2:71" x14ac:dyDescent="0.35">
      <c r="J43" s="6" t="s">
        <v>13</v>
      </c>
      <c r="K43" s="6">
        <f>MAX(C35:C42)</f>
        <v>6.1</v>
      </c>
      <c r="L43" s="6">
        <f>MAX(D35:D42)</f>
        <v>3.5</v>
      </c>
      <c r="M43" s="6">
        <f>MAX(E35:E42)</f>
        <v>4.7</v>
      </c>
      <c r="N43" s="6">
        <f>MAX(F35:F42)</f>
        <v>1.5</v>
      </c>
      <c r="O43" s="6"/>
      <c r="AB43" s="22" t="s">
        <v>32</v>
      </c>
      <c r="AC43" s="22" t="s">
        <v>33</v>
      </c>
      <c r="AD43" s="22" t="s">
        <v>34</v>
      </c>
      <c r="AE43" s="22" t="s">
        <v>35</v>
      </c>
      <c r="AG43" s="35" t="s">
        <v>40</v>
      </c>
      <c r="AH43" s="36"/>
      <c r="AI43" s="36"/>
      <c r="AN43" s="22" t="s">
        <v>32</v>
      </c>
      <c r="AO43" s="22" t="s">
        <v>33</v>
      </c>
      <c r="AP43" s="22" t="s">
        <v>34</v>
      </c>
      <c r="AQ43" s="22" t="s">
        <v>35</v>
      </c>
      <c r="AS43" s="35" t="s">
        <v>40</v>
      </c>
      <c r="AT43" s="36"/>
      <c r="AU43" s="36"/>
      <c r="AZ43" s="22" t="s">
        <v>32</v>
      </c>
      <c r="BA43" s="22" t="s">
        <v>33</v>
      </c>
      <c r="BB43" s="22" t="s">
        <v>34</v>
      </c>
      <c r="BC43" s="22" t="s">
        <v>35</v>
      </c>
      <c r="BE43" s="35" t="s">
        <v>40</v>
      </c>
      <c r="BF43" s="36"/>
      <c r="BG43" s="36"/>
      <c r="BL43" s="22" t="s">
        <v>32</v>
      </c>
      <c r="BM43" s="22" t="s">
        <v>33</v>
      </c>
      <c r="BN43" s="22" t="s">
        <v>34</v>
      </c>
      <c r="BO43" s="22" t="s">
        <v>35</v>
      </c>
      <c r="BQ43" s="35" t="s">
        <v>40</v>
      </c>
      <c r="BR43" s="36"/>
      <c r="BS43" s="36"/>
    </row>
    <row r="44" spans="2:71" x14ac:dyDescent="0.35">
      <c r="J44" s="7" t="s">
        <v>14</v>
      </c>
      <c r="K44" s="7">
        <f>MIN(C35:C42)</f>
        <v>4.5999999999999996</v>
      </c>
      <c r="L44" s="7">
        <f>MIN(D35:D42)</f>
        <v>2</v>
      </c>
      <c r="M44" s="7">
        <f>MIN(E35:E42)</f>
        <v>1.3</v>
      </c>
      <c r="N44" s="7">
        <f>MIN(F35:F42)</f>
        <v>0.2</v>
      </c>
      <c r="O44" s="7"/>
      <c r="AB44" s="22" t="s">
        <v>36</v>
      </c>
      <c r="AC44" s="22" t="s">
        <v>37</v>
      </c>
      <c r="AD44" s="22" t="s">
        <v>38</v>
      </c>
      <c r="AE44" s="22" t="s">
        <v>39</v>
      </c>
      <c r="AG44" s="8"/>
      <c r="AH44" s="39" t="s">
        <v>41</v>
      </c>
      <c r="AI44" s="40"/>
      <c r="AN44" s="22" t="s">
        <v>36</v>
      </c>
      <c r="AO44" s="22" t="s">
        <v>37</v>
      </c>
      <c r="AP44" s="22" t="s">
        <v>38</v>
      </c>
      <c r="AQ44" s="22" t="s">
        <v>39</v>
      </c>
      <c r="AS44" s="8"/>
      <c r="AT44" s="39" t="s">
        <v>41</v>
      </c>
      <c r="AU44" s="40"/>
      <c r="AZ44" s="22" t="s">
        <v>36</v>
      </c>
      <c r="BA44" s="22" t="s">
        <v>37</v>
      </c>
      <c r="BB44" s="22" t="s">
        <v>38</v>
      </c>
      <c r="BC44" s="22" t="s">
        <v>39</v>
      </c>
      <c r="BE44" s="8"/>
      <c r="BF44" s="39" t="s">
        <v>41</v>
      </c>
      <c r="BG44" s="40"/>
      <c r="BL44" s="22" t="s">
        <v>36</v>
      </c>
      <c r="BM44" s="22" t="s">
        <v>37</v>
      </c>
      <c r="BN44" s="22" t="s">
        <v>38</v>
      </c>
      <c r="BO44" s="22" t="s">
        <v>39</v>
      </c>
      <c r="BQ44" s="8"/>
      <c r="BR44" s="39" t="s">
        <v>41</v>
      </c>
      <c r="BS44" s="40"/>
    </row>
    <row r="45" spans="2:71" x14ac:dyDescent="0.35">
      <c r="AB45" s="9">
        <f>IF(AND(AC33="IS",AD33="IS"),1,0)</f>
        <v>1</v>
      </c>
      <c r="AC45" s="9">
        <f>IF(AND(AC33="IV",AD33="IV"),1,0)</f>
        <v>0</v>
      </c>
      <c r="AD45" s="9">
        <f>IF(AND(AC33="IS",AD33="IV"),1,0)</f>
        <v>0</v>
      </c>
      <c r="AE45" s="9">
        <f>IF(AND(AB32="IV",AC32="IS"),1,0)</f>
        <v>0</v>
      </c>
      <c r="AG45" s="23" t="s">
        <v>42</v>
      </c>
      <c r="AH45" s="23" t="s">
        <v>30</v>
      </c>
      <c r="AI45" s="23" t="s">
        <v>31</v>
      </c>
      <c r="AN45" s="9">
        <f>IF(AND(AO33="IS",AP33="IS"),1,0)</f>
        <v>1</v>
      </c>
      <c r="AO45" s="9">
        <f>IF(AND(AO33="IV",AP33="IV"),1,0)</f>
        <v>0</v>
      </c>
      <c r="AP45" s="9">
        <f>IF(AND(AO33="IS",AP33="IV"),1,0)</f>
        <v>0</v>
      </c>
      <c r="AQ45" s="9">
        <f>IF(AND(AN32="IV",AO32="IS"),1,0)</f>
        <v>0</v>
      </c>
      <c r="AS45" s="23" t="s">
        <v>42</v>
      </c>
      <c r="AT45" s="23" t="s">
        <v>30</v>
      </c>
      <c r="AU45" s="23" t="s">
        <v>31</v>
      </c>
      <c r="AZ45" s="9">
        <f>IF(AND(BA33="IS",BB33="IS"),1,0)</f>
        <v>1</v>
      </c>
      <c r="BA45" s="9">
        <f>IF(AND(BA33="IV",BB33="IV"),1,0)</f>
        <v>0</v>
      </c>
      <c r="BB45" s="9">
        <f>IF(AND(BA33="IS",BB33="IV"),1,0)</f>
        <v>0</v>
      </c>
      <c r="BC45" s="9">
        <f>IF(AND(AZ32="IV",BA32="IS"),1,0)</f>
        <v>0</v>
      </c>
      <c r="BE45" s="23" t="s">
        <v>42</v>
      </c>
      <c r="BF45" s="23" t="s">
        <v>30</v>
      </c>
      <c r="BG45" s="23" t="s">
        <v>31</v>
      </c>
      <c r="BL45" s="9">
        <f>IF(AND(BM33="IS",BN33="IS"),1,0)</f>
        <v>1</v>
      </c>
      <c r="BM45" s="9">
        <f>IF(AND(BM33="IV",BN33="IV"),1,0)</f>
        <v>0</v>
      </c>
      <c r="BN45" s="9">
        <f>IF(AND(BM33="IS",BN33="IV"),1,0)</f>
        <v>0</v>
      </c>
      <c r="BO45" s="9">
        <f>IF(AND(BL32="IV",BM32="IS"),1,0)</f>
        <v>0</v>
      </c>
      <c r="BQ45" s="23" t="s">
        <v>42</v>
      </c>
      <c r="BR45" s="23" t="s">
        <v>30</v>
      </c>
      <c r="BS45" s="23" t="s">
        <v>31</v>
      </c>
    </row>
    <row r="46" spans="2:71" x14ac:dyDescent="0.35">
      <c r="AB46" s="9">
        <f>IF(AND(AC34="IS",AD34="IS"),1,0)</f>
        <v>1</v>
      </c>
      <c r="AC46" s="9">
        <f t="shared" ref="AC46:AC52" si="43">IF(AND(AC34="IV",AD34="IV"),1,0)</f>
        <v>0</v>
      </c>
      <c r="AD46" s="9">
        <f t="shared" ref="AD46:AD52" si="44">IF(AND(AC34="IS",AD34="IV"),1,0)</f>
        <v>0</v>
      </c>
      <c r="AE46" s="9">
        <f t="shared" ref="AE46:AE52" si="45">IF(AND(AB33="IV",AC33="IS"),1,0)</f>
        <v>0</v>
      </c>
      <c r="AG46" s="8" t="s">
        <v>30</v>
      </c>
      <c r="AH46" s="9">
        <f>SUM(AB45:AB52)</f>
        <v>4</v>
      </c>
      <c r="AI46" s="9">
        <f>SUM(AD45:AD52)</f>
        <v>0</v>
      </c>
      <c r="AN46" s="9">
        <f>IF(AND(AO34="IS",AP34="IS"),1,0)</f>
        <v>1</v>
      </c>
      <c r="AO46" s="9">
        <f t="shared" ref="AO46:AO52" si="46">IF(AND(AO34="IV",AP34="IV"),1,0)</f>
        <v>0</v>
      </c>
      <c r="AP46" s="9">
        <f t="shared" ref="AP46:AP52" si="47">IF(AND(AO34="IS",AP34="IV"),1,0)</f>
        <v>0</v>
      </c>
      <c r="AQ46" s="9">
        <f t="shared" ref="AQ46:AQ52" si="48">IF(AND(AN33="IV",AO33="IS"),1,0)</f>
        <v>0</v>
      </c>
      <c r="AS46" s="8" t="s">
        <v>30</v>
      </c>
      <c r="AT46" s="9">
        <f>SUM(AN45:AN52)</f>
        <v>4</v>
      </c>
      <c r="AU46" s="9">
        <f>SUM(AP45:AP52)</f>
        <v>0</v>
      </c>
      <c r="AZ46" s="9">
        <f t="shared" ref="AZ46:AZ52" si="49">IF(AND(BA34="IS",BB34="IS"),1,0)</f>
        <v>1</v>
      </c>
      <c r="BA46" s="9">
        <f t="shared" ref="BA46:BA52" si="50">IF(AND(BA34="IV",BB34="IV"),1,0)</f>
        <v>0</v>
      </c>
      <c r="BB46" s="9">
        <f t="shared" ref="BB46:BB52" si="51">IF(AND(BA34="IS",BB34="IV"),1,0)</f>
        <v>0</v>
      </c>
      <c r="BC46" s="9">
        <f t="shared" ref="BC46:BC52" si="52">IF(AND(AZ33="IV",BA33="IS"),1,0)</f>
        <v>0</v>
      </c>
      <c r="BE46" s="8" t="s">
        <v>30</v>
      </c>
      <c r="BF46" s="9">
        <f>SUM(AZ45:AZ52)</f>
        <v>4</v>
      </c>
      <c r="BG46" s="9">
        <f>SUM(BB45:BB52)</f>
        <v>0</v>
      </c>
      <c r="BL46" s="9">
        <f t="shared" ref="BL46:BL52" si="53">IF(AND(BM34="IS",BN34="IS"),1,0)</f>
        <v>1</v>
      </c>
      <c r="BM46" s="9">
        <f t="shared" ref="BM46:BM52" si="54">IF(AND(BM34="IV",BN34="IV"),1,0)</f>
        <v>0</v>
      </c>
      <c r="BN46" s="9">
        <f t="shared" ref="BN46:BN52" si="55">IF(AND(BM34="IS",BN34="IV"),1,0)</f>
        <v>0</v>
      </c>
      <c r="BO46" s="9">
        <f t="shared" ref="BO46:BO52" si="56">IF(AND(BL33="IV",BM33="IS"),1,0)</f>
        <v>0</v>
      </c>
      <c r="BQ46" s="8" t="s">
        <v>30</v>
      </c>
      <c r="BR46" s="9">
        <f>SUM(BL45:BL52)</f>
        <v>4</v>
      </c>
      <c r="BS46" s="9">
        <f>SUM(BN45:BN52)</f>
        <v>0</v>
      </c>
    </row>
    <row r="47" spans="2:71" x14ac:dyDescent="0.35">
      <c r="AB47" s="9">
        <f t="shared" ref="AB47:AB52" si="57">IF(AND(AC35="IS",AD35="IS"),1,0)</f>
        <v>1</v>
      </c>
      <c r="AC47" s="9">
        <f t="shared" si="43"/>
        <v>0</v>
      </c>
      <c r="AD47" s="9">
        <f t="shared" si="44"/>
        <v>0</v>
      </c>
      <c r="AE47" s="9">
        <f t="shared" si="45"/>
        <v>0</v>
      </c>
      <c r="AG47" s="8" t="s">
        <v>31</v>
      </c>
      <c r="AH47" s="9">
        <f>SUM(AE45:AE52)</f>
        <v>0</v>
      </c>
      <c r="AI47" s="9">
        <f>SUM(AC45:AC52)</f>
        <v>4</v>
      </c>
      <c r="AN47" s="9">
        <f t="shared" ref="AN47:AN52" si="58">IF(AND(AO35="IS",AP35="IS"),1,0)</f>
        <v>1</v>
      </c>
      <c r="AO47" s="9">
        <f t="shared" si="46"/>
        <v>0</v>
      </c>
      <c r="AP47" s="9">
        <f t="shared" si="47"/>
        <v>0</v>
      </c>
      <c r="AQ47" s="9">
        <f t="shared" si="48"/>
        <v>0</v>
      </c>
      <c r="AS47" s="8" t="s">
        <v>31</v>
      </c>
      <c r="AT47" s="9">
        <f>SUM(AQ45:AQ52)</f>
        <v>0</v>
      </c>
      <c r="AU47" s="9">
        <f>SUM(AO45:AO52)</f>
        <v>4</v>
      </c>
      <c r="AZ47" s="9">
        <f t="shared" si="49"/>
        <v>1</v>
      </c>
      <c r="BA47" s="9">
        <f t="shared" si="50"/>
        <v>0</v>
      </c>
      <c r="BB47" s="9">
        <f t="shared" si="51"/>
        <v>0</v>
      </c>
      <c r="BC47" s="9">
        <f t="shared" si="52"/>
        <v>0</v>
      </c>
      <c r="BE47" s="8" t="s">
        <v>31</v>
      </c>
      <c r="BF47" s="9">
        <f>SUM(BC45:BC52)</f>
        <v>0</v>
      </c>
      <c r="BG47" s="9">
        <f>SUM(BA45:BA52)</f>
        <v>4</v>
      </c>
      <c r="BL47" s="9">
        <f t="shared" si="53"/>
        <v>1</v>
      </c>
      <c r="BM47" s="9">
        <f t="shared" si="54"/>
        <v>0</v>
      </c>
      <c r="BN47" s="9">
        <f t="shared" si="55"/>
        <v>0</v>
      </c>
      <c r="BO47" s="9">
        <f t="shared" si="56"/>
        <v>0</v>
      </c>
      <c r="BQ47" s="8" t="s">
        <v>31</v>
      </c>
      <c r="BR47" s="9">
        <f>SUM(BO45:BO52)</f>
        <v>0</v>
      </c>
      <c r="BS47" s="9">
        <f>SUM(BM45:BM52)</f>
        <v>4</v>
      </c>
    </row>
    <row r="48" spans="2:71" x14ac:dyDescent="0.35">
      <c r="AB48" s="9">
        <f t="shared" si="57"/>
        <v>1</v>
      </c>
      <c r="AC48" s="9">
        <f t="shared" si="43"/>
        <v>0</v>
      </c>
      <c r="AD48" s="9">
        <f t="shared" si="44"/>
        <v>0</v>
      </c>
      <c r="AE48" s="9">
        <f t="shared" si="45"/>
        <v>0</v>
      </c>
      <c r="AN48" s="9">
        <f t="shared" si="58"/>
        <v>1</v>
      </c>
      <c r="AO48" s="9">
        <f t="shared" si="46"/>
        <v>0</v>
      </c>
      <c r="AP48" s="9">
        <f t="shared" si="47"/>
        <v>0</v>
      </c>
      <c r="AQ48" s="9">
        <f t="shared" si="48"/>
        <v>0</v>
      </c>
      <c r="AZ48" s="9">
        <f t="shared" si="49"/>
        <v>1</v>
      </c>
      <c r="BA48" s="9">
        <f>IF(AND(BA36="IV",BB36="IV"),1,0)</f>
        <v>0</v>
      </c>
      <c r="BB48" s="9">
        <f t="shared" si="51"/>
        <v>0</v>
      </c>
      <c r="BC48" s="9">
        <f t="shared" si="52"/>
        <v>0</v>
      </c>
      <c r="BL48" s="9">
        <f t="shared" si="53"/>
        <v>1</v>
      </c>
      <c r="BM48" s="9">
        <f>IF(AND(BM36="IV",BN36="IV"),1,0)</f>
        <v>0</v>
      </c>
      <c r="BN48" s="9">
        <f t="shared" si="55"/>
        <v>0</v>
      </c>
      <c r="BO48" s="9">
        <f t="shared" si="56"/>
        <v>0</v>
      </c>
    </row>
    <row r="49" spans="28:72" x14ac:dyDescent="0.35">
      <c r="AB49" s="9">
        <f t="shared" si="57"/>
        <v>0</v>
      </c>
      <c r="AC49" s="9">
        <f t="shared" si="43"/>
        <v>1</v>
      </c>
      <c r="AD49" s="9">
        <f t="shared" si="44"/>
        <v>0</v>
      </c>
      <c r="AE49" s="9">
        <f t="shared" si="45"/>
        <v>0</v>
      </c>
      <c r="AN49" s="9">
        <f t="shared" si="58"/>
        <v>0</v>
      </c>
      <c r="AO49" s="9">
        <f t="shared" si="46"/>
        <v>1</v>
      </c>
      <c r="AP49" s="9">
        <f t="shared" si="47"/>
        <v>0</v>
      </c>
      <c r="AQ49" s="9">
        <f t="shared" si="48"/>
        <v>0</v>
      </c>
      <c r="AZ49" s="9">
        <f t="shared" si="49"/>
        <v>0</v>
      </c>
      <c r="BA49" s="9">
        <f t="shared" si="50"/>
        <v>1</v>
      </c>
      <c r="BB49" s="9">
        <f t="shared" si="51"/>
        <v>0</v>
      </c>
      <c r="BC49" s="9">
        <f t="shared" si="52"/>
        <v>0</v>
      </c>
      <c r="BL49" s="9">
        <f t="shared" si="53"/>
        <v>0</v>
      </c>
      <c r="BM49" s="9">
        <f t="shared" si="54"/>
        <v>1</v>
      </c>
      <c r="BN49" s="9">
        <f t="shared" si="55"/>
        <v>0</v>
      </c>
      <c r="BO49" s="9">
        <f t="shared" si="56"/>
        <v>0</v>
      </c>
    </row>
    <row r="50" spans="28:72" x14ac:dyDescent="0.35">
      <c r="AB50" s="9">
        <f t="shared" si="57"/>
        <v>0</v>
      </c>
      <c r="AC50" s="9">
        <f t="shared" si="43"/>
        <v>1</v>
      </c>
      <c r="AD50" s="9">
        <f t="shared" si="44"/>
        <v>0</v>
      </c>
      <c r="AE50" s="9">
        <f t="shared" si="45"/>
        <v>0</v>
      </c>
      <c r="AN50" s="9">
        <f t="shared" si="58"/>
        <v>0</v>
      </c>
      <c r="AO50" s="9">
        <f t="shared" si="46"/>
        <v>1</v>
      </c>
      <c r="AP50" s="9">
        <f t="shared" si="47"/>
        <v>0</v>
      </c>
      <c r="AQ50" s="9">
        <f t="shared" si="48"/>
        <v>0</v>
      </c>
      <c r="AZ50" s="9">
        <f t="shared" si="49"/>
        <v>0</v>
      </c>
      <c r="BA50" s="9">
        <f t="shared" si="50"/>
        <v>1</v>
      </c>
      <c r="BB50" s="9">
        <f t="shared" si="51"/>
        <v>0</v>
      </c>
      <c r="BC50" s="9">
        <f t="shared" si="52"/>
        <v>0</v>
      </c>
      <c r="BL50" s="9">
        <f t="shared" si="53"/>
        <v>0</v>
      </c>
      <c r="BM50" s="9">
        <f t="shared" si="54"/>
        <v>1</v>
      </c>
      <c r="BN50" s="9">
        <f t="shared" si="55"/>
        <v>0</v>
      </c>
      <c r="BO50" s="9">
        <f t="shared" si="56"/>
        <v>0</v>
      </c>
    </row>
    <row r="51" spans="28:72" x14ac:dyDescent="0.35">
      <c r="AB51" s="9">
        <f t="shared" si="57"/>
        <v>0</v>
      </c>
      <c r="AC51" s="9">
        <f t="shared" si="43"/>
        <v>1</v>
      </c>
      <c r="AD51" s="9">
        <f t="shared" si="44"/>
        <v>0</v>
      </c>
      <c r="AE51" s="9">
        <f t="shared" si="45"/>
        <v>0</v>
      </c>
      <c r="AG51" s="37" t="s">
        <v>43</v>
      </c>
      <c r="AH51" s="38"/>
      <c r="AI51" s="38"/>
      <c r="AN51" s="9">
        <f t="shared" si="58"/>
        <v>0</v>
      </c>
      <c r="AO51" s="9">
        <f t="shared" si="46"/>
        <v>1</v>
      </c>
      <c r="AP51" s="9">
        <f t="shared" si="47"/>
        <v>0</v>
      </c>
      <c r="AQ51" s="9">
        <f t="shared" si="48"/>
        <v>0</v>
      </c>
      <c r="AS51" s="37" t="s">
        <v>43</v>
      </c>
      <c r="AT51" s="38"/>
      <c r="AU51" s="38"/>
      <c r="AZ51" s="9">
        <f t="shared" si="49"/>
        <v>0</v>
      </c>
      <c r="BA51" s="9">
        <f t="shared" si="50"/>
        <v>1</v>
      </c>
      <c r="BB51" s="9">
        <f t="shared" si="51"/>
        <v>0</v>
      </c>
      <c r="BC51" s="9">
        <f t="shared" si="52"/>
        <v>0</v>
      </c>
      <c r="BE51" s="37" t="s">
        <v>43</v>
      </c>
      <c r="BF51" s="38"/>
      <c r="BG51" s="38"/>
      <c r="BL51" s="9">
        <f t="shared" si="53"/>
        <v>0</v>
      </c>
      <c r="BM51" s="9">
        <f t="shared" si="54"/>
        <v>1</v>
      </c>
      <c r="BN51" s="9">
        <f t="shared" si="55"/>
        <v>0</v>
      </c>
      <c r="BO51" s="9">
        <f t="shared" si="56"/>
        <v>0</v>
      </c>
      <c r="BQ51" s="37" t="s">
        <v>43</v>
      </c>
      <c r="BR51" s="38"/>
      <c r="BS51" s="38"/>
    </row>
    <row r="52" spans="28:72" x14ac:dyDescent="0.35">
      <c r="AB52" s="9">
        <f t="shared" si="57"/>
        <v>0</v>
      </c>
      <c r="AC52" s="9">
        <f t="shared" si="43"/>
        <v>1</v>
      </c>
      <c r="AD52" s="9">
        <f t="shared" si="44"/>
        <v>0</v>
      </c>
      <c r="AE52" s="9">
        <f t="shared" si="45"/>
        <v>0</v>
      </c>
      <c r="AG52" s="22" t="s">
        <v>44</v>
      </c>
      <c r="AH52" s="22" t="s">
        <v>45</v>
      </c>
      <c r="AI52" s="22" t="s">
        <v>46</v>
      </c>
      <c r="AJ52" s="22" t="s">
        <v>47</v>
      </c>
      <c r="AN52" s="9">
        <f t="shared" si="58"/>
        <v>0</v>
      </c>
      <c r="AO52" s="9">
        <f t="shared" si="46"/>
        <v>1</v>
      </c>
      <c r="AP52" s="9">
        <f t="shared" si="47"/>
        <v>0</v>
      </c>
      <c r="AQ52" s="9">
        <f t="shared" si="48"/>
        <v>0</v>
      </c>
      <c r="AS52" s="22" t="s">
        <v>44</v>
      </c>
      <c r="AT52" s="22" t="s">
        <v>45</v>
      </c>
      <c r="AU52" s="22" t="s">
        <v>46</v>
      </c>
      <c r="AV52" s="22" t="s">
        <v>47</v>
      </c>
      <c r="AZ52" s="9">
        <f t="shared" si="49"/>
        <v>0</v>
      </c>
      <c r="BA52" s="9">
        <f t="shared" si="50"/>
        <v>1</v>
      </c>
      <c r="BB52" s="9">
        <f t="shared" si="51"/>
        <v>0</v>
      </c>
      <c r="BC52" s="9">
        <f t="shared" si="52"/>
        <v>0</v>
      </c>
      <c r="BE52" s="22" t="s">
        <v>44</v>
      </c>
      <c r="BF52" s="22" t="s">
        <v>45</v>
      </c>
      <c r="BG52" s="22" t="s">
        <v>46</v>
      </c>
      <c r="BH52" s="22" t="s">
        <v>47</v>
      </c>
      <c r="BL52" s="9">
        <f t="shared" si="53"/>
        <v>0</v>
      </c>
      <c r="BM52" s="9">
        <f t="shared" si="54"/>
        <v>1</v>
      </c>
      <c r="BN52" s="9">
        <f t="shared" si="55"/>
        <v>0</v>
      </c>
      <c r="BO52" s="9">
        <f t="shared" si="56"/>
        <v>0</v>
      </c>
      <c r="BQ52" s="22" t="s">
        <v>44</v>
      </c>
      <c r="BR52" s="22" t="s">
        <v>45</v>
      </c>
      <c r="BS52" s="22" t="s">
        <v>46</v>
      </c>
      <c r="BT52" s="22" t="s">
        <v>47</v>
      </c>
    </row>
    <row r="53" spans="28:72" ht="43.5" x14ac:dyDescent="0.35">
      <c r="AG53" s="23" t="s">
        <v>48</v>
      </c>
      <c r="AH53" s="24" t="s">
        <v>49</v>
      </c>
      <c r="AI53" s="9">
        <f>(AH46+AI47)/COUNT($AB$33:$AB$40)</f>
        <v>1</v>
      </c>
      <c r="AJ53" s="9">
        <f>AI53*100</f>
        <v>100</v>
      </c>
      <c r="AS53" s="23" t="s">
        <v>48</v>
      </c>
      <c r="AT53" s="24" t="s">
        <v>49</v>
      </c>
      <c r="AU53" s="9">
        <f>(AT46+AU47)/COUNT($AB$33:$AB$40)</f>
        <v>1</v>
      </c>
      <c r="AV53" s="9">
        <f>AU53*100</f>
        <v>100</v>
      </c>
      <c r="BE53" s="23" t="s">
        <v>48</v>
      </c>
      <c r="BF53" s="24" t="s">
        <v>49</v>
      </c>
      <c r="BG53" s="9">
        <f>(BF46+BG47)/COUNT($AB$33:$AB$40)</f>
        <v>1</v>
      </c>
      <c r="BH53" s="9">
        <f>BG53*100</f>
        <v>100</v>
      </c>
      <c r="BQ53" s="23" t="s">
        <v>48</v>
      </c>
      <c r="BR53" s="24" t="s">
        <v>49</v>
      </c>
      <c r="BS53" s="9">
        <f>(BR46+BS47)/COUNT($AB$33:$AB$40)</f>
        <v>1</v>
      </c>
      <c r="BT53" s="9">
        <f>BS53*100</f>
        <v>100</v>
      </c>
    </row>
    <row r="54" spans="28:72" x14ac:dyDescent="0.35">
      <c r="AG54" s="23" t="s">
        <v>50</v>
      </c>
      <c r="AH54" s="25" t="s">
        <v>51</v>
      </c>
      <c r="AI54" s="9">
        <f>AH46/(AH46+AI46)</f>
        <v>1</v>
      </c>
      <c r="AJ54" s="9">
        <f t="shared" ref="AJ54:AJ55" si="59">AI54*100</f>
        <v>100</v>
      </c>
      <c r="AS54" s="23" t="s">
        <v>50</v>
      </c>
      <c r="AT54" s="25" t="s">
        <v>51</v>
      </c>
      <c r="AU54" s="9">
        <f>AT46/(AT46+AU46)</f>
        <v>1</v>
      </c>
      <c r="AV54" s="9">
        <f t="shared" ref="AV54:AV55" si="60">AU54*100</f>
        <v>100</v>
      </c>
      <c r="BE54" s="23" t="s">
        <v>50</v>
      </c>
      <c r="BF54" s="25" t="s">
        <v>51</v>
      </c>
      <c r="BG54" s="9">
        <f>BF46/(BF46+BG46)</f>
        <v>1</v>
      </c>
      <c r="BH54" s="9">
        <f t="shared" ref="BH54:BH55" si="61">BG54*100</f>
        <v>100</v>
      </c>
      <c r="BQ54" s="23" t="s">
        <v>50</v>
      </c>
      <c r="BR54" s="25" t="s">
        <v>51</v>
      </c>
      <c r="BS54" s="9">
        <f>BR46/(BR46+BS46)</f>
        <v>1</v>
      </c>
      <c r="BT54" s="9">
        <f t="shared" ref="BT54:BT55" si="62">BS54*100</f>
        <v>100</v>
      </c>
    </row>
    <row r="55" spans="28:72" x14ac:dyDescent="0.35">
      <c r="AG55" s="23" t="s">
        <v>52</v>
      </c>
      <c r="AH55" s="25" t="s">
        <v>53</v>
      </c>
      <c r="AI55" s="9">
        <f>AH46/(AH46+AH47)</f>
        <v>1</v>
      </c>
      <c r="AJ55" s="9">
        <f t="shared" si="59"/>
        <v>100</v>
      </c>
      <c r="AS55" s="23" t="s">
        <v>52</v>
      </c>
      <c r="AT55" s="25" t="s">
        <v>53</v>
      </c>
      <c r="AU55" s="9">
        <f>AT46/(AT46+AT47)</f>
        <v>1</v>
      </c>
      <c r="AV55" s="9">
        <f t="shared" si="60"/>
        <v>100</v>
      </c>
      <c r="BE55" s="23" t="s">
        <v>52</v>
      </c>
      <c r="BF55" s="25" t="s">
        <v>53</v>
      </c>
      <c r="BG55" s="9">
        <f>BF46/(BF46+BF47)</f>
        <v>1</v>
      </c>
      <c r="BH55" s="9">
        <f t="shared" si="61"/>
        <v>100</v>
      </c>
      <c r="BQ55" s="23" t="s">
        <v>52</v>
      </c>
      <c r="BR55" s="25" t="s">
        <v>53</v>
      </c>
      <c r="BS55" s="9">
        <f>BR46/(BR46+BR47)</f>
        <v>1</v>
      </c>
      <c r="BT55" s="9">
        <f t="shared" si="62"/>
        <v>100</v>
      </c>
    </row>
  </sheetData>
  <mergeCells count="21">
    <mergeCell ref="BQ51:BS51"/>
    <mergeCell ref="AG51:AI51"/>
    <mergeCell ref="AS43:AU43"/>
    <mergeCell ref="AT44:AU44"/>
    <mergeCell ref="AS51:AU51"/>
    <mergeCell ref="BE43:BG43"/>
    <mergeCell ref="BF44:BG44"/>
    <mergeCell ref="BE51:BG51"/>
    <mergeCell ref="AH44:AI44"/>
    <mergeCell ref="BR44:BS44"/>
    <mergeCell ref="AD4:AK4"/>
    <mergeCell ref="AP4:AW4"/>
    <mergeCell ref="BB4:BI4"/>
    <mergeCell ref="BN4:BU4"/>
    <mergeCell ref="AG43:AI43"/>
    <mergeCell ref="BQ43:BS43"/>
    <mergeCell ref="B2:G2"/>
    <mergeCell ref="B34:G34"/>
    <mergeCell ref="J4:O4"/>
    <mergeCell ref="J34:O34"/>
    <mergeCell ref="B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527D-BC76-47D6-A8F6-448A5351B1E8}">
  <dimension ref="B2:BU55"/>
  <sheetViews>
    <sheetView topLeftCell="A8" zoomScale="56" workbookViewId="0">
      <selection activeCell="B3" sqref="B3"/>
    </sheetView>
  </sheetViews>
  <sheetFormatPr defaultRowHeight="14.5" x14ac:dyDescent="0.35"/>
  <cols>
    <col min="2" max="2" width="12" bestFit="1" customWidth="1"/>
    <col min="3" max="3" width="12.26953125" customWidth="1"/>
    <col min="4" max="4" width="11.453125" customWidth="1"/>
    <col min="5" max="5" width="13" customWidth="1"/>
    <col min="6" max="6" width="11.36328125" customWidth="1"/>
    <col min="7" max="7" width="12.08984375" bestFit="1" customWidth="1"/>
    <col min="10" max="10" width="4.7265625" bestFit="1" customWidth="1"/>
    <col min="11" max="11" width="11.90625" bestFit="1" customWidth="1"/>
    <col min="12" max="12" width="11.26953125" bestFit="1" customWidth="1"/>
    <col min="13" max="14" width="11.81640625" bestFit="1" customWidth="1"/>
    <col min="15" max="15" width="6.81640625" bestFit="1" customWidth="1"/>
    <col min="16" max="16" width="11.90625" bestFit="1" customWidth="1"/>
    <col min="30" max="30" width="9.54296875" bestFit="1" customWidth="1"/>
    <col min="41" max="41" width="8.36328125" bestFit="1" customWidth="1"/>
    <col min="42" max="42" width="9.54296875" bestFit="1" customWidth="1"/>
    <col min="53" max="53" width="9.90625" bestFit="1" customWidth="1"/>
    <col min="54" max="54" width="11.90625" bestFit="1" customWidth="1"/>
    <col min="65" max="65" width="8.36328125" bestFit="1" customWidth="1"/>
    <col min="66" max="66" width="11.90625" bestFit="1" customWidth="1"/>
  </cols>
  <sheetData>
    <row r="2" spans="2:73" x14ac:dyDescent="0.35">
      <c r="B2" s="26" t="s">
        <v>54</v>
      </c>
      <c r="C2" s="26"/>
      <c r="D2" s="26"/>
      <c r="E2" s="26"/>
      <c r="F2" s="26"/>
      <c r="G2" s="26"/>
    </row>
    <row r="3" spans="2:73" x14ac:dyDescent="0.35">
      <c r="B3" s="1"/>
      <c r="C3" s="1"/>
      <c r="D3" s="1"/>
      <c r="E3" s="1"/>
      <c r="F3" s="1"/>
      <c r="G3" s="1"/>
    </row>
    <row r="4" spans="2:73" x14ac:dyDescent="0.35">
      <c r="B4" s="32" t="s">
        <v>1</v>
      </c>
      <c r="C4" s="33"/>
      <c r="D4" s="33"/>
      <c r="E4" s="33"/>
      <c r="F4" s="33"/>
      <c r="G4" s="34"/>
      <c r="J4" s="30" t="s">
        <v>1</v>
      </c>
      <c r="K4" s="31"/>
      <c r="L4" s="31"/>
      <c r="M4" s="31"/>
      <c r="N4" s="31"/>
      <c r="O4" s="31"/>
      <c r="R4" s="21" t="s">
        <v>15</v>
      </c>
      <c r="S4" s="21" t="s">
        <v>16</v>
      </c>
      <c r="T4" s="21" t="s">
        <v>17</v>
      </c>
      <c r="U4" s="21" t="s">
        <v>18</v>
      </c>
      <c r="V4" s="21" t="s">
        <v>19</v>
      </c>
      <c r="W4" s="21" t="s">
        <v>20</v>
      </c>
      <c r="X4" s="21" t="s">
        <v>21</v>
      </c>
      <c r="Y4" s="21" t="s">
        <v>22</v>
      </c>
      <c r="AC4" s="1"/>
      <c r="AD4" s="30" t="s">
        <v>23</v>
      </c>
      <c r="AE4" s="31"/>
      <c r="AF4" s="31"/>
      <c r="AG4" s="31"/>
      <c r="AH4" s="31"/>
      <c r="AI4" s="31"/>
      <c r="AJ4" s="31"/>
      <c r="AK4" s="31"/>
      <c r="AO4" s="1"/>
      <c r="AP4" s="30" t="s">
        <v>23</v>
      </c>
      <c r="AQ4" s="31"/>
      <c r="AR4" s="31"/>
      <c r="AS4" s="31"/>
      <c r="AT4" s="31"/>
      <c r="AU4" s="31"/>
      <c r="AV4" s="31"/>
      <c r="AW4" s="31"/>
      <c r="BA4" s="1"/>
      <c r="BB4" s="30" t="s">
        <v>23</v>
      </c>
      <c r="BC4" s="31"/>
      <c r="BD4" s="31"/>
      <c r="BE4" s="31"/>
      <c r="BF4" s="31"/>
      <c r="BG4" s="31"/>
      <c r="BH4" s="31"/>
      <c r="BI4" s="31"/>
      <c r="BM4" s="1"/>
      <c r="BN4" s="30" t="s">
        <v>23</v>
      </c>
      <c r="BO4" s="31"/>
      <c r="BP4" s="31"/>
      <c r="BQ4" s="31"/>
      <c r="BR4" s="31"/>
      <c r="BS4" s="31"/>
      <c r="BT4" s="31"/>
      <c r="BU4" s="31"/>
    </row>
    <row r="5" spans="2:73" x14ac:dyDescent="0.35"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J5" s="20" t="s">
        <v>2</v>
      </c>
      <c r="K5" s="20" t="s">
        <v>3</v>
      </c>
      <c r="L5" s="20" t="s">
        <v>4</v>
      </c>
      <c r="M5" s="20" t="s">
        <v>5</v>
      </c>
      <c r="N5" s="20" t="s">
        <v>6</v>
      </c>
      <c r="O5" s="20" t="s">
        <v>7</v>
      </c>
      <c r="R5" s="2">
        <f>ABS(K6-$K$35)+ABS(L6-$L$35)+ABS(M6-$M$35)+ABS(N6-$N$35)</f>
        <v>0.29234449760765568</v>
      </c>
      <c r="S5" s="2">
        <f>ABS(K6-$K$36)+ABS(L6-$L$36)+ABS(M6-$M$36)+ABS(N6-$N$36)</f>
        <v>0.30765550239234385</v>
      </c>
      <c r="T5" s="2">
        <f>ABS(K6-$K$37)+ABS(L6-$L$37)+ABS(M6-$M$37)+ABS(N6-$N$37)</f>
        <v>0.3581198986771737</v>
      </c>
      <c r="U5" s="2">
        <f>ABS(K6-$K$38)+ABS(L6-$L$38)+ABS(M6-$M$38)+ABS(N6-$N$38)</f>
        <v>0.4704006004315599</v>
      </c>
      <c r="V5" s="2">
        <f>ABS(K6-$K$39)+ABS(L6-$L$39)+ABS(M6-$M$39)+ABS(N6-$N$39)</f>
        <v>2.0073538432671558</v>
      </c>
      <c r="W5" s="2">
        <f>ABS(K6-$K$40)+ABS(L6-$L$40)+ABS(M6-$M$40)+ABS(N6-$N$40)</f>
        <v>2.4281546111267485</v>
      </c>
      <c r="X5" s="2">
        <f>ABS(K6-$K$41)+ABS(L6-$L$41)+ABS(M6-$M$41)+ABS(N6-$N$41)</f>
        <v>2.5847156970995986</v>
      </c>
      <c r="Y5" s="2">
        <f>ABS(K6-$K$42)+ABS(L6-$L$42)+ABS(M6-$M$42)+ABS(N6-$N$42)</f>
        <v>2.6982903577330823</v>
      </c>
      <c r="AC5" s="21" t="s">
        <v>24</v>
      </c>
      <c r="AD5" s="21" t="s">
        <v>15</v>
      </c>
      <c r="AE5" s="21" t="s">
        <v>16</v>
      </c>
      <c r="AF5" s="21" t="s">
        <v>17</v>
      </c>
      <c r="AG5" s="21" t="s">
        <v>18</v>
      </c>
      <c r="AH5" s="21" t="s">
        <v>19</v>
      </c>
      <c r="AI5" s="21" t="s">
        <v>20</v>
      </c>
      <c r="AJ5" s="21" t="s">
        <v>21</v>
      </c>
      <c r="AK5" s="21" t="s">
        <v>22</v>
      </c>
      <c r="AO5" s="21" t="s">
        <v>24</v>
      </c>
      <c r="AP5" s="21" t="s">
        <v>15</v>
      </c>
      <c r="AQ5" s="21" t="s">
        <v>16</v>
      </c>
      <c r="AR5" s="21" t="s">
        <v>17</v>
      </c>
      <c r="AS5" s="21" t="s">
        <v>18</v>
      </c>
      <c r="AT5" s="21" t="s">
        <v>19</v>
      </c>
      <c r="AU5" s="21" t="s">
        <v>20</v>
      </c>
      <c r="AV5" s="21" t="s">
        <v>21</v>
      </c>
      <c r="AW5" s="21" t="s">
        <v>22</v>
      </c>
      <c r="BA5" s="21" t="s">
        <v>24</v>
      </c>
      <c r="BB5" s="21" t="s">
        <v>15</v>
      </c>
      <c r="BC5" s="21" t="s">
        <v>16</v>
      </c>
      <c r="BD5" s="21" t="s">
        <v>17</v>
      </c>
      <c r="BE5" s="21" t="s">
        <v>18</v>
      </c>
      <c r="BF5" s="21" t="s">
        <v>19</v>
      </c>
      <c r="BG5" s="21" t="s">
        <v>20</v>
      </c>
      <c r="BH5" s="21" t="s">
        <v>21</v>
      </c>
      <c r="BI5" s="21" t="s">
        <v>22</v>
      </c>
      <c r="BM5" s="21" t="s">
        <v>24</v>
      </c>
      <c r="BN5" s="21" t="s">
        <v>15</v>
      </c>
      <c r="BO5" s="21" t="s">
        <v>16</v>
      </c>
      <c r="BP5" s="21" t="s">
        <v>17</v>
      </c>
      <c r="BQ5" s="21" t="s">
        <v>18</v>
      </c>
      <c r="BR5" s="21" t="s">
        <v>19</v>
      </c>
      <c r="BS5" s="21" t="s">
        <v>20</v>
      </c>
      <c r="BT5" s="21" t="s">
        <v>21</v>
      </c>
      <c r="BU5" s="21" t="s">
        <v>22</v>
      </c>
    </row>
    <row r="6" spans="2:73" x14ac:dyDescent="0.35">
      <c r="B6" s="3">
        <v>1</v>
      </c>
      <c r="C6" s="3">
        <v>5.0999999999999996</v>
      </c>
      <c r="D6" s="3">
        <v>3.5</v>
      </c>
      <c r="E6" s="3">
        <v>1.4</v>
      </c>
      <c r="F6" s="3">
        <v>0.2</v>
      </c>
      <c r="G6" s="3" t="s">
        <v>8</v>
      </c>
      <c r="J6" s="17">
        <v>1</v>
      </c>
      <c r="K6" s="17">
        <f>(C6-K$27)/(K$26-K$27)</f>
        <v>0.31818181818181795</v>
      </c>
      <c r="L6" s="17">
        <f t="shared" ref="L6:N21" si="0">(D6-L$27)/(L$26-L$27)</f>
        <v>0.78947368421052633</v>
      </c>
      <c r="M6" s="17">
        <f t="shared" si="0"/>
        <v>2.9411764705882311E-2</v>
      </c>
      <c r="N6" s="17">
        <f t="shared" si="0"/>
        <v>6.6666666666666666E-2</v>
      </c>
      <c r="O6" s="17" t="str">
        <f>IF(G6="Iris-setosa","IS","IV")</f>
        <v>IS</v>
      </c>
      <c r="P6" s="15"/>
      <c r="Q6" s="14"/>
      <c r="R6" s="2">
        <f>ABS(K7-$K$35)+ABS(L7-$L$35)+ABS(M7-$M$35)+ABS(N7-$N$35)</f>
        <v>0.64641148325358844</v>
      </c>
      <c r="S6" s="2">
        <f>ABS(K7-$K$36)+ABS(L7-$L$36)+ABS(M7-$M$36)+ABS(N7-$N$36)</f>
        <v>0.23429027113237599</v>
      </c>
      <c r="T6" s="2">
        <f>ABS(K7-$K$37)+ABS(L7-$L$37)+ABS(M7-$M$37)+ABS(N7-$N$37)</f>
        <v>0.53036870250492529</v>
      </c>
      <c r="U6" s="2">
        <f>ABS(K7-$K$38)+ABS(L7-$L$38)+ABS(M7-$M$38)+ABS(N7-$N$38)</f>
        <v>0.53036870250492563</v>
      </c>
      <c r="V6" s="2">
        <f>ABS(K7-$K$39)+ABS(L7-$L$39)+ABS(M7-$M$39)+ABS(N7-$N$39)</f>
        <v>1.7320747364091018</v>
      </c>
      <c r="W6" s="2">
        <f>ABS(K7-$K$40)+ABS(L7-$L$40)+ABS(M7-$M$40)+ABS(N7-$N$40)</f>
        <v>2.5366075616849617</v>
      </c>
      <c r="X6" s="2">
        <f>ABS(K7-$K$41)+ABS(L7-$L$41)+ABS(M7-$M$41)+ABS(N7-$N$41)</f>
        <v>2.4124668932718469</v>
      </c>
      <c r="Y6" s="2">
        <f>ABS(K7-$K$42)+ABS(L7-$L$42)+ABS(M7-$M$42)+ABS(N7-$N$42)</f>
        <v>2.6734099749579627</v>
      </c>
      <c r="AC6" s="2"/>
      <c r="AD6" s="2">
        <v>3</v>
      </c>
      <c r="AE6" s="2">
        <v>3</v>
      </c>
      <c r="AF6" s="2">
        <v>3</v>
      </c>
      <c r="AG6" s="2">
        <v>3</v>
      </c>
      <c r="AH6" s="2">
        <v>3</v>
      </c>
      <c r="AI6" s="2">
        <v>3</v>
      </c>
      <c r="AJ6" s="2">
        <v>3</v>
      </c>
      <c r="AK6" s="2">
        <v>3</v>
      </c>
      <c r="AO6" s="2"/>
      <c r="AP6" s="2">
        <v>5</v>
      </c>
      <c r="AQ6" s="2">
        <v>5</v>
      </c>
      <c r="AR6" s="2">
        <v>5</v>
      </c>
      <c r="AS6" s="2">
        <v>5</v>
      </c>
      <c r="AT6" s="2">
        <v>5</v>
      </c>
      <c r="AU6" s="2">
        <v>5</v>
      </c>
      <c r="AV6" s="2">
        <v>5</v>
      </c>
      <c r="AW6" s="2">
        <v>5</v>
      </c>
      <c r="BA6" s="2"/>
      <c r="BB6" s="2">
        <v>7</v>
      </c>
      <c r="BC6" s="2">
        <v>7</v>
      </c>
      <c r="BD6" s="2">
        <v>7</v>
      </c>
      <c r="BE6" s="2">
        <v>7</v>
      </c>
      <c r="BF6" s="2">
        <v>7</v>
      </c>
      <c r="BG6" s="2">
        <v>7</v>
      </c>
      <c r="BH6" s="2">
        <v>7</v>
      </c>
      <c r="BI6" s="2">
        <v>7</v>
      </c>
      <c r="BM6" s="2"/>
      <c r="BN6" s="2">
        <v>9</v>
      </c>
      <c r="BO6" s="2">
        <v>9</v>
      </c>
      <c r="BP6" s="2">
        <v>9</v>
      </c>
      <c r="BQ6" s="2">
        <v>9</v>
      </c>
      <c r="BR6" s="2">
        <v>9</v>
      </c>
      <c r="BS6" s="2">
        <v>9</v>
      </c>
      <c r="BT6" s="2">
        <v>9</v>
      </c>
      <c r="BU6" s="2">
        <v>9</v>
      </c>
    </row>
    <row r="7" spans="2:73" x14ac:dyDescent="0.35">
      <c r="B7" s="3">
        <v>2</v>
      </c>
      <c r="C7" s="3">
        <v>4.9000000000000004</v>
      </c>
      <c r="D7" s="3">
        <v>3</v>
      </c>
      <c r="E7" s="3">
        <v>1.4</v>
      </c>
      <c r="F7" s="3">
        <v>0.2</v>
      </c>
      <c r="G7" s="3" t="s">
        <v>8</v>
      </c>
      <c r="J7" s="17">
        <v>2</v>
      </c>
      <c r="K7" s="17">
        <f>(C7-K$27)/(K$26-K$27)</f>
        <v>0.22727272727272735</v>
      </c>
      <c r="L7" s="17">
        <f t="shared" si="0"/>
        <v>0.52631578947368418</v>
      </c>
      <c r="M7" s="17">
        <f t="shared" si="0"/>
        <v>2.9411764705882311E-2</v>
      </c>
      <c r="N7" s="17">
        <f t="shared" si="0"/>
        <v>6.6666666666666666E-2</v>
      </c>
      <c r="O7" s="17" t="str">
        <f t="shared" ref="O7:O25" si="1">IF(G7="Iris-setosa","IS","IV")</f>
        <v>IS</v>
      </c>
      <c r="Q7" s="14"/>
      <c r="R7" s="2">
        <f t="shared" ref="R7:R25" si="2">ABS(K8-$K$35)+ABS(L8-$L$35)+ABS(M8-$M$35)+ABS(N8-$N$35)</f>
        <v>0.6614691809738249</v>
      </c>
      <c r="S7" s="2">
        <f t="shared" ref="S7:S25" si="3">ABS(K8-$K$36)+ABS(L8-$L$36)+ABS(M8-$M$36)+ABS(N8-$N$36)</f>
        <v>0.19480251430715861</v>
      </c>
      <c r="T7" s="2">
        <f t="shared" ref="T7:T25" si="4">ABS(K8-$K$37)+ABS(L8-$L$37)+ABS(M8-$M$37)+ABS(N8-$N$37)</f>
        <v>0.30478468899521499</v>
      </c>
      <c r="U7" s="2">
        <f t="shared" ref="U7:U25" si="5">ABS(K8-$K$38)+ABS(L8-$L$38)+ABS(M8-$M$38)+ABS(N8-$N$38)</f>
        <v>0.36360821840697993</v>
      </c>
      <c r="V7" s="2">
        <f t="shared" ref="V7:V25" si="6">ABS(K8-$K$39)+ABS(L8-$L$39)+ABS(M8-$M$39)+ABS(N8-$N$39)</f>
        <v>1.9576587499188123</v>
      </c>
      <c r="W7" s="2">
        <f t="shared" ref="W7:W25" si="7">ABS(K8-$K$40)+ABS(L8-$L$40)+ABS(M8-$M$40)+ABS(N8-$N$40)</f>
        <v>2.5516652594051976</v>
      </c>
      <c r="X7" s="2">
        <f t="shared" ref="X7:X25" si="8">ABS(K8-$K$41)+ABS(L8-$L$41)+ABS(M8-$M$41)+ABS(N8-$N$41)</f>
        <v>2.6380509067815572</v>
      </c>
      <c r="Y7" s="2">
        <f t="shared" ref="Y7:Y25" si="9">ABS(K8-$K$42)+ABS(L8-$L$42)+ABS(M8-$M$42)+ABS(N8-$N$42)</f>
        <v>2.7516255674150414</v>
      </c>
      <c r="AC7" s="2">
        <v>1</v>
      </c>
      <c r="AD7" s="2" t="str">
        <f t="shared" ref="AD7:AD26" si="10">IF(R5&lt;=SMALL(R$5:R$25,AD$6),$O6,"")</f>
        <v>IS</v>
      </c>
      <c r="AE7" s="2" t="str">
        <f t="shared" ref="AE7:AE26" si="11">IF(S5&lt;=SMALL(S$5:S$25,AE$6),$O6,"")</f>
        <v/>
      </c>
      <c r="AF7" s="2" t="str">
        <f t="shared" ref="AF7:AF26" si="12">IF(T5&lt;=SMALL(T$5:T$25,AF$6),$O6,"")</f>
        <v/>
      </c>
      <c r="AG7" s="2" t="str">
        <f t="shared" ref="AG7:AG26" si="13">IF(U5&lt;=SMALL(U$5:U$25,AG$6),$O6,"")</f>
        <v/>
      </c>
      <c r="AH7" s="2" t="str">
        <f t="shared" ref="AH7:AH26" si="14">IF(V5&lt;=SMALL(V$5:V$25,AH$6),$O6,"")</f>
        <v/>
      </c>
      <c r="AI7" s="2" t="str">
        <f t="shared" ref="AI7:AI26" si="15">IF(W5&lt;=SMALL(W$5:W$25,AI$6),$O6,"")</f>
        <v/>
      </c>
      <c r="AJ7" s="2" t="str">
        <f t="shared" ref="AJ7:AJ26" si="16">IF(X5&lt;=SMALL(X$5:X$25,AJ$6),$O6,"")</f>
        <v/>
      </c>
      <c r="AK7" s="2" t="str">
        <f t="shared" ref="AK7:AK26" si="17">IF(Y5&lt;=SMALL(Y$5:Y$25,AK$6),$O6,"")</f>
        <v/>
      </c>
      <c r="AO7" s="2">
        <v>1</v>
      </c>
      <c r="AP7" s="2" t="str">
        <f t="shared" ref="AP7:AP26" si="18">IF(R5&lt;=SMALL(R$5:R$25,AP$6),$O6,"")</f>
        <v>IS</v>
      </c>
      <c r="AQ7" s="2" t="str">
        <f t="shared" ref="AQ7:AQ26" si="19">IF(S5&lt;=SMALL(S$5:S$25,AQ$6),$O6,"")</f>
        <v/>
      </c>
      <c r="AR7" s="2" t="str">
        <f t="shared" ref="AR7:AR26" si="20">IF(T5&lt;=SMALL(T$5:T$25,AR$6),$O6,"")</f>
        <v>IS</v>
      </c>
      <c r="AS7" s="2" t="str">
        <f t="shared" ref="AS7:AS26" si="21">IF(U5&lt;=SMALL(U$5:U$25,AS$6),$O6,"")</f>
        <v/>
      </c>
      <c r="AT7" s="2" t="str">
        <f t="shared" ref="AT7:AT26" si="22">IF(V5&lt;=SMALL(V$5:V$25,AT$6),$O6,"")</f>
        <v/>
      </c>
      <c r="AU7" s="2" t="str">
        <f t="shared" ref="AU7:AU26" si="23">IF(W5&lt;=SMALL(W$5:W$25,AU$6),$O6,"")</f>
        <v/>
      </c>
      <c r="AV7" s="2" t="str">
        <f t="shared" ref="AV7:AV26" si="24">IF(X5&lt;=SMALL(X$5:X$25,AV$6),$O6,"")</f>
        <v/>
      </c>
      <c r="AW7" s="2" t="str">
        <f t="shared" ref="AW7:AW26" si="25">IF(Y5&lt;=SMALL(Y$5:Y$25,AW$6),$O6,"")</f>
        <v/>
      </c>
      <c r="BA7" s="2">
        <v>1</v>
      </c>
      <c r="BB7" s="2" t="str">
        <f t="shared" ref="BB7:BB26" si="26">IF(R5&lt;=SMALL(R$5:R$25,BB$6),$O6,"")</f>
        <v>IS</v>
      </c>
      <c r="BC7" s="2" t="str">
        <f t="shared" ref="BC7:BC26" si="27">IF(S5&lt;=SMALL(S$5:S$25,BC$6),$O6,"")</f>
        <v>IS</v>
      </c>
      <c r="BD7" s="2" t="str">
        <f t="shared" ref="BD7:BD26" si="28">IF(T5&lt;=SMALL(T$5:T$25,BD$6),$O6,"")</f>
        <v>IS</v>
      </c>
      <c r="BE7" s="2" t="str">
        <f t="shared" ref="BE7:BE26" si="29">IF(U5&lt;=SMALL(U$5:U$25,BE$6),$O6,"")</f>
        <v>IS</v>
      </c>
      <c r="BF7" s="2" t="str">
        <f t="shared" ref="BF7:BF26" si="30">IF(V5&lt;=SMALL(V$5:V$25,BF$6),$O6,"")</f>
        <v/>
      </c>
      <c r="BG7" s="2" t="str">
        <f t="shared" ref="BG7:BG26" si="31">IF(W5&lt;=SMALL(W$5:W$25,BG$6),$O6,"")</f>
        <v/>
      </c>
      <c r="BH7" s="2" t="str">
        <f t="shared" ref="BH7:BH26" si="32">IF(X5&lt;=SMALL(X$5:X$25,BH$6),$O6,"")</f>
        <v/>
      </c>
      <c r="BI7" s="2" t="str">
        <f t="shared" ref="BI7:BI26" si="33">IF(Y5&lt;=SMALL(Y$5:Y$25,BI$6),$O6,"")</f>
        <v/>
      </c>
      <c r="BM7" s="2">
        <v>1</v>
      </c>
      <c r="BN7" s="2" t="str">
        <f t="shared" ref="BN7:BN26" si="34">IF(R5&lt;=SMALL(R$5:R$25,BN$6),$O6,"")</f>
        <v>IS</v>
      </c>
      <c r="BO7" s="2" t="str">
        <f t="shared" ref="BO7:BO26" si="35">IF(S5&lt;=SMALL(S$5:S$25,BO$6),$O6,"")</f>
        <v>IS</v>
      </c>
      <c r="BP7" s="2" t="str">
        <f t="shared" ref="BP7:BP26" si="36">IF(T5&lt;=SMALL(T$5:T$25,BP$6),$O6,"")</f>
        <v>IS</v>
      </c>
      <c r="BQ7" s="2" t="str">
        <f t="shared" ref="BQ7:BQ26" si="37">IF(U5&lt;=SMALL(U$5:U$25,BQ$6),$O6,"")</f>
        <v>IS</v>
      </c>
      <c r="BR7" s="2" t="str">
        <f t="shared" ref="BR7:BR26" si="38">IF(V5&lt;=SMALL(V$5:V$25,BR$6),$O6,"")</f>
        <v/>
      </c>
      <c r="BS7" s="2" t="str">
        <f t="shared" ref="BS7:BS26" si="39">IF(W5&lt;=SMALL(W$5:W$25,BS$6),$O6,"")</f>
        <v/>
      </c>
      <c r="BT7" s="2" t="str">
        <f t="shared" ref="BT7:BT26" si="40">IF(X5&lt;=SMALL(X$5:X$25,BT$6),$O6,"")</f>
        <v/>
      </c>
      <c r="BU7" s="2" t="str">
        <f t="shared" ref="BU7:BU26" si="41">IF(Y5&lt;=SMALL(Y$5:Y$25,BU$6),$O6,"")</f>
        <v/>
      </c>
    </row>
    <row r="8" spans="2:73" x14ac:dyDescent="0.35">
      <c r="B8" s="3">
        <v>3</v>
      </c>
      <c r="C8" s="3">
        <v>4.7</v>
      </c>
      <c r="D8" s="3">
        <v>3.2</v>
      </c>
      <c r="E8" s="3">
        <v>1.3</v>
      </c>
      <c r="F8" s="3">
        <v>0.2</v>
      </c>
      <c r="G8" s="3" t="s">
        <v>8</v>
      </c>
      <c r="J8" s="17">
        <v>3</v>
      </c>
      <c r="K8" s="17">
        <f>(C8-K$27)/(K$26-K$27)</f>
        <v>0.13636363636363633</v>
      </c>
      <c r="L8" s="17">
        <f t="shared" si="0"/>
        <v>0.63157894736842113</v>
      </c>
      <c r="M8" s="17">
        <f t="shared" si="0"/>
        <v>0</v>
      </c>
      <c r="N8" s="17">
        <f t="shared" si="0"/>
        <v>6.6666666666666666E-2</v>
      </c>
      <c r="O8" s="17" t="str">
        <f t="shared" si="1"/>
        <v>IS</v>
      </c>
      <c r="R8" s="2">
        <f t="shared" si="2"/>
        <v>0.75955530537573901</v>
      </c>
      <c r="S8" s="2">
        <f t="shared" si="3"/>
        <v>0.29288863870907283</v>
      </c>
      <c r="T8" s="2">
        <f t="shared" si="4"/>
        <v>0.37078525189980244</v>
      </c>
      <c r="U8" s="2">
        <f t="shared" si="5"/>
        <v>0.311961722488038</v>
      </c>
      <c r="V8" s="2">
        <f t="shared" si="6"/>
        <v>1.8916581870142248</v>
      </c>
      <c r="W8" s="2">
        <f t="shared" si="7"/>
        <v>2.5909278543953471</v>
      </c>
      <c r="X8" s="2">
        <f t="shared" si="8"/>
        <v>2.5720503438769695</v>
      </c>
      <c r="Y8" s="2">
        <f t="shared" si="9"/>
        <v>2.7277302676683486</v>
      </c>
      <c r="AC8" s="2">
        <v>2</v>
      </c>
      <c r="AD8" s="2" t="str">
        <f t="shared" si="10"/>
        <v/>
      </c>
      <c r="AE8" s="2" t="str">
        <f t="shared" si="11"/>
        <v>IS</v>
      </c>
      <c r="AF8" s="2" t="str">
        <f t="shared" si="12"/>
        <v/>
      </c>
      <c r="AG8" s="2" t="str">
        <f t="shared" si="13"/>
        <v/>
      </c>
      <c r="AH8" s="2" t="str">
        <f t="shared" si="14"/>
        <v/>
      </c>
      <c r="AI8" s="2" t="str">
        <f t="shared" si="15"/>
        <v/>
      </c>
      <c r="AJ8" s="2" t="str">
        <f t="shared" si="16"/>
        <v/>
      </c>
      <c r="AK8" s="2" t="str">
        <f t="shared" si="17"/>
        <v/>
      </c>
      <c r="AO8" s="2">
        <v>2</v>
      </c>
      <c r="AP8" s="2" t="str">
        <f t="shared" si="18"/>
        <v/>
      </c>
      <c r="AQ8" s="2" t="str">
        <f t="shared" si="19"/>
        <v>IS</v>
      </c>
      <c r="AR8" s="2" t="str">
        <f t="shared" si="20"/>
        <v/>
      </c>
      <c r="AS8" s="2" t="str">
        <f t="shared" si="21"/>
        <v/>
      </c>
      <c r="AT8" s="2" t="str">
        <f t="shared" si="22"/>
        <v/>
      </c>
      <c r="AU8" s="2" t="str">
        <f t="shared" si="23"/>
        <v/>
      </c>
      <c r="AV8" s="2" t="str">
        <f t="shared" si="24"/>
        <v/>
      </c>
      <c r="AW8" s="2" t="str">
        <f t="shared" si="25"/>
        <v/>
      </c>
      <c r="BA8" s="2">
        <v>2</v>
      </c>
      <c r="BB8" s="2" t="str">
        <f t="shared" si="26"/>
        <v>IS</v>
      </c>
      <c r="BC8" s="2" t="str">
        <f t="shared" si="27"/>
        <v>IS</v>
      </c>
      <c r="BD8" s="2" t="str">
        <f t="shared" si="28"/>
        <v/>
      </c>
      <c r="BE8" s="2" t="str">
        <f t="shared" si="29"/>
        <v/>
      </c>
      <c r="BF8" s="2" t="str">
        <f t="shared" si="30"/>
        <v/>
      </c>
      <c r="BG8" s="2" t="str">
        <f t="shared" si="31"/>
        <v/>
      </c>
      <c r="BH8" s="2" t="str">
        <f t="shared" si="32"/>
        <v/>
      </c>
      <c r="BI8" s="2" t="str">
        <f t="shared" si="33"/>
        <v/>
      </c>
      <c r="BM8" s="2">
        <v>2</v>
      </c>
      <c r="BN8" s="2" t="str">
        <f t="shared" si="34"/>
        <v>IS</v>
      </c>
      <c r="BO8" s="2" t="str">
        <f t="shared" si="35"/>
        <v>IS</v>
      </c>
      <c r="BP8" s="2" t="str">
        <f t="shared" si="36"/>
        <v>IS</v>
      </c>
      <c r="BQ8" s="2" t="str">
        <f t="shared" si="37"/>
        <v>IS</v>
      </c>
      <c r="BR8" s="2" t="str">
        <f t="shared" si="38"/>
        <v>IS</v>
      </c>
      <c r="BS8" s="2" t="str">
        <f t="shared" si="39"/>
        <v/>
      </c>
      <c r="BT8" s="2" t="str">
        <f t="shared" si="40"/>
        <v/>
      </c>
      <c r="BU8" s="2" t="str">
        <f t="shared" si="41"/>
        <v/>
      </c>
    </row>
    <row r="9" spans="2:73" x14ac:dyDescent="0.35">
      <c r="B9" s="3">
        <v>4</v>
      </c>
      <c r="C9" s="3">
        <v>4.5999999999999996</v>
      </c>
      <c r="D9" s="3">
        <v>3.1</v>
      </c>
      <c r="E9" s="3">
        <v>1.5</v>
      </c>
      <c r="F9" s="3">
        <v>0.2</v>
      </c>
      <c r="G9" s="3" t="s">
        <v>8</v>
      </c>
      <c r="J9" s="17">
        <v>4</v>
      </c>
      <c r="K9" s="17">
        <f t="shared" ref="K9:K25" si="42">(C9-K$27)/(K$26-K$27)</f>
        <v>9.090909090909062E-2</v>
      </c>
      <c r="L9" s="17">
        <f t="shared" si="0"/>
        <v>0.57894736842105265</v>
      </c>
      <c r="M9" s="17">
        <f t="shared" si="0"/>
        <v>5.8823529411764684E-2</v>
      </c>
      <c r="N9" s="17">
        <f t="shared" si="0"/>
        <v>6.6666666666666666E-2</v>
      </c>
      <c r="O9" s="17" t="str">
        <f t="shared" si="1"/>
        <v>IS</v>
      </c>
      <c r="R9" s="2">
        <f t="shared" si="2"/>
        <v>0.28516746411483251</v>
      </c>
      <c r="S9" s="2">
        <f t="shared" si="3"/>
        <v>0.31483253588516702</v>
      </c>
      <c r="T9" s="2">
        <f t="shared" si="4"/>
        <v>0.34424430059104921</v>
      </c>
      <c r="U9" s="2">
        <f t="shared" si="5"/>
        <v>0.47757763392438307</v>
      </c>
      <c r="V9" s="2">
        <f t="shared" si="6"/>
        <v>2.014530876759979</v>
      </c>
      <c r="W9" s="2">
        <f t="shared" si="7"/>
        <v>2.5262407355286616</v>
      </c>
      <c r="X9" s="2">
        <f t="shared" si="8"/>
        <v>2.6828018215015117</v>
      </c>
      <c r="Y9" s="2">
        <f t="shared" si="9"/>
        <v>2.7963764821349963</v>
      </c>
      <c r="AC9" s="2">
        <v>3</v>
      </c>
      <c r="AD9" s="2" t="str">
        <f t="shared" si="10"/>
        <v/>
      </c>
      <c r="AE9" s="2" t="str">
        <f t="shared" si="11"/>
        <v>IS</v>
      </c>
      <c r="AF9" s="2" t="str">
        <f t="shared" si="12"/>
        <v>IS</v>
      </c>
      <c r="AG9" s="2" t="str">
        <f t="shared" si="13"/>
        <v/>
      </c>
      <c r="AH9" s="2" t="str">
        <f t="shared" si="14"/>
        <v/>
      </c>
      <c r="AI9" s="2" t="str">
        <f t="shared" si="15"/>
        <v/>
      </c>
      <c r="AJ9" s="2" t="str">
        <f t="shared" si="16"/>
        <v/>
      </c>
      <c r="AK9" s="2" t="str">
        <f t="shared" si="17"/>
        <v/>
      </c>
      <c r="AO9" s="2">
        <v>3</v>
      </c>
      <c r="AP9" s="2" t="str">
        <f t="shared" si="18"/>
        <v/>
      </c>
      <c r="AQ9" s="2" t="str">
        <f t="shared" si="19"/>
        <v>IS</v>
      </c>
      <c r="AR9" s="2" t="str">
        <f t="shared" si="20"/>
        <v>IS</v>
      </c>
      <c r="AS9" s="2" t="str">
        <f t="shared" si="21"/>
        <v>IS</v>
      </c>
      <c r="AT9" s="2" t="str">
        <f t="shared" si="22"/>
        <v/>
      </c>
      <c r="AU9" s="2" t="str">
        <f t="shared" si="23"/>
        <v/>
      </c>
      <c r="AV9" s="2" t="str">
        <f t="shared" si="24"/>
        <v/>
      </c>
      <c r="AW9" s="2" t="str">
        <f t="shared" si="25"/>
        <v/>
      </c>
      <c r="BA9" s="2">
        <v>3</v>
      </c>
      <c r="BB9" s="2" t="str">
        <f t="shared" si="26"/>
        <v/>
      </c>
      <c r="BC9" s="2" t="str">
        <f t="shared" si="27"/>
        <v>IS</v>
      </c>
      <c r="BD9" s="2" t="str">
        <f t="shared" si="28"/>
        <v>IS</v>
      </c>
      <c r="BE9" s="2" t="str">
        <f t="shared" si="29"/>
        <v>IS</v>
      </c>
      <c r="BF9" s="2" t="str">
        <f t="shared" si="30"/>
        <v/>
      </c>
      <c r="BG9" s="2" t="str">
        <f t="shared" si="31"/>
        <v/>
      </c>
      <c r="BH9" s="2" t="str">
        <f t="shared" si="32"/>
        <v/>
      </c>
      <c r="BI9" s="2" t="str">
        <f t="shared" si="33"/>
        <v/>
      </c>
      <c r="BM9" s="2">
        <v>3</v>
      </c>
      <c r="BN9" s="2" t="str">
        <f t="shared" si="34"/>
        <v>IS</v>
      </c>
      <c r="BO9" s="2" t="str">
        <f t="shared" si="35"/>
        <v>IS</v>
      </c>
      <c r="BP9" s="2" t="str">
        <f t="shared" si="36"/>
        <v>IS</v>
      </c>
      <c r="BQ9" s="2" t="str">
        <f t="shared" si="37"/>
        <v>IS</v>
      </c>
      <c r="BR9" s="2" t="str">
        <f t="shared" si="38"/>
        <v/>
      </c>
      <c r="BS9" s="2" t="str">
        <f t="shared" si="39"/>
        <v/>
      </c>
      <c r="BT9" s="2" t="str">
        <f t="shared" si="40"/>
        <v/>
      </c>
      <c r="BU9" s="2" t="str">
        <f t="shared" si="41"/>
        <v/>
      </c>
    </row>
    <row r="10" spans="2:73" x14ac:dyDescent="0.35">
      <c r="B10" s="3">
        <v>5</v>
      </c>
      <c r="C10" s="3">
        <v>5</v>
      </c>
      <c r="D10" s="3">
        <v>3.6</v>
      </c>
      <c r="E10" s="3">
        <v>1.4</v>
      </c>
      <c r="F10" s="3">
        <v>0.2</v>
      </c>
      <c r="G10" s="3" t="s">
        <v>8</v>
      </c>
      <c r="J10" s="17">
        <v>5</v>
      </c>
      <c r="K10" s="17">
        <f t="shared" si="42"/>
        <v>0.27272727272727265</v>
      </c>
      <c r="L10" s="17">
        <f t="shared" si="0"/>
        <v>0.8421052631578948</v>
      </c>
      <c r="M10" s="17">
        <f t="shared" si="0"/>
        <v>2.9411764705882311E-2</v>
      </c>
      <c r="N10" s="17">
        <f t="shared" si="0"/>
        <v>6.6666666666666666E-2</v>
      </c>
      <c r="O10" s="17" t="str">
        <f t="shared" si="1"/>
        <v>IS</v>
      </c>
      <c r="R10" s="2">
        <f t="shared" si="2"/>
        <v>0.40944741532976847</v>
      </c>
      <c r="S10" s="2">
        <f t="shared" si="3"/>
        <v>0.8761140819964347</v>
      </c>
      <c r="T10" s="2">
        <f t="shared" si="4"/>
        <v>0.90552584670231684</v>
      </c>
      <c r="U10" s="2">
        <f t="shared" si="5"/>
        <v>0.98003565062388609</v>
      </c>
      <c r="V10" s="2">
        <f t="shared" si="6"/>
        <v>2.1326751679692855</v>
      </c>
      <c r="W10" s="2">
        <f t="shared" si="7"/>
        <v>2.2807486631016047</v>
      </c>
      <c r="X10" s="2">
        <f t="shared" si="8"/>
        <v>2.4373097490744549</v>
      </c>
      <c r="Y10" s="2">
        <f t="shared" si="9"/>
        <v>2.5508844097079386</v>
      </c>
      <c r="AC10" s="2">
        <v>4</v>
      </c>
      <c r="AD10" s="2" t="str">
        <f t="shared" si="10"/>
        <v/>
      </c>
      <c r="AE10" s="2" t="str">
        <f t="shared" si="11"/>
        <v/>
      </c>
      <c r="AF10" s="2" t="str">
        <f t="shared" si="12"/>
        <v/>
      </c>
      <c r="AG10" s="2" t="str">
        <f t="shared" si="13"/>
        <v>IS</v>
      </c>
      <c r="AH10" s="2" t="str">
        <f t="shared" si="14"/>
        <v/>
      </c>
      <c r="AI10" s="2" t="str">
        <f t="shared" si="15"/>
        <v/>
      </c>
      <c r="AJ10" s="2" t="str">
        <f t="shared" si="16"/>
        <v/>
      </c>
      <c r="AK10" s="2" t="str">
        <f t="shared" si="17"/>
        <v/>
      </c>
      <c r="AO10" s="2">
        <v>4</v>
      </c>
      <c r="AP10" s="2" t="str">
        <f t="shared" si="18"/>
        <v/>
      </c>
      <c r="AQ10" s="2" t="str">
        <f t="shared" si="19"/>
        <v>IS</v>
      </c>
      <c r="AR10" s="2" t="str">
        <f t="shared" si="20"/>
        <v>IS</v>
      </c>
      <c r="AS10" s="2" t="str">
        <f t="shared" si="21"/>
        <v>IS</v>
      </c>
      <c r="AT10" s="2" t="str">
        <f t="shared" si="22"/>
        <v/>
      </c>
      <c r="AU10" s="2" t="str">
        <f t="shared" si="23"/>
        <v/>
      </c>
      <c r="AV10" s="2" t="str">
        <f t="shared" si="24"/>
        <v/>
      </c>
      <c r="AW10" s="2" t="str">
        <f t="shared" si="25"/>
        <v/>
      </c>
      <c r="BA10" s="2">
        <v>4</v>
      </c>
      <c r="BB10" s="2" t="str">
        <f t="shared" si="26"/>
        <v/>
      </c>
      <c r="BC10" s="2" t="str">
        <f t="shared" si="27"/>
        <v>IS</v>
      </c>
      <c r="BD10" s="2" t="str">
        <f t="shared" si="28"/>
        <v>IS</v>
      </c>
      <c r="BE10" s="2" t="str">
        <f t="shared" si="29"/>
        <v>IS</v>
      </c>
      <c r="BF10" s="2" t="str">
        <f t="shared" si="30"/>
        <v/>
      </c>
      <c r="BG10" s="2" t="str">
        <f t="shared" si="31"/>
        <v/>
      </c>
      <c r="BH10" s="2" t="str">
        <f t="shared" si="32"/>
        <v/>
      </c>
      <c r="BI10" s="2" t="str">
        <f t="shared" si="33"/>
        <v/>
      </c>
      <c r="BM10" s="2">
        <v>4</v>
      </c>
      <c r="BN10" s="2" t="str">
        <f t="shared" si="34"/>
        <v>IS</v>
      </c>
      <c r="BO10" s="2" t="str">
        <f t="shared" si="35"/>
        <v>IS</v>
      </c>
      <c r="BP10" s="2" t="str">
        <f t="shared" si="36"/>
        <v>IS</v>
      </c>
      <c r="BQ10" s="2" t="str">
        <f t="shared" si="37"/>
        <v>IS</v>
      </c>
      <c r="BR10" s="2" t="str">
        <f t="shared" si="38"/>
        <v/>
      </c>
      <c r="BS10" s="2" t="str">
        <f t="shared" si="39"/>
        <v/>
      </c>
      <c r="BT10" s="2" t="str">
        <f t="shared" si="40"/>
        <v/>
      </c>
      <c r="BU10" s="2" t="str">
        <f t="shared" si="41"/>
        <v/>
      </c>
    </row>
    <row r="11" spans="2:73" x14ac:dyDescent="0.35">
      <c r="B11" s="3">
        <v>6</v>
      </c>
      <c r="C11" s="3">
        <v>5.4</v>
      </c>
      <c r="D11" s="3">
        <v>3.9</v>
      </c>
      <c r="E11" s="3">
        <v>1.7</v>
      </c>
      <c r="F11" s="3">
        <v>0.4</v>
      </c>
      <c r="G11" s="3" t="s">
        <v>8</v>
      </c>
      <c r="J11" s="17">
        <v>6</v>
      </c>
      <c r="K11" s="17">
        <f t="shared" si="42"/>
        <v>0.4545454545454547</v>
      </c>
      <c r="L11" s="17">
        <f t="shared" si="0"/>
        <v>1</v>
      </c>
      <c r="M11" s="17">
        <f t="shared" si="0"/>
        <v>0.11764705882352937</v>
      </c>
      <c r="N11" s="17">
        <f t="shared" si="0"/>
        <v>0.20000000000000004</v>
      </c>
      <c r="O11" s="17" t="str">
        <f t="shared" si="1"/>
        <v>IS</v>
      </c>
      <c r="R11" s="2">
        <f t="shared" si="2"/>
        <v>0.63891547049441821</v>
      </c>
      <c r="S11" s="2">
        <f t="shared" si="3"/>
        <v>0.31259968102073443</v>
      </c>
      <c r="T11" s="2">
        <f t="shared" si="4"/>
        <v>0.25014541701848153</v>
      </c>
      <c r="U11" s="2">
        <f t="shared" si="5"/>
        <v>0.25716296087813079</v>
      </c>
      <c r="V11" s="2">
        <f t="shared" si="6"/>
        <v>2.0122980218955457</v>
      </c>
      <c r="W11" s="2">
        <f t="shared" si="7"/>
        <v>2.5361290927854405</v>
      </c>
      <c r="X11" s="2">
        <f t="shared" si="8"/>
        <v>2.6926901787582906</v>
      </c>
      <c r="Y11" s="2">
        <f t="shared" si="9"/>
        <v>2.8062648393917744</v>
      </c>
      <c r="AC11" s="2">
        <v>5</v>
      </c>
      <c r="AD11" s="2" t="str">
        <f t="shared" si="10"/>
        <v>IS</v>
      </c>
      <c r="AE11" s="2" t="str">
        <f t="shared" si="11"/>
        <v/>
      </c>
      <c r="AF11" s="2" t="str">
        <f t="shared" si="12"/>
        <v>IS</v>
      </c>
      <c r="AG11" s="2" t="str">
        <f t="shared" si="13"/>
        <v/>
      </c>
      <c r="AH11" s="2" t="str">
        <f t="shared" si="14"/>
        <v/>
      </c>
      <c r="AI11" s="2" t="str">
        <f t="shared" si="15"/>
        <v/>
      </c>
      <c r="AJ11" s="2" t="str">
        <f t="shared" si="16"/>
        <v/>
      </c>
      <c r="AK11" s="2" t="str">
        <f t="shared" si="17"/>
        <v/>
      </c>
      <c r="AO11" s="2">
        <v>5</v>
      </c>
      <c r="AP11" s="2" t="str">
        <f t="shared" si="18"/>
        <v>IS</v>
      </c>
      <c r="AQ11" s="2" t="str">
        <f t="shared" si="19"/>
        <v/>
      </c>
      <c r="AR11" s="2" t="str">
        <f t="shared" si="20"/>
        <v>IS</v>
      </c>
      <c r="AS11" s="2" t="str">
        <f t="shared" si="21"/>
        <v/>
      </c>
      <c r="AT11" s="2" t="str">
        <f t="shared" si="22"/>
        <v/>
      </c>
      <c r="AU11" s="2" t="str">
        <f t="shared" si="23"/>
        <v/>
      </c>
      <c r="AV11" s="2" t="str">
        <f t="shared" si="24"/>
        <v/>
      </c>
      <c r="AW11" s="2" t="str">
        <f t="shared" si="25"/>
        <v/>
      </c>
      <c r="BA11" s="2">
        <v>5</v>
      </c>
      <c r="BB11" s="2" t="str">
        <f t="shared" si="26"/>
        <v>IS</v>
      </c>
      <c r="BC11" s="2" t="str">
        <f t="shared" si="27"/>
        <v/>
      </c>
      <c r="BD11" s="2" t="str">
        <f t="shared" si="28"/>
        <v>IS</v>
      </c>
      <c r="BE11" s="2" t="str">
        <f t="shared" si="29"/>
        <v/>
      </c>
      <c r="BF11" s="2" t="str">
        <f t="shared" si="30"/>
        <v/>
      </c>
      <c r="BG11" s="2" t="str">
        <f t="shared" si="31"/>
        <v/>
      </c>
      <c r="BH11" s="2" t="str">
        <f t="shared" si="32"/>
        <v/>
      </c>
      <c r="BI11" s="2" t="str">
        <f t="shared" si="33"/>
        <v/>
      </c>
      <c r="BM11" s="2">
        <v>5</v>
      </c>
      <c r="BN11" s="2" t="str">
        <f t="shared" si="34"/>
        <v>IS</v>
      </c>
      <c r="BO11" s="2" t="str">
        <f t="shared" si="35"/>
        <v>IS</v>
      </c>
      <c r="BP11" s="2" t="str">
        <f t="shared" si="36"/>
        <v>IS</v>
      </c>
      <c r="BQ11" s="2" t="str">
        <f t="shared" si="37"/>
        <v>IS</v>
      </c>
      <c r="BR11" s="2" t="str">
        <f t="shared" si="38"/>
        <v/>
      </c>
      <c r="BS11" s="2" t="str">
        <f t="shared" si="39"/>
        <v/>
      </c>
      <c r="BT11" s="2" t="str">
        <f t="shared" si="40"/>
        <v/>
      </c>
      <c r="BU11" s="2" t="str">
        <f t="shared" si="41"/>
        <v/>
      </c>
    </row>
    <row r="12" spans="2:73" x14ac:dyDescent="0.35">
      <c r="B12" s="3">
        <v>7</v>
      </c>
      <c r="C12" s="3">
        <v>4.5999999999999996</v>
      </c>
      <c r="D12" s="3">
        <v>3.4</v>
      </c>
      <c r="E12" s="3">
        <v>1.4</v>
      </c>
      <c r="F12" s="3">
        <v>0.3</v>
      </c>
      <c r="G12" s="3" t="s">
        <v>8</v>
      </c>
      <c r="J12" s="17">
        <v>7</v>
      </c>
      <c r="K12" s="17">
        <f t="shared" si="42"/>
        <v>9.090909090909062E-2</v>
      </c>
      <c r="L12" s="17">
        <f t="shared" si="0"/>
        <v>0.73684210526315785</v>
      </c>
      <c r="M12" s="17">
        <f t="shared" si="0"/>
        <v>2.9411764705882311E-2</v>
      </c>
      <c r="N12" s="17">
        <f t="shared" si="0"/>
        <v>0.13333333333333333</v>
      </c>
      <c r="O12" s="17" t="str">
        <f t="shared" si="1"/>
        <v>IS</v>
      </c>
      <c r="R12" s="2">
        <f t="shared" si="2"/>
        <v>0.41984238671545182</v>
      </c>
      <c r="S12" s="2">
        <f t="shared" si="3"/>
        <v>0.23898114269631243</v>
      </c>
      <c r="T12" s="2">
        <f t="shared" si="4"/>
        <v>0.39470869687587923</v>
      </c>
      <c r="U12" s="2">
        <f t="shared" si="5"/>
        <v>0.34290271132376376</v>
      </c>
      <c r="V12" s="2">
        <f t="shared" si="6"/>
        <v>1.8798559541593594</v>
      </c>
      <c r="W12" s="2">
        <f t="shared" si="7"/>
        <v>2.3915658129280422</v>
      </c>
      <c r="X12" s="2">
        <f t="shared" si="8"/>
        <v>2.5481268989008932</v>
      </c>
      <c r="Y12" s="2">
        <f t="shared" si="9"/>
        <v>2.6617015595343769</v>
      </c>
      <c r="AC12" s="2">
        <v>6</v>
      </c>
      <c r="AD12" s="2" t="str">
        <f t="shared" si="10"/>
        <v>IS</v>
      </c>
      <c r="AE12" s="2" t="str">
        <f t="shared" si="11"/>
        <v/>
      </c>
      <c r="AF12" s="2" t="str">
        <f t="shared" si="12"/>
        <v/>
      </c>
      <c r="AG12" s="2" t="str">
        <f t="shared" si="13"/>
        <v/>
      </c>
      <c r="AH12" s="2" t="str">
        <f t="shared" si="14"/>
        <v/>
      </c>
      <c r="AI12" s="2" t="str">
        <f t="shared" si="15"/>
        <v/>
      </c>
      <c r="AJ12" s="2" t="str">
        <f t="shared" si="16"/>
        <v/>
      </c>
      <c r="AK12" s="2" t="str">
        <f t="shared" si="17"/>
        <v/>
      </c>
      <c r="AO12" s="2">
        <v>6</v>
      </c>
      <c r="AP12" s="2" t="str">
        <f t="shared" si="18"/>
        <v>IS</v>
      </c>
      <c r="AQ12" s="2" t="str">
        <f t="shared" si="19"/>
        <v/>
      </c>
      <c r="AR12" s="2" t="str">
        <f t="shared" si="20"/>
        <v/>
      </c>
      <c r="AS12" s="2" t="str">
        <f t="shared" si="21"/>
        <v/>
      </c>
      <c r="AT12" s="2" t="str">
        <f t="shared" si="22"/>
        <v/>
      </c>
      <c r="AU12" s="2" t="str">
        <f t="shared" si="23"/>
        <v/>
      </c>
      <c r="AV12" s="2" t="str">
        <f t="shared" si="24"/>
        <v/>
      </c>
      <c r="AW12" s="2" t="str">
        <f t="shared" si="25"/>
        <v/>
      </c>
      <c r="BA12" s="2">
        <v>6</v>
      </c>
      <c r="BB12" s="2" t="str">
        <f t="shared" si="26"/>
        <v>IS</v>
      </c>
      <c r="BC12" s="2" t="str">
        <f t="shared" si="27"/>
        <v/>
      </c>
      <c r="BD12" s="2" t="str">
        <f t="shared" si="28"/>
        <v/>
      </c>
      <c r="BE12" s="2" t="str">
        <f t="shared" si="29"/>
        <v/>
      </c>
      <c r="BF12" s="2" t="str">
        <f t="shared" si="30"/>
        <v/>
      </c>
      <c r="BG12" s="2" t="str">
        <f t="shared" si="31"/>
        <v/>
      </c>
      <c r="BH12" s="2" t="str">
        <f t="shared" si="32"/>
        <v/>
      </c>
      <c r="BI12" s="2" t="str">
        <f t="shared" si="33"/>
        <v/>
      </c>
      <c r="BM12" s="2">
        <v>6</v>
      </c>
      <c r="BN12" s="2" t="str">
        <f t="shared" si="34"/>
        <v>IS</v>
      </c>
      <c r="BO12" s="2" t="str">
        <f t="shared" si="35"/>
        <v/>
      </c>
      <c r="BP12" s="2" t="str">
        <f t="shared" si="36"/>
        <v/>
      </c>
      <c r="BQ12" s="2" t="str">
        <f t="shared" si="37"/>
        <v/>
      </c>
      <c r="BR12" s="2" t="str">
        <f t="shared" si="38"/>
        <v/>
      </c>
      <c r="BS12" s="2" t="str">
        <f t="shared" si="39"/>
        <v/>
      </c>
      <c r="BT12" s="2" t="str">
        <f t="shared" si="40"/>
        <v/>
      </c>
      <c r="BU12" s="2" t="str">
        <f t="shared" si="41"/>
        <v/>
      </c>
    </row>
    <row r="13" spans="2:73" x14ac:dyDescent="0.35">
      <c r="B13" s="3">
        <v>8</v>
      </c>
      <c r="C13" s="3">
        <v>5</v>
      </c>
      <c r="D13" s="3">
        <v>3.4</v>
      </c>
      <c r="E13" s="3">
        <v>1.5</v>
      </c>
      <c r="F13" s="3">
        <v>0.2</v>
      </c>
      <c r="G13" s="3" t="s">
        <v>8</v>
      </c>
      <c r="J13" s="17">
        <v>8</v>
      </c>
      <c r="K13" s="17">
        <f t="shared" si="42"/>
        <v>0.27272727272727265</v>
      </c>
      <c r="L13" s="17">
        <f t="shared" si="0"/>
        <v>0.73684210526315785</v>
      </c>
      <c r="M13" s="17">
        <f t="shared" si="0"/>
        <v>5.8823529411764684E-2</v>
      </c>
      <c r="N13" s="17">
        <f t="shared" si="0"/>
        <v>6.6666666666666666E-2</v>
      </c>
      <c r="O13" s="17" t="str">
        <f t="shared" si="1"/>
        <v>IS</v>
      </c>
      <c r="R13" s="2">
        <f t="shared" si="2"/>
        <v>0.9263157894736842</v>
      </c>
      <c r="S13" s="2">
        <f t="shared" si="3"/>
        <v>0.45964912280701797</v>
      </c>
      <c r="T13" s="2">
        <f t="shared" si="4"/>
        <v>0.48906088751290039</v>
      </c>
      <c r="U13" s="2">
        <f t="shared" si="5"/>
        <v>0.35572755417956664</v>
      </c>
      <c r="V13" s="2">
        <f t="shared" si="6"/>
        <v>1.9067158847344607</v>
      </c>
      <c r="W13" s="2">
        <f t="shared" si="7"/>
        <v>2.8165118679050574</v>
      </c>
      <c r="X13" s="2">
        <f t="shared" si="8"/>
        <v>2.5871080415972054</v>
      </c>
      <c r="Y13" s="2">
        <f t="shared" si="9"/>
        <v>2.9533142811780584</v>
      </c>
      <c r="AC13" s="2">
        <v>7</v>
      </c>
      <c r="AD13" s="2" t="str">
        <f t="shared" si="10"/>
        <v/>
      </c>
      <c r="AE13" s="2" t="str">
        <f t="shared" si="11"/>
        <v/>
      </c>
      <c r="AF13" s="2" t="str">
        <f t="shared" si="12"/>
        <v>IS</v>
      </c>
      <c r="AG13" s="2" t="str">
        <f t="shared" si="13"/>
        <v>IS</v>
      </c>
      <c r="AH13" s="2" t="str">
        <f t="shared" si="14"/>
        <v/>
      </c>
      <c r="AI13" s="2" t="str">
        <f t="shared" si="15"/>
        <v/>
      </c>
      <c r="AJ13" s="2" t="str">
        <f t="shared" si="16"/>
        <v/>
      </c>
      <c r="AK13" s="2" t="str">
        <f t="shared" si="17"/>
        <v/>
      </c>
      <c r="AO13" s="2">
        <v>7</v>
      </c>
      <c r="AP13" s="2" t="str">
        <f t="shared" si="18"/>
        <v/>
      </c>
      <c r="AQ13" s="2" t="str">
        <f t="shared" si="19"/>
        <v/>
      </c>
      <c r="AR13" s="2" t="str">
        <f t="shared" si="20"/>
        <v>IS</v>
      </c>
      <c r="AS13" s="2" t="str">
        <f t="shared" si="21"/>
        <v>IS</v>
      </c>
      <c r="AT13" s="2" t="str">
        <f t="shared" si="22"/>
        <v/>
      </c>
      <c r="AU13" s="2" t="str">
        <f t="shared" si="23"/>
        <v/>
      </c>
      <c r="AV13" s="2" t="str">
        <f t="shared" si="24"/>
        <v/>
      </c>
      <c r="AW13" s="2" t="str">
        <f t="shared" si="25"/>
        <v/>
      </c>
      <c r="BA13" s="2">
        <v>7</v>
      </c>
      <c r="BB13" s="2" t="str">
        <f t="shared" si="26"/>
        <v>IS</v>
      </c>
      <c r="BC13" s="2" t="str">
        <f t="shared" si="27"/>
        <v>IS</v>
      </c>
      <c r="BD13" s="2" t="str">
        <f t="shared" si="28"/>
        <v>IS</v>
      </c>
      <c r="BE13" s="2" t="str">
        <f t="shared" si="29"/>
        <v>IS</v>
      </c>
      <c r="BF13" s="2" t="str">
        <f t="shared" si="30"/>
        <v/>
      </c>
      <c r="BG13" s="2" t="str">
        <f t="shared" si="31"/>
        <v/>
      </c>
      <c r="BH13" s="2" t="str">
        <f t="shared" si="32"/>
        <v/>
      </c>
      <c r="BI13" s="2" t="str">
        <f t="shared" si="33"/>
        <v/>
      </c>
      <c r="BM13" s="2">
        <v>7</v>
      </c>
      <c r="BN13" s="2" t="str">
        <f t="shared" si="34"/>
        <v>IS</v>
      </c>
      <c r="BO13" s="2" t="str">
        <f t="shared" si="35"/>
        <v>IS</v>
      </c>
      <c r="BP13" s="2" t="str">
        <f t="shared" si="36"/>
        <v>IS</v>
      </c>
      <c r="BQ13" s="2" t="str">
        <f t="shared" si="37"/>
        <v>IS</v>
      </c>
      <c r="BR13" s="2" t="str">
        <f t="shared" si="38"/>
        <v/>
      </c>
      <c r="BS13" s="2" t="str">
        <f t="shared" si="39"/>
        <v/>
      </c>
      <c r="BT13" s="2" t="str">
        <f t="shared" si="40"/>
        <v/>
      </c>
      <c r="BU13" s="2" t="str">
        <f t="shared" si="41"/>
        <v/>
      </c>
    </row>
    <row r="14" spans="2:73" x14ac:dyDescent="0.35">
      <c r="B14" s="3">
        <v>9</v>
      </c>
      <c r="C14" s="3">
        <v>4.4000000000000004</v>
      </c>
      <c r="D14" s="3">
        <v>2.9</v>
      </c>
      <c r="E14" s="3">
        <v>1.4</v>
      </c>
      <c r="F14" s="3">
        <v>0.2</v>
      </c>
      <c r="G14" s="3" t="s">
        <v>8</v>
      </c>
      <c r="J14" s="17">
        <v>9</v>
      </c>
      <c r="K14" s="17">
        <f t="shared" si="42"/>
        <v>0</v>
      </c>
      <c r="L14" s="17">
        <f t="shared" si="0"/>
        <v>0.47368421052631576</v>
      </c>
      <c r="M14" s="17">
        <f t="shared" si="0"/>
        <v>2.9411764705882311E-2</v>
      </c>
      <c r="N14" s="17">
        <f t="shared" si="0"/>
        <v>6.6666666666666666E-2</v>
      </c>
      <c r="O14" s="17" t="str">
        <f t="shared" si="1"/>
        <v>IS</v>
      </c>
      <c r="R14" s="2">
        <f t="shared" si="2"/>
        <v>0.55652500234543567</v>
      </c>
      <c r="S14" s="2">
        <f t="shared" si="3"/>
        <v>0.14440379022422323</v>
      </c>
      <c r="T14" s="2">
        <f t="shared" si="4"/>
        <v>0.44048222159677247</v>
      </c>
      <c r="U14" s="2">
        <f t="shared" si="5"/>
        <v>0.38165869218500809</v>
      </c>
      <c r="V14" s="2">
        <f t="shared" si="6"/>
        <v>1.8219612173172548</v>
      </c>
      <c r="W14" s="2">
        <f t="shared" si="7"/>
        <v>2.5212308846983773</v>
      </c>
      <c r="X14" s="2">
        <f t="shared" si="8"/>
        <v>2.5023533741799997</v>
      </c>
      <c r="Y14" s="2">
        <f t="shared" si="9"/>
        <v>2.6580332979713783</v>
      </c>
      <c r="AC14" s="2">
        <v>8</v>
      </c>
      <c r="AD14" s="2" t="str">
        <f t="shared" si="10"/>
        <v/>
      </c>
      <c r="AE14" s="2" t="str">
        <f t="shared" si="11"/>
        <v/>
      </c>
      <c r="AF14" s="2" t="str">
        <f t="shared" si="12"/>
        <v/>
      </c>
      <c r="AG14" s="2" t="str">
        <f t="shared" si="13"/>
        <v>IS</v>
      </c>
      <c r="AH14" s="2" t="str">
        <f t="shared" si="14"/>
        <v/>
      </c>
      <c r="AI14" s="2" t="str">
        <f t="shared" si="15"/>
        <v/>
      </c>
      <c r="AJ14" s="2" t="str">
        <f t="shared" si="16"/>
        <v/>
      </c>
      <c r="AK14" s="2" t="str">
        <f t="shared" si="17"/>
        <v/>
      </c>
      <c r="AO14" s="2">
        <v>8</v>
      </c>
      <c r="AP14" s="2" t="str">
        <f t="shared" si="18"/>
        <v>IS</v>
      </c>
      <c r="AQ14" s="2" t="str">
        <f t="shared" si="19"/>
        <v>IS</v>
      </c>
      <c r="AR14" s="2" t="str">
        <f t="shared" si="20"/>
        <v/>
      </c>
      <c r="AS14" s="2" t="str">
        <f t="shared" si="21"/>
        <v>IS</v>
      </c>
      <c r="AT14" s="2" t="str">
        <f t="shared" si="22"/>
        <v/>
      </c>
      <c r="AU14" s="2" t="str">
        <f t="shared" si="23"/>
        <v/>
      </c>
      <c r="AV14" s="2" t="str">
        <f t="shared" si="24"/>
        <v/>
      </c>
      <c r="AW14" s="2" t="str">
        <f t="shared" si="25"/>
        <v/>
      </c>
      <c r="BA14" s="2">
        <v>8</v>
      </c>
      <c r="BB14" s="2" t="str">
        <f t="shared" si="26"/>
        <v>IS</v>
      </c>
      <c r="BC14" s="2" t="str">
        <f t="shared" si="27"/>
        <v>IS</v>
      </c>
      <c r="BD14" s="2" t="str">
        <f t="shared" si="28"/>
        <v>IS</v>
      </c>
      <c r="BE14" s="2" t="str">
        <f t="shared" si="29"/>
        <v>IS</v>
      </c>
      <c r="BF14" s="2" t="str">
        <f t="shared" si="30"/>
        <v/>
      </c>
      <c r="BG14" s="2" t="str">
        <f t="shared" si="31"/>
        <v/>
      </c>
      <c r="BH14" s="2" t="str">
        <f t="shared" si="32"/>
        <v/>
      </c>
      <c r="BI14" s="2" t="str">
        <f t="shared" si="33"/>
        <v/>
      </c>
      <c r="BM14" s="2">
        <v>8</v>
      </c>
      <c r="BN14" s="2" t="str">
        <f t="shared" si="34"/>
        <v>IS</v>
      </c>
      <c r="BO14" s="2" t="str">
        <f t="shared" si="35"/>
        <v>IS</v>
      </c>
      <c r="BP14" s="2" t="str">
        <f t="shared" si="36"/>
        <v>IS</v>
      </c>
      <c r="BQ14" s="2" t="str">
        <f t="shared" si="37"/>
        <v>IS</v>
      </c>
      <c r="BR14" s="2" t="str">
        <f t="shared" si="38"/>
        <v/>
      </c>
      <c r="BS14" s="2" t="str">
        <f t="shared" si="39"/>
        <v/>
      </c>
      <c r="BT14" s="2" t="str">
        <f t="shared" si="40"/>
        <v/>
      </c>
      <c r="BU14" s="2" t="str">
        <f t="shared" si="41"/>
        <v/>
      </c>
    </row>
    <row r="15" spans="2:73" x14ac:dyDescent="0.35">
      <c r="B15" s="3">
        <v>10</v>
      </c>
      <c r="C15" s="3">
        <v>4.9000000000000004</v>
      </c>
      <c r="D15" s="3">
        <v>3.1</v>
      </c>
      <c r="E15" s="3">
        <v>1.5</v>
      </c>
      <c r="F15" s="3">
        <v>0.1</v>
      </c>
      <c r="G15" s="3" t="s">
        <v>8</v>
      </c>
      <c r="J15" s="17">
        <v>10</v>
      </c>
      <c r="K15" s="17">
        <f t="shared" si="42"/>
        <v>0.22727272727272735</v>
      </c>
      <c r="L15" s="17">
        <f t="shared" si="0"/>
        <v>0.57894736842105265</v>
      </c>
      <c r="M15" s="17">
        <f t="shared" si="0"/>
        <v>5.8823529411764684E-2</v>
      </c>
      <c r="N15" s="17">
        <f t="shared" si="0"/>
        <v>0</v>
      </c>
      <c r="O15" s="17" t="str">
        <f t="shared" si="1"/>
        <v>IS</v>
      </c>
      <c r="R15" s="2">
        <f t="shared" si="2"/>
        <v>3.0746692935547424</v>
      </c>
      <c r="S15" s="2">
        <f t="shared" si="3"/>
        <v>2.8746692935547418</v>
      </c>
      <c r="T15" s="2">
        <f t="shared" si="4"/>
        <v>3.1707477249272915</v>
      </c>
      <c r="U15" s="2">
        <f t="shared" si="5"/>
        <v>3.111924195515527</v>
      </c>
      <c r="V15" s="2">
        <f t="shared" si="6"/>
        <v>1.7504095491711587</v>
      </c>
      <c r="W15" s="2">
        <f t="shared" si="7"/>
        <v>0.51780654845670293</v>
      </c>
      <c r="X15" s="2">
        <f t="shared" si="8"/>
        <v>0.80335072564174681</v>
      </c>
      <c r="Y15" s="2">
        <f t="shared" si="9"/>
        <v>0.26407008883789068</v>
      </c>
      <c r="AC15" s="2">
        <v>9</v>
      </c>
      <c r="AD15" s="2" t="str">
        <f t="shared" si="10"/>
        <v/>
      </c>
      <c r="AE15" s="2" t="str">
        <f t="shared" si="11"/>
        <v/>
      </c>
      <c r="AF15" s="2" t="str">
        <f t="shared" si="12"/>
        <v/>
      </c>
      <c r="AG15" s="2" t="str">
        <f t="shared" si="13"/>
        <v/>
      </c>
      <c r="AH15" s="2" t="str">
        <f t="shared" si="14"/>
        <v/>
      </c>
      <c r="AI15" s="2" t="str">
        <f t="shared" si="15"/>
        <v/>
      </c>
      <c r="AJ15" s="2" t="str">
        <f t="shared" si="16"/>
        <v/>
      </c>
      <c r="AK15" s="2" t="str">
        <f t="shared" si="17"/>
        <v/>
      </c>
      <c r="AO15" s="2">
        <v>9</v>
      </c>
      <c r="AP15" s="2" t="str">
        <f t="shared" si="18"/>
        <v/>
      </c>
      <c r="AQ15" s="2" t="str">
        <f t="shared" si="19"/>
        <v/>
      </c>
      <c r="AR15" s="2" t="str">
        <f t="shared" si="20"/>
        <v/>
      </c>
      <c r="AS15" s="2" t="str">
        <f t="shared" si="21"/>
        <v>IS</v>
      </c>
      <c r="AT15" s="2" t="str">
        <f t="shared" si="22"/>
        <v/>
      </c>
      <c r="AU15" s="2" t="str">
        <f t="shared" si="23"/>
        <v/>
      </c>
      <c r="AV15" s="2" t="str">
        <f t="shared" si="24"/>
        <v/>
      </c>
      <c r="AW15" s="2" t="str">
        <f t="shared" si="25"/>
        <v/>
      </c>
      <c r="BA15" s="2">
        <v>9</v>
      </c>
      <c r="BB15" s="2" t="str">
        <f t="shared" si="26"/>
        <v/>
      </c>
      <c r="BC15" s="2" t="str">
        <f t="shared" si="27"/>
        <v/>
      </c>
      <c r="BD15" s="2" t="str">
        <f t="shared" si="28"/>
        <v/>
      </c>
      <c r="BE15" s="2" t="str">
        <f t="shared" si="29"/>
        <v>IS</v>
      </c>
      <c r="BF15" s="2" t="str">
        <f t="shared" si="30"/>
        <v/>
      </c>
      <c r="BG15" s="2" t="str">
        <f t="shared" si="31"/>
        <v/>
      </c>
      <c r="BH15" s="2" t="str">
        <f t="shared" si="32"/>
        <v/>
      </c>
      <c r="BI15" s="2" t="str">
        <f t="shared" si="33"/>
        <v/>
      </c>
      <c r="BM15" s="2">
        <v>9</v>
      </c>
      <c r="BN15" s="2" t="str">
        <f t="shared" si="34"/>
        <v/>
      </c>
      <c r="BO15" s="2" t="str">
        <f t="shared" si="35"/>
        <v>IS</v>
      </c>
      <c r="BP15" s="2" t="str">
        <f t="shared" si="36"/>
        <v>IS</v>
      </c>
      <c r="BQ15" s="2" t="str">
        <f t="shared" si="37"/>
        <v>IS</v>
      </c>
      <c r="BR15" s="2" t="str">
        <f t="shared" si="38"/>
        <v/>
      </c>
      <c r="BS15" s="2" t="str">
        <f t="shared" si="39"/>
        <v/>
      </c>
      <c r="BT15" s="2" t="str">
        <f t="shared" si="40"/>
        <v/>
      </c>
      <c r="BU15" s="2" t="str">
        <f t="shared" si="41"/>
        <v/>
      </c>
    </row>
    <row r="16" spans="2:73" x14ac:dyDescent="0.35">
      <c r="B16" s="3">
        <v>11</v>
      </c>
      <c r="C16" s="3">
        <v>6.5</v>
      </c>
      <c r="D16" s="3">
        <v>2.8</v>
      </c>
      <c r="E16" s="3">
        <v>4.5999999999999996</v>
      </c>
      <c r="F16" s="3">
        <v>1.5</v>
      </c>
      <c r="G16" s="3" t="s">
        <v>9</v>
      </c>
      <c r="J16" s="17">
        <v>11</v>
      </c>
      <c r="K16" s="17">
        <f t="shared" si="42"/>
        <v>0.9545454545454547</v>
      </c>
      <c r="L16" s="17">
        <f t="shared" si="0"/>
        <v>0.42105263157894729</v>
      </c>
      <c r="M16" s="17">
        <f t="shared" si="0"/>
        <v>0.97058823529411753</v>
      </c>
      <c r="N16" s="17">
        <f t="shared" si="0"/>
        <v>0.93333333333333324</v>
      </c>
      <c r="O16" s="17" t="str">
        <f t="shared" si="1"/>
        <v>IV</v>
      </c>
      <c r="R16" s="2">
        <f t="shared" si="2"/>
        <v>2.5482878318791631</v>
      </c>
      <c r="S16" s="2">
        <f t="shared" si="3"/>
        <v>2.3482878318791625</v>
      </c>
      <c r="T16" s="2">
        <f t="shared" si="4"/>
        <v>2.6443662632517122</v>
      </c>
      <c r="U16" s="2">
        <f t="shared" si="5"/>
        <v>2.5855427338399477</v>
      </c>
      <c r="V16" s="2">
        <f t="shared" si="6"/>
        <v>1.2240280874955793</v>
      </c>
      <c r="W16" s="2">
        <f t="shared" si="7"/>
        <v>0.80960690496294263</v>
      </c>
      <c r="X16" s="2">
        <f t="shared" si="8"/>
        <v>0.96181774881465265</v>
      </c>
      <c r="Y16" s="2">
        <f t="shared" si="9"/>
        <v>0.7699387300006495</v>
      </c>
      <c r="AC16" s="2">
        <v>10</v>
      </c>
      <c r="AD16" s="2" t="str">
        <f t="shared" si="10"/>
        <v/>
      </c>
      <c r="AE16" s="2" t="str">
        <f t="shared" si="11"/>
        <v>IS</v>
      </c>
      <c r="AF16" s="2" t="str">
        <f t="shared" si="12"/>
        <v/>
      </c>
      <c r="AG16" s="2" t="str">
        <f t="shared" si="13"/>
        <v/>
      </c>
      <c r="AH16" s="2" t="str">
        <f t="shared" si="14"/>
        <v/>
      </c>
      <c r="AI16" s="2" t="str">
        <f t="shared" si="15"/>
        <v/>
      </c>
      <c r="AJ16" s="2" t="str">
        <f t="shared" si="16"/>
        <v/>
      </c>
      <c r="AK16" s="2" t="str">
        <f t="shared" si="17"/>
        <v/>
      </c>
      <c r="AO16" s="2">
        <v>10</v>
      </c>
      <c r="AP16" s="2" t="str">
        <f t="shared" si="18"/>
        <v>IS</v>
      </c>
      <c r="AQ16" s="2" t="str">
        <f t="shared" si="19"/>
        <v>IS</v>
      </c>
      <c r="AR16" s="2" t="str">
        <f t="shared" si="20"/>
        <v/>
      </c>
      <c r="AS16" s="2" t="str">
        <f t="shared" si="21"/>
        <v/>
      </c>
      <c r="AT16" s="2" t="str">
        <f t="shared" si="22"/>
        <v/>
      </c>
      <c r="AU16" s="2" t="str">
        <f t="shared" si="23"/>
        <v/>
      </c>
      <c r="AV16" s="2" t="str">
        <f t="shared" si="24"/>
        <v/>
      </c>
      <c r="AW16" s="2" t="str">
        <f t="shared" si="25"/>
        <v/>
      </c>
      <c r="BA16" s="2">
        <v>10</v>
      </c>
      <c r="BB16" s="2" t="str">
        <f t="shared" si="26"/>
        <v>IS</v>
      </c>
      <c r="BC16" s="2" t="str">
        <f t="shared" si="27"/>
        <v>IS</v>
      </c>
      <c r="BD16" s="2" t="str">
        <f t="shared" si="28"/>
        <v>IS</v>
      </c>
      <c r="BE16" s="2" t="str">
        <f t="shared" si="29"/>
        <v>IS</v>
      </c>
      <c r="BF16" s="2" t="str">
        <f t="shared" si="30"/>
        <v/>
      </c>
      <c r="BG16" s="2" t="str">
        <f t="shared" si="31"/>
        <v/>
      </c>
      <c r="BH16" s="2" t="str">
        <f t="shared" si="32"/>
        <v/>
      </c>
      <c r="BI16" s="2" t="str">
        <f t="shared" si="33"/>
        <v/>
      </c>
      <c r="BM16" s="2">
        <v>10</v>
      </c>
      <c r="BN16" s="2" t="str">
        <f t="shared" si="34"/>
        <v>IS</v>
      </c>
      <c r="BO16" s="2" t="str">
        <f t="shared" si="35"/>
        <v>IS</v>
      </c>
      <c r="BP16" s="2" t="str">
        <f t="shared" si="36"/>
        <v>IS</v>
      </c>
      <c r="BQ16" s="2" t="str">
        <f t="shared" si="37"/>
        <v>IS</v>
      </c>
      <c r="BR16" s="2" t="str">
        <f t="shared" si="38"/>
        <v/>
      </c>
      <c r="BS16" s="2" t="str">
        <f t="shared" si="39"/>
        <v/>
      </c>
      <c r="BT16" s="2" t="str">
        <f t="shared" si="40"/>
        <v/>
      </c>
      <c r="BU16" s="2" t="str">
        <f t="shared" si="41"/>
        <v/>
      </c>
    </row>
    <row r="17" spans="2:73" x14ac:dyDescent="0.35">
      <c r="B17" s="3">
        <v>12</v>
      </c>
      <c r="C17" s="3">
        <v>5.7</v>
      </c>
      <c r="D17" s="3">
        <v>2.8</v>
      </c>
      <c r="E17" s="3">
        <v>4.5</v>
      </c>
      <c r="F17" s="3">
        <v>1.3</v>
      </c>
      <c r="G17" s="3" t="s">
        <v>9</v>
      </c>
      <c r="J17" s="17">
        <v>12</v>
      </c>
      <c r="K17" s="17">
        <f t="shared" si="42"/>
        <v>0.59090909090909105</v>
      </c>
      <c r="L17" s="17">
        <f t="shared" si="0"/>
        <v>0.42105263157894729</v>
      </c>
      <c r="M17" s="17">
        <f t="shared" si="0"/>
        <v>0.94117647058823528</v>
      </c>
      <c r="N17" s="17">
        <f t="shared" si="0"/>
        <v>0.79999999999999993</v>
      </c>
      <c r="O17" s="17" t="str">
        <f t="shared" si="1"/>
        <v>IV</v>
      </c>
      <c r="R17" s="2">
        <f t="shared" si="2"/>
        <v>2.8166807392813586</v>
      </c>
      <c r="S17" s="2">
        <f t="shared" si="3"/>
        <v>2.6517684585796033</v>
      </c>
      <c r="T17" s="2">
        <f t="shared" si="4"/>
        <v>2.9127591706539073</v>
      </c>
      <c r="U17" s="2">
        <f t="shared" si="5"/>
        <v>2.8539356412421428</v>
      </c>
      <c r="V17" s="2">
        <f t="shared" si="6"/>
        <v>2.018736784371459</v>
      </c>
      <c r="W17" s="2">
        <f t="shared" si="7"/>
        <v>0.16763298620883804</v>
      </c>
      <c r="X17" s="2">
        <f t="shared" si="8"/>
        <v>1.2110719002359871</v>
      </c>
      <c r="Y17" s="2">
        <f t="shared" si="9"/>
        <v>0.29749723960250274</v>
      </c>
      <c r="AC17" s="2">
        <v>11</v>
      </c>
      <c r="AD17" s="2" t="str">
        <f t="shared" si="10"/>
        <v/>
      </c>
      <c r="AE17" s="2" t="str">
        <f t="shared" si="11"/>
        <v/>
      </c>
      <c r="AF17" s="2" t="str">
        <f t="shared" si="12"/>
        <v/>
      </c>
      <c r="AG17" s="2" t="str">
        <f t="shared" si="13"/>
        <v/>
      </c>
      <c r="AH17" s="2" t="str">
        <f t="shared" si="14"/>
        <v/>
      </c>
      <c r="AI17" s="2" t="str">
        <f t="shared" si="15"/>
        <v>IV</v>
      </c>
      <c r="AJ17" s="2" t="str">
        <f t="shared" si="16"/>
        <v>IV</v>
      </c>
      <c r="AK17" s="2" t="str">
        <f t="shared" si="17"/>
        <v>IV</v>
      </c>
      <c r="AO17" s="2">
        <v>11</v>
      </c>
      <c r="AP17" s="2" t="str">
        <f t="shared" si="18"/>
        <v/>
      </c>
      <c r="AQ17" s="2" t="str">
        <f t="shared" si="19"/>
        <v/>
      </c>
      <c r="AR17" s="2" t="str">
        <f t="shared" si="20"/>
        <v/>
      </c>
      <c r="AS17" s="2" t="str">
        <f t="shared" si="21"/>
        <v/>
      </c>
      <c r="AT17" s="2" t="str">
        <f t="shared" si="22"/>
        <v/>
      </c>
      <c r="AU17" s="2" t="str">
        <f t="shared" si="23"/>
        <v>IV</v>
      </c>
      <c r="AV17" s="2" t="str">
        <f t="shared" si="24"/>
        <v>IV</v>
      </c>
      <c r="AW17" s="2" t="str">
        <f t="shared" si="25"/>
        <v>IV</v>
      </c>
      <c r="BA17" s="2">
        <v>11</v>
      </c>
      <c r="BB17" s="2" t="str">
        <f t="shared" si="26"/>
        <v/>
      </c>
      <c r="BC17" s="2" t="str">
        <f t="shared" si="27"/>
        <v/>
      </c>
      <c r="BD17" s="2" t="str">
        <f t="shared" si="28"/>
        <v/>
      </c>
      <c r="BE17" s="2" t="str">
        <f t="shared" si="29"/>
        <v/>
      </c>
      <c r="BF17" s="2" t="str">
        <f t="shared" si="30"/>
        <v/>
      </c>
      <c r="BG17" s="2" t="str">
        <f t="shared" si="31"/>
        <v>IV</v>
      </c>
      <c r="BH17" s="2" t="str">
        <f t="shared" si="32"/>
        <v>IV</v>
      </c>
      <c r="BI17" s="2" t="str">
        <f t="shared" si="33"/>
        <v>IV</v>
      </c>
      <c r="BM17" s="2">
        <v>11</v>
      </c>
      <c r="BN17" s="2" t="str">
        <f t="shared" si="34"/>
        <v/>
      </c>
      <c r="BO17" s="2" t="str">
        <f t="shared" si="35"/>
        <v/>
      </c>
      <c r="BP17" s="2" t="str">
        <f t="shared" si="36"/>
        <v/>
      </c>
      <c r="BQ17" s="2" t="str">
        <f t="shared" si="37"/>
        <v/>
      </c>
      <c r="BR17" s="2" t="str">
        <f t="shared" si="38"/>
        <v/>
      </c>
      <c r="BS17" s="2" t="str">
        <f t="shared" si="39"/>
        <v>IV</v>
      </c>
      <c r="BT17" s="2" t="str">
        <f t="shared" si="40"/>
        <v>IV</v>
      </c>
      <c r="BU17" s="2" t="str">
        <f t="shared" si="41"/>
        <v>IV</v>
      </c>
    </row>
    <row r="18" spans="2:73" x14ac:dyDescent="0.35">
      <c r="B18" s="3">
        <v>13</v>
      </c>
      <c r="C18" s="3">
        <v>6.3</v>
      </c>
      <c r="D18" s="3">
        <v>3.3</v>
      </c>
      <c r="E18" s="3">
        <v>4.7</v>
      </c>
      <c r="F18" s="3">
        <v>1.6</v>
      </c>
      <c r="G18" s="3" t="s">
        <v>9</v>
      </c>
      <c r="J18" s="17">
        <v>13</v>
      </c>
      <c r="K18" s="17">
        <f t="shared" si="42"/>
        <v>0.86363636363636365</v>
      </c>
      <c r="L18" s="17">
        <f t="shared" si="0"/>
        <v>0.68421052631578938</v>
      </c>
      <c r="M18" s="17">
        <f t="shared" si="0"/>
        <v>1</v>
      </c>
      <c r="N18" s="17">
        <f t="shared" si="0"/>
        <v>1</v>
      </c>
      <c r="O18" s="17" t="str">
        <f t="shared" si="1"/>
        <v>IV</v>
      </c>
      <c r="R18" s="2">
        <f t="shared" si="2"/>
        <v>2.0543578196828971</v>
      </c>
      <c r="S18" s="2">
        <f t="shared" si="3"/>
        <v>1.6422366075616845</v>
      </c>
      <c r="T18" s="2">
        <f t="shared" si="4"/>
        <v>1.9383150389342338</v>
      </c>
      <c r="U18" s="2">
        <f t="shared" si="5"/>
        <v>1.8794915095224694</v>
      </c>
      <c r="V18" s="2">
        <f t="shared" si="6"/>
        <v>0.32412839997979348</v>
      </c>
      <c r="W18" s="2">
        <f t="shared" si="7"/>
        <v>1.7602401726240737</v>
      </c>
      <c r="X18" s="2">
        <f t="shared" si="8"/>
        <v>1.0045205568425384</v>
      </c>
      <c r="Y18" s="2">
        <f t="shared" si="9"/>
        <v>1.8970425858970752</v>
      </c>
      <c r="AC18" s="2">
        <v>12</v>
      </c>
      <c r="AD18" s="2" t="str">
        <f t="shared" si="10"/>
        <v/>
      </c>
      <c r="AE18" s="2" t="str">
        <f t="shared" si="11"/>
        <v/>
      </c>
      <c r="AF18" s="2" t="str">
        <f t="shared" si="12"/>
        <v/>
      </c>
      <c r="AG18" s="2" t="str">
        <f t="shared" si="13"/>
        <v/>
      </c>
      <c r="AH18" s="2" t="str">
        <f t="shared" si="14"/>
        <v/>
      </c>
      <c r="AI18" s="2" t="str">
        <f t="shared" si="15"/>
        <v/>
      </c>
      <c r="AJ18" s="2" t="str">
        <f t="shared" si="16"/>
        <v/>
      </c>
      <c r="AK18" s="2" t="str">
        <f t="shared" si="17"/>
        <v/>
      </c>
      <c r="AO18" s="2">
        <v>12</v>
      </c>
      <c r="AP18" s="2" t="str">
        <f t="shared" si="18"/>
        <v/>
      </c>
      <c r="AQ18" s="2" t="str">
        <f t="shared" si="19"/>
        <v/>
      </c>
      <c r="AR18" s="2" t="str">
        <f t="shared" si="20"/>
        <v/>
      </c>
      <c r="AS18" s="2" t="str">
        <f t="shared" si="21"/>
        <v/>
      </c>
      <c r="AT18" s="2" t="str">
        <f t="shared" si="22"/>
        <v>IV</v>
      </c>
      <c r="AU18" s="2" t="str">
        <f t="shared" si="23"/>
        <v/>
      </c>
      <c r="AV18" s="2" t="str">
        <f t="shared" si="24"/>
        <v/>
      </c>
      <c r="AW18" s="2" t="str">
        <f t="shared" si="25"/>
        <v/>
      </c>
      <c r="BA18" s="2">
        <v>12</v>
      </c>
      <c r="BB18" s="2" t="str">
        <f t="shared" si="26"/>
        <v/>
      </c>
      <c r="BC18" s="2" t="str">
        <f t="shared" si="27"/>
        <v/>
      </c>
      <c r="BD18" s="2" t="str">
        <f t="shared" si="28"/>
        <v/>
      </c>
      <c r="BE18" s="2" t="str">
        <f t="shared" si="29"/>
        <v/>
      </c>
      <c r="BF18" s="2" t="str">
        <f t="shared" si="30"/>
        <v>IV</v>
      </c>
      <c r="BG18" s="2" t="str">
        <f t="shared" si="31"/>
        <v>IV</v>
      </c>
      <c r="BH18" s="2" t="str">
        <f t="shared" si="32"/>
        <v>IV</v>
      </c>
      <c r="BI18" s="2" t="str">
        <f t="shared" si="33"/>
        <v>IV</v>
      </c>
      <c r="BM18" s="2">
        <v>12</v>
      </c>
      <c r="BN18" s="2" t="str">
        <f t="shared" si="34"/>
        <v/>
      </c>
      <c r="BO18" s="2" t="str">
        <f t="shared" si="35"/>
        <v/>
      </c>
      <c r="BP18" s="2" t="str">
        <f t="shared" si="36"/>
        <v/>
      </c>
      <c r="BQ18" s="2" t="str">
        <f t="shared" si="37"/>
        <v/>
      </c>
      <c r="BR18" s="2" t="str">
        <f t="shared" si="38"/>
        <v>IV</v>
      </c>
      <c r="BS18" s="2" t="str">
        <f t="shared" si="39"/>
        <v>IV</v>
      </c>
      <c r="BT18" s="2" t="str">
        <f t="shared" si="40"/>
        <v>IV</v>
      </c>
      <c r="BU18" s="2" t="str">
        <f t="shared" si="41"/>
        <v>IV</v>
      </c>
    </row>
    <row r="19" spans="2:73" x14ac:dyDescent="0.35">
      <c r="B19" s="3">
        <v>14</v>
      </c>
      <c r="C19" s="3">
        <v>4.9000000000000004</v>
      </c>
      <c r="D19" s="3">
        <v>2.4</v>
      </c>
      <c r="E19" s="3">
        <v>3.3</v>
      </c>
      <c r="F19" s="3">
        <v>1</v>
      </c>
      <c r="G19" s="3" t="s">
        <v>9</v>
      </c>
      <c r="J19" s="17">
        <v>14</v>
      </c>
      <c r="K19" s="17">
        <f t="shared" si="42"/>
        <v>0.22727272727272735</v>
      </c>
      <c r="L19" s="17">
        <f t="shared" si="0"/>
        <v>0.21052631578947364</v>
      </c>
      <c r="M19" s="17">
        <f t="shared" si="0"/>
        <v>0.58823529411764697</v>
      </c>
      <c r="N19" s="17">
        <f t="shared" si="0"/>
        <v>0.6</v>
      </c>
      <c r="O19" s="17" t="str">
        <f t="shared" si="1"/>
        <v>IV</v>
      </c>
      <c r="R19" s="2">
        <f t="shared" si="2"/>
        <v>2.9341589267285859</v>
      </c>
      <c r="S19" s="2">
        <f t="shared" si="3"/>
        <v>2.7341589267285853</v>
      </c>
      <c r="T19" s="2">
        <f t="shared" si="4"/>
        <v>3.030237358101135</v>
      </c>
      <c r="U19" s="2">
        <f t="shared" si="5"/>
        <v>2.9714138286893705</v>
      </c>
      <c r="V19" s="2">
        <f t="shared" si="6"/>
        <v>1.7151623402397389</v>
      </c>
      <c r="W19" s="2">
        <f t="shared" si="7"/>
        <v>0.64396284829721306</v>
      </c>
      <c r="X19" s="2">
        <f t="shared" si="8"/>
        <v>0.76810351671032728</v>
      </c>
      <c r="Y19" s="2">
        <f t="shared" si="9"/>
        <v>0.27880447725648977</v>
      </c>
      <c r="AC19" s="2">
        <v>13</v>
      </c>
      <c r="AD19" s="2" t="str">
        <f t="shared" si="10"/>
        <v/>
      </c>
      <c r="AE19" s="2" t="str">
        <f t="shared" si="11"/>
        <v/>
      </c>
      <c r="AF19" s="2" t="str">
        <f t="shared" si="12"/>
        <v/>
      </c>
      <c r="AG19" s="2" t="str">
        <f t="shared" si="13"/>
        <v/>
      </c>
      <c r="AH19" s="2" t="str">
        <f t="shared" si="14"/>
        <v/>
      </c>
      <c r="AI19" s="2" t="str">
        <f t="shared" si="15"/>
        <v>IV</v>
      </c>
      <c r="AJ19" s="2" t="str">
        <f t="shared" si="16"/>
        <v/>
      </c>
      <c r="AK19" s="2" t="str">
        <f t="shared" si="17"/>
        <v>IV</v>
      </c>
      <c r="AO19" s="2">
        <v>13</v>
      </c>
      <c r="AP19" s="2" t="str">
        <f t="shared" si="18"/>
        <v/>
      </c>
      <c r="AQ19" s="2" t="str">
        <f t="shared" si="19"/>
        <v/>
      </c>
      <c r="AR19" s="2" t="str">
        <f t="shared" si="20"/>
        <v/>
      </c>
      <c r="AS19" s="2" t="str">
        <f t="shared" si="21"/>
        <v/>
      </c>
      <c r="AT19" s="2" t="str">
        <f t="shared" si="22"/>
        <v/>
      </c>
      <c r="AU19" s="2" t="str">
        <f t="shared" si="23"/>
        <v>IV</v>
      </c>
      <c r="AV19" s="2" t="str">
        <f t="shared" si="24"/>
        <v/>
      </c>
      <c r="AW19" s="2" t="str">
        <f t="shared" si="25"/>
        <v>IV</v>
      </c>
      <c r="BA19" s="2">
        <v>13</v>
      </c>
      <c r="BB19" s="2" t="str">
        <f t="shared" si="26"/>
        <v/>
      </c>
      <c r="BC19" s="2" t="str">
        <f t="shared" si="27"/>
        <v/>
      </c>
      <c r="BD19" s="2" t="str">
        <f t="shared" si="28"/>
        <v/>
      </c>
      <c r="BE19" s="2" t="str">
        <f t="shared" si="29"/>
        <v/>
      </c>
      <c r="BF19" s="2" t="str">
        <f t="shared" si="30"/>
        <v/>
      </c>
      <c r="BG19" s="2" t="str">
        <f t="shared" si="31"/>
        <v>IV</v>
      </c>
      <c r="BH19" s="2" t="str">
        <f t="shared" si="32"/>
        <v/>
      </c>
      <c r="BI19" s="2" t="str">
        <f t="shared" si="33"/>
        <v>IV</v>
      </c>
      <c r="BM19" s="2">
        <v>13</v>
      </c>
      <c r="BN19" s="2" t="str">
        <f t="shared" si="34"/>
        <v/>
      </c>
      <c r="BO19" s="2" t="str">
        <f t="shared" si="35"/>
        <v/>
      </c>
      <c r="BP19" s="2" t="str">
        <f t="shared" si="36"/>
        <v/>
      </c>
      <c r="BQ19" s="2" t="str">
        <f t="shared" si="37"/>
        <v/>
      </c>
      <c r="BR19" s="2" t="str">
        <f t="shared" si="38"/>
        <v/>
      </c>
      <c r="BS19" s="2" t="str">
        <f t="shared" si="39"/>
        <v>IV</v>
      </c>
      <c r="BT19" s="2" t="str">
        <f t="shared" si="40"/>
        <v/>
      </c>
      <c r="BU19" s="2" t="str">
        <f t="shared" si="41"/>
        <v>IV</v>
      </c>
    </row>
    <row r="20" spans="2:73" x14ac:dyDescent="0.35">
      <c r="B20" s="3">
        <v>15</v>
      </c>
      <c r="C20" s="3">
        <v>6.6</v>
      </c>
      <c r="D20" s="3">
        <v>2.9</v>
      </c>
      <c r="E20" s="3">
        <v>4.5999999999999996</v>
      </c>
      <c r="F20" s="3">
        <v>1.3</v>
      </c>
      <c r="G20" s="3" t="s">
        <v>9</v>
      </c>
      <c r="J20" s="17">
        <v>15</v>
      </c>
      <c r="K20" s="17">
        <f t="shared" si="42"/>
        <v>1</v>
      </c>
      <c r="L20" s="17">
        <f t="shared" si="0"/>
        <v>0.47368421052631576</v>
      </c>
      <c r="M20" s="17">
        <f t="shared" si="0"/>
        <v>0.97058823529411753</v>
      </c>
      <c r="N20" s="17">
        <f t="shared" si="0"/>
        <v>0.79999999999999993</v>
      </c>
      <c r="O20" s="17" t="str">
        <f t="shared" si="1"/>
        <v>IV</v>
      </c>
      <c r="R20" s="2">
        <f t="shared" si="2"/>
        <v>2.2638427619851766</v>
      </c>
      <c r="S20" s="2">
        <f t="shared" si="3"/>
        <v>2.063842761985176</v>
      </c>
      <c r="T20" s="2">
        <f t="shared" si="4"/>
        <v>2.3599211933577253</v>
      </c>
      <c r="U20" s="2">
        <f t="shared" si="5"/>
        <v>2.3010976639459608</v>
      </c>
      <c r="V20" s="2">
        <f t="shared" si="6"/>
        <v>0.83431985970685618</v>
      </c>
      <c r="W20" s="2">
        <f t="shared" si="7"/>
        <v>1.0228445445163716</v>
      </c>
      <c r="X20" s="2">
        <f t="shared" si="8"/>
        <v>1.0854785049831492</v>
      </c>
      <c r="Y20" s="2">
        <f t="shared" si="9"/>
        <v>1.1596469577893729</v>
      </c>
      <c r="AC20" s="2">
        <v>14</v>
      </c>
      <c r="AD20" s="2" t="str">
        <f t="shared" si="10"/>
        <v/>
      </c>
      <c r="AE20" s="2" t="str">
        <f t="shared" si="11"/>
        <v/>
      </c>
      <c r="AF20" s="2" t="str">
        <f t="shared" si="12"/>
        <v/>
      </c>
      <c r="AG20" s="2" t="str">
        <f t="shared" si="13"/>
        <v/>
      </c>
      <c r="AH20" s="2" t="str">
        <f t="shared" si="14"/>
        <v>IV</v>
      </c>
      <c r="AI20" s="2" t="str">
        <f t="shared" si="15"/>
        <v/>
      </c>
      <c r="AJ20" s="2" t="str">
        <f t="shared" si="16"/>
        <v/>
      </c>
      <c r="AK20" s="2" t="str">
        <f t="shared" si="17"/>
        <v/>
      </c>
      <c r="AO20" s="2">
        <v>14</v>
      </c>
      <c r="AP20" s="2" t="str">
        <f t="shared" si="18"/>
        <v/>
      </c>
      <c r="AQ20" s="2" t="str">
        <f t="shared" si="19"/>
        <v/>
      </c>
      <c r="AR20" s="2" t="str">
        <f t="shared" si="20"/>
        <v/>
      </c>
      <c r="AS20" s="2" t="str">
        <f t="shared" si="21"/>
        <v/>
      </c>
      <c r="AT20" s="2" t="str">
        <f t="shared" si="22"/>
        <v>IV</v>
      </c>
      <c r="AU20" s="2" t="str">
        <f t="shared" si="23"/>
        <v/>
      </c>
      <c r="AV20" s="2" t="str">
        <f t="shared" si="24"/>
        <v/>
      </c>
      <c r="AW20" s="2" t="str">
        <f t="shared" si="25"/>
        <v/>
      </c>
      <c r="BA20" s="2">
        <v>14</v>
      </c>
      <c r="BB20" s="2" t="str">
        <f t="shared" si="26"/>
        <v/>
      </c>
      <c r="BC20" s="2" t="str">
        <f t="shared" si="27"/>
        <v/>
      </c>
      <c r="BD20" s="2" t="str">
        <f t="shared" si="28"/>
        <v/>
      </c>
      <c r="BE20" s="2" t="str">
        <f t="shared" si="29"/>
        <v/>
      </c>
      <c r="BF20" s="2" t="str">
        <f t="shared" si="30"/>
        <v>IV</v>
      </c>
      <c r="BG20" s="2" t="str">
        <f t="shared" si="31"/>
        <v/>
      </c>
      <c r="BH20" s="2" t="str">
        <f t="shared" si="32"/>
        <v>IV</v>
      </c>
      <c r="BI20" s="2" t="str">
        <f t="shared" si="33"/>
        <v/>
      </c>
      <c r="BM20" s="2">
        <v>14</v>
      </c>
      <c r="BN20" s="2" t="str">
        <f t="shared" si="34"/>
        <v/>
      </c>
      <c r="BO20" s="2" t="str">
        <f t="shared" si="35"/>
        <v/>
      </c>
      <c r="BP20" s="2" t="str">
        <f t="shared" si="36"/>
        <v/>
      </c>
      <c r="BQ20" s="2" t="str">
        <f t="shared" si="37"/>
        <v/>
      </c>
      <c r="BR20" s="2" t="str">
        <f t="shared" si="38"/>
        <v>IV</v>
      </c>
      <c r="BS20" s="2" t="str">
        <f t="shared" si="39"/>
        <v>IV</v>
      </c>
      <c r="BT20" s="2" t="str">
        <f t="shared" si="40"/>
        <v>IV</v>
      </c>
      <c r="BU20" s="2" t="str">
        <f t="shared" si="41"/>
        <v>IV</v>
      </c>
    </row>
    <row r="21" spans="2:73" x14ac:dyDescent="0.35">
      <c r="B21" s="3">
        <v>16</v>
      </c>
      <c r="C21" s="3">
        <v>5.2</v>
      </c>
      <c r="D21" s="3">
        <v>2.7</v>
      </c>
      <c r="E21" s="3">
        <v>3.9</v>
      </c>
      <c r="F21" s="3">
        <v>1.4</v>
      </c>
      <c r="G21" s="3" t="s">
        <v>9</v>
      </c>
      <c r="J21" s="17">
        <v>16</v>
      </c>
      <c r="K21" s="17">
        <f t="shared" si="42"/>
        <v>0.36363636363636365</v>
      </c>
      <c r="L21" s="17">
        <f t="shared" si="0"/>
        <v>0.36842105263157904</v>
      </c>
      <c r="M21" s="17">
        <f t="shared" si="0"/>
        <v>0.76470588235294101</v>
      </c>
      <c r="N21" s="17">
        <f t="shared" si="0"/>
        <v>0.86666666666666659</v>
      </c>
      <c r="O21" s="17" t="str">
        <f t="shared" si="1"/>
        <v>IV</v>
      </c>
      <c r="R21" s="2">
        <f t="shared" si="2"/>
        <v>2.2782531194295901</v>
      </c>
      <c r="S21" s="2">
        <f t="shared" si="3"/>
        <v>1.9570409982174684</v>
      </c>
      <c r="T21" s="2">
        <f t="shared" si="4"/>
        <v>2.2531194295900177</v>
      </c>
      <c r="U21" s="2">
        <f t="shared" si="5"/>
        <v>2.1942959001782532</v>
      </c>
      <c r="V21" s="2">
        <f t="shared" si="6"/>
        <v>2.1445221445221208E-2</v>
      </c>
      <c r="W21" s="2">
        <f t="shared" si="7"/>
        <v>1.8664884135472377</v>
      </c>
      <c r="X21" s="2">
        <f t="shared" si="8"/>
        <v>0.95638283285342141</v>
      </c>
      <c r="Y21" s="2">
        <f t="shared" si="9"/>
        <v>2.0032908268202387</v>
      </c>
      <c r="AC21" s="2">
        <v>15</v>
      </c>
      <c r="AD21" s="2" t="str">
        <f t="shared" si="10"/>
        <v/>
      </c>
      <c r="AE21" s="2" t="str">
        <f t="shared" si="11"/>
        <v/>
      </c>
      <c r="AF21" s="2" t="str">
        <f t="shared" si="12"/>
        <v/>
      </c>
      <c r="AG21" s="2" t="str">
        <f t="shared" si="13"/>
        <v/>
      </c>
      <c r="AH21" s="2" t="str">
        <f t="shared" si="14"/>
        <v/>
      </c>
      <c r="AI21" s="2" t="str">
        <f t="shared" si="15"/>
        <v/>
      </c>
      <c r="AJ21" s="2" t="str">
        <f t="shared" si="16"/>
        <v>IV</v>
      </c>
      <c r="AK21" s="2" t="str">
        <f t="shared" si="17"/>
        <v>IV</v>
      </c>
      <c r="AO21" s="2">
        <v>15</v>
      </c>
      <c r="AP21" s="2" t="str">
        <f t="shared" si="18"/>
        <v/>
      </c>
      <c r="AQ21" s="2" t="str">
        <f t="shared" si="19"/>
        <v/>
      </c>
      <c r="AR21" s="2" t="str">
        <f t="shared" si="20"/>
        <v/>
      </c>
      <c r="AS21" s="2" t="str">
        <f t="shared" si="21"/>
        <v/>
      </c>
      <c r="AT21" s="2" t="str">
        <f t="shared" si="22"/>
        <v/>
      </c>
      <c r="AU21" s="2" t="str">
        <f t="shared" si="23"/>
        <v>IV</v>
      </c>
      <c r="AV21" s="2" t="str">
        <f t="shared" si="24"/>
        <v>IV</v>
      </c>
      <c r="AW21" s="2" t="str">
        <f t="shared" si="25"/>
        <v>IV</v>
      </c>
      <c r="BA21" s="2">
        <v>15</v>
      </c>
      <c r="BB21" s="2" t="str">
        <f t="shared" si="26"/>
        <v/>
      </c>
      <c r="BC21" s="2" t="str">
        <f t="shared" si="27"/>
        <v/>
      </c>
      <c r="BD21" s="2" t="str">
        <f t="shared" si="28"/>
        <v/>
      </c>
      <c r="BE21" s="2" t="str">
        <f t="shared" si="29"/>
        <v/>
      </c>
      <c r="BF21" s="2" t="str">
        <f t="shared" si="30"/>
        <v/>
      </c>
      <c r="BG21" s="2" t="str">
        <f t="shared" si="31"/>
        <v>IV</v>
      </c>
      <c r="BH21" s="2" t="str">
        <f t="shared" si="32"/>
        <v>IV</v>
      </c>
      <c r="BI21" s="2" t="str">
        <f t="shared" si="33"/>
        <v>IV</v>
      </c>
      <c r="BM21" s="2">
        <v>15</v>
      </c>
      <c r="BN21" s="2" t="str">
        <f t="shared" si="34"/>
        <v/>
      </c>
      <c r="BO21" s="2" t="str">
        <f t="shared" si="35"/>
        <v/>
      </c>
      <c r="BP21" s="2" t="str">
        <f t="shared" si="36"/>
        <v/>
      </c>
      <c r="BQ21" s="2" t="str">
        <f t="shared" si="37"/>
        <v/>
      </c>
      <c r="BR21" s="2" t="str">
        <f t="shared" si="38"/>
        <v>IV</v>
      </c>
      <c r="BS21" s="2" t="str">
        <f t="shared" si="39"/>
        <v>IV</v>
      </c>
      <c r="BT21" s="2" t="str">
        <f t="shared" si="40"/>
        <v>IV</v>
      </c>
      <c r="BU21" s="2" t="str">
        <f t="shared" si="41"/>
        <v>IV</v>
      </c>
    </row>
    <row r="22" spans="2:73" x14ac:dyDescent="0.35">
      <c r="B22" s="3">
        <v>17</v>
      </c>
      <c r="C22" s="3">
        <v>5</v>
      </c>
      <c r="D22" s="3">
        <v>2</v>
      </c>
      <c r="E22" s="3">
        <v>3.5</v>
      </c>
      <c r="F22" s="3">
        <v>1</v>
      </c>
      <c r="G22" s="3" t="s">
        <v>9</v>
      </c>
      <c r="J22" s="17">
        <v>17</v>
      </c>
      <c r="K22" s="17">
        <f t="shared" si="42"/>
        <v>0.27272727272727265</v>
      </c>
      <c r="L22" s="17">
        <f t="shared" ref="L22:N25" si="43">(D22-L$27)/(L$26-L$27)</f>
        <v>0</v>
      </c>
      <c r="M22" s="17">
        <f t="shared" si="43"/>
        <v>0.6470588235294118</v>
      </c>
      <c r="N22" s="17">
        <f t="shared" si="43"/>
        <v>0.6</v>
      </c>
      <c r="O22" s="17" t="str">
        <f t="shared" si="1"/>
        <v>IV</v>
      </c>
      <c r="R22" s="2">
        <f t="shared" si="2"/>
        <v>2.5790318041092037</v>
      </c>
      <c r="S22" s="2">
        <f t="shared" si="3"/>
        <v>2.3790318041092031</v>
      </c>
      <c r="T22" s="2">
        <f t="shared" si="4"/>
        <v>2.6751102354817524</v>
      </c>
      <c r="U22" s="2">
        <f t="shared" si="5"/>
        <v>2.6162867060699879</v>
      </c>
      <c r="V22" s="2">
        <f t="shared" si="6"/>
        <v>1.4652983755150935</v>
      </c>
      <c r="W22" s="2">
        <f t="shared" si="7"/>
        <v>0.39186602870813436</v>
      </c>
      <c r="X22" s="2">
        <f t="shared" si="8"/>
        <v>1.0212698550159849</v>
      </c>
      <c r="Y22" s="2">
        <f t="shared" si="9"/>
        <v>0.54918126249395582</v>
      </c>
      <c r="AC22" s="2">
        <v>16</v>
      </c>
      <c r="AD22" s="2" t="str">
        <f t="shared" si="10"/>
        <v/>
      </c>
      <c r="AE22" s="2" t="str">
        <f t="shared" si="11"/>
        <v/>
      </c>
      <c r="AF22" s="2" t="str">
        <f t="shared" si="12"/>
        <v/>
      </c>
      <c r="AG22" s="2" t="str">
        <f t="shared" si="13"/>
        <v/>
      </c>
      <c r="AH22" s="2" t="str">
        <f t="shared" si="14"/>
        <v/>
      </c>
      <c r="AI22" s="2" t="str">
        <f t="shared" si="15"/>
        <v/>
      </c>
      <c r="AJ22" s="2" t="str">
        <f t="shared" si="16"/>
        <v/>
      </c>
      <c r="AK22" s="2" t="str">
        <f t="shared" si="17"/>
        <v/>
      </c>
      <c r="AO22" s="2">
        <v>16</v>
      </c>
      <c r="AP22" s="2" t="str">
        <f t="shared" si="18"/>
        <v/>
      </c>
      <c r="AQ22" s="2" t="str">
        <f t="shared" si="19"/>
        <v/>
      </c>
      <c r="AR22" s="2" t="str">
        <f t="shared" si="20"/>
        <v/>
      </c>
      <c r="AS22" s="2" t="str">
        <f t="shared" si="21"/>
        <v/>
      </c>
      <c r="AT22" s="2" t="str">
        <f t="shared" si="22"/>
        <v>IV</v>
      </c>
      <c r="AU22" s="2" t="str">
        <f t="shared" si="23"/>
        <v/>
      </c>
      <c r="AV22" s="2" t="str">
        <f t="shared" si="24"/>
        <v/>
      </c>
      <c r="AW22" s="2" t="str">
        <f t="shared" si="25"/>
        <v/>
      </c>
      <c r="BA22" s="2">
        <v>16</v>
      </c>
      <c r="BB22" s="2" t="str">
        <f t="shared" si="26"/>
        <v/>
      </c>
      <c r="BC22" s="2" t="str">
        <f t="shared" si="27"/>
        <v/>
      </c>
      <c r="BD22" s="2" t="str">
        <f t="shared" si="28"/>
        <v/>
      </c>
      <c r="BE22" s="2" t="str">
        <f t="shared" si="29"/>
        <v/>
      </c>
      <c r="BF22" s="2" t="str">
        <f t="shared" si="30"/>
        <v>IV</v>
      </c>
      <c r="BG22" s="2" t="str">
        <f t="shared" si="31"/>
        <v>IV</v>
      </c>
      <c r="BH22" s="2" t="str">
        <f t="shared" si="32"/>
        <v/>
      </c>
      <c r="BI22" s="2" t="str">
        <f t="shared" si="33"/>
        <v>IV</v>
      </c>
      <c r="BM22" s="2">
        <v>16</v>
      </c>
      <c r="BN22" s="2" t="str">
        <f t="shared" si="34"/>
        <v/>
      </c>
      <c r="BO22" s="2" t="str">
        <f t="shared" si="35"/>
        <v/>
      </c>
      <c r="BP22" s="2" t="str">
        <f t="shared" si="36"/>
        <v/>
      </c>
      <c r="BQ22" s="2" t="str">
        <f t="shared" si="37"/>
        <v/>
      </c>
      <c r="BR22" s="2" t="str">
        <f t="shared" si="38"/>
        <v>IV</v>
      </c>
      <c r="BS22" s="2" t="str">
        <f t="shared" si="39"/>
        <v>IV</v>
      </c>
      <c r="BT22" s="2" t="str">
        <f t="shared" si="40"/>
        <v>IV</v>
      </c>
      <c r="BU22" s="2" t="str">
        <f t="shared" si="41"/>
        <v>IV</v>
      </c>
    </row>
    <row r="23" spans="2:73" x14ac:dyDescent="0.35">
      <c r="B23" s="3">
        <v>18</v>
      </c>
      <c r="C23" s="3">
        <v>5.9</v>
      </c>
      <c r="D23" s="3">
        <v>3</v>
      </c>
      <c r="E23" s="3">
        <v>4.2</v>
      </c>
      <c r="F23" s="3">
        <v>1.5</v>
      </c>
      <c r="G23" s="3" t="s">
        <v>9</v>
      </c>
      <c r="J23" s="17">
        <v>18</v>
      </c>
      <c r="K23" s="17">
        <f t="shared" si="42"/>
        <v>0.68181818181818199</v>
      </c>
      <c r="L23" s="17">
        <f t="shared" si="43"/>
        <v>0.52631578947368418</v>
      </c>
      <c r="M23" s="17">
        <f t="shared" si="43"/>
        <v>0.8529411764705882</v>
      </c>
      <c r="N23" s="17">
        <f t="shared" si="43"/>
        <v>0.93333333333333324</v>
      </c>
      <c r="O23" s="17" t="str">
        <f t="shared" si="1"/>
        <v>IV</v>
      </c>
      <c r="R23" s="2">
        <f t="shared" si="2"/>
        <v>2.6533821183975985</v>
      </c>
      <c r="S23" s="2">
        <f t="shared" si="3"/>
        <v>2.4533821183975975</v>
      </c>
      <c r="T23" s="2">
        <f t="shared" si="4"/>
        <v>2.7494605497701472</v>
      </c>
      <c r="U23" s="2">
        <f t="shared" si="5"/>
        <v>2.6906370203583827</v>
      </c>
      <c r="V23" s="2">
        <f t="shared" si="6"/>
        <v>0.72831265741482454</v>
      </c>
      <c r="W23" s="2">
        <f t="shared" si="7"/>
        <v>1.1596209775776343</v>
      </c>
      <c r="X23" s="2">
        <f t="shared" si="8"/>
        <v>0.24951539688381821</v>
      </c>
      <c r="Y23" s="2">
        <f t="shared" si="9"/>
        <v>1.2964233908506353</v>
      </c>
      <c r="AC23" s="2">
        <v>17</v>
      </c>
      <c r="AD23" s="2" t="str">
        <f t="shared" si="10"/>
        <v/>
      </c>
      <c r="AE23" s="2" t="str">
        <f t="shared" si="11"/>
        <v/>
      </c>
      <c r="AF23" s="2" t="str">
        <f t="shared" si="12"/>
        <v/>
      </c>
      <c r="AG23" s="2" t="str">
        <f t="shared" si="13"/>
        <v/>
      </c>
      <c r="AH23" s="2" t="str">
        <f t="shared" si="14"/>
        <v>IV</v>
      </c>
      <c r="AI23" s="2" t="str">
        <f t="shared" si="15"/>
        <v/>
      </c>
      <c r="AJ23" s="2" t="str">
        <f t="shared" si="16"/>
        <v/>
      </c>
      <c r="AK23" s="2" t="str">
        <f t="shared" si="17"/>
        <v/>
      </c>
      <c r="AO23" s="2">
        <v>17</v>
      </c>
      <c r="AP23" s="2" t="str">
        <f t="shared" si="18"/>
        <v/>
      </c>
      <c r="AQ23" s="2" t="str">
        <f t="shared" si="19"/>
        <v/>
      </c>
      <c r="AR23" s="2" t="str">
        <f t="shared" si="20"/>
        <v/>
      </c>
      <c r="AS23" s="2" t="str">
        <f t="shared" si="21"/>
        <v/>
      </c>
      <c r="AT23" s="2" t="str">
        <f t="shared" si="22"/>
        <v>IV</v>
      </c>
      <c r="AU23" s="2" t="str">
        <f t="shared" si="23"/>
        <v/>
      </c>
      <c r="AV23" s="2" t="str">
        <f t="shared" si="24"/>
        <v>IV</v>
      </c>
      <c r="AW23" s="2" t="str">
        <f t="shared" si="25"/>
        <v/>
      </c>
      <c r="BA23" s="2">
        <v>17</v>
      </c>
      <c r="BB23" s="2" t="str">
        <f t="shared" si="26"/>
        <v/>
      </c>
      <c r="BC23" s="2" t="str">
        <f t="shared" si="27"/>
        <v/>
      </c>
      <c r="BD23" s="2" t="str">
        <f t="shared" si="28"/>
        <v/>
      </c>
      <c r="BE23" s="2" t="str">
        <f t="shared" si="29"/>
        <v/>
      </c>
      <c r="BF23" s="2" t="str">
        <f t="shared" si="30"/>
        <v>IV</v>
      </c>
      <c r="BG23" s="2" t="str">
        <f t="shared" si="31"/>
        <v/>
      </c>
      <c r="BH23" s="2" t="str">
        <f t="shared" si="32"/>
        <v>IV</v>
      </c>
      <c r="BI23" s="2" t="str">
        <f t="shared" si="33"/>
        <v/>
      </c>
      <c r="BM23" s="2">
        <v>17</v>
      </c>
      <c r="BN23" s="2" t="str">
        <f t="shared" si="34"/>
        <v/>
      </c>
      <c r="BO23" s="2" t="str">
        <f t="shared" si="35"/>
        <v/>
      </c>
      <c r="BP23" s="2" t="str">
        <f t="shared" si="36"/>
        <v/>
      </c>
      <c r="BQ23" s="2" t="str">
        <f t="shared" si="37"/>
        <v/>
      </c>
      <c r="BR23" s="2" t="str">
        <f t="shared" si="38"/>
        <v>IV</v>
      </c>
      <c r="BS23" s="2" t="str">
        <f t="shared" si="39"/>
        <v/>
      </c>
      <c r="BT23" s="2" t="str">
        <f t="shared" si="40"/>
        <v>IV</v>
      </c>
      <c r="BU23" s="2" t="str">
        <f t="shared" si="41"/>
        <v/>
      </c>
    </row>
    <row r="24" spans="2:73" x14ac:dyDescent="0.35">
      <c r="B24" s="3">
        <v>19</v>
      </c>
      <c r="C24" s="3">
        <v>6</v>
      </c>
      <c r="D24" s="3">
        <v>2.2000000000000002</v>
      </c>
      <c r="E24" s="3">
        <v>4</v>
      </c>
      <c r="F24" s="3">
        <v>1</v>
      </c>
      <c r="G24" s="3" t="s">
        <v>9</v>
      </c>
      <c r="J24" s="17">
        <v>19</v>
      </c>
      <c r="K24" s="17">
        <f t="shared" si="42"/>
        <v>0.72727272727272729</v>
      </c>
      <c r="L24" s="17">
        <f t="shared" si="43"/>
        <v>0.10526315789473695</v>
      </c>
      <c r="M24" s="17">
        <f t="shared" si="43"/>
        <v>0.79411764705882348</v>
      </c>
      <c r="N24" s="17">
        <f t="shared" si="43"/>
        <v>0.6</v>
      </c>
      <c r="O24" s="17" t="str">
        <f t="shared" si="1"/>
        <v>IV</v>
      </c>
      <c r="R24" s="2">
        <f t="shared" si="2"/>
        <v>2.802964630828408</v>
      </c>
      <c r="S24" s="2">
        <f t="shared" si="3"/>
        <v>2.6029646308284073</v>
      </c>
      <c r="T24" s="2">
        <f t="shared" si="4"/>
        <v>2.8990430622009566</v>
      </c>
      <c r="U24" s="2">
        <f t="shared" si="5"/>
        <v>2.8402195327891921</v>
      </c>
      <c r="V24" s="2">
        <f t="shared" si="6"/>
        <v>1.583968044339561</v>
      </c>
      <c r="W24" s="2">
        <f t="shared" si="7"/>
        <v>0.56731400694249046</v>
      </c>
      <c r="X24" s="2">
        <f t="shared" si="8"/>
        <v>0.95812134202227084</v>
      </c>
      <c r="Y24" s="2">
        <f t="shared" si="9"/>
        <v>0.40999877315666794</v>
      </c>
      <c r="AC24" s="2">
        <v>18</v>
      </c>
      <c r="AD24" s="2" t="str">
        <f t="shared" si="10"/>
        <v/>
      </c>
      <c r="AE24" s="2" t="str">
        <f t="shared" si="11"/>
        <v/>
      </c>
      <c r="AF24" s="2" t="str">
        <f t="shared" si="12"/>
        <v/>
      </c>
      <c r="AG24" s="2" t="str">
        <f t="shared" si="13"/>
        <v/>
      </c>
      <c r="AH24" s="2" t="str">
        <f t="shared" si="14"/>
        <v/>
      </c>
      <c r="AI24" s="2" t="str">
        <f t="shared" si="15"/>
        <v>IV</v>
      </c>
      <c r="AJ24" s="2" t="str">
        <f t="shared" si="16"/>
        <v/>
      </c>
      <c r="AK24" s="2" t="str">
        <f t="shared" si="17"/>
        <v/>
      </c>
      <c r="AO24" s="2">
        <v>18</v>
      </c>
      <c r="AP24" s="2" t="str">
        <f t="shared" si="18"/>
        <v/>
      </c>
      <c r="AQ24" s="2" t="str">
        <f t="shared" si="19"/>
        <v/>
      </c>
      <c r="AR24" s="2" t="str">
        <f t="shared" si="20"/>
        <v/>
      </c>
      <c r="AS24" s="2" t="str">
        <f t="shared" si="21"/>
        <v/>
      </c>
      <c r="AT24" s="2" t="str">
        <f t="shared" si="22"/>
        <v/>
      </c>
      <c r="AU24" s="2" t="str">
        <f t="shared" si="23"/>
        <v>IV</v>
      </c>
      <c r="AV24" s="2" t="str">
        <f t="shared" si="24"/>
        <v/>
      </c>
      <c r="AW24" s="2" t="str">
        <f t="shared" si="25"/>
        <v>IV</v>
      </c>
      <c r="BA24" s="2">
        <v>18</v>
      </c>
      <c r="BB24" s="2" t="str">
        <f t="shared" si="26"/>
        <v/>
      </c>
      <c r="BC24" s="2" t="str">
        <f t="shared" si="27"/>
        <v/>
      </c>
      <c r="BD24" s="2" t="str">
        <f t="shared" si="28"/>
        <v/>
      </c>
      <c r="BE24" s="2" t="str">
        <f t="shared" si="29"/>
        <v/>
      </c>
      <c r="BF24" s="2" t="str">
        <f t="shared" si="30"/>
        <v>IV</v>
      </c>
      <c r="BG24" s="2" t="str">
        <f t="shared" si="31"/>
        <v>IV</v>
      </c>
      <c r="BH24" s="2" t="str">
        <f t="shared" si="32"/>
        <v/>
      </c>
      <c r="BI24" s="2" t="str">
        <f t="shared" si="33"/>
        <v>IV</v>
      </c>
      <c r="BM24" s="2">
        <v>18</v>
      </c>
      <c r="BN24" s="2" t="str">
        <f t="shared" si="34"/>
        <v/>
      </c>
      <c r="BO24" s="2" t="str">
        <f t="shared" si="35"/>
        <v/>
      </c>
      <c r="BP24" s="2" t="str">
        <f t="shared" si="36"/>
        <v/>
      </c>
      <c r="BQ24" s="2" t="str">
        <f t="shared" si="37"/>
        <v/>
      </c>
      <c r="BR24" s="2" t="str">
        <f t="shared" si="38"/>
        <v>IV</v>
      </c>
      <c r="BS24" s="2" t="str">
        <f t="shared" si="39"/>
        <v>IV</v>
      </c>
      <c r="BT24" s="2" t="str">
        <f t="shared" si="40"/>
        <v>IV</v>
      </c>
      <c r="BU24" s="2" t="str">
        <f t="shared" si="41"/>
        <v>IV</v>
      </c>
    </row>
    <row r="25" spans="2:73" x14ac:dyDescent="0.35">
      <c r="B25" s="3">
        <v>20</v>
      </c>
      <c r="C25" s="3">
        <v>6.1</v>
      </c>
      <c r="D25" s="3">
        <v>2.9</v>
      </c>
      <c r="E25" s="3">
        <v>4.7</v>
      </c>
      <c r="F25" s="3">
        <v>1.4</v>
      </c>
      <c r="G25" s="3" t="s">
        <v>9</v>
      </c>
      <c r="J25" s="17">
        <v>20</v>
      </c>
      <c r="K25" s="17">
        <f t="shared" si="42"/>
        <v>0.77272727272727271</v>
      </c>
      <c r="L25" s="17">
        <f t="shared" si="43"/>
        <v>0.47368421052631576</v>
      </c>
      <c r="M25" s="17">
        <f t="shared" si="43"/>
        <v>1</v>
      </c>
      <c r="N25" s="17">
        <f t="shared" si="43"/>
        <v>0.86666666666666659</v>
      </c>
      <c r="O25" s="17" t="str">
        <f t="shared" si="1"/>
        <v>IV</v>
      </c>
      <c r="R25" s="2">
        <f t="shared" si="2"/>
        <v>15.437254901960783</v>
      </c>
      <c r="S25" s="2">
        <f t="shared" si="3"/>
        <v>15.903921568627451</v>
      </c>
      <c r="T25" s="2">
        <f t="shared" si="4"/>
        <v>15.933333333333332</v>
      </c>
      <c r="U25" s="2">
        <f t="shared" si="5"/>
        <v>16.007843137254902</v>
      </c>
      <c r="V25" s="2">
        <f t="shared" si="6"/>
        <v>15.270889894419305</v>
      </c>
      <c r="W25" s="2">
        <f t="shared" si="7"/>
        <v>13.413725490196077</v>
      </c>
      <c r="X25" s="2">
        <f t="shared" si="8"/>
        <v>14.323831070889895</v>
      </c>
      <c r="Y25" s="2">
        <f t="shared" si="9"/>
        <v>13.276923076923074</v>
      </c>
      <c r="AC25" s="2">
        <v>19</v>
      </c>
      <c r="AD25" s="2" t="str">
        <f t="shared" si="10"/>
        <v/>
      </c>
      <c r="AE25" s="2" t="str">
        <f t="shared" si="11"/>
        <v/>
      </c>
      <c r="AF25" s="2" t="str">
        <f t="shared" si="12"/>
        <v/>
      </c>
      <c r="AG25" s="2" t="str">
        <f t="shared" si="13"/>
        <v/>
      </c>
      <c r="AH25" s="2" t="str">
        <f t="shared" si="14"/>
        <v>IV</v>
      </c>
      <c r="AI25" s="2" t="str">
        <f t="shared" si="15"/>
        <v/>
      </c>
      <c r="AJ25" s="2" t="str">
        <f t="shared" si="16"/>
        <v>IV</v>
      </c>
      <c r="AK25" s="2" t="str">
        <f t="shared" si="17"/>
        <v/>
      </c>
      <c r="AO25" s="2">
        <v>19</v>
      </c>
      <c r="AP25" s="2" t="str">
        <f t="shared" si="18"/>
        <v/>
      </c>
      <c r="AQ25" s="2" t="str">
        <f t="shared" si="19"/>
        <v/>
      </c>
      <c r="AR25" s="2" t="str">
        <f t="shared" si="20"/>
        <v/>
      </c>
      <c r="AS25" s="2" t="str">
        <f t="shared" si="21"/>
        <v/>
      </c>
      <c r="AT25" s="2" t="str">
        <f t="shared" si="22"/>
        <v>IV</v>
      </c>
      <c r="AU25" s="2" t="str">
        <f t="shared" si="23"/>
        <v/>
      </c>
      <c r="AV25" s="2" t="str">
        <f t="shared" si="24"/>
        <v>IV</v>
      </c>
      <c r="AW25" s="2" t="str">
        <f t="shared" si="25"/>
        <v/>
      </c>
      <c r="BA25" s="2">
        <v>19</v>
      </c>
      <c r="BB25" s="2" t="str">
        <f t="shared" si="26"/>
        <v/>
      </c>
      <c r="BC25" s="2" t="str">
        <f t="shared" si="27"/>
        <v/>
      </c>
      <c r="BD25" s="2" t="str">
        <f t="shared" si="28"/>
        <v/>
      </c>
      <c r="BE25" s="2" t="str">
        <f t="shared" si="29"/>
        <v/>
      </c>
      <c r="BF25" s="2" t="str">
        <f t="shared" si="30"/>
        <v>IV</v>
      </c>
      <c r="BG25" s="2" t="str">
        <f t="shared" si="31"/>
        <v/>
      </c>
      <c r="BH25" s="2" t="str">
        <f t="shared" si="32"/>
        <v>IV</v>
      </c>
      <c r="BI25" s="2" t="str">
        <f t="shared" si="33"/>
        <v/>
      </c>
      <c r="BM25" s="2">
        <v>19</v>
      </c>
      <c r="BN25" s="2" t="str">
        <f t="shared" si="34"/>
        <v/>
      </c>
      <c r="BO25" s="2" t="str">
        <f t="shared" si="35"/>
        <v/>
      </c>
      <c r="BP25" s="2" t="str">
        <f t="shared" si="36"/>
        <v/>
      </c>
      <c r="BQ25" s="2" t="str">
        <f t="shared" si="37"/>
        <v/>
      </c>
      <c r="BR25" s="2" t="str">
        <f t="shared" si="38"/>
        <v>IV</v>
      </c>
      <c r="BS25" s="2" t="str">
        <f t="shared" si="39"/>
        <v>IV</v>
      </c>
      <c r="BT25" s="2" t="str">
        <f t="shared" si="40"/>
        <v>IV</v>
      </c>
      <c r="BU25" s="2" t="str">
        <f t="shared" si="41"/>
        <v>IV</v>
      </c>
    </row>
    <row r="26" spans="2:73" x14ac:dyDescent="0.35">
      <c r="J26" s="18" t="s">
        <v>11</v>
      </c>
      <c r="K26" s="18">
        <f>MAX(C6:C25)</f>
        <v>6.6</v>
      </c>
      <c r="L26" s="18">
        <f>MAX(D6:D25)</f>
        <v>3.9</v>
      </c>
      <c r="M26" s="18">
        <f t="shared" ref="M26:N26" si="44">MAX(E6:E25)</f>
        <v>4.7</v>
      </c>
      <c r="N26" s="18">
        <f t="shared" si="44"/>
        <v>1.6</v>
      </c>
      <c r="O26" s="18"/>
      <c r="AC26" s="2">
        <v>20</v>
      </c>
      <c r="AD26" s="2" t="str">
        <f t="shared" si="10"/>
        <v/>
      </c>
      <c r="AE26" s="2" t="str">
        <f t="shared" si="11"/>
        <v/>
      </c>
      <c r="AF26" s="2" t="str">
        <f t="shared" si="12"/>
        <v/>
      </c>
      <c r="AG26" s="2" t="str">
        <f t="shared" si="13"/>
        <v/>
      </c>
      <c r="AH26" s="2" t="str">
        <f t="shared" si="14"/>
        <v/>
      </c>
      <c r="AI26" s="2" t="str">
        <f t="shared" si="15"/>
        <v/>
      </c>
      <c r="AJ26" s="2" t="str">
        <f t="shared" si="16"/>
        <v/>
      </c>
      <c r="AK26" s="2" t="str">
        <f t="shared" si="17"/>
        <v/>
      </c>
      <c r="AO26" s="2">
        <v>20</v>
      </c>
      <c r="AP26" s="2" t="str">
        <f t="shared" si="18"/>
        <v/>
      </c>
      <c r="AQ26" s="2" t="str">
        <f t="shared" si="19"/>
        <v/>
      </c>
      <c r="AR26" s="2" t="str">
        <f t="shared" si="20"/>
        <v/>
      </c>
      <c r="AS26" s="2" t="str">
        <f t="shared" si="21"/>
        <v/>
      </c>
      <c r="AT26" s="2" t="str">
        <f t="shared" si="22"/>
        <v/>
      </c>
      <c r="AU26" s="2" t="str">
        <f t="shared" si="23"/>
        <v>IV</v>
      </c>
      <c r="AV26" s="2" t="str">
        <f t="shared" si="24"/>
        <v>IV</v>
      </c>
      <c r="AW26" s="2" t="str">
        <f t="shared" si="25"/>
        <v>IV</v>
      </c>
      <c r="BA26" s="2">
        <v>20</v>
      </c>
      <c r="BB26" s="2" t="str">
        <f t="shared" si="26"/>
        <v/>
      </c>
      <c r="BC26" s="2" t="str">
        <f t="shared" si="27"/>
        <v/>
      </c>
      <c r="BD26" s="2" t="str">
        <f t="shared" si="28"/>
        <v/>
      </c>
      <c r="BE26" s="2" t="str">
        <f t="shared" si="29"/>
        <v/>
      </c>
      <c r="BF26" s="2" t="str">
        <f t="shared" si="30"/>
        <v>IV</v>
      </c>
      <c r="BG26" s="2" t="str">
        <f t="shared" si="31"/>
        <v>IV</v>
      </c>
      <c r="BH26" s="2" t="str">
        <f t="shared" si="32"/>
        <v>IV</v>
      </c>
      <c r="BI26" s="2" t="str">
        <f t="shared" si="33"/>
        <v>IV</v>
      </c>
      <c r="BM26" s="2">
        <v>20</v>
      </c>
      <c r="BN26" s="2" t="str">
        <f t="shared" si="34"/>
        <v/>
      </c>
      <c r="BO26" s="2" t="str">
        <f t="shared" si="35"/>
        <v/>
      </c>
      <c r="BP26" s="2" t="str">
        <f t="shared" si="36"/>
        <v/>
      </c>
      <c r="BQ26" s="2" t="str">
        <f t="shared" si="37"/>
        <v/>
      </c>
      <c r="BR26" s="2" t="str">
        <f t="shared" si="38"/>
        <v>IV</v>
      </c>
      <c r="BS26" s="2" t="str">
        <f t="shared" si="39"/>
        <v>IV</v>
      </c>
      <c r="BT26" s="2" t="str">
        <f t="shared" si="40"/>
        <v>IV</v>
      </c>
      <c r="BU26" s="2" t="str">
        <f t="shared" si="41"/>
        <v>IV</v>
      </c>
    </row>
    <row r="27" spans="2:73" x14ac:dyDescent="0.35">
      <c r="J27" s="19" t="s">
        <v>12</v>
      </c>
      <c r="K27" s="19">
        <f>MIN(C6:C25)</f>
        <v>4.4000000000000004</v>
      </c>
      <c r="L27" s="19">
        <f t="shared" ref="L27:N27" si="45">MIN(D6:D25)</f>
        <v>2</v>
      </c>
      <c r="M27" s="19">
        <f t="shared" si="45"/>
        <v>1.3</v>
      </c>
      <c r="N27" s="19">
        <f t="shared" si="45"/>
        <v>0.1</v>
      </c>
      <c r="O27" s="19"/>
      <c r="AC27" s="10" t="s">
        <v>25</v>
      </c>
      <c r="AD27" s="4">
        <f>COUNTIF(AD$7:AD$26,"IS")</f>
        <v>3</v>
      </c>
      <c r="AE27" s="4">
        <f t="shared" ref="AE27:AK27" si="46">COUNTIF(AE$7:AE$26,"IS")</f>
        <v>3</v>
      </c>
      <c r="AF27" s="4">
        <f t="shared" si="46"/>
        <v>3</v>
      </c>
      <c r="AG27" s="4">
        <f t="shared" si="46"/>
        <v>3</v>
      </c>
      <c r="AH27" s="4">
        <f t="shared" si="46"/>
        <v>0</v>
      </c>
      <c r="AI27" s="4">
        <f t="shared" si="46"/>
        <v>0</v>
      </c>
      <c r="AJ27" s="4">
        <f t="shared" si="46"/>
        <v>0</v>
      </c>
      <c r="AK27" s="4">
        <f t="shared" si="46"/>
        <v>0</v>
      </c>
      <c r="AO27" s="10" t="s">
        <v>25</v>
      </c>
      <c r="AP27" s="4">
        <f>COUNTIF(AP$7:AP$26,"IS")</f>
        <v>5</v>
      </c>
      <c r="AQ27" s="4">
        <f t="shared" ref="AQ27:AW27" si="47">COUNTIF(AQ$7:AQ$26,"IS")</f>
        <v>5</v>
      </c>
      <c r="AR27" s="4">
        <f t="shared" si="47"/>
        <v>5</v>
      </c>
      <c r="AS27" s="4">
        <f t="shared" si="47"/>
        <v>5</v>
      </c>
      <c r="AT27" s="4">
        <f t="shared" si="47"/>
        <v>0</v>
      </c>
      <c r="AU27" s="4">
        <f t="shared" si="47"/>
        <v>0</v>
      </c>
      <c r="AV27" s="4">
        <f t="shared" si="47"/>
        <v>0</v>
      </c>
      <c r="AW27" s="4">
        <f t="shared" si="47"/>
        <v>0</v>
      </c>
      <c r="BA27" s="10" t="s">
        <v>25</v>
      </c>
      <c r="BB27" s="4">
        <f t="shared" ref="BB27:BI27" si="48">COUNTIF(BB$7:BB$26,"IS")</f>
        <v>7</v>
      </c>
      <c r="BC27" s="4">
        <f t="shared" si="48"/>
        <v>7</v>
      </c>
      <c r="BD27" s="4">
        <f t="shared" si="48"/>
        <v>7</v>
      </c>
      <c r="BE27" s="4">
        <f t="shared" si="48"/>
        <v>7</v>
      </c>
      <c r="BF27" s="4">
        <f t="shared" si="48"/>
        <v>0</v>
      </c>
      <c r="BG27" s="4">
        <f t="shared" si="48"/>
        <v>0</v>
      </c>
      <c r="BH27" s="4">
        <f t="shared" si="48"/>
        <v>0</v>
      </c>
      <c r="BI27" s="4">
        <f t="shared" si="48"/>
        <v>0</v>
      </c>
      <c r="BM27" s="10" t="s">
        <v>25</v>
      </c>
      <c r="BN27" s="4">
        <f t="shared" ref="BN27:BU27" si="49">COUNTIF(BN$7:BN$26,"IS")</f>
        <v>9</v>
      </c>
      <c r="BO27" s="4">
        <f t="shared" si="49"/>
        <v>9</v>
      </c>
      <c r="BP27" s="4">
        <f t="shared" si="49"/>
        <v>9</v>
      </c>
      <c r="BQ27" s="4">
        <f t="shared" si="49"/>
        <v>9</v>
      </c>
      <c r="BR27" s="4">
        <f t="shared" si="49"/>
        <v>1</v>
      </c>
      <c r="BS27" s="4">
        <f t="shared" si="49"/>
        <v>0</v>
      </c>
      <c r="BT27" s="4">
        <f t="shared" si="49"/>
        <v>0</v>
      </c>
      <c r="BU27" s="4">
        <f t="shared" si="49"/>
        <v>0</v>
      </c>
    </row>
    <row r="28" spans="2:73" x14ac:dyDescent="0.35">
      <c r="AC28" s="11" t="s">
        <v>26</v>
      </c>
      <c r="AD28" s="12">
        <f>COUNTIF(AD$7:AD$26,"IV")</f>
        <v>0</v>
      </c>
      <c r="AE28" s="12">
        <f t="shared" ref="AE28:AK28" si="50">COUNTIF(AE$7:AE$26,"IV")</f>
        <v>0</v>
      </c>
      <c r="AF28" s="12">
        <f t="shared" si="50"/>
        <v>0</v>
      </c>
      <c r="AG28" s="12">
        <f t="shared" si="50"/>
        <v>0</v>
      </c>
      <c r="AH28" s="12">
        <f t="shared" si="50"/>
        <v>3</v>
      </c>
      <c r="AI28" s="12">
        <f t="shared" si="50"/>
        <v>3</v>
      </c>
      <c r="AJ28" s="12">
        <f t="shared" si="50"/>
        <v>3</v>
      </c>
      <c r="AK28" s="12">
        <f t="shared" si="50"/>
        <v>3</v>
      </c>
      <c r="AO28" s="11" t="s">
        <v>26</v>
      </c>
      <c r="AP28" s="12">
        <f>COUNTIF(AP$7:AP$26,"IV")</f>
        <v>0</v>
      </c>
      <c r="AQ28" s="12">
        <f t="shared" ref="AQ28:AW28" si="51">COUNTIF(AQ$7:AQ$26,"IV")</f>
        <v>0</v>
      </c>
      <c r="AR28" s="12">
        <f t="shared" si="51"/>
        <v>0</v>
      </c>
      <c r="AS28" s="12">
        <f t="shared" si="51"/>
        <v>0</v>
      </c>
      <c r="AT28" s="12">
        <f t="shared" si="51"/>
        <v>5</v>
      </c>
      <c r="AU28" s="12">
        <f t="shared" si="51"/>
        <v>5</v>
      </c>
      <c r="AV28" s="12">
        <f t="shared" si="51"/>
        <v>5</v>
      </c>
      <c r="AW28" s="12">
        <f t="shared" si="51"/>
        <v>5</v>
      </c>
      <c r="BA28" s="11" t="s">
        <v>26</v>
      </c>
      <c r="BB28" s="12">
        <f t="shared" ref="BB28:BI28" si="52">COUNTIF(BB$7:BB$26,"IV")</f>
        <v>0</v>
      </c>
      <c r="BC28" s="12">
        <f t="shared" si="52"/>
        <v>0</v>
      </c>
      <c r="BD28" s="12">
        <f t="shared" si="52"/>
        <v>0</v>
      </c>
      <c r="BE28" s="12">
        <f t="shared" si="52"/>
        <v>0</v>
      </c>
      <c r="BF28" s="12">
        <f t="shared" si="52"/>
        <v>7</v>
      </c>
      <c r="BG28" s="12">
        <f t="shared" si="52"/>
        <v>7</v>
      </c>
      <c r="BH28" s="12">
        <f t="shared" si="52"/>
        <v>7</v>
      </c>
      <c r="BI28" s="12">
        <f t="shared" si="52"/>
        <v>7</v>
      </c>
      <c r="BM28" s="11" t="s">
        <v>26</v>
      </c>
      <c r="BN28" s="12">
        <f t="shared" ref="BN28:BU28" si="53">COUNTIF(BN$7:BN$26,"IV")</f>
        <v>0</v>
      </c>
      <c r="BO28" s="12">
        <f t="shared" si="53"/>
        <v>0</v>
      </c>
      <c r="BP28" s="12">
        <f t="shared" si="53"/>
        <v>0</v>
      </c>
      <c r="BQ28" s="12">
        <f t="shared" si="53"/>
        <v>0</v>
      </c>
      <c r="BR28" s="12">
        <f t="shared" si="53"/>
        <v>8</v>
      </c>
      <c r="BS28" s="12">
        <f t="shared" si="53"/>
        <v>9</v>
      </c>
      <c r="BT28" s="12">
        <f t="shared" si="53"/>
        <v>9</v>
      </c>
      <c r="BU28" s="12">
        <f t="shared" si="53"/>
        <v>9</v>
      </c>
    </row>
    <row r="32" spans="2:73" x14ac:dyDescent="0.35">
      <c r="AB32" s="22" t="s">
        <v>27</v>
      </c>
      <c r="AC32" s="22" t="s">
        <v>28</v>
      </c>
      <c r="AD32" s="22" t="s">
        <v>29</v>
      </c>
      <c r="AE32" s="22" t="s">
        <v>30</v>
      </c>
      <c r="AF32" s="22" t="s">
        <v>31</v>
      </c>
      <c r="AN32" s="22" t="s">
        <v>27</v>
      </c>
      <c r="AO32" s="22" t="s">
        <v>28</v>
      </c>
      <c r="AP32" s="22" t="s">
        <v>29</v>
      </c>
      <c r="AQ32" s="22" t="s">
        <v>30</v>
      </c>
      <c r="AR32" s="22" t="s">
        <v>31</v>
      </c>
      <c r="AZ32" s="22" t="s">
        <v>27</v>
      </c>
      <c r="BA32" s="22" t="s">
        <v>28</v>
      </c>
      <c r="BB32" s="22" t="s">
        <v>29</v>
      </c>
      <c r="BC32" s="22" t="s">
        <v>30</v>
      </c>
      <c r="BD32" s="22" t="s">
        <v>31</v>
      </c>
      <c r="BL32" s="22" t="s">
        <v>27</v>
      </c>
      <c r="BM32" s="22" t="s">
        <v>28</v>
      </c>
      <c r="BN32" s="22" t="s">
        <v>29</v>
      </c>
      <c r="BO32" s="22" t="s">
        <v>30</v>
      </c>
      <c r="BP32" s="22" t="s">
        <v>31</v>
      </c>
    </row>
    <row r="33" spans="2:71" x14ac:dyDescent="0.35">
      <c r="AB33" s="9">
        <v>1</v>
      </c>
      <c r="AC33" s="9" t="str">
        <f>O35</f>
        <v>IS</v>
      </c>
      <c r="AD33" s="9" t="str">
        <f>IF(AE33&gt;AF33,"IS","IV")</f>
        <v>IS</v>
      </c>
      <c r="AE33" s="9">
        <f>AD27</f>
        <v>3</v>
      </c>
      <c r="AF33" s="9">
        <f>AD28</f>
        <v>0</v>
      </c>
      <c r="AN33" s="9">
        <v>1</v>
      </c>
      <c r="AO33" s="9" t="str">
        <f>O35</f>
        <v>IS</v>
      </c>
      <c r="AP33" s="9" t="str">
        <f>IF(AQ33&gt;AR33,"IS","IV")</f>
        <v>IS</v>
      </c>
      <c r="AQ33" s="9">
        <f>AP27</f>
        <v>5</v>
      </c>
      <c r="AR33" s="9">
        <f>AP28</f>
        <v>0</v>
      </c>
      <c r="AZ33" s="9">
        <v>1</v>
      </c>
      <c r="BA33" s="9" t="str">
        <f>O35</f>
        <v>IS</v>
      </c>
      <c r="BB33" s="9" t="str">
        <f>IF(BC33&gt;BD33,"IS","IV")</f>
        <v>IS</v>
      </c>
      <c r="BC33" s="9">
        <f>BB27</f>
        <v>7</v>
      </c>
      <c r="BD33" s="9">
        <f>BB28</f>
        <v>0</v>
      </c>
      <c r="BL33" s="9">
        <v>1</v>
      </c>
      <c r="BM33" s="9" t="str">
        <f>O35</f>
        <v>IS</v>
      </c>
      <c r="BN33" s="9" t="str">
        <f>IF(BO33&gt;BP33,"IS","IV")</f>
        <v>IS</v>
      </c>
      <c r="BO33" s="9">
        <f>BN27</f>
        <v>9</v>
      </c>
      <c r="BP33" s="9">
        <f>BN28</f>
        <v>0</v>
      </c>
    </row>
    <row r="34" spans="2:71" x14ac:dyDescent="0.35">
      <c r="B34" s="27" t="s">
        <v>10</v>
      </c>
      <c r="C34" s="28"/>
      <c r="D34" s="28"/>
      <c r="E34" s="28"/>
      <c r="F34" s="28"/>
      <c r="G34" s="29"/>
      <c r="J34" s="27" t="s">
        <v>10</v>
      </c>
      <c r="K34" s="28"/>
      <c r="L34" s="28"/>
      <c r="M34" s="28"/>
      <c r="N34" s="28"/>
      <c r="O34" s="29"/>
      <c r="AB34" s="9">
        <v>2</v>
      </c>
      <c r="AC34" s="9" t="str">
        <f t="shared" ref="AC34:AC40" si="54">O36</f>
        <v>IS</v>
      </c>
      <c r="AD34" s="9" t="str">
        <f t="shared" ref="AD34:AD40" si="55">IF(AE34&gt;AF34,"IS","IV")</f>
        <v>IS</v>
      </c>
      <c r="AE34" s="9">
        <f>AE27</f>
        <v>3</v>
      </c>
      <c r="AF34" s="9">
        <f>AE28</f>
        <v>0</v>
      </c>
      <c r="AN34" s="9">
        <v>2</v>
      </c>
      <c r="AO34" s="9" t="str">
        <f t="shared" ref="AO34:AO40" si="56">O36</f>
        <v>IS</v>
      </c>
      <c r="AP34" s="9" t="str">
        <f t="shared" ref="AP34:AP40" si="57">IF(AQ34&gt;AR34,"IS","IV")</f>
        <v>IS</v>
      </c>
      <c r="AQ34" s="9">
        <f>AQ27</f>
        <v>5</v>
      </c>
      <c r="AR34" s="9">
        <f>AQ28</f>
        <v>0</v>
      </c>
      <c r="AZ34" s="9">
        <v>2</v>
      </c>
      <c r="BA34" s="9" t="str">
        <f t="shared" ref="BA34:BA40" si="58">O36</f>
        <v>IS</v>
      </c>
      <c r="BB34" s="9" t="str">
        <f t="shared" ref="BB34:BB40" si="59">IF(BC34&gt;BD34,"IS","IV")</f>
        <v>IS</v>
      </c>
      <c r="BC34" s="9">
        <f>BC27</f>
        <v>7</v>
      </c>
      <c r="BD34" s="9">
        <f>BC28</f>
        <v>0</v>
      </c>
      <c r="BL34" s="9">
        <v>2</v>
      </c>
      <c r="BM34" s="9" t="str">
        <f t="shared" ref="BM34:BM40" si="60">O36</f>
        <v>IS</v>
      </c>
      <c r="BN34" s="9" t="str">
        <f t="shared" ref="BN34:BN40" si="61">IF(BO34&gt;BP34,"IS","IV")</f>
        <v>IS</v>
      </c>
      <c r="BO34" s="9">
        <f>BO27</f>
        <v>9</v>
      </c>
      <c r="BP34" s="9">
        <f>BO28</f>
        <v>0</v>
      </c>
    </row>
    <row r="35" spans="2:71" x14ac:dyDescent="0.35">
      <c r="B35" s="3">
        <v>1</v>
      </c>
      <c r="C35" s="3">
        <v>5.0999999999999996</v>
      </c>
      <c r="D35" s="3">
        <v>3.5</v>
      </c>
      <c r="E35" s="3">
        <v>1.4</v>
      </c>
      <c r="F35" s="3">
        <v>0.2</v>
      </c>
      <c r="G35" s="3" t="s">
        <v>8</v>
      </c>
      <c r="J35" s="3">
        <v>1</v>
      </c>
      <c r="K35" s="3">
        <f>(C35-K$44)/(K$43-K$44)</f>
        <v>0.33333333333333331</v>
      </c>
      <c r="L35" s="3">
        <f t="shared" ref="L35:N42" si="62">(D35-L$44)/(L$43-L$44)</f>
        <v>1</v>
      </c>
      <c r="M35" s="3">
        <f t="shared" si="62"/>
        <v>2.9411764705882311E-2</v>
      </c>
      <c r="N35" s="3">
        <f t="shared" si="62"/>
        <v>0</v>
      </c>
      <c r="O35" s="3" t="str">
        <f>IF(G35="Iris-setosa","IS","IV")</f>
        <v>IS</v>
      </c>
      <c r="AB35" s="9">
        <v>3</v>
      </c>
      <c r="AC35" s="9" t="str">
        <f t="shared" si="54"/>
        <v>IS</v>
      </c>
      <c r="AD35" s="9" t="str">
        <f t="shared" si="55"/>
        <v>IS</v>
      </c>
      <c r="AE35" s="9">
        <f>AF27</f>
        <v>3</v>
      </c>
      <c r="AF35" s="9">
        <f>AF28</f>
        <v>0</v>
      </c>
      <c r="AN35" s="9">
        <v>3</v>
      </c>
      <c r="AO35" s="9" t="str">
        <f t="shared" si="56"/>
        <v>IS</v>
      </c>
      <c r="AP35" s="9" t="str">
        <f t="shared" si="57"/>
        <v>IS</v>
      </c>
      <c r="AQ35" s="9">
        <f>AR27</f>
        <v>5</v>
      </c>
      <c r="AR35" s="9">
        <f>AR28</f>
        <v>0</v>
      </c>
      <c r="AZ35" s="9">
        <v>3</v>
      </c>
      <c r="BA35" s="9" t="str">
        <f t="shared" si="58"/>
        <v>IS</v>
      </c>
      <c r="BB35" s="9" t="str">
        <f t="shared" si="59"/>
        <v>IS</v>
      </c>
      <c r="BC35" s="9">
        <f>BD27</f>
        <v>7</v>
      </c>
      <c r="BD35" s="9">
        <f>BD28</f>
        <v>0</v>
      </c>
      <c r="BL35" s="9">
        <v>3</v>
      </c>
      <c r="BM35" s="9" t="str">
        <f t="shared" si="60"/>
        <v>IS</v>
      </c>
      <c r="BN35" s="9" t="str">
        <f t="shared" si="61"/>
        <v>IS</v>
      </c>
      <c r="BO35" s="9">
        <f>BP27</f>
        <v>9</v>
      </c>
      <c r="BP35" s="9">
        <f>BP28</f>
        <v>0</v>
      </c>
    </row>
    <row r="36" spans="2:71" x14ac:dyDescent="0.35">
      <c r="B36" s="3">
        <v>2</v>
      </c>
      <c r="C36" s="3">
        <v>4.9000000000000004</v>
      </c>
      <c r="D36" s="3">
        <v>3</v>
      </c>
      <c r="E36" s="3">
        <v>1.4</v>
      </c>
      <c r="F36" s="3">
        <v>0.2</v>
      </c>
      <c r="G36" s="3" t="s">
        <v>8</v>
      </c>
      <c r="J36" s="3">
        <v>2</v>
      </c>
      <c r="K36" s="3">
        <f t="shared" ref="K36:K42" si="63">(C36-K$44)/(K$43-K$44)</f>
        <v>0.20000000000000048</v>
      </c>
      <c r="L36" s="3">
        <f t="shared" si="62"/>
        <v>0.66666666666666663</v>
      </c>
      <c r="M36" s="3">
        <f t="shared" si="62"/>
        <v>2.9411764705882311E-2</v>
      </c>
      <c r="N36" s="3">
        <f t="shared" si="62"/>
        <v>0</v>
      </c>
      <c r="O36" s="3" t="str">
        <f t="shared" ref="O36:O42" si="64">IF(G36="Iris-setosa","IS","IV")</f>
        <v>IS</v>
      </c>
      <c r="AB36" s="9">
        <v>4</v>
      </c>
      <c r="AC36" s="9" t="str">
        <f t="shared" si="54"/>
        <v>IS</v>
      </c>
      <c r="AD36" s="9" t="str">
        <f t="shared" si="55"/>
        <v>IS</v>
      </c>
      <c r="AE36" s="9">
        <f>AG27</f>
        <v>3</v>
      </c>
      <c r="AF36" s="9">
        <f>AG28</f>
        <v>0</v>
      </c>
      <c r="AN36" s="9">
        <v>4</v>
      </c>
      <c r="AO36" s="9" t="str">
        <f t="shared" si="56"/>
        <v>IS</v>
      </c>
      <c r="AP36" s="9" t="str">
        <f t="shared" si="57"/>
        <v>IS</v>
      </c>
      <c r="AQ36" s="9">
        <f>AS27</f>
        <v>5</v>
      </c>
      <c r="AR36" s="9">
        <f>AS28</f>
        <v>0</v>
      </c>
      <c r="AZ36" s="9">
        <v>4</v>
      </c>
      <c r="BA36" s="9" t="str">
        <f t="shared" si="58"/>
        <v>IS</v>
      </c>
      <c r="BB36" s="9" t="str">
        <f t="shared" si="59"/>
        <v>IS</v>
      </c>
      <c r="BC36" s="9">
        <f>BE27</f>
        <v>7</v>
      </c>
      <c r="BD36" s="9">
        <f>BE28</f>
        <v>0</v>
      </c>
      <c r="BL36" s="9">
        <v>4</v>
      </c>
      <c r="BM36" s="9" t="str">
        <f t="shared" si="60"/>
        <v>IS</v>
      </c>
      <c r="BN36" s="9" t="str">
        <f t="shared" si="61"/>
        <v>IS</v>
      </c>
      <c r="BO36" s="9">
        <f>BQ27</f>
        <v>9</v>
      </c>
      <c r="BP36" s="9">
        <f>BQ28</f>
        <v>0</v>
      </c>
    </row>
    <row r="37" spans="2:71" x14ac:dyDescent="0.35">
      <c r="B37" s="3">
        <v>3</v>
      </c>
      <c r="C37" s="3">
        <v>4.7</v>
      </c>
      <c r="D37" s="3">
        <v>3.2</v>
      </c>
      <c r="E37" s="3">
        <v>1.3</v>
      </c>
      <c r="F37" s="3">
        <v>0.2</v>
      </c>
      <c r="G37" s="3" t="s">
        <v>8</v>
      </c>
      <c r="J37" s="3">
        <v>3</v>
      </c>
      <c r="K37" s="3">
        <f t="shared" si="63"/>
        <v>6.6666666666667027E-2</v>
      </c>
      <c r="L37" s="3">
        <f t="shared" si="62"/>
        <v>0.80000000000000016</v>
      </c>
      <c r="M37" s="3">
        <f t="shared" si="62"/>
        <v>0</v>
      </c>
      <c r="N37" s="3">
        <f t="shared" si="62"/>
        <v>0</v>
      </c>
      <c r="O37" s="3" t="str">
        <f t="shared" si="64"/>
        <v>IS</v>
      </c>
      <c r="AB37" s="9">
        <v>5</v>
      </c>
      <c r="AC37" s="9" t="str">
        <f t="shared" si="54"/>
        <v>IV</v>
      </c>
      <c r="AD37" s="9" t="str">
        <f t="shared" si="55"/>
        <v>IV</v>
      </c>
      <c r="AE37" s="9">
        <f>AH27</f>
        <v>0</v>
      </c>
      <c r="AF37" s="9">
        <f>AH28</f>
        <v>3</v>
      </c>
      <c r="AN37" s="9">
        <v>5</v>
      </c>
      <c r="AO37" s="9" t="str">
        <f t="shared" si="56"/>
        <v>IV</v>
      </c>
      <c r="AP37" s="9" t="str">
        <f t="shared" si="57"/>
        <v>IV</v>
      </c>
      <c r="AQ37" s="9">
        <f>AT27</f>
        <v>0</v>
      </c>
      <c r="AR37" s="9">
        <f>AT28</f>
        <v>5</v>
      </c>
      <c r="AZ37" s="9">
        <v>5</v>
      </c>
      <c r="BA37" s="9" t="str">
        <f t="shared" si="58"/>
        <v>IV</v>
      </c>
      <c r="BB37" s="9" t="str">
        <f t="shared" si="59"/>
        <v>IV</v>
      </c>
      <c r="BC37" s="9">
        <f>BF27</f>
        <v>0</v>
      </c>
      <c r="BD37" s="9">
        <f>BF28</f>
        <v>7</v>
      </c>
      <c r="BL37" s="9">
        <v>5</v>
      </c>
      <c r="BM37" s="9" t="str">
        <f t="shared" si="60"/>
        <v>IV</v>
      </c>
      <c r="BN37" s="9" t="str">
        <f t="shared" si="61"/>
        <v>IV</v>
      </c>
      <c r="BO37" s="9">
        <f>BR27</f>
        <v>1</v>
      </c>
      <c r="BP37" s="9">
        <f>BR28</f>
        <v>8</v>
      </c>
    </row>
    <row r="38" spans="2:71" x14ac:dyDescent="0.35">
      <c r="B38" s="3">
        <v>4</v>
      </c>
      <c r="C38" s="3">
        <v>4.5999999999999996</v>
      </c>
      <c r="D38" s="3">
        <v>3.1</v>
      </c>
      <c r="E38" s="3">
        <v>1.5</v>
      </c>
      <c r="F38" s="3">
        <v>0.2</v>
      </c>
      <c r="G38" s="3" t="s">
        <v>8</v>
      </c>
      <c r="J38" s="3">
        <v>4</v>
      </c>
      <c r="K38" s="3">
        <f t="shared" si="63"/>
        <v>0</v>
      </c>
      <c r="L38" s="3">
        <f t="shared" si="62"/>
        <v>0.73333333333333339</v>
      </c>
      <c r="M38" s="3">
        <f t="shared" si="62"/>
        <v>5.8823529411764684E-2</v>
      </c>
      <c r="N38" s="3">
        <f t="shared" si="62"/>
        <v>0</v>
      </c>
      <c r="O38" s="3" t="str">
        <f t="shared" si="64"/>
        <v>IS</v>
      </c>
      <c r="AB38" s="9">
        <v>6</v>
      </c>
      <c r="AC38" s="9" t="str">
        <f t="shared" si="54"/>
        <v>IV</v>
      </c>
      <c r="AD38" s="9" t="str">
        <f t="shared" si="55"/>
        <v>IV</v>
      </c>
      <c r="AE38" s="9">
        <f>AI27</f>
        <v>0</v>
      </c>
      <c r="AF38" s="9">
        <f>AI28</f>
        <v>3</v>
      </c>
      <c r="AN38" s="9">
        <v>6</v>
      </c>
      <c r="AO38" s="9" t="str">
        <f t="shared" si="56"/>
        <v>IV</v>
      </c>
      <c r="AP38" s="9" t="str">
        <f t="shared" si="57"/>
        <v>IV</v>
      </c>
      <c r="AQ38" s="9">
        <f>AU27</f>
        <v>0</v>
      </c>
      <c r="AR38" s="9">
        <f>AU28</f>
        <v>5</v>
      </c>
      <c r="AZ38" s="9">
        <v>6</v>
      </c>
      <c r="BA38" s="9" t="str">
        <f t="shared" si="58"/>
        <v>IV</v>
      </c>
      <c r="BB38" s="9" t="str">
        <f t="shared" si="59"/>
        <v>IV</v>
      </c>
      <c r="BC38" s="9">
        <f>BG27</f>
        <v>0</v>
      </c>
      <c r="BD38" s="9">
        <f>BG28</f>
        <v>7</v>
      </c>
      <c r="BL38" s="9">
        <v>6</v>
      </c>
      <c r="BM38" s="9" t="str">
        <f t="shared" si="60"/>
        <v>IV</v>
      </c>
      <c r="BN38" s="9" t="str">
        <f t="shared" si="61"/>
        <v>IV</v>
      </c>
      <c r="BO38" s="9">
        <f>BS27</f>
        <v>0</v>
      </c>
      <c r="BP38" s="9">
        <f>BS28</f>
        <v>9</v>
      </c>
    </row>
    <row r="39" spans="2:71" x14ac:dyDescent="0.35">
      <c r="B39" s="3">
        <v>5</v>
      </c>
      <c r="C39" s="3">
        <v>5</v>
      </c>
      <c r="D39" s="3">
        <v>2</v>
      </c>
      <c r="E39" s="3">
        <v>3.5</v>
      </c>
      <c r="F39" s="3">
        <v>1</v>
      </c>
      <c r="G39" s="3" t="s">
        <v>9</v>
      </c>
      <c r="J39" s="3">
        <v>5</v>
      </c>
      <c r="K39" s="3">
        <f t="shared" si="63"/>
        <v>0.26666666666666689</v>
      </c>
      <c r="L39" s="3">
        <f t="shared" si="62"/>
        <v>0</v>
      </c>
      <c r="M39" s="3">
        <f t="shared" si="62"/>
        <v>0.6470588235294118</v>
      </c>
      <c r="N39" s="3">
        <f t="shared" si="62"/>
        <v>0.61538461538461542</v>
      </c>
      <c r="O39" s="3" t="str">
        <f t="shared" si="64"/>
        <v>IV</v>
      </c>
      <c r="AB39" s="9">
        <v>7</v>
      </c>
      <c r="AC39" s="9" t="str">
        <f t="shared" si="54"/>
        <v>IV</v>
      </c>
      <c r="AD39" s="9" t="str">
        <f t="shared" si="55"/>
        <v>IV</v>
      </c>
      <c r="AE39" s="9">
        <f>AJ27</f>
        <v>0</v>
      </c>
      <c r="AF39" s="9">
        <f>AJ28</f>
        <v>3</v>
      </c>
      <c r="AN39" s="9">
        <v>7</v>
      </c>
      <c r="AO39" s="9" t="str">
        <f t="shared" si="56"/>
        <v>IV</v>
      </c>
      <c r="AP39" s="9" t="str">
        <f t="shared" si="57"/>
        <v>IV</v>
      </c>
      <c r="AQ39" s="9">
        <f>AV27</f>
        <v>0</v>
      </c>
      <c r="AR39" s="9">
        <f>AV28</f>
        <v>5</v>
      </c>
      <c r="AZ39" s="9">
        <v>7</v>
      </c>
      <c r="BA39" s="9" t="str">
        <f t="shared" si="58"/>
        <v>IV</v>
      </c>
      <c r="BB39" s="9" t="str">
        <f t="shared" si="59"/>
        <v>IV</v>
      </c>
      <c r="BC39" s="9">
        <f>BH27</f>
        <v>0</v>
      </c>
      <c r="BD39" s="9">
        <f>BH28</f>
        <v>7</v>
      </c>
      <c r="BL39" s="9">
        <v>7</v>
      </c>
      <c r="BM39" s="9" t="str">
        <f t="shared" si="60"/>
        <v>IV</v>
      </c>
      <c r="BN39" s="9" t="str">
        <f t="shared" si="61"/>
        <v>IV</v>
      </c>
      <c r="BO39" s="9">
        <f>BT27</f>
        <v>0</v>
      </c>
      <c r="BP39" s="9">
        <f>BT28</f>
        <v>9</v>
      </c>
    </row>
    <row r="40" spans="2:71" x14ac:dyDescent="0.35">
      <c r="B40" s="3">
        <v>6</v>
      </c>
      <c r="C40" s="3">
        <v>5.9</v>
      </c>
      <c r="D40" s="3">
        <v>3</v>
      </c>
      <c r="E40" s="3">
        <v>4.2</v>
      </c>
      <c r="F40" s="3">
        <v>1.5</v>
      </c>
      <c r="G40" s="3" t="s">
        <v>9</v>
      </c>
      <c r="J40" s="3">
        <v>6</v>
      </c>
      <c r="K40" s="3">
        <f t="shared" si="63"/>
        <v>0.86666666666666714</v>
      </c>
      <c r="L40" s="3">
        <f t="shared" si="62"/>
        <v>0.66666666666666663</v>
      </c>
      <c r="M40" s="3">
        <f t="shared" si="62"/>
        <v>0.8529411764705882</v>
      </c>
      <c r="N40" s="3">
        <f t="shared" si="62"/>
        <v>1</v>
      </c>
      <c r="O40" s="3" t="str">
        <f t="shared" si="64"/>
        <v>IV</v>
      </c>
      <c r="AB40" s="9">
        <v>8</v>
      </c>
      <c r="AC40" s="9" t="str">
        <f t="shared" si="54"/>
        <v>IV</v>
      </c>
      <c r="AD40" s="9" t="str">
        <f t="shared" si="55"/>
        <v>IV</v>
      </c>
      <c r="AE40" s="9">
        <f>AK27</f>
        <v>0</v>
      </c>
      <c r="AF40" s="9">
        <f>AK28</f>
        <v>3</v>
      </c>
      <c r="AN40" s="9">
        <v>8</v>
      </c>
      <c r="AO40" s="9" t="str">
        <f t="shared" si="56"/>
        <v>IV</v>
      </c>
      <c r="AP40" s="9" t="str">
        <f t="shared" si="57"/>
        <v>IV</v>
      </c>
      <c r="AQ40" s="9">
        <f>AW27</f>
        <v>0</v>
      </c>
      <c r="AR40" s="9">
        <f>AW28</f>
        <v>5</v>
      </c>
      <c r="AZ40" s="9">
        <v>8</v>
      </c>
      <c r="BA40" s="9" t="str">
        <f t="shared" si="58"/>
        <v>IV</v>
      </c>
      <c r="BB40" s="9" t="str">
        <f t="shared" si="59"/>
        <v>IV</v>
      </c>
      <c r="BC40" s="9">
        <f>BI27</f>
        <v>0</v>
      </c>
      <c r="BD40" s="9">
        <f>BI28</f>
        <v>7</v>
      </c>
      <c r="BL40" s="9">
        <v>8</v>
      </c>
      <c r="BM40" s="9" t="str">
        <f t="shared" si="60"/>
        <v>IV</v>
      </c>
      <c r="BN40" s="9" t="str">
        <f t="shared" si="61"/>
        <v>IV</v>
      </c>
      <c r="BO40" s="9">
        <f>BU27</f>
        <v>0</v>
      </c>
      <c r="BP40" s="9">
        <f>BU28</f>
        <v>9</v>
      </c>
    </row>
    <row r="41" spans="2:71" x14ac:dyDescent="0.35">
      <c r="B41" s="3">
        <v>7</v>
      </c>
      <c r="C41" s="3">
        <v>6</v>
      </c>
      <c r="D41" s="3">
        <v>2.2000000000000002</v>
      </c>
      <c r="E41" s="3">
        <v>4</v>
      </c>
      <c r="F41" s="3">
        <v>1</v>
      </c>
      <c r="G41" s="3" t="s">
        <v>9</v>
      </c>
      <c r="J41" s="3">
        <v>7</v>
      </c>
      <c r="K41" s="3">
        <f t="shared" si="63"/>
        <v>0.93333333333333357</v>
      </c>
      <c r="L41" s="3">
        <f t="shared" si="62"/>
        <v>0.13333333333333344</v>
      </c>
      <c r="M41" s="3">
        <f t="shared" si="62"/>
        <v>0.79411764705882348</v>
      </c>
      <c r="N41" s="3">
        <f t="shared" si="62"/>
        <v>0.61538461538461542</v>
      </c>
      <c r="O41" s="3" t="str">
        <f t="shared" si="64"/>
        <v>IV</v>
      </c>
    </row>
    <row r="42" spans="2:71" x14ac:dyDescent="0.35">
      <c r="B42" s="3">
        <v>8</v>
      </c>
      <c r="C42" s="3">
        <v>6.1</v>
      </c>
      <c r="D42" s="3">
        <v>2.9</v>
      </c>
      <c r="E42" s="3">
        <v>4.7</v>
      </c>
      <c r="F42" s="3">
        <v>1.4</v>
      </c>
      <c r="G42" s="3" t="s">
        <v>9</v>
      </c>
      <c r="J42" s="3">
        <v>8</v>
      </c>
      <c r="K42" s="3">
        <f t="shared" si="63"/>
        <v>1</v>
      </c>
      <c r="L42" s="3">
        <f t="shared" si="62"/>
        <v>0.6</v>
      </c>
      <c r="M42" s="3">
        <f t="shared" si="62"/>
        <v>1</v>
      </c>
      <c r="N42" s="3">
        <f t="shared" si="62"/>
        <v>0.92307692307692302</v>
      </c>
      <c r="O42" s="3" t="str">
        <f t="shared" si="64"/>
        <v>IV</v>
      </c>
    </row>
    <row r="43" spans="2:71" x14ac:dyDescent="0.35">
      <c r="J43" s="6" t="s">
        <v>13</v>
      </c>
      <c r="K43" s="6">
        <f>MAX(C35:C42)</f>
        <v>6.1</v>
      </c>
      <c r="L43" s="6">
        <f>MAX(D35:D42)</f>
        <v>3.5</v>
      </c>
      <c r="M43" s="6">
        <f>MAX(E35:E42)</f>
        <v>4.7</v>
      </c>
      <c r="N43" s="6">
        <f>MAX(F35:F42)</f>
        <v>1.5</v>
      </c>
      <c r="O43" s="6"/>
      <c r="AB43" s="22" t="s">
        <v>32</v>
      </c>
      <c r="AC43" s="22" t="s">
        <v>33</v>
      </c>
      <c r="AD43" s="22" t="s">
        <v>34</v>
      </c>
      <c r="AE43" s="22" t="s">
        <v>35</v>
      </c>
      <c r="AG43" s="35" t="s">
        <v>40</v>
      </c>
      <c r="AH43" s="36"/>
      <c r="AI43" s="36"/>
      <c r="AN43" s="22" t="s">
        <v>32</v>
      </c>
      <c r="AO43" s="22" t="s">
        <v>33</v>
      </c>
      <c r="AP43" s="22" t="s">
        <v>34</v>
      </c>
      <c r="AQ43" s="22" t="s">
        <v>35</v>
      </c>
      <c r="AS43" s="35" t="s">
        <v>40</v>
      </c>
      <c r="AT43" s="36"/>
      <c r="AU43" s="36"/>
      <c r="AZ43" s="22" t="s">
        <v>32</v>
      </c>
      <c r="BA43" s="22" t="s">
        <v>33</v>
      </c>
      <c r="BB43" s="22" t="s">
        <v>34</v>
      </c>
      <c r="BC43" s="22" t="s">
        <v>35</v>
      </c>
      <c r="BE43" s="35" t="s">
        <v>40</v>
      </c>
      <c r="BF43" s="36"/>
      <c r="BG43" s="36"/>
      <c r="BL43" s="22" t="s">
        <v>32</v>
      </c>
      <c r="BM43" s="22" t="s">
        <v>33</v>
      </c>
      <c r="BN43" s="22" t="s">
        <v>34</v>
      </c>
      <c r="BO43" s="22" t="s">
        <v>35</v>
      </c>
      <c r="BQ43" s="35" t="s">
        <v>40</v>
      </c>
      <c r="BR43" s="36"/>
      <c r="BS43" s="36"/>
    </row>
    <row r="44" spans="2:71" x14ac:dyDescent="0.35">
      <c r="J44" s="16" t="s">
        <v>14</v>
      </c>
      <c r="K44" s="16">
        <f>MIN(C35:C42)</f>
        <v>4.5999999999999996</v>
      </c>
      <c r="L44" s="16">
        <f>MIN(D35:D42)</f>
        <v>2</v>
      </c>
      <c r="M44" s="16">
        <f>MIN(E35:E42)</f>
        <v>1.3</v>
      </c>
      <c r="N44" s="16">
        <f>MIN(F35:F42)</f>
        <v>0.2</v>
      </c>
      <c r="O44" s="16"/>
      <c r="AB44" s="22" t="s">
        <v>36</v>
      </c>
      <c r="AC44" s="22" t="s">
        <v>37</v>
      </c>
      <c r="AD44" s="22" t="s">
        <v>38</v>
      </c>
      <c r="AE44" s="22" t="s">
        <v>39</v>
      </c>
      <c r="AG44" s="8"/>
      <c r="AH44" s="39" t="s">
        <v>41</v>
      </c>
      <c r="AI44" s="40"/>
      <c r="AN44" s="22" t="s">
        <v>36</v>
      </c>
      <c r="AO44" s="22" t="s">
        <v>37</v>
      </c>
      <c r="AP44" s="22" t="s">
        <v>38</v>
      </c>
      <c r="AQ44" s="22" t="s">
        <v>39</v>
      </c>
      <c r="AS44" s="8"/>
      <c r="AT44" s="39" t="s">
        <v>41</v>
      </c>
      <c r="AU44" s="40"/>
      <c r="AZ44" s="22" t="s">
        <v>36</v>
      </c>
      <c r="BA44" s="22" t="s">
        <v>37</v>
      </c>
      <c r="BB44" s="22" t="s">
        <v>38</v>
      </c>
      <c r="BC44" s="22" t="s">
        <v>39</v>
      </c>
      <c r="BE44" s="8"/>
      <c r="BF44" s="39" t="s">
        <v>41</v>
      </c>
      <c r="BG44" s="40"/>
      <c r="BL44" s="22" t="s">
        <v>36</v>
      </c>
      <c r="BM44" s="22" t="s">
        <v>37</v>
      </c>
      <c r="BN44" s="22" t="s">
        <v>38</v>
      </c>
      <c r="BO44" s="22" t="s">
        <v>39</v>
      </c>
      <c r="BQ44" s="8"/>
      <c r="BR44" s="39" t="s">
        <v>41</v>
      </c>
      <c r="BS44" s="40"/>
    </row>
    <row r="45" spans="2:71" x14ac:dyDescent="0.35">
      <c r="AB45" s="9">
        <f>IF(AND(AC33="IS",AD33="IS"),1,0)</f>
        <v>1</v>
      </c>
      <c r="AC45" s="9">
        <f>IF(AND(AC33="IV",AD33="IV"),1,0)</f>
        <v>0</v>
      </c>
      <c r="AD45" s="9">
        <f>IF(AND(AC33="IS",AD33="IV"),1,0)</f>
        <v>0</v>
      </c>
      <c r="AE45" s="9">
        <f>IF(AND(AB32="IV",AC32="IS"),1,0)</f>
        <v>0</v>
      </c>
      <c r="AG45" s="23" t="s">
        <v>42</v>
      </c>
      <c r="AH45" s="23" t="s">
        <v>30</v>
      </c>
      <c r="AI45" s="23" t="s">
        <v>31</v>
      </c>
      <c r="AN45" s="9">
        <f>IF(AND(AO33="IS",AP33="IS"),1,0)</f>
        <v>1</v>
      </c>
      <c r="AO45" s="9">
        <f>IF(AND(AO33="IV",AP33="IV"),1,0)</f>
        <v>0</v>
      </c>
      <c r="AP45" s="9">
        <f>IF(AND(AO33="IS",AP33="IV"),1,0)</f>
        <v>0</v>
      </c>
      <c r="AQ45" s="9">
        <f>IF(AND(AN32="IV",AO32="IS"),1,0)</f>
        <v>0</v>
      </c>
      <c r="AS45" s="23" t="s">
        <v>42</v>
      </c>
      <c r="AT45" s="23" t="s">
        <v>30</v>
      </c>
      <c r="AU45" s="23" t="s">
        <v>31</v>
      </c>
      <c r="AZ45" s="9">
        <f>IF(AND(BA33="IS",BB33="IS"),1,0)</f>
        <v>1</v>
      </c>
      <c r="BA45" s="9">
        <f>IF(AND(BA33="IV",BB33="IV"),1,0)</f>
        <v>0</v>
      </c>
      <c r="BB45" s="9">
        <f>IF(AND(BA33="IS",BB33="IV"),1,0)</f>
        <v>0</v>
      </c>
      <c r="BC45" s="9">
        <f>IF(AND(AZ32="IV",BA32="IS"),1,0)</f>
        <v>0</v>
      </c>
      <c r="BE45" s="23" t="s">
        <v>42</v>
      </c>
      <c r="BF45" s="23" t="s">
        <v>30</v>
      </c>
      <c r="BG45" s="23" t="s">
        <v>31</v>
      </c>
      <c r="BL45" s="9">
        <f>IF(AND(BM33="IS",BN33="IS"),1,0)</f>
        <v>1</v>
      </c>
      <c r="BM45" s="9">
        <f>IF(AND(BM33="IV",BN33="IV"),1,0)</f>
        <v>0</v>
      </c>
      <c r="BN45" s="9">
        <f>IF(AND(BM33="IS",BN33="IV"),1,0)</f>
        <v>0</v>
      </c>
      <c r="BO45" s="9">
        <f>IF(AND(BL32="IV",BM32="IS"),1,0)</f>
        <v>0</v>
      </c>
      <c r="BQ45" s="23" t="s">
        <v>42</v>
      </c>
      <c r="BR45" s="23" t="s">
        <v>30</v>
      </c>
      <c r="BS45" s="23" t="s">
        <v>31</v>
      </c>
    </row>
    <row r="46" spans="2:71" x14ac:dyDescent="0.35">
      <c r="AB46" s="9">
        <f t="shared" ref="AB46:AB52" si="65">IF(AND(AC34="IS",AD34="IS"),1,0)</f>
        <v>1</v>
      </c>
      <c r="AC46" s="9">
        <f t="shared" ref="AC46:AC52" si="66">IF(AND(AC34="IV",AD34="IV"),1,0)</f>
        <v>0</v>
      </c>
      <c r="AD46" s="9">
        <f t="shared" ref="AD46:AD52" si="67">IF(AND(AC34="IS",AD34="IV"),1,0)</f>
        <v>0</v>
      </c>
      <c r="AE46" s="9">
        <f t="shared" ref="AE46:AE52" si="68">IF(AND(AB33="IV",AC33="IS"),1,0)</f>
        <v>0</v>
      </c>
      <c r="AG46" s="8" t="s">
        <v>30</v>
      </c>
      <c r="AH46" s="9">
        <f>SUM(AB45:AB52)</f>
        <v>4</v>
      </c>
      <c r="AI46" s="9">
        <f>SUM(AD45:AD52)</f>
        <v>0</v>
      </c>
      <c r="AN46" s="9">
        <f t="shared" ref="AN46:AN52" si="69">IF(AND(AO34="IS",AP34="IS"),1,0)</f>
        <v>1</v>
      </c>
      <c r="AO46" s="9">
        <f t="shared" ref="AO46:AO52" si="70">IF(AND(AO34="IV",AP34="IV"),1,0)</f>
        <v>0</v>
      </c>
      <c r="AP46" s="9">
        <f t="shared" ref="AP46:AP52" si="71">IF(AND(AO34="IS",AP34="IV"),1,0)</f>
        <v>0</v>
      </c>
      <c r="AQ46" s="9">
        <f t="shared" ref="AQ46:AQ52" si="72">IF(AND(AN33="IV",AO33="IS"),1,0)</f>
        <v>0</v>
      </c>
      <c r="AS46" s="8" t="s">
        <v>30</v>
      </c>
      <c r="AT46" s="9">
        <f>SUM(AN45:AN52)</f>
        <v>4</v>
      </c>
      <c r="AU46" s="9">
        <f>SUM(AP45:AP52)</f>
        <v>0</v>
      </c>
      <c r="AZ46" s="9">
        <f t="shared" ref="AZ46:AZ52" si="73">IF(AND(BA34="IS",BB34="IS"),1,0)</f>
        <v>1</v>
      </c>
      <c r="BA46" s="9">
        <f t="shared" ref="BA46:BA52" si="74">IF(AND(BA34="IV",BB34="IV"),1,0)</f>
        <v>0</v>
      </c>
      <c r="BB46" s="9">
        <f t="shared" ref="BB46:BB52" si="75">IF(AND(BA34="IS",BB34="IV"),1,0)</f>
        <v>0</v>
      </c>
      <c r="BC46" s="9">
        <f t="shared" ref="BC46:BC52" si="76">IF(AND(AZ33="IV",BA33="IS"),1,0)</f>
        <v>0</v>
      </c>
      <c r="BE46" s="8" t="s">
        <v>30</v>
      </c>
      <c r="BF46" s="9">
        <f>SUM(AZ45:AZ52)</f>
        <v>4</v>
      </c>
      <c r="BG46" s="9">
        <f>SUM(BB45:BB52)</f>
        <v>0</v>
      </c>
      <c r="BL46" s="9">
        <f t="shared" ref="BL46:BL52" si="77">IF(AND(BM34="IS",BN34="IS"),1,0)</f>
        <v>1</v>
      </c>
      <c r="BM46" s="9">
        <f t="shared" ref="BM46:BM52" si="78">IF(AND(BM34="IV",BN34="IV"),1,0)</f>
        <v>0</v>
      </c>
      <c r="BN46" s="9">
        <f t="shared" ref="BN46:BN52" si="79">IF(AND(BM34="IS",BN34="IV"),1,0)</f>
        <v>0</v>
      </c>
      <c r="BO46" s="9">
        <f t="shared" ref="BO46:BO52" si="80">IF(AND(BL33="IV",BM33="IS"),1,0)</f>
        <v>0</v>
      </c>
      <c r="BQ46" s="8" t="s">
        <v>30</v>
      </c>
      <c r="BR46" s="9">
        <f>SUM(BL45:BL52)</f>
        <v>4</v>
      </c>
      <c r="BS46" s="9">
        <f>SUM(BN45:BN52)</f>
        <v>0</v>
      </c>
    </row>
    <row r="47" spans="2:71" x14ac:dyDescent="0.35">
      <c r="AB47" s="9">
        <f t="shared" si="65"/>
        <v>1</v>
      </c>
      <c r="AC47" s="9">
        <f t="shared" si="66"/>
        <v>0</v>
      </c>
      <c r="AD47" s="9">
        <f t="shared" si="67"/>
        <v>0</v>
      </c>
      <c r="AE47" s="9">
        <f t="shared" si="68"/>
        <v>0</v>
      </c>
      <c r="AG47" s="8" t="s">
        <v>31</v>
      </c>
      <c r="AH47" s="9">
        <f>SUM(AE45:AE52)</f>
        <v>0</v>
      </c>
      <c r="AI47" s="9">
        <f>SUM(AC45:AC52)</f>
        <v>4</v>
      </c>
      <c r="AN47" s="9">
        <f t="shared" si="69"/>
        <v>1</v>
      </c>
      <c r="AO47" s="9">
        <f t="shared" si="70"/>
        <v>0</v>
      </c>
      <c r="AP47" s="9">
        <f t="shared" si="71"/>
        <v>0</v>
      </c>
      <c r="AQ47" s="9">
        <f t="shared" si="72"/>
        <v>0</v>
      </c>
      <c r="AS47" s="8" t="s">
        <v>31</v>
      </c>
      <c r="AT47" s="9">
        <f>SUM(AQ45:AQ52)</f>
        <v>0</v>
      </c>
      <c r="AU47" s="9">
        <f>SUM(AO45:AO52)</f>
        <v>4</v>
      </c>
      <c r="AZ47" s="9">
        <f t="shared" si="73"/>
        <v>1</v>
      </c>
      <c r="BA47" s="9">
        <f t="shared" si="74"/>
        <v>0</v>
      </c>
      <c r="BB47" s="9">
        <f t="shared" si="75"/>
        <v>0</v>
      </c>
      <c r="BC47" s="9">
        <f t="shared" si="76"/>
        <v>0</v>
      </c>
      <c r="BE47" s="8" t="s">
        <v>31</v>
      </c>
      <c r="BF47" s="9">
        <f>SUM(BC45:BC52)</f>
        <v>0</v>
      </c>
      <c r="BG47" s="9">
        <f>SUM(BA45:BA52)</f>
        <v>4</v>
      </c>
      <c r="BL47" s="9">
        <f t="shared" si="77"/>
        <v>1</v>
      </c>
      <c r="BM47" s="9">
        <f t="shared" si="78"/>
        <v>0</v>
      </c>
      <c r="BN47" s="9">
        <f t="shared" si="79"/>
        <v>0</v>
      </c>
      <c r="BO47" s="9">
        <f t="shared" si="80"/>
        <v>0</v>
      </c>
      <c r="BQ47" s="8" t="s">
        <v>31</v>
      </c>
      <c r="BR47" s="9">
        <f>SUM(BO45:BO52)</f>
        <v>0</v>
      </c>
      <c r="BS47" s="9">
        <f>SUM(BM45:BM52)</f>
        <v>4</v>
      </c>
    </row>
    <row r="48" spans="2:71" x14ac:dyDescent="0.35">
      <c r="AB48" s="9">
        <f t="shared" si="65"/>
        <v>1</v>
      </c>
      <c r="AC48" s="9">
        <f t="shared" si="66"/>
        <v>0</v>
      </c>
      <c r="AD48" s="9">
        <f t="shared" si="67"/>
        <v>0</v>
      </c>
      <c r="AE48" s="9">
        <f t="shared" si="68"/>
        <v>0</v>
      </c>
      <c r="AN48" s="9">
        <f t="shared" si="69"/>
        <v>1</v>
      </c>
      <c r="AO48" s="9">
        <f t="shared" si="70"/>
        <v>0</v>
      </c>
      <c r="AP48" s="9">
        <f t="shared" si="71"/>
        <v>0</v>
      </c>
      <c r="AQ48" s="9">
        <f t="shared" si="72"/>
        <v>0</v>
      </c>
      <c r="AZ48" s="9">
        <f t="shared" si="73"/>
        <v>1</v>
      </c>
      <c r="BA48" s="9">
        <f t="shared" si="74"/>
        <v>0</v>
      </c>
      <c r="BB48" s="9">
        <f t="shared" si="75"/>
        <v>0</v>
      </c>
      <c r="BC48" s="9">
        <f t="shared" si="76"/>
        <v>0</v>
      </c>
      <c r="BL48" s="9">
        <f t="shared" si="77"/>
        <v>1</v>
      </c>
      <c r="BM48" s="9">
        <f t="shared" si="78"/>
        <v>0</v>
      </c>
      <c r="BN48" s="9">
        <f t="shared" si="79"/>
        <v>0</v>
      </c>
      <c r="BO48" s="9">
        <f t="shared" si="80"/>
        <v>0</v>
      </c>
    </row>
    <row r="49" spans="28:72" x14ac:dyDescent="0.35">
      <c r="AB49" s="9">
        <f t="shared" si="65"/>
        <v>0</v>
      </c>
      <c r="AC49" s="9">
        <f t="shared" si="66"/>
        <v>1</v>
      </c>
      <c r="AD49" s="9">
        <f t="shared" si="67"/>
        <v>0</v>
      </c>
      <c r="AE49" s="9">
        <f t="shared" si="68"/>
        <v>0</v>
      </c>
      <c r="AN49" s="9">
        <f t="shared" si="69"/>
        <v>0</v>
      </c>
      <c r="AO49" s="9">
        <f t="shared" si="70"/>
        <v>1</v>
      </c>
      <c r="AP49" s="9">
        <f t="shared" si="71"/>
        <v>0</v>
      </c>
      <c r="AQ49" s="9">
        <f t="shared" si="72"/>
        <v>0</v>
      </c>
      <c r="AZ49" s="9">
        <f t="shared" si="73"/>
        <v>0</v>
      </c>
      <c r="BA49" s="9">
        <f t="shared" si="74"/>
        <v>1</v>
      </c>
      <c r="BB49" s="9">
        <f t="shared" si="75"/>
        <v>0</v>
      </c>
      <c r="BC49" s="9">
        <f t="shared" si="76"/>
        <v>0</v>
      </c>
      <c r="BL49" s="9">
        <f t="shared" si="77"/>
        <v>0</v>
      </c>
      <c r="BM49" s="9">
        <f t="shared" si="78"/>
        <v>1</v>
      </c>
      <c r="BN49" s="9">
        <f t="shared" si="79"/>
        <v>0</v>
      </c>
      <c r="BO49" s="9">
        <f t="shared" si="80"/>
        <v>0</v>
      </c>
    </row>
    <row r="50" spans="28:72" x14ac:dyDescent="0.35">
      <c r="AB50" s="9">
        <f t="shared" si="65"/>
        <v>0</v>
      </c>
      <c r="AC50" s="9">
        <f t="shared" si="66"/>
        <v>1</v>
      </c>
      <c r="AD50" s="9">
        <f t="shared" si="67"/>
        <v>0</v>
      </c>
      <c r="AE50" s="9">
        <f t="shared" si="68"/>
        <v>0</v>
      </c>
      <c r="AN50" s="9">
        <f t="shared" si="69"/>
        <v>0</v>
      </c>
      <c r="AO50" s="9">
        <f t="shared" si="70"/>
        <v>1</v>
      </c>
      <c r="AP50" s="9">
        <f t="shared" si="71"/>
        <v>0</v>
      </c>
      <c r="AQ50" s="9">
        <f t="shared" si="72"/>
        <v>0</v>
      </c>
      <c r="AZ50" s="9">
        <f t="shared" si="73"/>
        <v>0</v>
      </c>
      <c r="BA50" s="9">
        <f t="shared" si="74"/>
        <v>1</v>
      </c>
      <c r="BB50" s="9">
        <f t="shared" si="75"/>
        <v>0</v>
      </c>
      <c r="BC50" s="9">
        <f t="shared" si="76"/>
        <v>0</v>
      </c>
      <c r="BL50" s="9">
        <f t="shared" si="77"/>
        <v>0</v>
      </c>
      <c r="BM50" s="9">
        <f t="shared" si="78"/>
        <v>1</v>
      </c>
      <c r="BN50" s="9">
        <f t="shared" si="79"/>
        <v>0</v>
      </c>
      <c r="BO50" s="9">
        <f t="shared" si="80"/>
        <v>0</v>
      </c>
    </row>
    <row r="51" spans="28:72" x14ac:dyDescent="0.35">
      <c r="AB51" s="9">
        <f t="shared" si="65"/>
        <v>0</v>
      </c>
      <c r="AC51" s="9">
        <f t="shared" si="66"/>
        <v>1</v>
      </c>
      <c r="AD51" s="9">
        <f t="shared" si="67"/>
        <v>0</v>
      </c>
      <c r="AE51" s="9">
        <f t="shared" si="68"/>
        <v>0</v>
      </c>
      <c r="AG51" s="37" t="s">
        <v>43</v>
      </c>
      <c r="AH51" s="38"/>
      <c r="AI51" s="38"/>
      <c r="AN51" s="9">
        <f t="shared" si="69"/>
        <v>0</v>
      </c>
      <c r="AO51" s="9">
        <f t="shared" si="70"/>
        <v>1</v>
      </c>
      <c r="AP51" s="9">
        <f t="shared" si="71"/>
        <v>0</v>
      </c>
      <c r="AQ51" s="9">
        <f t="shared" si="72"/>
        <v>0</v>
      </c>
      <c r="AS51" s="37" t="s">
        <v>43</v>
      </c>
      <c r="AT51" s="38"/>
      <c r="AU51" s="38"/>
      <c r="AZ51" s="9">
        <f t="shared" si="73"/>
        <v>0</v>
      </c>
      <c r="BA51" s="9">
        <f t="shared" si="74"/>
        <v>1</v>
      </c>
      <c r="BB51" s="9">
        <f t="shared" si="75"/>
        <v>0</v>
      </c>
      <c r="BC51" s="9">
        <f t="shared" si="76"/>
        <v>0</v>
      </c>
      <c r="BE51" s="37" t="s">
        <v>43</v>
      </c>
      <c r="BF51" s="38"/>
      <c r="BG51" s="38"/>
      <c r="BL51" s="9">
        <f t="shared" si="77"/>
        <v>0</v>
      </c>
      <c r="BM51" s="9">
        <f t="shared" si="78"/>
        <v>1</v>
      </c>
      <c r="BN51" s="9">
        <f t="shared" si="79"/>
        <v>0</v>
      </c>
      <c r="BO51" s="9">
        <f t="shared" si="80"/>
        <v>0</v>
      </c>
      <c r="BQ51" s="37" t="s">
        <v>43</v>
      </c>
      <c r="BR51" s="38"/>
      <c r="BS51" s="38"/>
    </row>
    <row r="52" spans="28:72" x14ac:dyDescent="0.35">
      <c r="AB52" s="9">
        <f t="shared" si="65"/>
        <v>0</v>
      </c>
      <c r="AC52" s="9">
        <f t="shared" si="66"/>
        <v>1</v>
      </c>
      <c r="AD52" s="9">
        <f t="shared" si="67"/>
        <v>0</v>
      </c>
      <c r="AE52" s="9">
        <f t="shared" si="68"/>
        <v>0</v>
      </c>
      <c r="AG52" s="22" t="s">
        <v>44</v>
      </c>
      <c r="AH52" s="22" t="s">
        <v>45</v>
      </c>
      <c r="AI52" s="22" t="s">
        <v>46</v>
      </c>
      <c r="AJ52" s="22" t="s">
        <v>47</v>
      </c>
      <c r="AN52" s="9">
        <f t="shared" si="69"/>
        <v>0</v>
      </c>
      <c r="AO52" s="9">
        <f t="shared" si="70"/>
        <v>1</v>
      </c>
      <c r="AP52" s="9">
        <f t="shared" si="71"/>
        <v>0</v>
      </c>
      <c r="AQ52" s="9">
        <f t="shared" si="72"/>
        <v>0</v>
      </c>
      <c r="AS52" s="22" t="s">
        <v>44</v>
      </c>
      <c r="AT52" s="22" t="s">
        <v>45</v>
      </c>
      <c r="AU52" s="22" t="s">
        <v>46</v>
      </c>
      <c r="AV52" s="22" t="s">
        <v>47</v>
      </c>
      <c r="AZ52" s="9">
        <f t="shared" si="73"/>
        <v>0</v>
      </c>
      <c r="BA52" s="9">
        <f t="shared" si="74"/>
        <v>1</v>
      </c>
      <c r="BB52" s="9">
        <f t="shared" si="75"/>
        <v>0</v>
      </c>
      <c r="BC52" s="9">
        <f t="shared" si="76"/>
        <v>0</v>
      </c>
      <c r="BE52" s="22" t="s">
        <v>44</v>
      </c>
      <c r="BF52" s="22" t="s">
        <v>45</v>
      </c>
      <c r="BG52" s="22" t="s">
        <v>46</v>
      </c>
      <c r="BH52" s="22" t="s">
        <v>47</v>
      </c>
      <c r="BL52" s="9">
        <f t="shared" si="77"/>
        <v>0</v>
      </c>
      <c r="BM52" s="9">
        <f t="shared" si="78"/>
        <v>1</v>
      </c>
      <c r="BN52" s="9">
        <f t="shared" si="79"/>
        <v>0</v>
      </c>
      <c r="BO52" s="9">
        <f t="shared" si="80"/>
        <v>0</v>
      </c>
      <c r="BQ52" s="22" t="s">
        <v>44</v>
      </c>
      <c r="BR52" s="22" t="s">
        <v>45</v>
      </c>
      <c r="BS52" s="22" t="s">
        <v>46</v>
      </c>
      <c r="BT52" s="22" t="s">
        <v>47</v>
      </c>
    </row>
    <row r="53" spans="28:72" ht="43.5" x14ac:dyDescent="0.35">
      <c r="AG53" s="23" t="s">
        <v>48</v>
      </c>
      <c r="AH53" s="24" t="s">
        <v>49</v>
      </c>
      <c r="AI53" s="9">
        <f>(AH46+AI47)/COUNT($AB$33:$AB$40)</f>
        <v>1</v>
      </c>
      <c r="AJ53" s="9">
        <f>AI53*100</f>
        <v>100</v>
      </c>
      <c r="AS53" s="23" t="s">
        <v>48</v>
      </c>
      <c r="AT53" s="24" t="s">
        <v>49</v>
      </c>
      <c r="AU53" s="9">
        <f>(AT46+AU47)/COUNT($AB$33:$AB$40)</f>
        <v>1</v>
      </c>
      <c r="AV53" s="9">
        <f>AU53*100</f>
        <v>100</v>
      </c>
      <c r="BE53" s="23" t="s">
        <v>48</v>
      </c>
      <c r="BF53" s="24" t="s">
        <v>49</v>
      </c>
      <c r="BG53" s="9">
        <f>(BF46+BG47)/COUNT($AB$33:$AB$40)</f>
        <v>1</v>
      </c>
      <c r="BH53" s="9">
        <f>BG53*100</f>
        <v>100</v>
      </c>
      <c r="BQ53" s="23" t="s">
        <v>48</v>
      </c>
      <c r="BR53" s="24" t="s">
        <v>49</v>
      </c>
      <c r="BS53" s="9">
        <f>(BR46+BS47)/COUNT($AB$33:$AB$40)</f>
        <v>1</v>
      </c>
      <c r="BT53" s="9">
        <f>BS53*100</f>
        <v>100</v>
      </c>
    </row>
    <row r="54" spans="28:72" x14ac:dyDescent="0.35">
      <c r="AG54" s="23" t="s">
        <v>50</v>
      </c>
      <c r="AH54" s="25" t="s">
        <v>51</v>
      </c>
      <c r="AI54" s="9">
        <f>AH46/(AH46+AI46)</f>
        <v>1</v>
      </c>
      <c r="AJ54" s="9">
        <f t="shared" ref="AJ54:AJ55" si="81">AI54*100</f>
        <v>100</v>
      </c>
      <c r="AS54" s="23" t="s">
        <v>50</v>
      </c>
      <c r="AT54" s="25" t="s">
        <v>51</v>
      </c>
      <c r="AU54" s="9">
        <f>AT46/(AT46+AU46)</f>
        <v>1</v>
      </c>
      <c r="AV54" s="9">
        <f t="shared" ref="AV54:AV55" si="82">AU54*100</f>
        <v>100</v>
      </c>
      <c r="BE54" s="23" t="s">
        <v>50</v>
      </c>
      <c r="BF54" s="25" t="s">
        <v>51</v>
      </c>
      <c r="BG54" s="9">
        <f>BF46/(BF46+BG46)</f>
        <v>1</v>
      </c>
      <c r="BH54" s="9">
        <f t="shared" ref="BH54:BH55" si="83">BG54*100</f>
        <v>100</v>
      </c>
      <c r="BQ54" s="23" t="s">
        <v>50</v>
      </c>
      <c r="BR54" s="25" t="s">
        <v>51</v>
      </c>
      <c r="BS54" s="9">
        <f>BR46/(BR46+BS46)</f>
        <v>1</v>
      </c>
      <c r="BT54" s="9">
        <f t="shared" ref="BT54:BT55" si="84">BS54*100</f>
        <v>100</v>
      </c>
    </row>
    <row r="55" spans="28:72" x14ac:dyDescent="0.35">
      <c r="AG55" s="23" t="s">
        <v>52</v>
      </c>
      <c r="AH55" s="25" t="s">
        <v>53</v>
      </c>
      <c r="AI55" s="9">
        <f>AH46/(AH46+AH47)</f>
        <v>1</v>
      </c>
      <c r="AJ55" s="9">
        <f t="shared" si="81"/>
        <v>100</v>
      </c>
      <c r="AS55" s="23" t="s">
        <v>52</v>
      </c>
      <c r="AT55" s="25" t="s">
        <v>53</v>
      </c>
      <c r="AU55" s="9">
        <f>AT46/(AT46+AT47)</f>
        <v>1</v>
      </c>
      <c r="AV55" s="9">
        <f t="shared" si="82"/>
        <v>100</v>
      </c>
      <c r="BE55" s="23" t="s">
        <v>52</v>
      </c>
      <c r="BF55" s="25" t="s">
        <v>53</v>
      </c>
      <c r="BG55" s="9">
        <f>BF46/(BF46+BF47)</f>
        <v>1</v>
      </c>
      <c r="BH55" s="9">
        <f t="shared" si="83"/>
        <v>100</v>
      </c>
      <c r="BQ55" s="23" t="s">
        <v>52</v>
      </c>
      <c r="BR55" s="25" t="s">
        <v>53</v>
      </c>
      <c r="BS55" s="9">
        <f>BR46/(BR46+BR47)</f>
        <v>1</v>
      </c>
      <c r="BT55" s="9">
        <f t="shared" si="84"/>
        <v>100</v>
      </c>
    </row>
  </sheetData>
  <mergeCells count="21">
    <mergeCell ref="BQ51:BS51"/>
    <mergeCell ref="AP4:AW4"/>
    <mergeCell ref="BB4:BI4"/>
    <mergeCell ref="BN4:BU4"/>
    <mergeCell ref="AG43:AI43"/>
    <mergeCell ref="AH44:AI44"/>
    <mergeCell ref="AD4:AK4"/>
    <mergeCell ref="BF44:BG44"/>
    <mergeCell ref="BQ43:BS43"/>
    <mergeCell ref="BR44:BS44"/>
    <mergeCell ref="AG51:AI51"/>
    <mergeCell ref="AS43:AU43"/>
    <mergeCell ref="AT44:AU44"/>
    <mergeCell ref="AS51:AU51"/>
    <mergeCell ref="BE43:BG43"/>
    <mergeCell ref="BE51:BG51"/>
    <mergeCell ref="B2:G2"/>
    <mergeCell ref="B4:G4"/>
    <mergeCell ref="B34:G34"/>
    <mergeCell ref="J4:O4"/>
    <mergeCell ref="J34:O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Euclidian Distance</vt:lpstr>
      <vt:lpstr>Manhattance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2022-12-18T11:59:36Z</dcterms:created>
  <dcterms:modified xsi:type="dcterms:W3CDTF">2022-12-20T02:40:39Z</dcterms:modified>
</cp:coreProperties>
</file>