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MEI" sheetId="1" r:id="rId1"/>
  </sheets>
</workbook>
</file>

<file path=xl/sharedStrings.xml><?xml version="1.0" encoding="utf-8"?>
<sst xmlns="http://schemas.openxmlformats.org/spreadsheetml/2006/main" count="487" uniqueCount="487">
  <si>
    <t>kode</t>
  </si>
  <si>
    <t>uraian</t>
  </si>
  <si>
    <t>vol</t>
  </si>
  <si>
    <t>sat</t>
  </si>
  <si>
    <t>hargasat</t>
  </si>
  <si>
    <t>jumlah</t>
  </si>
  <si>
    <t>PENGELUARAN</t>
  </si>
  <si>
    <t>REALISASI BULAN LALU</t>
  </si>
  <si>
    <t>REALISASI S/D BULAN INI</t>
  </si>
  <si>
    <t>(Rp)</t>
  </si>
  <si>
    <t>%</t>
  </si>
  <si>
    <t>SISA DANA (RP)</t>
  </si>
  <si>
    <t>REALISASI MEI 2021</t>
  </si>
  <si>
    <t>Generated by simamov at 16:3:38, 31/5/2021</t>
  </si>
  <si>
    <t>054.01.01</t>
  </si>
  <si>
    <t>Program Dukungan Manajemen dan Pelaksanaan Tugas Teknis Lainnya BPS</t>
  </si>
  <si>
    <t>2888</t>
  </si>
  <si>
    <t>Penyelenggaraan Sekolah Tinggi Ilmu Statistik (STIS)</t>
  </si>
  <si>
    <t>2888.951</t>
  </si>
  <si>
    <t>Layanan Sarana dan Prasarana Internal[Base Line]</t>
  </si>
  <si>
    <t/>
  </si>
  <si>
    <t>052</t>
  </si>
  <si>
    <t>Pengadaan perangkat pengolah data dan komunikasi</t>
  </si>
  <si>
    <t>A</t>
  </si>
  <si>
    <t>tanpa sub Komponen</t>
  </si>
  <si>
    <t>532111</t>
  </si>
  <si>
    <t>Belanja Modal Peralatan dan Mesin</t>
  </si>
  <si>
    <t>-  Pengadaan Laptop</t>
  </si>
  <si>
    <t>Unit</t>
  </si>
  <si>
    <t>-  Pengadaan CCTV</t>
  </si>
  <si>
    <t>053</t>
  </si>
  <si>
    <t>Pengadaan peralatan fasilitas perkantoran</t>
  </si>
  <si>
    <t>-  Pengandaan Printer Kartu Pengenal</t>
  </si>
  <si>
    <t>-  Pengadaan Kamera DSLR</t>
  </si>
  <si>
    <t>054</t>
  </si>
  <si>
    <t>Pembangunan/renovasi gedung dan bangunan</t>
  </si>
  <si>
    <t>533121</t>
  </si>
  <si>
    <t>Belanja Penambahan Nilai Gedung dan Bangunan</t>
  </si>
  <si>
    <t>-      Pengadaan auning</t>
  </si>
  <si>
    <t>PAKET</t>
  </si>
  <si>
    <t>2888.967</t>
  </si>
  <si>
    <t>Layanan Penelitian dan Pengembangan[Base Line]</t>
  </si>
  <si>
    <t>051</t>
  </si>
  <si>
    <t>Pelaksanaan penelitian</t>
  </si>
  <si>
    <t>521211</t>
  </si>
  <si>
    <t>Belanja Bahan</t>
  </si>
  <si>
    <t>-      konsumsi seminar penelitian dosen</t>
  </si>
  <si>
    <t>OK</t>
  </si>
  <si>
    <t>521213</t>
  </si>
  <si>
    <t>Belanja Honor Output Kegiatan</t>
  </si>
  <si>
    <t>-      honor editor</t>
  </si>
  <si>
    <t>ARTIK</t>
  </si>
  <si>
    <t>-      honor reviewer proposal penelitian</t>
  </si>
  <si>
    <t>-      reviewer laporan antara</t>
  </si>
  <si>
    <t>-      honor reviewer laporan akhir</t>
  </si>
  <si>
    <t>-  Honor panitia seminar nasional</t>
  </si>
  <si>
    <t>O-K</t>
  </si>
  <si>
    <t>521219</t>
  </si>
  <si>
    <t>Belanja Barang Non Operasional Lainnya</t>
  </si>
  <si>
    <t>-      pendaftaran seminar nasional</t>
  </si>
  <si>
    <t>-      pendaftaran seminar internasional</t>
  </si>
  <si>
    <t>-      pendaftaran jurnal</t>
  </si>
  <si>
    <t>-  langganan jurnal</t>
  </si>
  <si>
    <t>paket</t>
  </si>
  <si>
    <t>-  lisensi DOI (Digital Object Identifier)</t>
  </si>
  <si>
    <t>521811</t>
  </si>
  <si>
    <t>Belanja Barang Persediaan Barang Konsumsi</t>
  </si>
  <si>
    <t>-      alat tulis kantor</t>
  </si>
  <si>
    <t>-      computer supplies</t>
  </si>
  <si>
    <t>522141</t>
  </si>
  <si>
    <t>Belanja Sewa</t>
  </si>
  <si>
    <t>-      sewa kendaraan</t>
  </si>
  <si>
    <t>HARI</t>
  </si>
  <si>
    <t>-      sewa server</t>
  </si>
  <si>
    <t>U/BLN</t>
  </si>
  <si>
    <t>524111</t>
  </si>
  <si>
    <t>Belanja Perjalanan Dinas Biasa</t>
  </si>
  <si>
    <t>-      seminar nasional (Transport Perjalanan )</t>
  </si>
  <si>
    <t>OP</t>
  </si>
  <si>
    <t>Pelaksanaan pengembangan</t>
  </si>
  <si>
    <t>-      konsumsi workshop i</t>
  </si>
  <si>
    <t>-      pencetakan sertifikat workshop i</t>
  </si>
  <si>
    <t>LMBR</t>
  </si>
  <si>
    <t>-      pengadaan plakat</t>
  </si>
  <si>
    <t>BUAH</t>
  </si>
  <si>
    <t>522151</t>
  </si>
  <si>
    <t>Belanja Jasa Profesi</t>
  </si>
  <si>
    <t>-  narasumber webinar</t>
  </si>
  <si>
    <t>OJ</t>
  </si>
  <si>
    <t>-  moderator webinar</t>
  </si>
  <si>
    <t>522192</t>
  </si>
  <si>
    <t>???</t>
  </si>
  <si>
    <t>-  narasumber webinar dalam rangka pencegahan covid19</t>
  </si>
  <si>
    <t>O-J</t>
  </si>
  <si>
    <t>-  moderator webinar dalam rangka pencegahan covid19</t>
  </si>
  <si>
    <t>524113</t>
  </si>
  <si>
    <t>Belanja Perjalanan Dinas Dalam Kota</t>
  </si>
  <si>
    <t>-      pengabdian kepada masyarakat (Transport Lokal )</t>
  </si>
  <si>
    <t>Penerapan hasil litbang</t>
  </si>
  <si>
    <t>-      pencetakan jurnal</t>
  </si>
  <si>
    <t>BUKU</t>
  </si>
  <si>
    <t>-      pengadaan spanduk</t>
  </si>
  <si>
    <t>M2</t>
  </si>
  <si>
    <t>-      honor penanggung jawab jurnal</t>
  </si>
  <si>
    <t>OTER</t>
  </si>
  <si>
    <t>-      honor redaktur jurnal</t>
  </si>
  <si>
    <t>-      honor sekretaris jurnal</t>
  </si>
  <si>
    <t>-      honor permbuat artikel</t>
  </si>
  <si>
    <t>HAL</t>
  </si>
  <si>
    <t>-      honor editor artikel</t>
  </si>
  <si>
    <t>-      honor design grafis</t>
  </si>
  <si>
    <t>-  honor reviewer artikel</t>
  </si>
  <si>
    <t>-      pengadaan atk</t>
  </si>
  <si>
    <t>-      narasumber seminar nasional</t>
  </si>
  <si>
    <t>-      moderator seminar nasional</t>
  </si>
  <si>
    <t>-      narasumber seminar daerah</t>
  </si>
  <si>
    <t>-  narasumber seminar nasional dan PKL dalam rangka pencegahan covid19</t>
  </si>
  <si>
    <t>-  moderator seminar nasional dan PKL  dalam rangka pencegahan covid19</t>
  </si>
  <si>
    <t>2888.968</t>
  </si>
  <si>
    <t>Layanan Pendidikan Kedinasan[Base Line]</t>
  </si>
  <si>
    <t>Perencanaan pendidikan</t>
  </si>
  <si>
    <t>PROGRAM DIII</t>
  </si>
  <si>
    <t>-      pengadaan spanduk mp2k</t>
  </si>
  <si>
    <t>-      pengadaan computer supplies</t>
  </si>
  <si>
    <t>-      rapat dosen (Transport Lokal )</t>
  </si>
  <si>
    <t>B</t>
  </si>
  <si>
    <t>PROGRAM DIV</t>
  </si>
  <si>
    <t>- &gt; A. PERSIAPAN</t>
  </si>
  <si>
    <t>-      konsumsi rapat pertemuan dosen</t>
  </si>
  <si>
    <t>-      pencetakan laporan mp2k</t>
  </si>
  <si>
    <t>-      honor moderator mp2k</t>
  </si>
  <si>
    <t>-      honor narasumber eselon 1</t>
  </si>
  <si>
    <t>-      honor narasumber eselon 2</t>
  </si>
  <si>
    <t>-  honor narasumber eselon 3 ke bawah</t>
  </si>
  <si>
    <t>-  narasumber</t>
  </si>
  <si>
    <t>-      pemulangan mahasiswa tugas belajar (Transport Perjalanan )</t>
  </si>
  <si>
    <t>O-P</t>
  </si>
  <si>
    <t>-  perjalanan kegiatan kemahasiswaan</t>
  </si>
  <si>
    <t>-  Transport Lokal (dosen tamu)</t>
  </si>
  <si>
    <t>D</t>
  </si>
  <si>
    <t>PENYELEKSIAN CALON MAHASISWA BARU STIS (PNBP)</t>
  </si>
  <si>
    <t>521131</t>
  </si>
  <si>
    <t>-  pengadaan ARK covid19</t>
  </si>
  <si>
    <t>Paket</t>
  </si>
  <si>
    <t>- &gt; A</t>
  </si>
  <si>
    <t>-      pembuatan spanduk dan baliho</t>
  </si>
  <si>
    <t>-      konsumsi petugas pengawas ujian tahap i</t>
  </si>
  <si>
    <t>-      konsumsi persiapan ujian tahap ii</t>
  </si>
  <si>
    <t>-      konsumsi pengawas ujian tahap ii</t>
  </si>
  <si>
    <t>-      konsumsi pengawas ujian tahap iii</t>
  </si>
  <si>
    <t>-      honor pengawas ujian tahap i</t>
  </si>
  <si>
    <t>O-H</t>
  </si>
  <si>
    <t>-      honor pengolahan hasil ujian tahap ii</t>
  </si>
  <si>
    <t>DOK</t>
  </si>
  <si>
    <t>-      honor pengawas ujian tahap ii</t>
  </si>
  <si>
    <t>-  Honor persiapan tahap II</t>
  </si>
  <si>
    <t>-  Honor pengawas ujian tahap III</t>
  </si>
  <si>
    <t>-      honor kompilasi dokumen ujian tahap iii</t>
  </si>
  <si>
    <t>-      honor pembuatan soal</t>
  </si>
  <si>
    <t>NASKA</t>
  </si>
  <si>
    <t>-  honor pemeriksaan hasil tes kesehatan</t>
  </si>
  <si>
    <t>brks</t>
  </si>
  <si>
    <t>-  honor verifikasi berkas daftar ulang</t>
  </si>
  <si>
    <t>oh</t>
  </si>
  <si>
    <t>-      honor tim pmb pusat</t>
  </si>
  <si>
    <t>O-B</t>
  </si>
  <si>
    <t>-      honor tim pmb daerah</t>
  </si>
  <si>
    <t>-  Honor senat</t>
  </si>
  <si>
    <t>-  Honor panitia MP2K</t>
  </si>
  <si>
    <t>-      honor penyelenggara pendidikan</t>
  </si>
  <si>
    <t>-      biaya tes ujian tahap ii (skd)</t>
  </si>
  <si>
    <t>-      biaya penataan tempat ujian</t>
  </si>
  <si>
    <t>-  sewa server tes tahap II</t>
  </si>
  <si>
    <t>BLN</t>
  </si>
  <si>
    <t>-      sewa gedung</t>
  </si>
  <si>
    <t>-      sewa komputer</t>
  </si>
  <si>
    <t>UNIT</t>
  </si>
  <si>
    <t>-  sewa tenda</t>
  </si>
  <si>
    <t>meter</t>
  </si>
  <si>
    <t>-  Sewa Ambulance</t>
  </si>
  <si>
    <t>U-H</t>
  </si>
  <si>
    <t>-      sewa kursi</t>
  </si>
  <si>
    <t>-      narasumber</t>
  </si>
  <si>
    <t>-  jasa penyemprotan desinfektan (covid19)</t>
  </si>
  <si>
    <t>-  narasumber eselon 2</t>
  </si>
  <si>
    <t>-  rapid test (covid19)</t>
  </si>
  <si>
    <t>org</t>
  </si>
  <si>
    <t>-      supervisi pengawasan ujian tahap iii (Transport Perjalanan )</t>
  </si>
  <si>
    <t>-  Survei lokasi ujian</t>
  </si>
  <si>
    <t>-  Petugas keamanan dan kebersihan</t>
  </si>
  <si>
    <t>-  pengadaan AC ruang kelas</t>
  </si>
  <si>
    <t>unit</t>
  </si>
  <si>
    <t>-  pengadaan komputer</t>
  </si>
  <si>
    <t>-  Pengadaan DVR</t>
  </si>
  <si>
    <t>set</t>
  </si>
  <si>
    <t>-  pengadaan peralatan olah raga</t>
  </si>
  <si>
    <t>-  pengadaan kendaraan operasional roda 4</t>
  </si>
  <si>
    <t>-  pengadaan thermogun</t>
  </si>
  <si>
    <t>-      pengadaan kursi kuliah</t>
  </si>
  <si>
    <t>532119</t>
  </si>
  <si>
    <t>-  Pembelian webcam</t>
  </si>
  <si>
    <t>Pelaksanaan pendidikan</t>
  </si>
  <si>
    <t>- &gt; A. PROSES PERKULIAHAN</t>
  </si>
  <si>
    <t>-  ATK Mahasiswa</t>
  </si>
  <si>
    <t>mhs</t>
  </si>
  <si>
    <t>- &gt;&gt; B. PRAKTIK KERJA LAPANGAN</t>
  </si>
  <si>
    <t>-  konsumsi rapat</t>
  </si>
  <si>
    <t>-      konsumsi pembukaan pkl 650 orang x 1</t>
  </si>
  <si>
    <t>-      konsumsi penutupan pkl 650 orang x 1</t>
  </si>
  <si>
    <t>-      konsumsi pelatihan kortim 134 mhs x 5</t>
  </si>
  <si>
    <t>-      pencetakan kuesioner dan buku pedoman</t>
  </si>
  <si>
    <t>-      pengadaan alat tulis petugas</t>
  </si>
  <si>
    <t>SET</t>
  </si>
  <si>
    <t>-      pengadaan perlengkapan petugas</t>
  </si>
  <si>
    <t>-  pengadaan stiker dan souvenir</t>
  </si>
  <si>
    <t>-  Konsumsi pelatihan petugas</t>
  </si>
  <si>
    <t>-      honor dosen</t>
  </si>
  <si>
    <t>SKS/H</t>
  </si>
  <si>
    <t>-  honor tutorial</t>
  </si>
  <si>
    <t>OB</t>
  </si>
  <si>
    <t>-  honor penyelenggaraan ekstrakurikuler</t>
  </si>
  <si>
    <t>-      honor penangung jawab</t>
  </si>
  <si>
    <t>-      honor ketua pkl di daerah</t>
  </si>
  <si>
    <t>-      honor wakil ketua pkl di daerah</t>
  </si>
  <si>
    <t>-      honor anggota pkl di daerah</t>
  </si>
  <si>
    <t>-      perjalanan peserta pkl (Penginapan Perjalanan )</t>
  </si>
  <si>
    <t>-      perjalanan dosen pembimbing (Transport Perjalanan )</t>
  </si>
  <si>
    <t>-      perjalanan advance mahasiswa (Transport Perjalanan )</t>
  </si>
  <si>
    <t>-      perjalanan advance dosen (Transport Perjalanan )</t>
  </si>
  <si>
    <t>-  lisensi software</t>
  </si>
  <si>
    <t>- &gt;&gt; B. KULIAH UMUM</t>
  </si>
  <si>
    <t>- &gt;&gt; C. PRAKTIK KERJA LAPANGAN</t>
  </si>
  <si>
    <t>-  ATK mahasiswa</t>
  </si>
  <si>
    <t>-  konsumsi pembukaan pkl</t>
  </si>
  <si>
    <t>ok</t>
  </si>
  <si>
    <t>-  pencetakan laporan PKL</t>
  </si>
  <si>
    <t>buku</t>
  </si>
  <si>
    <t>-  pengadaan obat/P3K pkl</t>
  </si>
  <si>
    <t>-  honor dosen</t>
  </si>
  <si>
    <t>SKS</t>
  </si>
  <si>
    <t>-  honor pelatih</t>
  </si>
  <si>
    <t>-      uang saku tugas belajar</t>
  </si>
  <si>
    <t>-      bantuan buku dan referensi mahasiswa tugas belajar</t>
  </si>
  <si>
    <t>OT</t>
  </si>
  <si>
    <t>-      biaya keanggotaan organisasi profesi</t>
  </si>
  <si>
    <t>-      lisensi software</t>
  </si>
  <si>
    <t>-  kuota internet</t>
  </si>
  <si>
    <t>521241</t>
  </si>
  <si>
    <t>-  komunikasi pegawai</t>
  </si>
  <si>
    <t>-      sewa perlengkapan pkl</t>
  </si>
  <si>
    <t>-  honor narasumber</t>
  </si>
  <si>
    <t>- &gt; B. KULIAH UMUM</t>
  </si>
  <si>
    <t>Pemantauan dan evaluasi</t>
  </si>
  <si>
    <t>- &gt; A. PELAKSANAAN UJIAN</t>
  </si>
  <si>
    <t>-      pencetakan daftar hadir ujian</t>
  </si>
  <si>
    <t>- &gt;&gt; B. KELULUSAN</t>
  </si>
  <si>
    <t>-      perlengkapan wisuda 75 mhs</t>
  </si>
  <si>
    <t>-  perlengkapan toga dosen</t>
  </si>
  <si>
    <t>- &gt;&gt; C. EVALUASI PENYELENGGARAAN PENDIDIKAN</t>
  </si>
  <si>
    <t>-      pencetakan laporan prodi D3</t>
  </si>
  <si>
    <t>-  honor pengawas ujian</t>
  </si>
  <si>
    <t>OH</t>
  </si>
  <si>
    <t>-  pemeriksaan hasil ujian</t>
  </si>
  <si>
    <t>-  pembimbing tugas akhir</t>
  </si>
  <si>
    <t>O/mhs</t>
  </si>
  <si>
    <t>-  pembimbing seminar hasil tgas akhir</t>
  </si>
  <si>
    <t>-  penguji seminar hasil tugas akhir</t>
  </si>
  <si>
    <t>-  penguji tugas akhir (3penguji x 75mhs)</t>
  </si>
  <si>
    <t>O/MHS</t>
  </si>
  <si>
    <t>-      pencetakan daftar hadir ujian semester genap 8 matkul x 57 kelas x 2 ujian x 2 lembar</t>
  </si>
  <si>
    <t>-      perlengkapan wisuda</t>
  </si>
  <si>
    <t>-  Konsumsi Wisuda</t>
  </si>
  <si>
    <t>-      pencetakan ijazah dan transkrip</t>
  </si>
  <si>
    <t>-      pencetakan buku induk (full colour)</t>
  </si>
  <si>
    <t>-  pencetakan buku wisuda</t>
  </si>
  <si>
    <t>-  pencetakan buku alumni (full colour)</t>
  </si>
  <si>
    <t>-      honor pemeriksaan hasil uas gasal</t>
  </si>
  <si>
    <t>MHS</t>
  </si>
  <si>
    <t>-      evaluasi/seleksi proposal skripsi 433 x 2</t>
  </si>
  <si>
    <t>OMSH</t>
  </si>
  <si>
    <t>-      pembimbing seminar skripsi</t>
  </si>
  <si>
    <t>-      penguji seminar skripsi</t>
  </si>
  <si>
    <t>-      penguji skripsi 433 mhs x 3</t>
  </si>
  <si>
    <t>-      pembimbing skripsi</t>
  </si>
  <si>
    <t>-  Honor Panitia Wisuda</t>
  </si>
  <si>
    <t>-  honor pembuatan naskah ujian</t>
  </si>
  <si>
    <t>naska</t>
  </si>
  <si>
    <t>-  EO penyelenggaraan wisuda</t>
  </si>
  <si>
    <t>-      Lembar jawaban ujian 4 ujian x 8 matkul x 1977 mhs x 2 lembar</t>
  </si>
  <si>
    <t>-  sewa kostum</t>
  </si>
  <si>
    <t>2888.970</t>
  </si>
  <si>
    <t>Layanan Dukungan Manajemen Satker[Base Line]</t>
  </si>
  <si>
    <t>Penyusunan rencana program dan Penyusunan rencana anggaran</t>
  </si>
  <si>
    <t>-      konsumsi rapat</t>
  </si>
  <si>
    <t>-      trasport lokal (Transport Lokal )</t>
  </si>
  <si>
    <t>Pelaksanaan pemantauan dan evaluasi</t>
  </si>
  <si>
    <t>-      pencetakan laporan</t>
  </si>
  <si>
    <t>Pengelolaan keuangan dan perbendaharaan</t>
  </si>
  <si>
    <t>-      pencetakan laporan keuangan</t>
  </si>
  <si>
    <t>-      transport administrasi keuangan (Transport Lokal )</t>
  </si>
  <si>
    <t>Pengelolaan kepegawaian</t>
  </si>
  <si>
    <t>-      konsumsi rapat tim penilai</t>
  </si>
  <si>
    <t>-      honor tim penilai angka kredit</t>
  </si>
  <si>
    <t>-      honor tim sekretariat penilai angka kredit</t>
  </si>
  <si>
    <t>-  honor tim sekretariat sertifikasi dosen</t>
  </si>
  <si>
    <t>-      biaya serfifikasi</t>
  </si>
  <si>
    <t>-      transport lokal pelayanan administrasi kepegawaian (Transport Lokal )</t>
  </si>
  <si>
    <t>055</t>
  </si>
  <si>
    <t>Pelayanan umum, Pelayanan rumah tangga dan perlengkapan</t>
  </si>
  <si>
    <t>-      konsumsi rapat pembahasan administrasi umum</t>
  </si>
  <si>
    <t>-      konsumsi kunjungan tamu</t>
  </si>
  <si>
    <t>0-K</t>
  </si>
  <si>
    <t>-      transport lokal administrasi umum(transport lokal)</t>
  </si>
  <si>
    <t>2888.994</t>
  </si>
  <si>
    <t>Layanan Perkantoran[Base Line]</t>
  </si>
  <si>
    <t>001</t>
  </si>
  <si>
    <t>Gaji dan Tunjangan</t>
  </si>
  <si>
    <t>Pembayaran Gaji dan Tunjangan</t>
  </si>
  <si>
    <t>511111</t>
  </si>
  <si>
    <t>Belanja Gaji Pokok PNS</t>
  </si>
  <si>
    <t>-      Belanja Gaji Pokok PNS</t>
  </si>
  <si>
    <t>THN</t>
  </si>
  <si>
    <t>-      Belanja Gaji Pokok PNS (gaji ke 13)</t>
  </si>
  <si>
    <t>-      Belanja Gaji Pokok PNS (gaji ke 14)</t>
  </si>
  <si>
    <t>511119</t>
  </si>
  <si>
    <t>Belanja Pembulatan Gaji PNS</t>
  </si>
  <si>
    <t>-      Belanja Pembulatan Gaji PNS</t>
  </si>
  <si>
    <t>-      Belanja Pembulatan Gaji PNS (gaji ke 13)</t>
  </si>
  <si>
    <t>-      Belanja Pembulatan Gaji PNS (gaji ke 14)</t>
  </si>
  <si>
    <t>511121</t>
  </si>
  <si>
    <t>Belanja Tunj. Suami/Istri PNS</t>
  </si>
  <si>
    <t>-      Belanja Tunj. Suami/Istri PNS</t>
  </si>
  <si>
    <t>-      Belanja Tunj. Suami/Istri PNS (gaji ke 13)</t>
  </si>
  <si>
    <t>-      Belanja Tunj. Suami/Istri PNS (gaji ke 14)</t>
  </si>
  <si>
    <t>511122</t>
  </si>
  <si>
    <t>Belanja Tunj. Anak PNS</t>
  </si>
  <si>
    <t>-      Belanja Tunj. Anak PNS</t>
  </si>
  <si>
    <t>-      Belanja Tunj. Anak PNS (gaji ke 13)</t>
  </si>
  <si>
    <t>-      Belanja Tunj. Anak PNS (gaji ke 14)</t>
  </si>
  <si>
    <t>511123</t>
  </si>
  <si>
    <t>Belanja Tunj. Struktural PNS</t>
  </si>
  <si>
    <t>-      Belanja Tunj. Struktural PNS</t>
  </si>
  <si>
    <t>-      Belanja Tunj. Struktural PNS (gaji ke 13)</t>
  </si>
  <si>
    <t>-      Belanja Tunj. Struktural PNS (gaji ke 14)</t>
  </si>
  <si>
    <t>511124</t>
  </si>
  <si>
    <t>Belanja Tunj. Fungsional PNS</t>
  </si>
  <si>
    <t>-      Belanja Tunj. Fungsional PNS</t>
  </si>
  <si>
    <t>-      Belanja Tunj. Fungsional PNS (gaji ke 13)</t>
  </si>
  <si>
    <t>-      Belanja Tunj. Fungsional PNS (gaji ke 14)</t>
  </si>
  <si>
    <t>511125</t>
  </si>
  <si>
    <t>Belanja Tunj. PPh PNS</t>
  </si>
  <si>
    <t>-      Belanja Tunj. PPh PNS</t>
  </si>
  <si>
    <t>-      Belanja Tunj. PPh PNS (gaji ke 13)</t>
  </si>
  <si>
    <t>-      Belanja Tunj. PPh PNS (gaji ke 14)</t>
  </si>
  <si>
    <t>511126</t>
  </si>
  <si>
    <t>Belanja Tunj. Beras PNS</t>
  </si>
  <si>
    <t>-      Belanja Tunj. Beras PNS</t>
  </si>
  <si>
    <t>511129</t>
  </si>
  <si>
    <t>Belanja Uang Makan PNS</t>
  </si>
  <si>
    <t>-      Belanja Uang Makan PNS</t>
  </si>
  <si>
    <t>511151</t>
  </si>
  <si>
    <t>Belanja Tunjangan Umum PNS</t>
  </si>
  <si>
    <t>-      Belanja Tunjangan Umum PNS</t>
  </si>
  <si>
    <t>-      Belanja Tunjangan Umum PNS (gaji ke 13)</t>
  </si>
  <si>
    <t>-      Belanja Tunjangan Umum PNS (gaji ke 14)</t>
  </si>
  <si>
    <t>511153</t>
  </si>
  <si>
    <t>Belanja Tunjangan Profesi Dosen</t>
  </si>
  <si>
    <t>-      Tunjangan Profesi Dosen</t>
  </si>
  <si>
    <t>512211</t>
  </si>
  <si>
    <t>Belanja Uang Lembur</t>
  </si>
  <si>
    <t>-      Belanja Uang Lembur</t>
  </si>
  <si>
    <t>512411</t>
  </si>
  <si>
    <t>Belanja Pegawai (Tunjangan Khusus/Kegiatan/Kinerja)</t>
  </si>
  <si>
    <t>-      Tunjangan Kinerja</t>
  </si>
  <si>
    <t>002</t>
  </si>
  <si>
    <t>Operasional dan Pemeliharaan Kantor</t>
  </si>
  <si>
    <t>PEMERIKASAAN KESEHATAN, EXTRA FOODING, POLIKLINIK DAN OBAT-OBATAN</t>
  </si>
  <si>
    <t>-  pengadaan obatobatan untuk poliklinik</t>
  </si>
  <si>
    <t>ORANG</t>
  </si>
  <si>
    <t>Pengadaan Toga/pakaian Kerja Sopir/Pesuruh/Perawat/Dokter/satpam/Tenaga Teknis Lainnya</t>
  </si>
  <si>
    <t>521119</t>
  </si>
  <si>
    <t>Belanja Barang Operasional Lainnya</t>
  </si>
  <si>
    <t>-      pakaian untuk pengemudi</t>
  </si>
  <si>
    <t>STEL</t>
  </si>
  <si>
    <t>-      pakaian untuk petugas kebersihan</t>
  </si>
  <si>
    <t>-      pakaian untuk paramedis</t>
  </si>
  <si>
    <t>C</t>
  </si>
  <si>
    <t>Pemeliharaan Gedung kantor dan Halaman kantor</t>
  </si>
  <si>
    <t>523111</t>
  </si>
  <si>
    <t>Belanja Pemeliharaan Gedung dan Bangunan</t>
  </si>
  <si>
    <t>-  pemeliharaan halaman, perawatan halaman kantor</t>
  </si>
  <si>
    <t>-      pemeliharaan gedung kantor stis</t>
  </si>
  <si>
    <t>-  perbaikan taman</t>
  </si>
  <si>
    <t>m2</t>
  </si>
  <si>
    <t>523114</t>
  </si>
  <si>
    <t>-  pengadaan wastafel (covid19)</t>
  </si>
  <si>
    <t>Perawatan Kendaraan Bermotor Roda 4/6/10 dan Roda 2</t>
  </si>
  <si>
    <t>521111</t>
  </si>
  <si>
    <t>Belanja Keperluan Perkantoran</t>
  </si>
  <si>
    <t>-      pajak kendaraan bermotor roda 2</t>
  </si>
  <si>
    <t>523121</t>
  </si>
  <si>
    <t>Belanja Pemeliharaan Peralatan dan Mesin</t>
  </si>
  <si>
    <t>-      pemeliharaan mobil caraka roda 4 eselon ii</t>
  </si>
  <si>
    <t>U/THN</t>
  </si>
  <si>
    <t>-      biaya pemeliharaan mobil caraka roda 4</t>
  </si>
  <si>
    <t>-      biaya pemeliharaan mobil caraka roda 6</t>
  </si>
  <si>
    <t>-      pemeliharaan kendaraan roda 2</t>
  </si>
  <si>
    <t>E</t>
  </si>
  <si>
    <t>Perawatan/Pemeliharaan Sarana dan prasarana Gedung Kantor</t>
  </si>
  <si>
    <t>523112</t>
  </si>
  <si>
    <t>Belanja Barang Persediaan Pemeliharaan Gedung dan Bangunan</t>
  </si>
  <si>
    <t>-  pembelian sparepart AC dan alat listrik</t>
  </si>
  <si>
    <t>bulan</t>
  </si>
  <si>
    <t>-  peralatan kebersihan</t>
  </si>
  <si>
    <t>Bulan</t>
  </si>
  <si>
    <t>-  biaya pemeliharaan cctv</t>
  </si>
  <si>
    <t>-      biaya pemeliharaan instalasi listrik</t>
  </si>
  <si>
    <t>-      biaya pemeliharaan stp</t>
  </si>
  <si>
    <t>-      biaya pemeliharaan instalasi air pam</t>
  </si>
  <si>
    <t>-      biaya pemeliharaan pompa air termasuk sparepart</t>
  </si>
  <si>
    <t>-      biaya pemeliharaan lift</t>
  </si>
  <si>
    <t>-      biaya pemeliharaan mesin fotocopy</t>
  </si>
  <si>
    <t>-      biaya pemeliharaan viewer/ohp</t>
  </si>
  <si>
    <t>-      biaya pemeliharaan trafo</t>
  </si>
  <si>
    <t>-  biaya perbaikan sign keluar masuk stis</t>
  </si>
  <si>
    <t>-      biaya pemeliharaan ac</t>
  </si>
  <si>
    <t>-      biaya penggantian sparepart ac</t>
  </si>
  <si>
    <t>-      biaya pemeliharaan printer</t>
  </si>
  <si>
    <t>-      biaya pemeliharaan pc/laptop</t>
  </si>
  <si>
    <t>-      biaya pemeliharaan inventaris/alat kantor</t>
  </si>
  <si>
    <t>-      operasional genset/bahan bakar khusus</t>
  </si>
  <si>
    <t>LITER</t>
  </si>
  <si>
    <t>-      biaya pemeliharaan genset 150 kva</t>
  </si>
  <si>
    <t>F</t>
  </si>
  <si>
    <t>Operasional Perkantoran dan Pimpinan</t>
  </si>
  <si>
    <t>-      biaya jasa pengemudi (5 orng x 13 bln )</t>
  </si>
  <si>
    <t>-      biaya jasa perawat</t>
  </si>
  <si>
    <t>-      biaya jasa teknisi</t>
  </si>
  <si>
    <t>-      biaya jasa mitra administrasi</t>
  </si>
  <si>
    <t>-      biaya jasa kebersihan/cleaning service (9 orng x 13 bln)</t>
  </si>
  <si>
    <t>-      biaya pengamanan bendahara pengeluaran</t>
  </si>
  <si>
    <t>-  biaya jasa satuan pengamanan (outsourching)</t>
  </si>
  <si>
    <t>-  biaya jasa cleaning service (outsourching)</t>
  </si>
  <si>
    <t>-      biaya koneksi internet</t>
  </si>
  <si>
    <t>TAHUN</t>
  </si>
  <si>
    <t>-      biaya langganan surat kabar</t>
  </si>
  <si>
    <t>-  Biaya langganan jurnal</t>
  </si>
  <si>
    <t>-      biaya pengadaaan atk, ark untuk keperluan seharihari perkantoran</t>
  </si>
  <si>
    <t>O-TH</t>
  </si>
  <si>
    <t>-  lembur ppnpn</t>
  </si>
  <si>
    <t>521114</t>
  </si>
  <si>
    <t>Belanja Pengiriman Surat Dinas Pos Pusat</t>
  </si>
  <si>
    <t>-  biaya pengiriman toga mahasiswa</t>
  </si>
  <si>
    <t>-      biaya pengiriman surat dinas</t>
  </si>
  <si>
    <t>522111</t>
  </si>
  <si>
    <t>Belanja Langganan Listrik</t>
  </si>
  <si>
    <t>-      biaya langganan daya dan jasa listrik</t>
  </si>
  <si>
    <t>-  biaya pengharum ruangan dan sanitasi hygine</t>
  </si>
  <si>
    <t>thn</t>
  </si>
  <si>
    <t>522112</t>
  </si>
  <si>
    <t>Belanja Langganan Telepon</t>
  </si>
  <si>
    <t>-      biaya langganan telepon</t>
  </si>
  <si>
    <t>522113</t>
  </si>
  <si>
    <t>Belanja Langganan Air</t>
  </si>
  <si>
    <t>-      biaya langganan air</t>
  </si>
  <si>
    <t>Org</t>
  </si>
  <si>
    <t>524115</t>
  </si>
  <si>
    <t>-  transport pegawai wfo</t>
  </si>
  <si>
    <t>bln</t>
  </si>
  <si>
    <t>G</t>
  </si>
  <si>
    <t>Penanggung Jawab Pengelola Keuangan</t>
  </si>
  <si>
    <t>521115</t>
  </si>
  <si>
    <t>Belanja Honor Operasional Satuan Kerja</t>
  </si>
  <si>
    <t>-      honor kuasa pengguna anggaran (kpa)</t>
  </si>
  <si>
    <t>-      honor pejabat penanandatanganan spm</t>
  </si>
  <si>
    <t>-      honor pejabat pembuat komitmen</t>
  </si>
  <si>
    <t>-      honor bendahara pengeluaran</t>
  </si>
  <si>
    <t>-      honor atasan bendahara pnbp</t>
  </si>
  <si>
    <t>-      honor bendahara penerimaan</t>
  </si>
  <si>
    <t>-      honor bendahara pengeluaran pembantu</t>
  </si>
  <si>
    <t>-      honor pejabat pengadaan barang dan jasa</t>
  </si>
  <si>
    <t>-      honor penanggungjawab sai</t>
  </si>
  <si>
    <t>-      honor koordinator sai</t>
  </si>
  <si>
    <t>-      honor anggota sai</t>
  </si>
  <si>
    <t>-      honor pengurus/penyimpan bmn</t>
  </si>
  <si>
    <t>-      honor PPABP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</si>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</sst>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formatCode="_(* #,##0_);_(* (#,##0);_(* &quot;-&quot;??_);_(@_)" numFmtId="164"/>
    <numFmt formatCode="#,##0" numFmtId="165"/>
  </numFmts>
  <fonts count="9">
    <font>
      <sz val="11"/>
      <color rgb="FF000000"/>
      <name val="Calibri"/>
      <family val="1"/>
    </font>
    <font>
      <b/>
      <sz val="11"/>
      <color rgb="FF000000"/>
      <name val="Calibri"/>
      <family val="1"/>
    </font>
    <font>
      <b/>
      <sz val="11"/>
      <color rgb="FFFF0000"/>
      <name val="Calibri"/>
      <family val="1"/>
    </font>
    <font>
      <b/>
      <sz val="11"/>
      <color rgb="FF72760D"/>
      <name val="Calibri"/>
      <family val="1"/>
    </font>
    <font>
      <b/>
      <sz val="11"/>
      <color rgb="FF7E00FF"/>
      <name val="Calibri"/>
      <family val="1"/>
    </font>
    <font>
      <b/>
      <sz val="11"/>
      <color rgb="FFBD30B8"/>
      <name val="Calibri"/>
      <family val="1"/>
    </font>
    <font>
      <sz val="11"/>
      <color rgb="FFFFFFFF"/>
      <name val="Calibri"/>
      <family val="1"/>
    </font>
    <font>
      <b/>
      <sz val="14"/>
      <color rgb="FF000000"/>
      <name val="Calibri"/>
      <family val="1"/>
    </font>
    <font>
      <b/>
      <sz val="11"/>
      <color rgb="FFFFFFFF"/>
      <name val="Calibri"/>
      <family val="1"/>
    </font>
  </fonts>
  <fills count="5">
    <fill>
      <patternFill patternType="none"/>
    </fill>
    <fill>
      <patternFill patternType="gray125"/>
    </fill>
    <fill>
      <patternFill patternType="solid">
        <fgColor rgb="FFFFFC00"/>
      </patternFill>
    </fill>
    <fill>
      <patternFill patternType="solid">
        <fgColor rgb="FFECD2EE"/>
      </patternFill>
    </fill>
    <fill>
      <patternFill patternType="solid">
        <fgColor rgb="FF800080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/>
      <diagonal/>
    </border>
    <border>
      <left/>
      <right/>
      <top/>
      <bottom style="thin"/>
      <diagonal/>
    </border>
  </borders>
  <cellXfs count="46">
    <xf applyFont="1" fontId="0"/>
    <xf applyFont="1" fontId="1" applyBorder="1" borderId="1" applyAlignment="1">
      <alignment horizontal="center" vertical="center" wrapText="1"/>
    </xf>
    <xf applyFont="1" fontId="1" applyBorder="1" borderId="2"/>
    <xf applyFont="1" fontId="1" applyBorder="1" borderId="2" applyAlignment="1">
      <alignment horizontal="center"/>
    </xf>
    <xf applyFont="1" fontId="0" applyBorder="1" borderId="2"/>
    <xf applyFont="1" fontId="1" applyBorder="1" borderId="2" applyAlignment="1">
      <alignment horizontal="right"/>
    </xf>
    <xf applyFont="1" fontId="2" applyBorder="1" borderId="2"/>
    <xf applyFont="1" fontId="3" applyBorder="1" borderId="2"/>
    <xf applyFont="1" fontId="4" applyBorder="1" borderId="2"/>
    <xf applyFont="1" fontId="5" applyBorder="1" borderId="2"/>
    <xf applyFont="1" fontId="0" applyBorder="1" borderId="2" applyNumberFormat="1" numFmtId="164" applyAlignment="1">
      <alignment horizontal="right"/>
    </xf>
    <xf applyFont="1" fontId="0" applyBorder="1" borderId="2" applyNumberFormat="1" numFmtId="165" applyAlignment="1">
      <alignment horizontal="right"/>
    </xf>
    <xf applyFont="1" fontId="0" applyBorder="1" borderId="3"/>
    <xf applyFont="1" fontId="0" applyFill="1" fillId="2" applyBorder="1" borderId="1"/>
    <xf applyFont="1" fontId="0" applyFill="1" fillId="3"/>
    <xf applyFont="1" fontId="6" applyFill="1" fillId="4"/>
    <xf applyFont="1" fontId="0" applyFill="1" fillId="2"/>
    <xf applyFont="1" fontId="7" applyAlignment="1">
      <alignment horizontal="center"/>
    </xf>
    <xf applyFont="1" fontId="0" applyAlignment="1">
      <alignment horizontal="right"/>
    </xf>
    <xf applyFont="1" fontId="8" applyFill="1" fillId="4" applyBorder="1" borderId="2"/>
    <xf applyFont="1" fontId="1" applyBorder="1" borderId="2" applyNumberFormat="1" numFmtId="164" applyAlignment="1">
      <alignment horizontal="right"/>
    </xf>
    <xf applyFont="1" fontId="8" applyFill="1" fillId="4" applyBorder="1" borderId="2" applyNumberFormat="1" numFmtId="164" applyAlignment="1">
      <alignment horizontal="right"/>
    </xf>
    <xf applyFont="1" fontId="6" applyFill="1" fillId="4" applyBorder="1" borderId="2"/>
    <xf applyFont="1" fontId="1" applyFill="1" fillId="3" applyBorder="1" borderId="2" applyNumberFormat="1" numFmtId="164" applyAlignment="1">
      <alignment horizontal="right"/>
    </xf>
    <xf applyFont="1" fontId="1" applyBorder="1" borderId="2" applyNumberFormat="1" numFmtId="165" applyAlignment="1">
      <alignment horizontal="right"/>
    </xf>
    <xf applyFont="1" fontId="8" applyFill="1" fillId="4" applyBorder="1" borderId="2" applyNumberFormat="1" numFmtId="165" applyAlignment="1">
      <alignment horizontal="right"/>
    </xf>
    <xf applyFont="1" fontId="3" applyBorder="1" borderId="2" applyNumberFormat="1" numFmtId="164" applyAlignment="1">
      <alignment horizontal="right"/>
    </xf>
    <xf applyFont="1" fontId="3" applyBorder="1" borderId="2" applyNumberFormat="1" numFmtId="165" applyAlignment="1">
      <alignment horizontal="right"/>
    </xf>
    <xf applyFont="1" fontId="2" applyBorder="1" borderId="2" applyNumberFormat="1" numFmtId="164" applyAlignment="1">
      <alignment horizontal="right"/>
    </xf>
    <xf applyFont="1" fontId="2" applyBorder="1" borderId="2" applyNumberFormat="1" numFmtId="165" applyAlignment="1">
      <alignment horizontal="right"/>
    </xf>
    <xf applyFont="1" fontId="4" applyBorder="1" borderId="2" applyAlignment="1">
      <alignment horizontal="center"/>
    </xf>
    <xf applyFont="1" fontId="4" applyBorder="1" borderId="2" applyNumberFormat="1" numFmtId="164" applyAlignment="1">
      <alignment horizontal="right"/>
    </xf>
    <xf applyFont="1" fontId="4" applyBorder="1" borderId="2" applyNumberFormat="1" numFmtId="165" applyAlignment="1">
      <alignment horizontal="right"/>
    </xf>
    <xf applyFont="1" fontId="5" applyBorder="1" borderId="2" applyAlignment="1">
      <alignment horizontal="center"/>
    </xf>
    <xf applyFont="1" fontId="5" applyBorder="1" borderId="2" applyNumberFormat="1" numFmtId="164" applyAlignment="1">
      <alignment horizontal="right"/>
    </xf>
    <xf applyFont="1" fontId="5" applyBorder="1" borderId="2" applyNumberFormat="1" numFmtId="165" applyAlignment="1">
      <alignment horizontal="right"/>
    </xf>
    <xf applyFont="1" fontId="0" applyFill="1" fillId="3" applyBorder="1" borderId="2" applyNumberFormat="1" numFmtId="164" applyAlignment="1">
      <alignment horizontal="right"/>
    </xf>
    <xf applyFont="1" fontId="5" applyFill="1" fillId="3" applyBorder="1" borderId="2" applyNumberFormat="1" numFmtId="164" applyAlignment="1">
      <alignment horizontal="right"/>
    </xf>
    <xf applyFont="1" fontId="4" applyFill="1" fillId="3" applyBorder="1" borderId="2" applyNumberFormat="1" numFmtId="164" applyAlignment="1">
      <alignment horizontal="right"/>
    </xf>
    <xf applyFont="1" fontId="2" applyFill="1" fillId="3" applyBorder="1" borderId="2" applyNumberFormat="1" numFmtId="164" applyAlignment="1">
      <alignment horizontal="right"/>
    </xf>
    <xf applyFont="1" fontId="0" applyFill="1" fillId="2" applyBorder="1" borderId="2" applyNumberFormat="1" numFmtId="165" applyAlignment="1">
      <alignment horizontal="right"/>
    </xf>
    <xf applyFont="1" fontId="3" applyFill="1" fillId="3" applyBorder="1" borderId="2" applyNumberFormat="1" numFmtId="164" applyAlignment="1">
      <alignment horizontal="right"/>
    </xf>
    <xf applyFont="1" fontId="1" applyFill="1" fillId="4" applyBorder="1" borderId="2" applyNumberFormat="1" numFmtId="164" applyAlignment="1">
      <alignment horizontal="right"/>
    </xf>
    <xf applyFont="1" fontId="1" applyFill="1" fillId="4" applyBorder="1" borderId="2" applyNumberFormat="1" numFmtId="165" applyAlignment="1">
      <alignment horizontal="right"/>
    </xf>
    <xf applyFont="1" fontId="1" applyFill="1" fillId="2" applyBorder="1" borderId="1" applyAlignment="1">
      <alignment horizontal="center"/>
    </xf>
    <xf applyFont="1" fontId="1" applyFill="1" fillId="2" applyBorder="1" borderId="1" applyNumberFormat="1" numFmtId="164" applyAlignment="1">
      <alignment horizontal="right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476"/>
  <sheetViews>
    <sheetView showGridLines="1" workbookViewId="0" rightToLeft="0" zoomScale="100" zoomScaleNormal="100" zoomScalePageLayoutView="100">
      <pane xSplit="2" topLeftCell="C1" activePane="bottomRight" state="frozen"/>
    </sheetView>
  </sheetViews>
  <sheetFormatPr baseColWidth="10" defaultRowHeight="16"/>
  <cols>
    <col min="1" max="1" width="9" customWidth="1"/>
    <col min="2" max="2" width="50" customWidth="1"/>
    <col min="3" max="3" width="10" customWidth="1"/>
    <col min="4" max="4" width="7" customWidth="1"/>
    <col min="5" max="5" width="14" customWidth="1"/>
    <col min="6" max="6" width="15" customWidth="1"/>
    <col min="7" max="7" width="15" customWidth="1"/>
    <col min="8" max="8" width="15" customWidth="1"/>
    <col min="9" max="9" width="16" customWidth="1"/>
    <col min="10" max="10" width="8" customWidth="1"/>
    <col min="11" max="11" width="15" customWidth="1"/>
  </cols>
  <sheetData>
    <row r="2" spans="3:7">
      <c r="C2" s="17" t="s">
        <v>12</v>
      </c>
      <c r="D2" s="17"/>
      <c r="E2" s="17"/>
      <c r="F2" s="17"/>
      <c r="G2" s="17"/>
    </row>
    <row r="3" spans="8:11">
      <c r="H3" s="18" t="s">
        <v>13</v>
      </c>
      <c r="I3" s="18"/>
      <c r="J3" s="18"/>
      <c r="K3" s="18"/>
    </row>
    <row r="4" spans="1:1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/>
      <c r="K4" s="1" t="s">
        <v>11</v>
      </c>
    </row>
    <row r="5" spans="1:11">
      <c r="A5" s="4"/>
      <c r="B5" s="4"/>
      <c r="C5" s="4"/>
      <c r="D5" s="4"/>
      <c r="E5" s="4"/>
      <c r="F5" s="4"/>
      <c r="G5" s="4"/>
      <c r="H5" s="1"/>
      <c r="I5" s="1" t="s">
        <v>9</v>
      </c>
      <c r="J5" s="1" t="s">
        <v>10</v>
      </c>
      <c r="K5" s="1"/>
    </row>
    <row r="6" spans="1:11">
      <c r="A6" s="19" t="s">
        <v>14</v>
      </c>
      <c r="B6" s="19" t="s">
        <v>15</v>
      </c>
      <c r="C6" s="21" t="n">
        <v>0</v>
      </c>
      <c r="D6" s="22"/>
      <c r="E6" s="22"/>
      <c r="F6" s="21">
        <f>SUM(F7)</f>
      </c>
      <c r="G6" s="21">
        <f>SUM(G7)</f>
      </c>
      <c r="H6" s="21">
        <f>SUM(H7)</f>
      </c>
      <c r="I6" s="21">
        <f>SUM(I7)</f>
      </c>
      <c r="J6" s="21">
        <f>I6/F6*100</f>
      </c>
      <c r="K6" s="25">
        <f>SUM(K7)</f>
      </c>
    </row>
    <row r="7" spans="1:11">
      <c r="A7" s="7" t="s">
        <v>16</v>
      </c>
      <c r="B7" s="7" t="s">
        <v>17</v>
      </c>
      <c r="C7" s="26" t="n">
        <v>0</v>
      </c>
      <c r="D7" s="4"/>
      <c r="E7" s="26" t="n">
        <v>0</v>
      </c>
      <c r="F7" s="26">
        <f>SUM(F8,F23,F85,F298,F338)</f>
      </c>
      <c r="G7" s="23">
        <f>SUM(G8,G23,G85,G298,G338)</f>
      </c>
      <c r="H7" s="26">
        <f>SUM(H8,H23,H85,H298,H338)</f>
      </c>
      <c r="I7" s="26">
        <f>SUM(I8,I23,I85,I298,I338)</f>
      </c>
      <c r="J7" s="26">
        <f>I7/F7*100</f>
      </c>
      <c r="K7" s="27">
        <f>SUM(K8,K23,K85,K298,K338)</f>
      </c>
    </row>
    <row r="8" spans="1:11">
      <c r="A8" s="6" t="s">
        <v>18</v>
      </c>
      <c r="B8" s="6" t="s">
        <v>19</v>
      </c>
      <c r="C8" s="28" t="n">
        <v>1</v>
      </c>
      <c r="D8" s="6" t="s">
        <v>20</v>
      </c>
      <c r="E8" s="28" t="n">
        <v>0</v>
      </c>
      <c r="F8" s="28">
        <f>SUM(F9,F14,F19)</f>
      </c>
      <c r="G8" s="23">
        <f>SUM(G9,G14,G19)</f>
      </c>
      <c r="H8" s="28">
        <f>SUM(H9,H14,H19)</f>
      </c>
      <c r="I8" s="28">
        <f>SUM(I9,I14,I19)</f>
      </c>
      <c r="J8" s="28">
        <f>I8/F8*100</f>
      </c>
      <c r="K8" s="29">
        <f>SUM(K9,K14,K19)</f>
      </c>
    </row>
    <row r="9" spans="1:11">
      <c r="A9" s="30" t="s">
        <v>21</v>
      </c>
      <c r="B9" s="8" t="s">
        <v>22</v>
      </c>
      <c r="C9" s="31" t="n">
        <v>0</v>
      </c>
      <c r="D9" s="4"/>
      <c r="E9" s="31" t="n">
        <v>0</v>
      </c>
      <c r="F9" s="31">
        <f>SUM(F10)</f>
      </c>
      <c r="G9" s="23">
        <f>SUM(G10)</f>
      </c>
      <c r="H9" s="31">
        <f>SUM(H10)</f>
      </c>
      <c r="I9" s="31">
        <f>SUM(I10)</f>
      </c>
      <c r="J9" s="31">
        <f>I9/F9*100</f>
      </c>
      <c r="K9" s="32">
        <f>SUM(K10)</f>
      </c>
    </row>
    <row r="10" spans="1:11">
      <c r="A10" s="33" t="s">
        <v>23</v>
      </c>
      <c r="B10" s="9" t="s">
        <v>24</v>
      </c>
      <c r="C10" s="34" t="n">
        <v>0</v>
      </c>
      <c r="D10" s="4"/>
      <c r="E10" s="34" t="n">
        <v>0</v>
      </c>
      <c r="F10" s="34">
        <f>SUM(F11)</f>
      </c>
      <c r="G10" s="37">
        <f>SUM(G11)</f>
      </c>
      <c r="H10" s="34">
        <f>SUM(H11)</f>
      </c>
      <c r="I10" s="34">
        <f>SUM(I11)</f>
      </c>
      <c r="J10" s="34">
        <f>I10/F10*100</f>
      </c>
      <c r="K10" s="34">
        <f>SUM(K11)</f>
      </c>
    </row>
    <row r="11" spans="1:11">
      <c r="A11" s="5" t="s">
        <v>25</v>
      </c>
      <c r="B11" s="2" t="s">
        <v>26</v>
      </c>
      <c r="C11" s="20" t="n">
        <v>0</v>
      </c>
      <c r="D11" s="4"/>
      <c r="E11" s="20" t="n">
        <v>0</v>
      </c>
      <c r="F11" s="20">
        <f>SUM(F12:F13)</f>
      </c>
      <c r="G11" s="23">
        <f>SUM(G12:G13)</f>
      </c>
      <c r="H11" s="20">
        <f>SUM(H12:H13)</f>
      </c>
      <c r="I11" s="20">
        <f>SUM(I12:I13)</f>
      </c>
      <c r="J11" s="10">
        <f>I11/F11*100</f>
      </c>
      <c r="K11" s="11">
        <f>SUM(K12:K13)</f>
      </c>
    </row>
    <row r="12" spans="1:11">
      <c r="A12" s="4"/>
      <c r="B12" s="4" t="s">
        <v>27</v>
      </c>
      <c r="C12" s="10" t="n">
        <v>13</v>
      </c>
      <c r="D12" s="4" t="s">
        <v>28</v>
      </c>
      <c r="E12" s="10" t="n">
        <v>15000000</v>
      </c>
      <c r="F12" s="10" t="n">
        <v>195000000</v>
      </c>
      <c r="G12" s="36" t="n">
        <v>0</v>
      </c>
      <c r="H12" s="10" t="n">
        <v>0</v>
      </c>
      <c r="I12" s="10">
        <f>G12+H12</f>
      </c>
      <c r="J12" s="10">
        <f>I12/F12*100</f>
      </c>
      <c r="K12" s="11">
        <f>F12-I12</f>
      </c>
    </row>
    <row r="13" spans="1:11">
      <c r="A13" s="4"/>
      <c r="B13" s="4" t="s">
        <v>29</v>
      </c>
      <c r="C13" s="10" t="n">
        <v>30</v>
      </c>
      <c r="D13" s="4" t="s">
        <v>28</v>
      </c>
      <c r="E13" s="10" t="n">
        <v>4200000</v>
      </c>
      <c r="F13" s="10" t="n">
        <v>126000000</v>
      </c>
      <c r="G13" s="36" t="n">
        <v>0</v>
      </c>
      <c r="H13" s="10" t="n">
        <v>0</v>
      </c>
      <c r="I13" s="10">
        <f>G13+H13</f>
      </c>
      <c r="J13" s="10">
        <f>I13/F13*100</f>
      </c>
      <c r="K13" s="11">
        <f>F13-I13</f>
      </c>
    </row>
    <row r="14" spans="1:11">
      <c r="A14" s="30" t="s">
        <v>30</v>
      </c>
      <c r="B14" s="8" t="s">
        <v>31</v>
      </c>
      <c r="C14" s="31" t="n">
        <v>0</v>
      </c>
      <c r="D14" s="4"/>
      <c r="E14" s="31" t="n">
        <v>0</v>
      </c>
      <c r="F14" s="31">
        <f>SUM(F15)</f>
      </c>
      <c r="G14" s="23">
        <f>SUM(G15)</f>
      </c>
      <c r="H14" s="31">
        <f>SUM(H15)</f>
      </c>
      <c r="I14" s="31">
        <f>SUM(I15)</f>
      </c>
      <c r="J14" s="31">
        <f>I14/F14*100</f>
      </c>
      <c r="K14" s="32">
        <f>SUM(K15)</f>
      </c>
    </row>
    <row r="15" spans="1:11">
      <c r="A15" s="33" t="s">
        <v>23</v>
      </c>
      <c r="B15" s="9" t="s">
        <v>24</v>
      </c>
      <c r="C15" s="34" t="n">
        <v>0</v>
      </c>
      <c r="D15" s="4"/>
      <c r="E15" s="34" t="n">
        <v>0</v>
      </c>
      <c r="F15" s="34">
        <f>SUM(F16)</f>
      </c>
      <c r="G15" s="37">
        <f>SUM(G16)</f>
      </c>
      <c r="H15" s="34">
        <f>SUM(H16)</f>
      </c>
      <c r="I15" s="34">
        <f>SUM(I16)</f>
      </c>
      <c r="J15" s="34">
        <f>I15/F15*100</f>
      </c>
      <c r="K15" s="34">
        <f>SUM(K16)</f>
      </c>
    </row>
    <row r="16" spans="1:11">
      <c r="A16" s="5" t="s">
        <v>25</v>
      </c>
      <c r="B16" s="2" t="s">
        <v>26</v>
      </c>
      <c r="C16" s="20" t="n">
        <v>0</v>
      </c>
      <c r="D16" s="4"/>
      <c r="E16" s="20" t="n">
        <v>0</v>
      </c>
      <c r="F16" s="20">
        <f>SUM(F17:F18)</f>
      </c>
      <c r="G16" s="23">
        <f>SUM(G17:G18)</f>
      </c>
      <c r="H16" s="20">
        <f>SUM(H17:H18)</f>
      </c>
      <c r="I16" s="20">
        <f>SUM(I17:I18)</f>
      </c>
      <c r="J16" s="10">
        <f>I16/F16*100</f>
      </c>
      <c r="K16" s="11">
        <f>SUM(K17:K18)</f>
      </c>
    </row>
    <row r="17" spans="1:11">
      <c r="A17" s="4"/>
      <c r="B17" s="4" t="s">
        <v>32</v>
      </c>
      <c r="C17" s="10" t="n">
        <v>1</v>
      </c>
      <c r="D17" s="4" t="s">
        <v>28</v>
      </c>
      <c r="E17" s="10" t="n">
        <v>20000000</v>
      </c>
      <c r="F17" s="10" t="n">
        <v>20000000</v>
      </c>
      <c r="G17" s="36" t="n">
        <v>0</v>
      </c>
      <c r="H17" s="10" t="n">
        <v>0</v>
      </c>
      <c r="I17" s="10">
        <f>G17+H17</f>
      </c>
      <c r="J17" s="10">
        <f>I17/F17*100</f>
      </c>
      <c r="K17" s="11">
        <f>F17-I17</f>
      </c>
    </row>
    <row r="18" spans="1:11">
      <c r="A18" s="4"/>
      <c r="B18" s="4" t="s">
        <v>33</v>
      </c>
      <c r="C18" s="10" t="n">
        <v>2</v>
      </c>
      <c r="D18" s="4" t="s">
        <v>28</v>
      </c>
      <c r="E18" s="10" t="n">
        <v>34000000</v>
      </c>
      <c r="F18" s="10" t="n">
        <v>68000000</v>
      </c>
      <c r="G18" s="36" t="n">
        <v>0</v>
      </c>
      <c r="H18" s="10" t="n">
        <v>0</v>
      </c>
      <c r="I18" s="10">
        <f>G18+H18</f>
      </c>
      <c r="J18" s="10">
        <f>I18/F18*100</f>
      </c>
      <c r="K18" s="11">
        <f>F18-I18</f>
      </c>
    </row>
    <row r="19" spans="1:11">
      <c r="A19" s="30" t="s">
        <v>34</v>
      </c>
      <c r="B19" s="8" t="s">
        <v>35</v>
      </c>
      <c r="C19" s="31" t="n">
        <v>0</v>
      </c>
      <c r="D19" s="4"/>
      <c r="E19" s="31" t="n">
        <v>0</v>
      </c>
      <c r="F19" s="31">
        <f>SUM(F20)</f>
      </c>
      <c r="G19" s="23">
        <f>SUM(G20)</f>
      </c>
      <c r="H19" s="31">
        <f>SUM(H20)</f>
      </c>
      <c r="I19" s="31">
        <f>SUM(I20)</f>
      </c>
      <c r="J19" s="31">
        <f>I19/F19*100</f>
      </c>
      <c r="K19" s="32">
        <f>SUM(K20)</f>
      </c>
    </row>
    <row r="20" spans="1:11">
      <c r="A20" s="33" t="s">
        <v>23</v>
      </c>
      <c r="B20" s="9" t="s">
        <v>24</v>
      </c>
      <c r="C20" s="34" t="n">
        <v>0</v>
      </c>
      <c r="D20" s="4"/>
      <c r="E20" s="34" t="n">
        <v>0</v>
      </c>
      <c r="F20" s="34">
        <f>SUM(F21)</f>
      </c>
      <c r="G20" s="37">
        <f>SUM(G21)</f>
      </c>
      <c r="H20" s="34">
        <f>SUM(H21)</f>
      </c>
      <c r="I20" s="34">
        <f>SUM(I21)</f>
      </c>
      <c r="J20" s="34">
        <f>I20/F20*100</f>
      </c>
      <c r="K20" s="34">
        <f>SUM(K21)</f>
      </c>
    </row>
    <row r="21" spans="1:11">
      <c r="A21" s="5" t="s">
        <v>36</v>
      </c>
      <c r="B21" s="2" t="s">
        <v>37</v>
      </c>
      <c r="C21" s="20" t="n">
        <v>0</v>
      </c>
      <c r="D21" s="4"/>
      <c r="E21" s="20" t="n">
        <v>0</v>
      </c>
      <c r="F21" s="20">
        <f>SUM(F22:F22)</f>
      </c>
      <c r="G21" s="23">
        <f>SUM(G22:G22)</f>
      </c>
      <c r="H21" s="20">
        <f>SUM(H22:H22)</f>
      </c>
      <c r="I21" s="20">
        <f>SUM(I22:I22)</f>
      </c>
      <c r="J21" s="10">
        <f>I21/F21*100</f>
      </c>
      <c r="K21" s="11">
        <f>SUM(K22:K22)</f>
      </c>
    </row>
    <row r="22" spans="1:11">
      <c r="A22" s="4"/>
      <c r="B22" s="4" t="s">
        <v>38</v>
      </c>
      <c r="C22" s="10" t="n">
        <v>1</v>
      </c>
      <c r="D22" s="4" t="s">
        <v>39</v>
      </c>
      <c r="E22" s="10" t="n">
        <v>198000000</v>
      </c>
      <c r="F22" s="10" t="n">
        <v>198000000</v>
      </c>
      <c r="G22" s="36" t="n">
        <v>0</v>
      </c>
      <c r="H22" s="10" t="n">
        <v>0</v>
      </c>
      <c r="I22" s="10">
        <f>G22+H22</f>
      </c>
      <c r="J22" s="10">
        <f>I22/F22*100</f>
      </c>
      <c r="K22" s="11">
        <f>F22-I22</f>
      </c>
    </row>
    <row r="23" spans="1:11">
      <c r="A23" s="6" t="s">
        <v>40</v>
      </c>
      <c r="B23" s="6" t="s">
        <v>41</v>
      </c>
      <c r="C23" s="28" t="n">
        <v>1</v>
      </c>
      <c r="D23" s="6" t="s">
        <v>20</v>
      </c>
      <c r="E23" s="28" t="n">
        <v>0</v>
      </c>
      <c r="F23" s="28">
        <f>SUM(F24,F48,F63)</f>
      </c>
      <c r="G23" s="23">
        <f>SUM(G24,G48,G63)</f>
      </c>
      <c r="H23" s="28">
        <f>SUM(H24,H48,H63)</f>
      </c>
      <c r="I23" s="28">
        <f>SUM(I24,I48,I63)</f>
      </c>
      <c r="J23" s="28">
        <f>I23/F23*100</f>
      </c>
      <c r="K23" s="29">
        <f>SUM(K24,K48,K63)</f>
      </c>
    </row>
    <row r="24" spans="1:11">
      <c r="A24" s="30" t="s">
        <v>42</v>
      </c>
      <c r="B24" s="8" t="s">
        <v>43</v>
      </c>
      <c r="C24" s="31" t="n">
        <v>0</v>
      </c>
      <c r="D24" s="4"/>
      <c r="E24" s="31" t="n">
        <v>0</v>
      </c>
      <c r="F24" s="31">
        <f>SUM(F25)</f>
      </c>
      <c r="G24" s="23">
        <f>SUM(G25)</f>
      </c>
      <c r="H24" s="31">
        <f>SUM(H25)</f>
      </c>
      <c r="I24" s="31">
        <f>SUM(I25)</f>
      </c>
      <c r="J24" s="31">
        <f>I24/F24*100</f>
      </c>
      <c r="K24" s="32">
        <f>SUM(K25)</f>
      </c>
    </row>
    <row r="25" spans="1:11">
      <c r="A25" s="33" t="s">
        <v>23</v>
      </c>
      <c r="B25" s="9" t="s">
        <v>24</v>
      </c>
      <c r="C25" s="34" t="n">
        <v>0</v>
      </c>
      <c r="D25" s="4"/>
      <c r="E25" s="34" t="n">
        <v>0</v>
      </c>
      <c r="F25" s="34">
        <f>SUM(F26,F28,F34,F40,F43,F46)</f>
      </c>
      <c r="G25" s="37">
        <f>SUM(G26,G28,G34,G40,G43,G46)</f>
      </c>
      <c r="H25" s="34">
        <f>SUM(H26,H28,H34,H40,H43,H46)</f>
      </c>
      <c r="I25" s="34">
        <f>SUM(I26,I28,I34,I40,I43,I46)</f>
      </c>
      <c r="J25" s="34">
        <f>I25/F25*100</f>
      </c>
      <c r="K25" s="34">
        <f>SUM(K26,K28,K34,K40,K43,K46)</f>
      </c>
    </row>
    <row r="26" spans="1:11">
      <c r="A26" s="5" t="s">
        <v>44</v>
      </c>
      <c r="B26" s="2" t="s">
        <v>45</v>
      </c>
      <c r="C26" s="20" t="n">
        <v>0</v>
      </c>
      <c r="D26" s="4"/>
      <c r="E26" s="20" t="n">
        <v>0</v>
      </c>
      <c r="F26" s="20">
        <f>SUM(F27:F27)</f>
      </c>
      <c r="G26" s="23">
        <f>SUM(G27:G27)</f>
      </c>
      <c r="H26" s="20">
        <f>SUM(H27:H27)</f>
      </c>
      <c r="I26" s="20">
        <f>SUM(I27:I27)</f>
      </c>
      <c r="J26" s="10">
        <f>I26/F26*100</f>
      </c>
      <c r="K26" s="11">
        <f>SUM(K27:K27)</f>
      </c>
    </row>
    <row r="27" spans="1:11">
      <c r="A27" s="4"/>
      <c r="B27" s="4" t="s">
        <v>46</v>
      </c>
      <c r="C27" s="10" t="n">
        <v>200</v>
      </c>
      <c r="D27" s="4" t="s">
        <v>47</v>
      </c>
      <c r="E27" s="10" t="n">
        <v>69000</v>
      </c>
      <c r="F27" s="10" t="n">
        <v>13800000</v>
      </c>
      <c r="G27" s="36" t="n">
        <v>3800000</v>
      </c>
      <c r="H27" s="10" t="n">
        <v>0</v>
      </c>
      <c r="I27" s="10">
        <f>G27+H27</f>
      </c>
      <c r="J27" s="10">
        <f>I27/F27*100</f>
      </c>
      <c r="K27" s="11">
        <f>F27-I27</f>
      </c>
    </row>
    <row r="28" spans="1:11">
      <c r="A28" s="5" t="s">
        <v>48</v>
      </c>
      <c r="B28" s="2" t="s">
        <v>49</v>
      </c>
      <c r="C28" s="20" t="n">
        <v>0</v>
      </c>
      <c r="D28" s="4"/>
      <c r="E28" s="20" t="n">
        <v>0</v>
      </c>
      <c r="F28" s="20">
        <f>SUM(F29:F33)</f>
      </c>
      <c r="G28" s="23">
        <f>SUM(G29:G33)</f>
      </c>
      <c r="H28" s="20">
        <f>SUM(H29:H33)</f>
      </c>
      <c r="I28" s="20">
        <f>SUM(I29:I33)</f>
      </c>
      <c r="J28" s="10">
        <f>I28/F28*100</f>
      </c>
      <c r="K28" s="11">
        <f>SUM(K29:K33)</f>
      </c>
    </row>
    <row r="29" spans="1:11">
      <c r="A29" s="4"/>
      <c r="B29" s="4" t="s">
        <v>50</v>
      </c>
      <c r="C29" s="10" t="n">
        <v>10</v>
      </c>
      <c r="D29" s="4" t="s">
        <v>51</v>
      </c>
      <c r="E29" s="10" t="n">
        <v>300000</v>
      </c>
      <c r="F29" s="10" t="n">
        <v>3000000</v>
      </c>
      <c r="G29" s="36" t="n">
        <v>6000000</v>
      </c>
      <c r="H29" s="10" t="n">
        <v>0</v>
      </c>
      <c r="I29" s="10">
        <f>G29+H29</f>
      </c>
      <c r="J29" s="10">
        <f>I29/F29*100</f>
      </c>
      <c r="K29" s="40">
        <f>F29-I29</f>
      </c>
    </row>
    <row r="30" spans="1:11">
      <c r="A30" s="4"/>
      <c r="B30" s="4" t="s">
        <v>52</v>
      </c>
      <c r="C30" s="10" t="n">
        <v>30</v>
      </c>
      <c r="D30" s="4" t="s">
        <v>51</v>
      </c>
      <c r="E30" s="10" t="n">
        <v>150000</v>
      </c>
      <c r="F30" s="10" t="n">
        <v>4500000</v>
      </c>
      <c r="G30" s="36" t="n">
        <v>4500000</v>
      </c>
      <c r="H30" s="10" t="n">
        <v>3000000</v>
      </c>
      <c r="I30" s="10">
        <f>G30+H30</f>
      </c>
      <c r="J30" s="10">
        <f>I30/F30*100</f>
      </c>
      <c r="K30" s="40">
        <f>F30-I30</f>
      </c>
    </row>
    <row r="31" spans="1:11">
      <c r="A31" s="4"/>
      <c r="B31" s="4" t="s">
        <v>53</v>
      </c>
      <c r="C31" s="10" t="n">
        <v>30</v>
      </c>
      <c r="D31" s="4" t="s">
        <v>51</v>
      </c>
      <c r="E31" s="10" t="n">
        <v>500000</v>
      </c>
      <c r="F31" s="10" t="n">
        <v>15000000</v>
      </c>
      <c r="G31" s="36" t="n">
        <v>0</v>
      </c>
      <c r="H31" s="10" t="n">
        <v>15000000</v>
      </c>
      <c r="I31" s="10">
        <f>G31+H31</f>
      </c>
      <c r="J31" s="10">
        <f>I31/F31*100</f>
      </c>
      <c r="K31" s="11">
        <f>F31-I31</f>
      </c>
    </row>
    <row r="32" spans="1:11">
      <c r="A32" s="4"/>
      <c r="B32" s="4" t="s">
        <v>54</v>
      </c>
      <c r="C32" s="10" t="n">
        <v>4</v>
      </c>
      <c r="D32" s="4" t="s">
        <v>51</v>
      </c>
      <c r="E32" s="10" t="n">
        <v>1000000</v>
      </c>
      <c r="F32" s="10" t="n">
        <v>4000000</v>
      </c>
      <c r="G32" s="36" t="n">
        <v>0</v>
      </c>
      <c r="H32" s="10" t="n">
        <v>0</v>
      </c>
      <c r="I32" s="10">
        <f>G32+H32</f>
      </c>
      <c r="J32" s="10">
        <f>I32/F32*100</f>
      </c>
      <c r="K32" s="11">
        <f>F32-I32</f>
      </c>
    </row>
    <row r="33" spans="1:11">
      <c r="A33" s="4"/>
      <c r="B33" s="4" t="s">
        <v>55</v>
      </c>
      <c r="C33" s="10" t="n">
        <v>40</v>
      </c>
      <c r="D33" s="4" t="s">
        <v>56</v>
      </c>
      <c r="E33" s="10" t="n">
        <v>300000</v>
      </c>
      <c r="F33" s="10" t="n">
        <v>12000000</v>
      </c>
      <c r="G33" s="36" t="n">
        <v>10000000</v>
      </c>
      <c r="H33" s="10" t="n">
        <v>0</v>
      </c>
      <c r="I33" s="10">
        <f>G33+H33</f>
      </c>
      <c r="J33" s="10">
        <f>I33/F33*100</f>
      </c>
      <c r="K33" s="11">
        <f>F33-I33</f>
      </c>
    </row>
    <row r="34" spans="1:11">
      <c r="A34" s="5" t="s">
        <v>57</v>
      </c>
      <c r="B34" s="2" t="s">
        <v>58</v>
      </c>
      <c r="C34" s="20" t="n">
        <v>0</v>
      </c>
      <c r="D34" s="4"/>
      <c r="E34" s="20" t="n">
        <v>0</v>
      </c>
      <c r="F34" s="20">
        <f>SUM(F35:F39)</f>
      </c>
      <c r="G34" s="23">
        <f>SUM(G35:G39)</f>
      </c>
      <c r="H34" s="20">
        <f>SUM(H35:H39)</f>
      </c>
      <c r="I34" s="20">
        <f>SUM(I35:I39)</f>
      </c>
      <c r="J34" s="10">
        <f>I34/F34*100</f>
      </c>
      <c r="K34" s="11">
        <f>SUM(K35:K39)</f>
      </c>
    </row>
    <row r="35" spans="1:11">
      <c r="A35" s="4"/>
      <c r="B35" s="4" t="s">
        <v>59</v>
      </c>
      <c r="C35" s="10" t="n">
        <v>5</v>
      </c>
      <c r="D35" s="4" t="s">
        <v>39</v>
      </c>
      <c r="E35" s="10" t="n">
        <v>1000000</v>
      </c>
      <c r="F35" s="10" t="n">
        <v>5000000</v>
      </c>
      <c r="G35" s="36" t="n">
        <v>0</v>
      </c>
      <c r="H35" s="10" t="n">
        <v>0</v>
      </c>
      <c r="I35" s="10">
        <f>G35+H35</f>
      </c>
      <c r="J35" s="10">
        <f>I35/F35*100</f>
      </c>
      <c r="K35" s="11">
        <f>F35-I35</f>
      </c>
    </row>
    <row r="36" spans="1:11">
      <c r="A36" s="4"/>
      <c r="B36" s="4" t="s">
        <v>60</v>
      </c>
      <c r="C36" s="10" t="n">
        <v>15</v>
      </c>
      <c r="D36" s="4" t="s">
        <v>39</v>
      </c>
      <c r="E36" s="10" t="n">
        <v>3000000</v>
      </c>
      <c r="F36" s="10" t="n">
        <v>45000000</v>
      </c>
      <c r="G36" s="36" t="n">
        <v>0</v>
      </c>
      <c r="H36" s="10" t="n">
        <v>0</v>
      </c>
      <c r="I36" s="10">
        <f>G36+H36</f>
      </c>
      <c r="J36" s="10">
        <f>I36/F36*100</f>
      </c>
      <c r="K36" s="11">
        <f>F36-I36</f>
      </c>
    </row>
    <row r="37" spans="1:11">
      <c r="A37" s="4"/>
      <c r="B37" s="4" t="s">
        <v>61</v>
      </c>
      <c r="C37" s="10" t="n">
        <v>5</v>
      </c>
      <c r="D37" s="4" t="s">
        <v>39</v>
      </c>
      <c r="E37" s="10" t="n">
        <v>4000000</v>
      </c>
      <c r="F37" s="10" t="n">
        <v>20000000</v>
      </c>
      <c r="G37" s="36" t="n">
        <v>0</v>
      </c>
      <c r="H37" s="10" t="n">
        <v>0</v>
      </c>
      <c r="I37" s="10">
        <f>G37+H37</f>
      </c>
      <c r="J37" s="10">
        <f>I37/F37*100</f>
      </c>
      <c r="K37" s="11">
        <f>F37-I37</f>
      </c>
    </row>
    <row r="38" spans="1:11">
      <c r="A38" s="4"/>
      <c r="B38" s="4" t="s">
        <v>62</v>
      </c>
      <c r="C38" s="10" t="n">
        <v>1</v>
      </c>
      <c r="D38" s="4" t="s">
        <v>63</v>
      </c>
      <c r="E38" s="10" t="n">
        <v>100000000</v>
      </c>
      <c r="F38" s="10" t="n">
        <v>100000000</v>
      </c>
      <c r="G38" s="36" t="n">
        <v>0</v>
      </c>
      <c r="H38" s="10" t="n">
        <v>0</v>
      </c>
      <c r="I38" s="10">
        <f>G38+H38</f>
      </c>
      <c r="J38" s="10">
        <f>I38/F38*100</f>
      </c>
      <c r="K38" s="11">
        <f>F38-I38</f>
      </c>
    </row>
    <row r="39" spans="1:11">
      <c r="A39" s="4"/>
      <c r="B39" s="4" t="s">
        <v>64</v>
      </c>
      <c r="C39" s="10" t="n">
        <v>1</v>
      </c>
      <c r="D39" s="4" t="s">
        <v>63</v>
      </c>
      <c r="E39" s="10" t="n">
        <v>17600000</v>
      </c>
      <c r="F39" s="10" t="n">
        <v>17600000</v>
      </c>
      <c r="G39" s="36" t="n">
        <v>0</v>
      </c>
      <c r="H39" s="10" t="n">
        <v>0</v>
      </c>
      <c r="I39" s="10">
        <f>G39+H39</f>
      </c>
      <c r="J39" s="10">
        <f>I39/F39*100</f>
      </c>
      <c r="K39" s="11">
        <f>F39-I39</f>
      </c>
    </row>
    <row r="40" spans="1:11">
      <c r="A40" s="5" t="s">
        <v>65</v>
      </c>
      <c r="B40" s="2" t="s">
        <v>66</v>
      </c>
      <c r="C40" s="20" t="n">
        <v>0</v>
      </c>
      <c r="D40" s="4"/>
      <c r="E40" s="20" t="n">
        <v>0</v>
      </c>
      <c r="F40" s="20">
        <f>SUM(F41:F42)</f>
      </c>
      <c r="G40" s="23">
        <f>SUM(G41:G42)</f>
      </c>
      <c r="H40" s="20">
        <f>SUM(H41:H42)</f>
      </c>
      <c r="I40" s="20">
        <f>SUM(I41:I42)</f>
      </c>
      <c r="J40" s="10">
        <f>I40/F40*100</f>
      </c>
      <c r="K40" s="11">
        <f>SUM(K41:K42)</f>
      </c>
    </row>
    <row r="41" spans="1:11">
      <c r="A41" s="4"/>
      <c r="B41" s="4" t="s">
        <v>67</v>
      </c>
      <c r="C41" s="10" t="n">
        <v>1</v>
      </c>
      <c r="D41" s="4" t="s">
        <v>39</v>
      </c>
      <c r="E41" s="10" t="n">
        <v>10050000</v>
      </c>
      <c r="F41" s="10" t="n">
        <v>10050000</v>
      </c>
      <c r="G41" s="36" t="n">
        <v>0</v>
      </c>
      <c r="H41" s="10" t="n">
        <v>0</v>
      </c>
      <c r="I41" s="10">
        <f>G41+H41</f>
      </c>
      <c r="J41" s="10">
        <f>I41/F41*100</f>
      </c>
      <c r="K41" s="11">
        <f>F41-I41</f>
      </c>
    </row>
    <row r="42" spans="1:11">
      <c r="A42" s="4"/>
      <c r="B42" s="4" t="s">
        <v>68</v>
      </c>
      <c r="C42" s="10" t="n">
        <v>1</v>
      </c>
      <c r="D42" s="4" t="s">
        <v>39</v>
      </c>
      <c r="E42" s="10" t="n">
        <v>8475000</v>
      </c>
      <c r="F42" s="10" t="n">
        <v>8475000</v>
      </c>
      <c r="G42" s="36" t="n">
        <v>0</v>
      </c>
      <c r="H42" s="10" t="n">
        <v>0</v>
      </c>
      <c r="I42" s="10">
        <f>G42+H42</f>
      </c>
      <c r="J42" s="10">
        <f>I42/F42*100</f>
      </c>
      <c r="K42" s="11">
        <f>F42-I42</f>
      </c>
    </row>
    <row r="43" spans="1:11">
      <c r="A43" s="5" t="s">
        <v>69</v>
      </c>
      <c r="B43" s="2" t="s">
        <v>70</v>
      </c>
      <c r="C43" s="20" t="n">
        <v>0</v>
      </c>
      <c r="D43" s="4"/>
      <c r="E43" s="20" t="n">
        <v>0</v>
      </c>
      <c r="F43" s="20">
        <f>SUM(F44:F45)</f>
      </c>
      <c r="G43" s="23">
        <f>SUM(G44:G45)</f>
      </c>
      <c r="H43" s="20">
        <f>SUM(H44:H45)</f>
      </c>
      <c r="I43" s="20">
        <f>SUM(I44:I45)</f>
      </c>
      <c r="J43" s="10">
        <f>I43/F43*100</f>
      </c>
      <c r="K43" s="11">
        <f>SUM(K44:K45)</f>
      </c>
    </row>
    <row r="44" spans="1:11">
      <c r="A44" s="4"/>
      <c r="B44" s="4" t="s">
        <v>71</v>
      </c>
      <c r="C44" s="10" t="n">
        <v>34</v>
      </c>
      <c r="D44" s="4" t="s">
        <v>72</v>
      </c>
      <c r="E44" s="10" t="n">
        <v>1000000</v>
      </c>
      <c r="F44" s="10" t="n">
        <v>34000000</v>
      </c>
      <c r="G44" s="36" t="n">
        <v>0</v>
      </c>
      <c r="H44" s="10" t="n">
        <v>0</v>
      </c>
      <c r="I44" s="10">
        <f>G44+H44</f>
      </c>
      <c r="J44" s="10">
        <f>I44/F44*100</f>
      </c>
      <c r="K44" s="11">
        <f>F44-I44</f>
      </c>
    </row>
    <row r="45" spans="1:11">
      <c r="A45" s="4"/>
      <c r="B45" s="4" t="s">
        <v>73</v>
      </c>
      <c r="C45" s="10" t="n">
        <v>1</v>
      </c>
      <c r="D45" s="4" t="s">
        <v>74</v>
      </c>
      <c r="E45" s="10" t="n">
        <v>4000000</v>
      </c>
      <c r="F45" s="10" t="n">
        <v>4000000</v>
      </c>
      <c r="G45" s="36" t="n">
        <v>0</v>
      </c>
      <c r="H45" s="10" t="n">
        <v>0</v>
      </c>
      <c r="I45" s="10">
        <f>G45+H45</f>
      </c>
      <c r="J45" s="10">
        <f>I45/F45*100</f>
      </c>
      <c r="K45" s="11">
        <f>F45-I45</f>
      </c>
    </row>
    <row r="46" spans="1:11">
      <c r="A46" s="5" t="s">
        <v>75</v>
      </c>
      <c r="B46" s="2" t="s">
        <v>76</v>
      </c>
      <c r="C46" s="20" t="n">
        <v>0</v>
      </c>
      <c r="D46" s="4"/>
      <c r="E46" s="20" t="n">
        <v>0</v>
      </c>
      <c r="F46" s="20">
        <f>SUM(F47:F47)</f>
      </c>
      <c r="G46" s="23">
        <f>SUM(G47:G47)</f>
      </c>
      <c r="H46" s="20">
        <f>SUM(H47:H47)</f>
      </c>
      <c r="I46" s="20">
        <f>SUM(I47:I47)</f>
      </c>
      <c r="J46" s="10">
        <f>I46/F46*100</f>
      </c>
      <c r="K46" s="11">
        <f>SUM(K47:K47)</f>
      </c>
    </row>
    <row r="47" spans="1:11">
      <c r="A47" s="4"/>
      <c r="B47" s="4" t="s">
        <v>77</v>
      </c>
      <c r="C47" s="10" t="n">
        <v>1</v>
      </c>
      <c r="D47" s="4" t="s">
        <v>78</v>
      </c>
      <c r="E47" s="10" t="n">
        <v>5000000</v>
      </c>
      <c r="F47" s="10" t="n">
        <v>5000000</v>
      </c>
      <c r="G47" s="36" t="n">
        <v>0</v>
      </c>
      <c r="H47" s="10" t="n">
        <v>0</v>
      </c>
      <c r="I47" s="10">
        <f>G47+H47</f>
      </c>
      <c r="J47" s="10">
        <f>I47/F47*100</f>
      </c>
      <c r="K47" s="11">
        <f>F47-I47</f>
      </c>
    </row>
    <row r="48" spans="1:11">
      <c r="A48" s="30" t="s">
        <v>30</v>
      </c>
      <c r="B48" s="8" t="s">
        <v>79</v>
      </c>
      <c r="C48" s="31" t="n">
        <v>0</v>
      </c>
      <c r="D48" s="4"/>
      <c r="E48" s="31" t="n">
        <v>0</v>
      </c>
      <c r="F48" s="31">
        <f>SUM(F49)</f>
      </c>
      <c r="G48" s="23">
        <f>SUM(G49)</f>
      </c>
      <c r="H48" s="31">
        <f>SUM(H49)</f>
      </c>
      <c r="I48" s="31">
        <f>SUM(I49)</f>
      </c>
      <c r="J48" s="31">
        <f>I48/F48*100</f>
      </c>
      <c r="K48" s="32">
        <f>SUM(K49)</f>
      </c>
    </row>
    <row r="49" spans="1:11">
      <c r="A49" s="33" t="s">
        <v>23</v>
      </c>
      <c r="B49" s="9" t="s">
        <v>24</v>
      </c>
      <c r="C49" s="34" t="n">
        <v>0</v>
      </c>
      <c r="D49" s="4"/>
      <c r="E49" s="34" t="n">
        <v>0</v>
      </c>
      <c r="F49" s="34">
        <f>SUM(F50,F53,F55,F58,F61)</f>
      </c>
      <c r="G49" s="37">
        <f>SUM(G50,G53,G55,G58,G61)</f>
      </c>
      <c r="H49" s="34">
        <f>SUM(H50,H53,H55,H58,H61)</f>
      </c>
      <c r="I49" s="34">
        <f>SUM(I50,I53,I55,I58,I61)</f>
      </c>
      <c r="J49" s="34">
        <f>I49/F49*100</f>
      </c>
      <c r="K49" s="34">
        <f>SUM(K50,K53,K55,K58,K61)</f>
      </c>
    </row>
    <row r="50" spans="1:11">
      <c r="A50" s="5" t="s">
        <v>44</v>
      </c>
      <c r="B50" s="2" t="s">
        <v>45</v>
      </c>
      <c r="C50" s="20" t="n">
        <v>0</v>
      </c>
      <c r="D50" s="4"/>
      <c r="E50" s="20" t="n">
        <v>0</v>
      </c>
      <c r="F50" s="20">
        <f>SUM(F51:F52)</f>
      </c>
      <c r="G50" s="23">
        <f>SUM(G51:G52)</f>
      </c>
      <c r="H50" s="20">
        <f>SUM(H51:H52)</f>
      </c>
      <c r="I50" s="20">
        <f>SUM(I51:I52)</f>
      </c>
      <c r="J50" s="10">
        <f>I50/F50*100</f>
      </c>
      <c r="K50" s="11">
        <f>SUM(K51:K52)</f>
      </c>
    </row>
    <row r="51" spans="1:11">
      <c r="A51" s="4"/>
      <c r="B51" s="4" t="s">
        <v>80</v>
      </c>
      <c r="C51" s="10" t="n">
        <v>100</v>
      </c>
      <c r="D51" s="4" t="s">
        <v>47</v>
      </c>
      <c r="E51" s="10" t="n">
        <v>69000</v>
      </c>
      <c r="F51" s="10" t="n">
        <v>6900000</v>
      </c>
      <c r="G51" s="36" t="n">
        <v>0</v>
      </c>
      <c r="H51" s="10" t="n">
        <v>0</v>
      </c>
      <c r="I51" s="10">
        <f>G51+H51</f>
      </c>
      <c r="J51" s="10">
        <f>I51/F51*100</f>
      </c>
      <c r="K51" s="11">
        <f>F51-I51</f>
      </c>
    </row>
    <row r="52" spans="1:11">
      <c r="A52" s="4"/>
      <c r="B52" s="4" t="s">
        <v>81</v>
      </c>
      <c r="C52" s="10" t="n">
        <v>100</v>
      </c>
      <c r="D52" s="4" t="s">
        <v>82</v>
      </c>
      <c r="E52" s="10" t="n">
        <v>30000</v>
      </c>
      <c r="F52" s="10" t="n">
        <v>3000000</v>
      </c>
      <c r="G52" s="36" t="n">
        <v>0</v>
      </c>
      <c r="H52" s="10" t="n">
        <v>0</v>
      </c>
      <c r="I52" s="10">
        <f>G52+H52</f>
      </c>
      <c r="J52" s="10">
        <f>I52/F52*100</f>
      </c>
      <c r="K52" s="11">
        <f>F52-I52</f>
      </c>
    </row>
    <row r="53" spans="1:11">
      <c r="A53" s="5" t="s">
        <v>65</v>
      </c>
      <c r="B53" s="2" t="s">
        <v>66</v>
      </c>
      <c r="C53" s="20" t="n">
        <v>0</v>
      </c>
      <c r="D53" s="4"/>
      <c r="E53" s="20" t="n">
        <v>0</v>
      </c>
      <c r="F53" s="20">
        <f>SUM(F54:F54)</f>
      </c>
      <c r="G53" s="23">
        <f>SUM(G54:G54)</f>
      </c>
      <c r="H53" s="20">
        <f>SUM(H54:H54)</f>
      </c>
      <c r="I53" s="20">
        <f>SUM(I54:I54)</f>
      </c>
      <c r="J53" s="10">
        <f>I53/F53*100</f>
      </c>
      <c r="K53" s="11">
        <f>SUM(K54:K54)</f>
      </c>
    </row>
    <row r="54" spans="1:11">
      <c r="A54" s="4"/>
      <c r="B54" s="4" t="s">
        <v>83</v>
      </c>
      <c r="C54" s="10" t="n">
        <v>20</v>
      </c>
      <c r="D54" s="4" t="s">
        <v>84</v>
      </c>
      <c r="E54" s="10" t="n">
        <v>800000</v>
      </c>
      <c r="F54" s="10" t="n">
        <v>16000000</v>
      </c>
      <c r="G54" s="36" t="n">
        <v>0</v>
      </c>
      <c r="H54" s="10" t="n">
        <v>0</v>
      </c>
      <c r="I54" s="10">
        <f>G54+H54</f>
      </c>
      <c r="J54" s="10">
        <f>I54/F54*100</f>
      </c>
      <c r="K54" s="11">
        <f>F54-I54</f>
      </c>
    </row>
    <row r="55" spans="1:11">
      <c r="A55" s="5" t="s">
        <v>85</v>
      </c>
      <c r="B55" s="2" t="s">
        <v>86</v>
      </c>
      <c r="C55" s="20" t="n">
        <v>0</v>
      </c>
      <c r="D55" s="4"/>
      <c r="E55" s="20" t="n">
        <v>0</v>
      </c>
      <c r="F55" s="20">
        <f>SUM(F56:F57)</f>
      </c>
      <c r="G55" s="23">
        <f>SUM(G56:G57)</f>
      </c>
      <c r="H55" s="20">
        <f>SUM(H56:H57)</f>
      </c>
      <c r="I55" s="20">
        <f>SUM(I56:I57)</f>
      </c>
      <c r="J55" s="10">
        <f>I55/F55*100</f>
      </c>
      <c r="K55" s="11">
        <f>SUM(K56:K57)</f>
      </c>
    </row>
    <row r="56" spans="1:11">
      <c r="A56" s="4"/>
      <c r="B56" s="4" t="s">
        <v>87</v>
      </c>
      <c r="C56" s="10" t="n">
        <v>20</v>
      </c>
      <c r="D56" s="4" t="s">
        <v>88</v>
      </c>
      <c r="E56" s="10" t="n">
        <v>900000</v>
      </c>
      <c r="F56" s="10" t="n">
        <v>18000000</v>
      </c>
      <c r="G56" s="36" t="n">
        <v>0</v>
      </c>
      <c r="H56" s="10" t="n">
        <v>0</v>
      </c>
      <c r="I56" s="10">
        <f>G56+H56</f>
      </c>
      <c r="J56" s="10">
        <f>I56/F56*100</f>
      </c>
      <c r="K56" s="11">
        <f>F56-I56</f>
      </c>
    </row>
    <row r="57" spans="1:11">
      <c r="A57" s="4"/>
      <c r="B57" s="4" t="s">
        <v>89</v>
      </c>
      <c r="C57" s="10" t="n">
        <v>6</v>
      </c>
      <c r="D57" s="4" t="s">
        <v>47</v>
      </c>
      <c r="E57" s="10" t="n">
        <v>700000</v>
      </c>
      <c r="F57" s="10" t="n">
        <v>4200000</v>
      </c>
      <c r="G57" s="36" t="n">
        <v>0</v>
      </c>
      <c r="H57" s="10" t="n">
        <v>0</v>
      </c>
      <c r="I57" s="10">
        <f>G57+H57</f>
      </c>
      <c r="J57" s="10">
        <f>I57/F57*100</f>
      </c>
      <c r="K57" s="11">
        <f>F57-I57</f>
      </c>
    </row>
    <row r="58" spans="1:11">
      <c r="A58" s="5" t="s">
        <v>90</v>
      </c>
      <c r="B58" s="2" t="s">
        <v>91</v>
      </c>
      <c r="C58" s="20" t="n">
        <v>0</v>
      </c>
      <c r="D58" s="4"/>
      <c r="E58" s="20" t="n">
        <v>0</v>
      </c>
      <c r="F58" s="20">
        <f>SUM(F59:F60)</f>
      </c>
      <c r="G58" s="23">
        <f>SUM(G59:G60)</f>
      </c>
      <c r="H58" s="20">
        <f>SUM(H59:H60)</f>
      </c>
      <c r="I58" s="20">
        <f>SUM(I59:I60)</f>
      </c>
      <c r="J58" s="10">
        <f>I58/F58*100</f>
      </c>
      <c r="K58" s="11">
        <f>SUM(K59:K60)</f>
      </c>
    </row>
    <row r="59" spans="1:11">
      <c r="A59" s="4"/>
      <c r="B59" s="4" t="s">
        <v>92</v>
      </c>
      <c r="C59" s="10" t="n">
        <v>40</v>
      </c>
      <c r="D59" s="4" t="s">
        <v>93</v>
      </c>
      <c r="E59" s="10" t="n">
        <v>900000</v>
      </c>
      <c r="F59" s="10" t="n">
        <v>36000000</v>
      </c>
      <c r="G59" s="36" t="n">
        <v>0</v>
      </c>
      <c r="H59" s="10" t="n">
        <v>0</v>
      </c>
      <c r="I59" s="10">
        <f>G59+H59</f>
      </c>
      <c r="J59" s="10">
        <f>I59/F59*100</f>
      </c>
      <c r="K59" s="11">
        <f>F59-I59</f>
      </c>
    </row>
    <row r="60" spans="1:11">
      <c r="A60" s="4"/>
      <c r="B60" s="4" t="s">
        <v>94</v>
      </c>
      <c r="C60" s="10" t="n">
        <v>17</v>
      </c>
      <c r="D60" s="4" t="s">
        <v>56</v>
      </c>
      <c r="E60" s="10" t="n">
        <v>700000</v>
      </c>
      <c r="F60" s="10" t="n">
        <v>11900000</v>
      </c>
      <c r="G60" s="36" t="n">
        <v>0</v>
      </c>
      <c r="H60" s="10" t="n">
        <v>0</v>
      </c>
      <c r="I60" s="10">
        <f>G60+H60</f>
      </c>
      <c r="J60" s="10">
        <f>I60/F60*100</f>
      </c>
      <c r="K60" s="11">
        <f>F60-I60</f>
      </c>
    </row>
    <row r="61" spans="1:11">
      <c r="A61" s="5" t="s">
        <v>95</v>
      </c>
      <c r="B61" s="2" t="s">
        <v>96</v>
      </c>
      <c r="C61" s="20" t="n">
        <v>0</v>
      </c>
      <c r="D61" s="4"/>
      <c r="E61" s="20" t="n">
        <v>0</v>
      </c>
      <c r="F61" s="20">
        <f>SUM(F62:F62)</f>
      </c>
      <c r="G61" s="23">
        <f>SUM(G62:G62)</f>
      </c>
      <c r="H61" s="20">
        <f>SUM(H62:H62)</f>
      </c>
      <c r="I61" s="20">
        <f>SUM(I62:I62)</f>
      </c>
      <c r="J61" s="10">
        <f>I61/F61*100</f>
      </c>
      <c r="K61" s="11">
        <f>SUM(K62:K62)</f>
      </c>
    </row>
    <row r="62" spans="1:11">
      <c r="A62" s="4"/>
      <c r="B62" s="4" t="s">
        <v>97</v>
      </c>
      <c r="C62" s="10" t="n">
        <v>10</v>
      </c>
      <c r="D62" s="4" t="s">
        <v>56</v>
      </c>
      <c r="E62" s="10" t="n">
        <v>150000</v>
      </c>
      <c r="F62" s="10" t="n">
        <v>1500000</v>
      </c>
      <c r="G62" s="36" t="n">
        <v>0</v>
      </c>
      <c r="H62" s="10" t="n">
        <v>0</v>
      </c>
      <c r="I62" s="10">
        <f>G62+H62</f>
      </c>
      <c r="J62" s="10">
        <f>I62/F62*100</f>
      </c>
      <c r="K62" s="11">
        <f>F62-I62</f>
      </c>
    </row>
    <row r="63" spans="1:11">
      <c r="A63" s="30" t="s">
        <v>34</v>
      </c>
      <c r="B63" s="8" t="s">
        <v>98</v>
      </c>
      <c r="C63" s="31" t="n">
        <v>0</v>
      </c>
      <c r="D63" s="4"/>
      <c r="E63" s="31" t="n">
        <v>0</v>
      </c>
      <c r="F63" s="31">
        <f>SUM(F64)</f>
      </c>
      <c r="G63" s="23">
        <f>SUM(G64)</f>
      </c>
      <c r="H63" s="31">
        <f>SUM(H64)</f>
      </c>
      <c r="I63" s="31">
        <f>SUM(I64)</f>
      </c>
      <c r="J63" s="31">
        <f>I63/F63*100</f>
      </c>
      <c r="K63" s="32">
        <f>SUM(K64)</f>
      </c>
    </row>
    <row r="64" spans="1:11">
      <c r="A64" s="33" t="s">
        <v>23</v>
      </c>
      <c r="B64" s="9" t="s">
        <v>24</v>
      </c>
      <c r="C64" s="34" t="n">
        <v>0</v>
      </c>
      <c r="D64" s="4"/>
      <c r="E64" s="34" t="n">
        <v>0</v>
      </c>
      <c r="F64" s="34">
        <f>SUM(F65,F68,F76,F78,F82)</f>
      </c>
      <c r="G64" s="37">
        <f>SUM(G65,G68,G76,G78,G82)</f>
      </c>
      <c r="H64" s="34">
        <f>SUM(H65,H68,H76,H78,H82)</f>
      </c>
      <c r="I64" s="34">
        <f>SUM(I65,I68,I76,I78,I82)</f>
      </c>
      <c r="J64" s="34">
        <f>I64/F64*100</f>
      </c>
      <c r="K64" s="34">
        <f>SUM(K65,K68,K76,K78,K82)</f>
      </c>
    </row>
    <row r="65" spans="1:11">
      <c r="A65" s="5" t="s">
        <v>44</v>
      </c>
      <c r="B65" s="2" t="s">
        <v>45</v>
      </c>
      <c r="C65" s="20" t="n">
        <v>0</v>
      </c>
      <c r="D65" s="4"/>
      <c r="E65" s="20" t="n">
        <v>0</v>
      </c>
      <c r="F65" s="20">
        <f>SUM(F66:F67)</f>
      </c>
      <c r="G65" s="23">
        <f>SUM(G66:G67)</f>
      </c>
      <c r="H65" s="20">
        <f>SUM(H66:H67)</f>
      </c>
      <c r="I65" s="20">
        <f>SUM(I66:I67)</f>
      </c>
      <c r="J65" s="10">
        <f>I65/F65*100</f>
      </c>
      <c r="K65" s="11">
        <f>SUM(K66:K67)</f>
      </c>
    </row>
    <row r="66" spans="1:11">
      <c r="A66" s="4"/>
      <c r="B66" s="4" t="s">
        <v>99</v>
      </c>
      <c r="C66" s="10" t="n">
        <v>30</v>
      </c>
      <c r="D66" s="4" t="s">
        <v>100</v>
      </c>
      <c r="E66" s="10" t="n">
        <v>50000</v>
      </c>
      <c r="F66" s="10" t="n">
        <v>1500000</v>
      </c>
      <c r="G66" s="36" t="n">
        <v>0</v>
      </c>
      <c r="H66" s="10" t="n">
        <v>0</v>
      </c>
      <c r="I66" s="10">
        <f>G66+H66</f>
      </c>
      <c r="J66" s="10">
        <f>I66/F66*100</f>
      </c>
      <c r="K66" s="11">
        <f>F66-I66</f>
      </c>
    </row>
    <row r="67" spans="1:11">
      <c r="A67" s="4"/>
      <c r="B67" s="4" t="s">
        <v>101</v>
      </c>
      <c r="C67" s="10" t="n">
        <v>38</v>
      </c>
      <c r="D67" s="4" t="s">
        <v>102</v>
      </c>
      <c r="E67" s="10" t="n">
        <v>30000</v>
      </c>
      <c r="F67" s="10" t="n">
        <v>1140000</v>
      </c>
      <c r="G67" s="36" t="n">
        <v>0</v>
      </c>
      <c r="H67" s="10" t="n">
        <v>0</v>
      </c>
      <c r="I67" s="10">
        <f>G67+H67</f>
      </c>
      <c r="J67" s="10">
        <f>I67/F67*100</f>
      </c>
      <c r="K67" s="11">
        <f>F67-I67</f>
      </c>
    </row>
    <row r="68" spans="1:11">
      <c r="A68" s="5" t="s">
        <v>48</v>
      </c>
      <c r="B68" s="2" t="s">
        <v>49</v>
      </c>
      <c r="C68" s="20" t="n">
        <v>0</v>
      </c>
      <c r="D68" s="4"/>
      <c r="E68" s="20" t="n">
        <v>0</v>
      </c>
      <c r="F68" s="20">
        <f>SUM(F69:F75)</f>
      </c>
      <c r="G68" s="23">
        <f>SUM(G69:G75)</f>
      </c>
      <c r="H68" s="20">
        <f>SUM(H69:H75)</f>
      </c>
      <c r="I68" s="20">
        <f>SUM(I69:I75)</f>
      </c>
      <c r="J68" s="10">
        <f>I68/F68*100</f>
      </c>
      <c r="K68" s="11">
        <f>SUM(K69:K75)</f>
      </c>
    </row>
    <row r="69" spans="1:11">
      <c r="A69" s="4"/>
      <c r="B69" s="4" t="s">
        <v>103</v>
      </c>
      <c r="C69" s="10" t="n">
        <v>2</v>
      </c>
      <c r="D69" s="4" t="s">
        <v>104</v>
      </c>
      <c r="E69" s="10" t="n">
        <v>500000</v>
      </c>
      <c r="F69" s="10" t="n">
        <v>1000000</v>
      </c>
      <c r="G69" s="36" t="n">
        <v>0</v>
      </c>
      <c r="H69" s="10" t="n">
        <v>0</v>
      </c>
      <c r="I69" s="10">
        <f>G69+H69</f>
      </c>
      <c r="J69" s="10">
        <f>I69/F69*100</f>
      </c>
      <c r="K69" s="11">
        <f>F69-I69</f>
      </c>
    </row>
    <row r="70" spans="1:11">
      <c r="A70" s="4"/>
      <c r="B70" s="4" t="s">
        <v>105</v>
      </c>
      <c r="C70" s="10" t="n">
        <v>3</v>
      </c>
      <c r="D70" s="4" t="s">
        <v>104</v>
      </c>
      <c r="E70" s="10" t="n">
        <v>400000</v>
      </c>
      <c r="F70" s="10" t="n">
        <v>1200000</v>
      </c>
      <c r="G70" s="36" t="n">
        <v>0</v>
      </c>
      <c r="H70" s="10" t="n">
        <v>0</v>
      </c>
      <c r="I70" s="10">
        <f>G70+H70</f>
      </c>
      <c r="J70" s="10">
        <f>I70/F70*100</f>
      </c>
      <c r="K70" s="11">
        <f>F70-I70</f>
      </c>
    </row>
    <row r="71" spans="1:11">
      <c r="A71" s="4"/>
      <c r="B71" s="4" t="s">
        <v>106</v>
      </c>
      <c r="C71" s="10" t="n">
        <v>3</v>
      </c>
      <c r="D71" s="4" t="s">
        <v>104</v>
      </c>
      <c r="E71" s="10" t="n">
        <v>150000</v>
      </c>
      <c r="F71" s="10" t="n">
        <v>450000</v>
      </c>
      <c r="G71" s="36" t="n">
        <v>0</v>
      </c>
      <c r="H71" s="10" t="n">
        <v>0</v>
      </c>
      <c r="I71" s="10">
        <f>G71+H71</f>
      </c>
      <c r="J71" s="10">
        <f>I71/F71*100</f>
      </c>
      <c r="K71" s="11">
        <f>F71-I71</f>
      </c>
    </row>
    <row r="72" spans="1:11">
      <c r="A72" s="4"/>
      <c r="B72" s="4" t="s">
        <v>107</v>
      </c>
      <c r="C72" s="10" t="n">
        <v>100</v>
      </c>
      <c r="D72" s="4" t="s">
        <v>108</v>
      </c>
      <c r="E72" s="10" t="n">
        <v>200000</v>
      </c>
      <c r="F72" s="10" t="n">
        <v>20000000</v>
      </c>
      <c r="G72" s="36" t="n">
        <v>0</v>
      </c>
      <c r="H72" s="10" t="n">
        <v>0</v>
      </c>
      <c r="I72" s="10">
        <f>G72+H72</f>
      </c>
      <c r="J72" s="10">
        <f>I72/F72*100</f>
      </c>
      <c r="K72" s="11">
        <f>F72-I72</f>
      </c>
    </row>
    <row r="73" spans="1:11">
      <c r="A73" s="4"/>
      <c r="B73" s="4" t="s">
        <v>109</v>
      </c>
      <c r="C73" s="10" t="n">
        <v>123</v>
      </c>
      <c r="D73" s="4" t="s">
        <v>104</v>
      </c>
      <c r="E73" s="10" t="n">
        <v>300000</v>
      </c>
      <c r="F73" s="10" t="n">
        <v>36900000</v>
      </c>
      <c r="G73" s="36" t="n">
        <v>0</v>
      </c>
      <c r="H73" s="10" t="n">
        <v>0</v>
      </c>
      <c r="I73" s="10">
        <f>G73+H73</f>
      </c>
      <c r="J73" s="10">
        <f>I73/F73*100</f>
      </c>
      <c r="K73" s="11">
        <f>F73-I73</f>
      </c>
    </row>
    <row r="74" spans="1:11">
      <c r="A74" s="4"/>
      <c r="B74" s="4" t="s">
        <v>110</v>
      </c>
      <c r="C74" s="10" t="n">
        <v>4</v>
      </c>
      <c r="D74" s="4" t="s">
        <v>104</v>
      </c>
      <c r="E74" s="10" t="n">
        <v>180000</v>
      </c>
      <c r="F74" s="10" t="n">
        <v>720000</v>
      </c>
      <c r="G74" s="36" t="n">
        <v>0</v>
      </c>
      <c r="H74" s="10" t="n">
        <v>0</v>
      </c>
      <c r="I74" s="10">
        <f>G74+H74</f>
      </c>
      <c r="J74" s="10">
        <f>I74/F74*100</f>
      </c>
      <c r="K74" s="11">
        <f>F74-I74</f>
      </c>
    </row>
    <row r="75" spans="1:11">
      <c r="A75" s="4"/>
      <c r="B75" s="4" t="s">
        <v>111</v>
      </c>
      <c r="C75" s="10" t="n">
        <v>191</v>
      </c>
      <c r="D75" s="4" t="s">
        <v>104</v>
      </c>
      <c r="E75" s="10" t="n">
        <v>150000</v>
      </c>
      <c r="F75" s="10" t="n">
        <v>28650000</v>
      </c>
      <c r="G75" s="36" t="n">
        <v>0</v>
      </c>
      <c r="H75" s="10" t="n">
        <v>0</v>
      </c>
      <c r="I75" s="10">
        <f>G75+H75</f>
      </c>
      <c r="J75" s="10">
        <f>I75/F75*100</f>
      </c>
      <c r="K75" s="11">
        <f>F75-I75</f>
      </c>
    </row>
    <row r="76" spans="1:11">
      <c r="A76" s="5" t="s">
        <v>65</v>
      </c>
      <c r="B76" s="2" t="s">
        <v>66</v>
      </c>
      <c r="C76" s="20" t="n">
        <v>0</v>
      </c>
      <c r="D76" s="4"/>
      <c r="E76" s="20" t="n">
        <v>0</v>
      </c>
      <c r="F76" s="20">
        <f>SUM(F77:F77)</f>
      </c>
      <c r="G76" s="23">
        <f>SUM(G77:G77)</f>
      </c>
      <c r="H76" s="20">
        <f>SUM(H77:H77)</f>
      </c>
      <c r="I76" s="20">
        <f>SUM(I77:I77)</f>
      </c>
      <c r="J76" s="10">
        <f>I76/F76*100</f>
      </c>
      <c r="K76" s="11">
        <f>SUM(K77:K77)</f>
      </c>
    </row>
    <row r="77" spans="1:11">
      <c r="A77" s="4"/>
      <c r="B77" s="4" t="s">
        <v>112</v>
      </c>
      <c r="C77" s="10" t="n">
        <v>1</v>
      </c>
      <c r="D77" s="4" t="s">
        <v>39</v>
      </c>
      <c r="E77" s="10" t="n">
        <v>10800000</v>
      </c>
      <c r="F77" s="10" t="n">
        <v>10800000</v>
      </c>
      <c r="G77" s="36" t="n">
        <v>0</v>
      </c>
      <c r="H77" s="10" t="n">
        <v>0</v>
      </c>
      <c r="I77" s="10">
        <f>G77+H77</f>
      </c>
      <c r="J77" s="10">
        <f>I77/F77*100</f>
      </c>
      <c r="K77" s="11">
        <f>F77-I77</f>
      </c>
    </row>
    <row r="78" spans="1:11">
      <c r="A78" s="5" t="s">
        <v>85</v>
      </c>
      <c r="B78" s="2" t="s">
        <v>86</v>
      </c>
      <c r="C78" s="20" t="n">
        <v>0</v>
      </c>
      <c r="D78" s="4"/>
      <c r="E78" s="20" t="n">
        <v>0</v>
      </c>
      <c r="F78" s="20">
        <f>SUM(F79:F81)</f>
      </c>
      <c r="G78" s="23">
        <f>SUM(G79:G81)</f>
      </c>
      <c r="H78" s="20">
        <f>SUM(H79:H81)</f>
      </c>
      <c r="I78" s="20">
        <f>SUM(I79:I81)</f>
      </c>
      <c r="J78" s="10">
        <f>I78/F78*100</f>
      </c>
      <c r="K78" s="11">
        <f>SUM(K79:K81)</f>
      </c>
    </row>
    <row r="79" spans="1:11">
      <c r="A79" s="4"/>
      <c r="B79" s="4" t="s">
        <v>113</v>
      </c>
      <c r="C79" s="10" t="n">
        <v>3</v>
      </c>
      <c r="D79" s="4" t="s">
        <v>93</v>
      </c>
      <c r="E79" s="10" t="n">
        <v>1400000</v>
      </c>
      <c r="F79" s="10" t="n">
        <v>4200000</v>
      </c>
      <c r="G79" s="36" t="n">
        <v>0</v>
      </c>
      <c r="H79" s="10" t="n">
        <v>0</v>
      </c>
      <c r="I79" s="10">
        <f>G79+H79</f>
      </c>
      <c r="J79" s="10">
        <f>I79/F79*100</f>
      </c>
      <c r="K79" s="11">
        <f>F79-I79</f>
      </c>
    </row>
    <row r="80" spans="1:11">
      <c r="A80" s="4"/>
      <c r="B80" s="4" t="s">
        <v>114</v>
      </c>
      <c r="C80" s="10" t="n">
        <v>1</v>
      </c>
      <c r="D80" s="4" t="s">
        <v>56</v>
      </c>
      <c r="E80" s="10" t="n">
        <v>700000</v>
      </c>
      <c r="F80" s="10" t="n">
        <v>700000</v>
      </c>
      <c r="G80" s="36" t="n">
        <v>0</v>
      </c>
      <c r="H80" s="10" t="n">
        <v>0</v>
      </c>
      <c r="I80" s="10">
        <f>G80+H80</f>
      </c>
      <c r="J80" s="10">
        <f>I80/F80*100</f>
      </c>
      <c r="K80" s="11">
        <f>F80-I80</f>
      </c>
    </row>
    <row r="81" spans="1:11">
      <c r="A81" s="4"/>
      <c r="B81" s="4" t="s">
        <v>115</v>
      </c>
      <c r="C81" s="10" t="n">
        <v>3</v>
      </c>
      <c r="D81" s="4" t="s">
        <v>93</v>
      </c>
      <c r="E81" s="10" t="n">
        <v>1000000</v>
      </c>
      <c r="F81" s="10" t="n">
        <v>3000000</v>
      </c>
      <c r="G81" s="36" t="n">
        <v>0</v>
      </c>
      <c r="H81" s="10" t="n">
        <v>0</v>
      </c>
      <c r="I81" s="10">
        <f>G81+H81</f>
      </c>
      <c r="J81" s="10">
        <f>I81/F81*100</f>
      </c>
      <c r="K81" s="11">
        <f>F81-I81</f>
      </c>
    </row>
    <row r="82" spans="1:11">
      <c r="A82" s="5" t="s">
        <v>90</v>
      </c>
      <c r="B82" s="2" t="s">
        <v>91</v>
      </c>
      <c r="C82" s="20" t="n">
        <v>0</v>
      </c>
      <c r="D82" s="4"/>
      <c r="E82" s="20" t="n">
        <v>0</v>
      </c>
      <c r="F82" s="20">
        <f>SUM(F83:F84)</f>
      </c>
      <c r="G82" s="23">
        <f>SUM(G83:G84)</f>
      </c>
      <c r="H82" s="20">
        <f>SUM(H83:H84)</f>
      </c>
      <c r="I82" s="20">
        <f>SUM(I83:I84)</f>
      </c>
      <c r="J82" s="10">
        <f>I82/F82*100</f>
      </c>
      <c r="K82" s="11">
        <f>SUM(K83:K84)</f>
      </c>
    </row>
    <row r="83" spans="1:11">
      <c r="A83" s="4"/>
      <c r="B83" s="4" t="s">
        <v>116</v>
      </c>
      <c r="C83" s="10" t="n">
        <v>31</v>
      </c>
      <c r="D83" s="4" t="s">
        <v>93</v>
      </c>
      <c r="E83" s="10" t="n">
        <v>1000000</v>
      </c>
      <c r="F83" s="10" t="n">
        <v>31000000</v>
      </c>
      <c r="G83" s="36" t="n">
        <v>0</v>
      </c>
      <c r="H83" s="10" t="n">
        <v>0</v>
      </c>
      <c r="I83" s="10">
        <f>G83+H83</f>
      </c>
      <c r="J83" s="10">
        <f>I83/F83*100</f>
      </c>
      <c r="K83" s="11">
        <f>F83-I83</f>
      </c>
    </row>
    <row r="84" spans="1:11">
      <c r="A84" s="4"/>
      <c r="B84" s="4" t="s">
        <v>117</v>
      </c>
      <c r="C84" s="10" t="n">
        <v>2</v>
      </c>
      <c r="D84" s="4" t="s">
        <v>47</v>
      </c>
      <c r="E84" s="10" t="n">
        <v>700000</v>
      </c>
      <c r="F84" s="10" t="n">
        <v>1400000</v>
      </c>
      <c r="G84" s="36" t="n">
        <v>0</v>
      </c>
      <c r="H84" s="10" t="n">
        <v>0</v>
      </c>
      <c r="I84" s="10">
        <f>G84+H84</f>
      </c>
      <c r="J84" s="10">
        <f>I84/F84*100</f>
      </c>
      <c r="K84" s="11">
        <f>F84-I84</f>
      </c>
    </row>
    <row r="85" spans="1:11">
      <c r="A85" s="6" t="s">
        <v>118</v>
      </c>
      <c r="B85" s="6" t="s">
        <v>119</v>
      </c>
      <c r="C85" s="28" t="n">
        <v>1</v>
      </c>
      <c r="D85" s="6" t="s">
        <v>20</v>
      </c>
      <c r="E85" s="28" t="n">
        <v>0</v>
      </c>
      <c r="F85" s="28">
        <f>SUM(F86,F175,F253)</f>
      </c>
      <c r="G85" s="23">
        <f>SUM(G86,G175,G253)</f>
      </c>
      <c r="H85" s="28">
        <f>SUM(H86,H175,H253)</f>
      </c>
      <c r="I85" s="28">
        <f>SUM(I86,I175,I253)</f>
      </c>
      <c r="J85" s="28">
        <f>I85/F85*100</f>
      </c>
      <c r="K85" s="29">
        <f>SUM(K86,K175,K253)</f>
      </c>
    </row>
    <row r="86" spans="1:11">
      <c r="A86" s="30" t="s">
        <v>42</v>
      </c>
      <c r="B86" s="8" t="s">
        <v>120</v>
      </c>
      <c r="C86" s="31" t="n">
        <v>0</v>
      </c>
      <c r="D86" s="4"/>
      <c r="E86" s="31" t="n">
        <v>0</v>
      </c>
      <c r="F86" s="31">
        <f>SUM(F87,F95,F115)</f>
      </c>
      <c r="G86" s="23">
        <f>SUM(G87,G95,G115)</f>
      </c>
      <c r="H86" s="31">
        <f>SUM(H87,H95,H115)</f>
      </c>
      <c r="I86" s="31">
        <f>SUM(I87,I95,I115)</f>
      </c>
      <c r="J86" s="31">
        <f>I86/F86*100</f>
      </c>
      <c r="K86" s="32">
        <f>SUM(K87,K95,K115)</f>
      </c>
    </row>
    <row r="87" spans="1:11">
      <c r="A87" s="33" t="s">
        <v>23</v>
      </c>
      <c r="B87" s="9" t="s">
        <v>121</v>
      </c>
      <c r="C87" s="34" t="n">
        <v>0</v>
      </c>
      <c r="D87" s="4"/>
      <c r="E87" s="34" t="n">
        <v>0</v>
      </c>
      <c r="F87" s="34">
        <f>SUM(F88,F90,F93)</f>
      </c>
      <c r="G87" s="37">
        <f>SUM(G88,G90,G93)</f>
      </c>
      <c r="H87" s="34">
        <f>SUM(H88,H90,H93)</f>
      </c>
      <c r="I87" s="34">
        <f>SUM(I88,I90,I93)</f>
      </c>
      <c r="J87" s="34">
        <f>I87/F87*100</f>
      </c>
      <c r="K87" s="34">
        <f>SUM(K88,K90,K93)</f>
      </c>
    </row>
    <row r="88" spans="1:11">
      <c r="A88" s="5" t="s">
        <v>44</v>
      </c>
      <c r="B88" s="2" t="s">
        <v>45</v>
      </c>
      <c r="C88" s="20" t="n">
        <v>0</v>
      </c>
      <c r="D88" s="4"/>
      <c r="E88" s="20" t="n">
        <v>0</v>
      </c>
      <c r="F88" s="20">
        <f>SUM(F89:F89)</f>
      </c>
      <c r="G88" s="23">
        <f>SUM(G89:G89)</f>
      </c>
      <c r="H88" s="20">
        <f>SUM(H89:H89)</f>
      </c>
      <c r="I88" s="20">
        <f>SUM(I89:I89)</f>
      </c>
      <c r="J88" s="10">
        <f>I88/F88*100</f>
      </c>
      <c r="K88" s="11">
        <f>SUM(K89:K89)</f>
      </c>
    </row>
    <row r="89" spans="1:11">
      <c r="A89" s="4"/>
      <c r="B89" s="4" t="s">
        <v>122</v>
      </c>
      <c r="C89" s="10" t="n">
        <v>4</v>
      </c>
      <c r="D89" s="4" t="s">
        <v>82</v>
      </c>
      <c r="E89" s="10" t="n">
        <v>200000</v>
      </c>
      <c r="F89" s="10" t="n">
        <v>800000</v>
      </c>
      <c r="G89" s="36" t="n">
        <v>0</v>
      </c>
      <c r="H89" s="10" t="n">
        <v>0</v>
      </c>
      <c r="I89" s="10">
        <f>G89+H89</f>
      </c>
      <c r="J89" s="10">
        <f>I89/F89*100</f>
      </c>
      <c r="K89" s="11">
        <f>F89-I89</f>
      </c>
    </row>
    <row r="90" spans="1:11">
      <c r="A90" s="5" t="s">
        <v>65</v>
      </c>
      <c r="B90" s="2" t="s">
        <v>66</v>
      </c>
      <c r="C90" s="20" t="n">
        <v>0</v>
      </c>
      <c r="D90" s="4"/>
      <c r="E90" s="20" t="n">
        <v>0</v>
      </c>
      <c r="F90" s="20">
        <f>SUM(F91:F92)</f>
      </c>
      <c r="G90" s="23">
        <f>SUM(G91:G92)</f>
      </c>
      <c r="H90" s="20">
        <f>SUM(H91:H92)</f>
      </c>
      <c r="I90" s="20">
        <f>SUM(I91:I92)</f>
      </c>
      <c r="J90" s="10">
        <f>I90/F90*100</f>
      </c>
      <c r="K90" s="11">
        <f>SUM(K91:K92)</f>
      </c>
    </row>
    <row r="91" spans="1:11">
      <c r="A91" s="4"/>
      <c r="B91" s="4" t="s">
        <v>112</v>
      </c>
      <c r="C91" s="10" t="n">
        <v>1</v>
      </c>
      <c r="D91" s="4" t="s">
        <v>39</v>
      </c>
      <c r="E91" s="10" t="n">
        <v>20300000</v>
      </c>
      <c r="F91" s="10" t="n">
        <v>20300000</v>
      </c>
      <c r="G91" s="36" t="n">
        <v>0</v>
      </c>
      <c r="H91" s="10" t="n">
        <v>0</v>
      </c>
      <c r="I91" s="10">
        <f>G91+H91</f>
      </c>
      <c r="J91" s="10">
        <f>I91/F91*100</f>
      </c>
      <c r="K91" s="11">
        <f>F91-I91</f>
      </c>
    </row>
    <row r="92" spans="1:11">
      <c r="A92" s="4"/>
      <c r="B92" s="4" t="s">
        <v>123</v>
      </c>
      <c r="C92" s="10" t="n">
        <v>1</v>
      </c>
      <c r="D92" s="4" t="s">
        <v>39</v>
      </c>
      <c r="E92" s="10" t="n">
        <v>14997000</v>
      </c>
      <c r="F92" s="10" t="n">
        <v>14997000</v>
      </c>
      <c r="G92" s="36" t="n">
        <v>0</v>
      </c>
      <c r="H92" s="10" t="n">
        <v>0</v>
      </c>
      <c r="I92" s="10">
        <f>G92+H92</f>
      </c>
      <c r="J92" s="10">
        <f>I92/F92*100</f>
      </c>
      <c r="K92" s="11">
        <f>F92-I92</f>
      </c>
    </row>
    <row r="93" spans="1:11">
      <c r="A93" s="5" t="s">
        <v>95</v>
      </c>
      <c r="B93" s="2" t="s">
        <v>96</v>
      </c>
      <c r="C93" s="20" t="n">
        <v>0</v>
      </c>
      <c r="D93" s="4"/>
      <c r="E93" s="20" t="n">
        <v>0</v>
      </c>
      <c r="F93" s="20">
        <f>SUM(F94:F94)</f>
      </c>
      <c r="G93" s="23">
        <f>SUM(G94:G94)</f>
      </c>
      <c r="H93" s="20">
        <f>SUM(H94:H94)</f>
      </c>
      <c r="I93" s="20">
        <f>SUM(I94:I94)</f>
      </c>
      <c r="J93" s="10">
        <f>I93/F93*100</f>
      </c>
      <c r="K93" s="11">
        <f>SUM(K94:K94)</f>
      </c>
    </row>
    <row r="94" spans="1:11">
      <c r="A94" s="4"/>
      <c r="B94" s="4" t="s">
        <v>124</v>
      </c>
      <c r="C94" s="10" t="n">
        <v>30</v>
      </c>
      <c r="D94" s="4" t="s">
        <v>56</v>
      </c>
      <c r="E94" s="10" t="n">
        <v>150000</v>
      </c>
      <c r="F94" s="10" t="n">
        <v>4500000</v>
      </c>
      <c r="G94" s="36" t="n">
        <v>0</v>
      </c>
      <c r="H94" s="10" t="n">
        <v>0</v>
      </c>
      <c r="I94" s="10">
        <f>G94+H94</f>
      </c>
      <c r="J94" s="10">
        <f>I94/F94*100</f>
      </c>
      <c r="K94" s="11">
        <f>F94-I94</f>
      </c>
    </row>
    <row r="95" spans="1:11">
      <c r="A95" s="33" t="s">
        <v>125</v>
      </c>
      <c r="B95" s="9" t="s">
        <v>126</v>
      </c>
      <c r="C95" s="34" t="n">
        <v>0</v>
      </c>
      <c r="D95" s="4"/>
      <c r="E95" s="34" t="n">
        <v>0</v>
      </c>
      <c r="F95" s="34">
        <f>SUM(F96,F101,F103,F108,F110,F113)</f>
      </c>
      <c r="G95" s="37">
        <f>SUM(G96,G101,G103,G108,G110,G113)</f>
      </c>
      <c r="H95" s="34">
        <f>SUM(H96,H101,H103,H108,H110,H113)</f>
      </c>
      <c r="I95" s="34">
        <f>SUM(I96,I101,I103,I108,I110,I113)</f>
      </c>
      <c r="J95" s="34">
        <f>I95/F95*100</f>
      </c>
      <c r="K95" s="34">
        <f>SUM(K96,K101,K103,K108,K110,K113)</f>
      </c>
    </row>
    <row r="96" spans="1:11">
      <c r="A96" s="5" t="s">
        <v>44</v>
      </c>
      <c r="B96" s="2" t="s">
        <v>45</v>
      </c>
      <c r="C96" s="20" t="n">
        <v>0</v>
      </c>
      <c r="D96" s="4"/>
      <c r="E96" s="20" t="n">
        <v>0</v>
      </c>
      <c r="F96" s="20">
        <f>SUM(F97:F100)</f>
      </c>
      <c r="G96" s="23">
        <f>SUM(G97:G100)</f>
      </c>
      <c r="H96" s="20">
        <f>SUM(H97:H100)</f>
      </c>
      <c r="I96" s="20">
        <f>SUM(I97:I100)</f>
      </c>
      <c r="J96" s="10">
        <f>I96/F96*100</f>
      </c>
      <c r="K96" s="11">
        <f>SUM(K97:K100)</f>
      </c>
    </row>
    <row r="97" spans="1:11">
      <c r="A97" s="4"/>
      <c r="B97" s="4" t="s">
        <v>127</v>
      </c>
      <c r="C97" s="10" t="n">
        <v>0</v>
      </c>
      <c r="D97" s="4" t="s">
        <v>20</v>
      </c>
      <c r="E97" s="10" t="n">
        <v>0</v>
      </c>
      <c r="F97" s="10" t="n">
        <v>11111000</v>
      </c>
      <c r="G97" s="36" t="n">
        <v>0</v>
      </c>
      <c r="H97" s="10" t="n">
        <v>0</v>
      </c>
      <c r="I97" s="10">
        <f>G97+H97</f>
      </c>
      <c r="J97" s="10">
        <f>I97/F97*100</f>
      </c>
      <c r="K97" s="11">
        <f>F97-I97</f>
      </c>
    </row>
    <row r="98" spans="1:11">
      <c r="A98" s="4"/>
      <c r="B98" s="4" t="s">
        <v>128</v>
      </c>
      <c r="C98" s="10" t="n">
        <v>144</v>
      </c>
      <c r="D98" s="4" t="s">
        <v>56</v>
      </c>
      <c r="E98" s="10" t="n">
        <v>69000</v>
      </c>
      <c r="F98" s="10" t="n">
        <v>9936000</v>
      </c>
      <c r="G98" s="36" t="n">
        <v>0</v>
      </c>
      <c r="H98" s="10" t="n">
        <v>0</v>
      </c>
      <c r="I98" s="10">
        <f>G98+H98</f>
      </c>
      <c r="J98" s="10">
        <f>I98/F98*100</f>
      </c>
      <c r="K98" s="11">
        <f>F98-I98</f>
      </c>
    </row>
    <row r="99" spans="1:11">
      <c r="A99" s="4"/>
      <c r="B99" s="4" t="s">
        <v>122</v>
      </c>
      <c r="C99" s="10" t="n">
        <v>4</v>
      </c>
      <c r="D99" s="4" t="s">
        <v>39</v>
      </c>
      <c r="E99" s="10" t="n">
        <v>200000</v>
      </c>
      <c r="F99" s="10" t="n">
        <v>800000</v>
      </c>
      <c r="G99" s="36" t="n">
        <v>0</v>
      </c>
      <c r="H99" s="10" t="n">
        <v>0</v>
      </c>
      <c r="I99" s="10">
        <f>G99+H99</f>
      </c>
      <c r="J99" s="10">
        <f>I99/F99*100</f>
      </c>
      <c r="K99" s="11">
        <f>F99-I99</f>
      </c>
    </row>
    <row r="100" spans="1:11">
      <c r="A100" s="4"/>
      <c r="B100" s="4" t="s">
        <v>129</v>
      </c>
      <c r="C100" s="10" t="n">
        <v>1500</v>
      </c>
      <c r="D100" s="4" t="s">
        <v>82</v>
      </c>
      <c r="E100" s="10" t="n">
        <v>250</v>
      </c>
      <c r="F100" s="10" t="n">
        <v>375000</v>
      </c>
      <c r="G100" s="36" t="n">
        <v>0</v>
      </c>
      <c r="H100" s="10" t="n">
        <v>0</v>
      </c>
      <c r="I100" s="10">
        <f>G100+H100</f>
      </c>
      <c r="J100" s="10">
        <f>I100/F100*100</f>
      </c>
      <c r="K100" s="11">
        <f>F100-I100</f>
      </c>
    </row>
    <row r="101" spans="1:11">
      <c r="A101" s="5" t="s">
        <v>65</v>
      </c>
      <c r="B101" s="2" t="s">
        <v>66</v>
      </c>
      <c r="C101" s="20" t="n">
        <v>0</v>
      </c>
      <c r="D101" s="4"/>
      <c r="E101" s="20" t="n">
        <v>0</v>
      </c>
      <c r="F101" s="20">
        <f>SUM(F102:F102)</f>
      </c>
      <c r="G101" s="23">
        <f>SUM(G102:G102)</f>
      </c>
      <c r="H101" s="20">
        <f>SUM(H102:H102)</f>
      </c>
      <c r="I101" s="20">
        <f>SUM(I102:I102)</f>
      </c>
      <c r="J101" s="10">
        <f>I101/F101*100</f>
      </c>
      <c r="K101" s="11">
        <f>SUM(K102:K102)</f>
      </c>
    </row>
    <row r="102" spans="1:11">
      <c r="A102" s="4"/>
      <c r="B102" s="4" t="s">
        <v>68</v>
      </c>
      <c r="C102" s="10" t="n">
        <v>1</v>
      </c>
      <c r="D102" s="4" t="s">
        <v>39</v>
      </c>
      <c r="E102" s="10" t="n">
        <v>22149000</v>
      </c>
      <c r="F102" s="10" t="n">
        <v>22149000</v>
      </c>
      <c r="G102" s="36" t="n">
        <v>0</v>
      </c>
      <c r="H102" s="10" t="n">
        <v>0</v>
      </c>
      <c r="I102" s="10">
        <f>G102+H102</f>
      </c>
      <c r="J102" s="10">
        <f>I102/F102*100</f>
      </c>
      <c r="K102" s="11">
        <f>F102-I102</f>
      </c>
    </row>
    <row r="103" spans="1:11">
      <c r="A103" s="5" t="s">
        <v>85</v>
      </c>
      <c r="B103" s="2" t="s">
        <v>86</v>
      </c>
      <c r="C103" s="20" t="n">
        <v>0</v>
      </c>
      <c r="D103" s="4"/>
      <c r="E103" s="20" t="n">
        <v>0</v>
      </c>
      <c r="F103" s="20">
        <f>SUM(F104:F107)</f>
      </c>
      <c r="G103" s="23">
        <f>SUM(G104:G107)</f>
      </c>
      <c r="H103" s="20">
        <f>SUM(H104:H107)</f>
      </c>
      <c r="I103" s="20">
        <f>SUM(I104:I107)</f>
      </c>
      <c r="J103" s="10">
        <f>I103/F103*100</f>
      </c>
      <c r="K103" s="11">
        <f>SUM(K104:K107)</f>
      </c>
    </row>
    <row r="104" spans="1:11">
      <c r="A104" s="4"/>
      <c r="B104" s="4" t="s">
        <v>130</v>
      </c>
      <c r="C104" s="10" t="n">
        <v>1</v>
      </c>
      <c r="D104" s="4" t="s">
        <v>56</v>
      </c>
      <c r="E104" s="10" t="n">
        <v>700000</v>
      </c>
      <c r="F104" s="10" t="n">
        <v>700000</v>
      </c>
      <c r="G104" s="36" t="n">
        <v>0</v>
      </c>
      <c r="H104" s="10" t="n">
        <v>0</v>
      </c>
      <c r="I104" s="10">
        <f>G104+H104</f>
      </c>
      <c r="J104" s="10">
        <f>I104/F104*100</f>
      </c>
      <c r="K104" s="11">
        <f>F104-I104</f>
      </c>
    </row>
    <row r="105" spans="1:11">
      <c r="A105" s="4"/>
      <c r="B105" s="4" t="s">
        <v>131</v>
      </c>
      <c r="C105" s="10" t="n">
        <v>3</v>
      </c>
      <c r="D105" s="4" t="s">
        <v>93</v>
      </c>
      <c r="E105" s="10" t="n">
        <v>1400000</v>
      </c>
      <c r="F105" s="10" t="n">
        <v>4200000</v>
      </c>
      <c r="G105" s="36" t="n">
        <v>0</v>
      </c>
      <c r="H105" s="10" t="n">
        <v>0</v>
      </c>
      <c r="I105" s="10">
        <f>G105+H105</f>
      </c>
      <c r="J105" s="10">
        <f>I105/F105*100</f>
      </c>
      <c r="K105" s="11">
        <f>F105-I105</f>
      </c>
    </row>
    <row r="106" spans="1:11">
      <c r="A106" s="4"/>
      <c r="B106" s="4" t="s">
        <v>132</v>
      </c>
      <c r="C106" s="10" t="n">
        <v>2</v>
      </c>
      <c r="D106" s="4" t="s">
        <v>93</v>
      </c>
      <c r="E106" s="10" t="n">
        <v>1000000</v>
      </c>
      <c r="F106" s="10" t="n">
        <v>2000000</v>
      </c>
      <c r="G106" s="36" t="n">
        <v>0</v>
      </c>
      <c r="H106" s="10" t="n">
        <v>0</v>
      </c>
      <c r="I106" s="10">
        <f>G106+H106</f>
      </c>
      <c r="J106" s="10">
        <f>I106/F106*100</f>
      </c>
      <c r="K106" s="11">
        <f>F106-I106</f>
      </c>
    </row>
    <row r="107" spans="1:11">
      <c r="A107" s="4"/>
      <c r="B107" s="4" t="s">
        <v>133</v>
      </c>
      <c r="C107" s="10" t="n">
        <v>1</v>
      </c>
      <c r="D107" s="4" t="s">
        <v>88</v>
      </c>
      <c r="E107" s="10" t="n">
        <v>900000</v>
      </c>
      <c r="F107" s="10" t="n">
        <v>900000</v>
      </c>
      <c r="G107" s="36" t="n">
        <v>0</v>
      </c>
      <c r="H107" s="10" t="n">
        <v>0</v>
      </c>
      <c r="I107" s="10">
        <f>G107+H107</f>
      </c>
      <c r="J107" s="10">
        <f>I107/F107*100</f>
      </c>
      <c r="K107" s="11">
        <f>F107-I107</f>
      </c>
    </row>
    <row r="108" spans="1:11">
      <c r="A108" s="5" t="s">
        <v>90</v>
      </c>
      <c r="B108" s="2" t="s">
        <v>91</v>
      </c>
      <c r="C108" s="20" t="n">
        <v>0</v>
      </c>
      <c r="D108" s="4"/>
      <c r="E108" s="20" t="n">
        <v>0</v>
      </c>
      <c r="F108" s="20">
        <f>SUM(F109:F109)</f>
      </c>
      <c r="G108" s="23">
        <f>SUM(G109:G109)</f>
      </c>
      <c r="H108" s="20">
        <f>SUM(H109:H109)</f>
      </c>
      <c r="I108" s="20">
        <f>SUM(I109:I109)</f>
      </c>
      <c r="J108" s="10">
        <f>I108/F108*100</f>
      </c>
      <c r="K108" s="11">
        <f>SUM(K109:K109)</f>
      </c>
    </row>
    <row r="109" spans="1:11">
      <c r="A109" s="4"/>
      <c r="B109" s="4" t="s">
        <v>134</v>
      </c>
      <c r="C109" s="10" t="n">
        <v>3</v>
      </c>
      <c r="D109" s="4" t="s">
        <v>88</v>
      </c>
      <c r="E109" s="10" t="n">
        <v>1000000</v>
      </c>
      <c r="F109" s="10" t="n">
        <v>3000000</v>
      </c>
      <c r="G109" s="36" t="n">
        <v>0</v>
      </c>
      <c r="H109" s="10" t="n">
        <v>0</v>
      </c>
      <c r="I109" s="10">
        <f>G109+H109</f>
      </c>
      <c r="J109" s="10">
        <f>I109/F109*100</f>
      </c>
      <c r="K109" s="11">
        <f>F109-I109</f>
      </c>
    </row>
    <row r="110" spans="1:11">
      <c r="A110" s="5" t="s">
        <v>75</v>
      </c>
      <c r="B110" s="2" t="s">
        <v>76</v>
      </c>
      <c r="C110" s="20" t="n">
        <v>0</v>
      </c>
      <c r="D110" s="4"/>
      <c r="E110" s="20" t="n">
        <v>0</v>
      </c>
      <c r="F110" s="20">
        <f>SUM(F111:F112)</f>
      </c>
      <c r="G110" s="23">
        <f>SUM(G111:G112)</f>
      </c>
      <c r="H110" s="20">
        <f>SUM(H111:H112)</f>
      </c>
      <c r="I110" s="20">
        <f>SUM(I111:I112)</f>
      </c>
      <c r="J110" s="10">
        <f>I110/F110*100</f>
      </c>
      <c r="K110" s="11">
        <f>SUM(K111:K112)</f>
      </c>
    </row>
    <row r="111" spans="1:11">
      <c r="A111" s="4"/>
      <c r="B111" s="4" t="s">
        <v>135</v>
      </c>
      <c r="C111" s="10" t="n">
        <v>18</v>
      </c>
      <c r="D111" s="4" t="s">
        <v>136</v>
      </c>
      <c r="E111" s="10" t="n">
        <v>2962500</v>
      </c>
      <c r="F111" s="10" t="n">
        <v>53325000</v>
      </c>
      <c r="G111" s="36" t="n">
        <v>0</v>
      </c>
      <c r="H111" s="10" t="n">
        <v>0</v>
      </c>
      <c r="I111" s="10">
        <f>G111+H111</f>
      </c>
      <c r="J111" s="10">
        <f>I111/F111*100</f>
      </c>
      <c r="K111" s="11">
        <f>F111-I111</f>
      </c>
    </row>
    <row r="112" spans="1:11">
      <c r="A112" s="4"/>
      <c r="B112" s="4" t="s">
        <v>137</v>
      </c>
      <c r="C112" s="10" t="n">
        <v>450</v>
      </c>
      <c r="D112" s="4" t="s">
        <v>78</v>
      </c>
      <c r="E112" s="10" t="n">
        <v>240000</v>
      </c>
      <c r="F112" s="10" t="n">
        <v>108000000</v>
      </c>
      <c r="G112" s="36" t="n">
        <v>0</v>
      </c>
      <c r="H112" s="10" t="n">
        <v>0</v>
      </c>
      <c r="I112" s="10">
        <f>G112+H112</f>
      </c>
      <c r="J112" s="10">
        <f>I112/F112*100</f>
      </c>
      <c r="K112" s="11">
        <f>F112-I112</f>
      </c>
    </row>
    <row r="113" spans="1:11">
      <c r="A113" s="5" t="s">
        <v>95</v>
      </c>
      <c r="B113" s="2" t="s">
        <v>96</v>
      </c>
      <c r="C113" s="20" t="n">
        <v>0</v>
      </c>
      <c r="D113" s="4"/>
      <c r="E113" s="20" t="n">
        <v>0</v>
      </c>
      <c r="F113" s="20">
        <f>SUM(F114:F114)</f>
      </c>
      <c r="G113" s="23">
        <f>SUM(G114:G114)</f>
      </c>
      <c r="H113" s="20">
        <f>SUM(H114:H114)</f>
      </c>
      <c r="I113" s="20">
        <f>SUM(I114:I114)</f>
      </c>
      <c r="J113" s="10">
        <f>I113/F113*100</f>
      </c>
      <c r="K113" s="11">
        <f>SUM(K114:K114)</f>
      </c>
    </row>
    <row r="114" spans="1:11">
      <c r="A114" s="4"/>
      <c r="B114" s="4" t="s">
        <v>138</v>
      </c>
      <c r="C114" s="10" t="n">
        <v>20</v>
      </c>
      <c r="D114" s="4" t="s">
        <v>39</v>
      </c>
      <c r="E114" s="10" t="n">
        <v>150000</v>
      </c>
      <c r="F114" s="10" t="n">
        <v>3000000</v>
      </c>
      <c r="G114" s="36" t="n">
        <v>0</v>
      </c>
      <c r="H114" s="10" t="n">
        <v>0</v>
      </c>
      <c r="I114" s="10">
        <f>G114+H114</f>
      </c>
      <c r="J114" s="10">
        <f>I114/F114*100</f>
      </c>
      <c r="K114" s="11">
        <f>F114-I114</f>
      </c>
    </row>
    <row r="115" spans="1:11">
      <c r="A115" s="33" t="s">
        <v>139</v>
      </c>
      <c r="B115" s="9" t="s">
        <v>140</v>
      </c>
      <c r="C115" s="34" t="n">
        <v>0</v>
      </c>
      <c r="D115" s="4"/>
      <c r="E115" s="34" t="n">
        <v>0</v>
      </c>
      <c r="F115" s="34">
        <f>SUM(F116,F118,F126,F142,F145,F152,F154,F158,F161,F164,F172)</f>
      </c>
      <c r="G115" s="37">
        <f>SUM(G116,G118,G126,G142,G145,G152,G154,G158,G161,G164,G172)</f>
      </c>
      <c r="H115" s="34">
        <f>SUM(H116,H118,H126,H142,H145,H152,H154,H158,H161,H164,H172)</f>
      </c>
      <c r="I115" s="34">
        <f>SUM(I116,I118,I126,I142,I145,I152,I154,I158,I161,I164,I172)</f>
      </c>
      <c r="J115" s="34">
        <f>I115/F115*100</f>
      </c>
      <c r="K115" s="34">
        <f>SUM(K116,K118,K126,K142,K145,K152,K154,K158,K161,K164,K172)</f>
      </c>
    </row>
    <row r="116" spans="1:11">
      <c r="A116" s="5" t="s">
        <v>141</v>
      </c>
      <c r="B116" s="2" t="s">
        <v>91</v>
      </c>
      <c r="C116" s="20" t="n">
        <v>0</v>
      </c>
      <c r="D116" s="4"/>
      <c r="E116" s="20" t="n">
        <v>0</v>
      </c>
      <c r="F116" s="20">
        <f>SUM(F117:F117)</f>
      </c>
      <c r="G116" s="23">
        <f>SUM(G117:G117)</f>
      </c>
      <c r="H116" s="20">
        <f>SUM(H117:H117)</f>
      </c>
      <c r="I116" s="20">
        <f>SUM(I117:I117)</f>
      </c>
      <c r="J116" s="10">
        <f>I116/F116*100</f>
      </c>
      <c r="K116" s="11">
        <f>SUM(K117:K117)</f>
      </c>
    </row>
    <row r="117" spans="1:11">
      <c r="A117" s="4"/>
      <c r="B117" s="4" t="s">
        <v>142</v>
      </c>
      <c r="C117" s="10" t="n">
        <v>1</v>
      </c>
      <c r="D117" s="4" t="s">
        <v>143</v>
      </c>
      <c r="E117" s="10" t="n">
        <v>144280000</v>
      </c>
      <c r="F117" s="10" t="n">
        <v>144280000</v>
      </c>
      <c r="G117" s="36" t="n">
        <v>0</v>
      </c>
      <c r="H117" s="10" t="n">
        <v>0</v>
      </c>
      <c r="I117" s="10">
        <f>G117+H117</f>
      </c>
      <c r="J117" s="10">
        <f>I117/F117*100</f>
      </c>
      <c r="K117" s="11">
        <f>F117-I117</f>
      </c>
    </row>
    <row r="118" spans="1:11">
      <c r="A118" s="5" t="s">
        <v>44</v>
      </c>
      <c r="B118" s="2" t="s">
        <v>45</v>
      </c>
      <c r="C118" s="20" t="n">
        <v>0</v>
      </c>
      <c r="D118" s="4"/>
      <c r="E118" s="20" t="n">
        <v>0</v>
      </c>
      <c r="F118" s="20">
        <f>SUM(F119:F125)</f>
      </c>
      <c r="G118" s="23">
        <f>SUM(G119:G125)</f>
      </c>
      <c r="H118" s="20">
        <f>SUM(H119:H125)</f>
      </c>
      <c r="I118" s="20">
        <f>SUM(I119:I125)</f>
      </c>
      <c r="J118" s="10">
        <f>I118/F118*100</f>
      </c>
      <c r="K118" s="11">
        <f>SUM(K119:K125)</f>
      </c>
    </row>
    <row r="119" spans="1:11">
      <c r="A119" s="4"/>
      <c r="B119" s="4" t="s">
        <v>144</v>
      </c>
      <c r="C119" s="10" t="n">
        <v>0</v>
      </c>
      <c r="D119" s="4" t="s">
        <v>20</v>
      </c>
      <c r="E119" s="10" t="n">
        <v>0</v>
      </c>
      <c r="F119" s="10" t="n">
        <v>373850000</v>
      </c>
      <c r="G119" s="36" t="n">
        <v>0</v>
      </c>
      <c r="H119" s="10" t="n">
        <v>0</v>
      </c>
      <c r="I119" s="10">
        <f>G119+H119</f>
      </c>
      <c r="J119" s="10">
        <f>I119/F119*100</f>
      </c>
      <c r="K119" s="11">
        <f>F119-I119</f>
      </c>
    </row>
    <row r="120" spans="1:11">
      <c r="A120" s="4"/>
      <c r="B120" s="4" t="s">
        <v>145</v>
      </c>
      <c r="C120" s="10" t="n">
        <v>112</v>
      </c>
      <c r="D120" s="4" t="s">
        <v>82</v>
      </c>
      <c r="E120" s="10" t="n">
        <v>250000</v>
      </c>
      <c r="F120" s="10" t="n">
        <v>28000000</v>
      </c>
      <c r="G120" s="36" t="n">
        <v>0</v>
      </c>
      <c r="H120" s="10" t="n">
        <v>0</v>
      </c>
      <c r="I120" s="10">
        <f>G120+H120</f>
      </c>
      <c r="J120" s="10">
        <f>I120/F120*100</f>
      </c>
      <c r="K120" s="11">
        <f>F120-I120</f>
      </c>
    </row>
    <row r="121" spans="1:11">
      <c r="A121" s="4"/>
      <c r="B121" s="4" t="s">
        <v>112</v>
      </c>
      <c r="C121" s="10" t="n">
        <v>25</v>
      </c>
      <c r="D121" s="4" t="s">
        <v>39</v>
      </c>
      <c r="E121" s="10" t="n">
        <v>1000000</v>
      </c>
      <c r="F121" s="10" t="n">
        <v>25000000</v>
      </c>
      <c r="G121" s="36" t="n">
        <v>0</v>
      </c>
      <c r="H121" s="10" t="n">
        <v>186443950</v>
      </c>
      <c r="I121" s="10">
        <f>G121+H121</f>
      </c>
      <c r="J121" s="10">
        <f>I121/F121*100</f>
      </c>
      <c r="K121" s="40">
        <f>F121-I121</f>
      </c>
    </row>
    <row r="122" spans="1:11">
      <c r="A122" s="4"/>
      <c r="B122" s="4" t="s">
        <v>146</v>
      </c>
      <c r="C122" s="10" t="n">
        <v>2500</v>
      </c>
      <c r="D122" s="4" t="s">
        <v>56</v>
      </c>
      <c r="E122" s="10" t="n">
        <v>69000</v>
      </c>
      <c r="F122" s="10" t="n">
        <v>172500000</v>
      </c>
      <c r="G122" s="36" t="n">
        <v>0</v>
      </c>
      <c r="H122" s="10" t="n">
        <v>0</v>
      </c>
      <c r="I122" s="10">
        <f>G122+H122</f>
      </c>
      <c r="J122" s="10">
        <f>I122/F122*100</f>
      </c>
      <c r="K122" s="11">
        <f>F122-I122</f>
      </c>
    </row>
    <row r="123" spans="1:11">
      <c r="A123" s="4"/>
      <c r="B123" s="4" t="s">
        <v>147</v>
      </c>
      <c r="C123" s="10" t="n">
        <v>100</v>
      </c>
      <c r="D123" s="4" t="s">
        <v>56</v>
      </c>
      <c r="E123" s="10" t="n">
        <v>69000</v>
      </c>
      <c r="F123" s="10" t="n">
        <v>6900000</v>
      </c>
      <c r="G123" s="36" t="n">
        <v>0</v>
      </c>
      <c r="H123" s="10" t="n">
        <v>0</v>
      </c>
      <c r="I123" s="10">
        <f>G123+H123</f>
      </c>
      <c r="J123" s="10">
        <f>I123/F123*100</f>
      </c>
      <c r="K123" s="11">
        <f>F123-I123</f>
      </c>
    </row>
    <row r="124" spans="1:11">
      <c r="A124" s="4"/>
      <c r="B124" s="4" t="s">
        <v>148</v>
      </c>
      <c r="C124" s="10" t="n">
        <v>1800</v>
      </c>
      <c r="D124" s="4" t="s">
        <v>56</v>
      </c>
      <c r="E124" s="10" t="n">
        <v>69000</v>
      </c>
      <c r="F124" s="10" t="n">
        <v>124200000</v>
      </c>
      <c r="G124" s="36" t="n">
        <v>0</v>
      </c>
      <c r="H124" s="10" t="n">
        <v>19352000</v>
      </c>
      <c r="I124" s="10">
        <f>G124+H124</f>
      </c>
      <c r="J124" s="10">
        <f>I124/F124*100</f>
      </c>
      <c r="K124" s="11">
        <f>F124-I124</f>
      </c>
    </row>
    <row r="125" spans="1:11">
      <c r="A125" s="4"/>
      <c r="B125" s="4" t="s">
        <v>149</v>
      </c>
      <c r="C125" s="10" t="n">
        <v>250</v>
      </c>
      <c r="D125" s="4" t="s">
        <v>56</v>
      </c>
      <c r="E125" s="10" t="n">
        <v>69000</v>
      </c>
      <c r="F125" s="10" t="n">
        <v>17250000</v>
      </c>
      <c r="G125" s="36" t="n">
        <v>0</v>
      </c>
      <c r="H125" s="10" t="n">
        <v>20843000</v>
      </c>
      <c r="I125" s="10">
        <f>G125+H125</f>
      </c>
      <c r="J125" s="10">
        <f>I125/F125*100</f>
      </c>
      <c r="K125" s="40">
        <f>F125-I125</f>
      </c>
    </row>
    <row r="126" spans="1:11">
      <c r="A126" s="5" t="s">
        <v>48</v>
      </c>
      <c r="B126" s="2" t="s">
        <v>49</v>
      </c>
      <c r="C126" s="20" t="n">
        <v>0</v>
      </c>
      <c r="D126" s="4"/>
      <c r="E126" s="20" t="n">
        <v>0</v>
      </c>
      <c r="F126" s="20">
        <f>SUM(F127:F141)</f>
      </c>
      <c r="G126" s="23">
        <f>SUM(G127:G141)</f>
      </c>
      <c r="H126" s="20">
        <f>SUM(H127:H141)</f>
      </c>
      <c r="I126" s="20">
        <f>SUM(I127:I141)</f>
      </c>
      <c r="J126" s="10">
        <f>I126/F126*100</f>
      </c>
      <c r="K126" s="11">
        <f>SUM(K127:K141)</f>
      </c>
    </row>
    <row r="127" spans="1:11">
      <c r="A127" s="4"/>
      <c r="B127" s="4" t="s">
        <v>144</v>
      </c>
      <c r="C127" s="10" t="n">
        <v>0</v>
      </c>
      <c r="D127" s="4" t="s">
        <v>20</v>
      </c>
      <c r="E127" s="10" t="n">
        <v>0</v>
      </c>
      <c r="F127" s="10" t="n">
        <v>1289440000</v>
      </c>
      <c r="G127" s="36" t="n">
        <v>0</v>
      </c>
      <c r="H127" s="10" t="n">
        <v>0</v>
      </c>
      <c r="I127" s="10">
        <f>G127+H127</f>
      </c>
      <c r="J127" s="10">
        <f>I127/F127*100</f>
      </c>
      <c r="K127" s="11">
        <f>F127-I127</f>
      </c>
    </row>
    <row r="128" spans="1:11">
      <c r="A128" s="4"/>
      <c r="B128" s="4" t="s">
        <v>150</v>
      </c>
      <c r="C128" s="10" t="n">
        <v>1075</v>
      </c>
      <c r="D128" s="4" t="s">
        <v>151</v>
      </c>
      <c r="E128" s="10" t="n">
        <v>290000</v>
      </c>
      <c r="F128" s="10" t="n">
        <v>311750000</v>
      </c>
      <c r="G128" s="36" t="n">
        <v>0</v>
      </c>
      <c r="H128" s="10" t="n">
        <v>472120001</v>
      </c>
      <c r="I128" s="10">
        <f>G128+H128</f>
      </c>
      <c r="J128" s="10">
        <f>I128/F128*100</f>
      </c>
      <c r="K128" s="40">
        <f>F128-I128</f>
      </c>
    </row>
    <row r="129" spans="1:11">
      <c r="A129" s="4"/>
      <c r="B129" s="4" t="s">
        <v>152</v>
      </c>
      <c r="C129" s="10" t="n">
        <v>2130</v>
      </c>
      <c r="D129" s="4" t="s">
        <v>153</v>
      </c>
      <c r="E129" s="10" t="n">
        <v>3000</v>
      </c>
      <c r="F129" s="10" t="n">
        <v>6390000</v>
      </c>
      <c r="G129" s="36" t="n">
        <v>0</v>
      </c>
      <c r="H129" s="10" t="n">
        <v>0</v>
      </c>
      <c r="I129" s="10">
        <f>G129+H129</f>
      </c>
      <c r="J129" s="10">
        <f>I129/F129*100</f>
      </c>
      <c r="K129" s="11">
        <f>F129-I129</f>
      </c>
    </row>
    <row r="130" spans="1:11">
      <c r="A130" s="4"/>
      <c r="B130" s="4" t="s">
        <v>154</v>
      </c>
      <c r="C130" s="10" t="n">
        <v>300</v>
      </c>
      <c r="D130" s="4" t="s">
        <v>151</v>
      </c>
      <c r="E130" s="10" t="n">
        <v>290000</v>
      </c>
      <c r="F130" s="10" t="n">
        <v>87000000</v>
      </c>
      <c r="G130" s="36" t="n">
        <v>0</v>
      </c>
      <c r="H130" s="10" t="n">
        <v>57130000</v>
      </c>
      <c r="I130" s="10">
        <f>G130+H130</f>
      </c>
      <c r="J130" s="10">
        <f>I130/F130*100</f>
      </c>
      <c r="K130" s="11">
        <f>F130-I130</f>
      </c>
    </row>
    <row r="131" spans="1:11">
      <c r="A131" s="4"/>
      <c r="B131" s="4" t="s">
        <v>155</v>
      </c>
      <c r="C131" s="10" t="n">
        <v>200</v>
      </c>
      <c r="D131" s="4" t="s">
        <v>56</v>
      </c>
      <c r="E131" s="10" t="n">
        <v>100000</v>
      </c>
      <c r="F131" s="10" t="n">
        <v>20000000</v>
      </c>
      <c r="G131" s="36" t="n">
        <v>0</v>
      </c>
      <c r="H131" s="10" t="n">
        <v>0</v>
      </c>
      <c r="I131" s="10">
        <f>G131+H131</f>
      </c>
      <c r="J131" s="10">
        <f>I131/F131*100</f>
      </c>
      <c r="K131" s="11">
        <f>F131-I131</f>
      </c>
    </row>
    <row r="132" spans="1:11">
      <c r="A132" s="4"/>
      <c r="B132" s="4" t="s">
        <v>156</v>
      </c>
      <c r="C132" s="10" t="n">
        <v>100</v>
      </c>
      <c r="D132" s="4" t="s">
        <v>151</v>
      </c>
      <c r="E132" s="10" t="n">
        <v>290000</v>
      </c>
      <c r="F132" s="10" t="n">
        <v>29000000</v>
      </c>
      <c r="G132" s="36" t="n">
        <v>0</v>
      </c>
      <c r="H132" s="10" t="n">
        <v>51595000</v>
      </c>
      <c r="I132" s="10">
        <f>G132+H132</f>
      </c>
      <c r="J132" s="10">
        <f>I132/F132*100</f>
      </c>
      <c r="K132" s="40">
        <f>F132-I132</f>
      </c>
    </row>
    <row r="133" spans="1:11">
      <c r="A133" s="4"/>
      <c r="B133" s="4" t="s">
        <v>157</v>
      </c>
      <c r="C133" s="10" t="n">
        <v>620</v>
      </c>
      <c r="D133" s="4" t="s">
        <v>153</v>
      </c>
      <c r="E133" s="10" t="n">
        <v>5000</v>
      </c>
      <c r="F133" s="10" t="n">
        <v>3100000</v>
      </c>
      <c r="G133" s="36" t="n">
        <v>0</v>
      </c>
      <c r="H133" s="10" t="n">
        <v>6930000</v>
      </c>
      <c r="I133" s="10">
        <f>G133+H133</f>
      </c>
      <c r="J133" s="10">
        <f>I133/F133*100</f>
      </c>
      <c r="K133" s="40">
        <f>F133-I133</f>
      </c>
    </row>
    <row r="134" spans="1:11">
      <c r="A134" s="4"/>
      <c r="B134" s="4" t="s">
        <v>158</v>
      </c>
      <c r="C134" s="10" t="n">
        <v>613</v>
      </c>
      <c r="D134" s="4" t="s">
        <v>159</v>
      </c>
      <c r="E134" s="10" t="n">
        <v>100000</v>
      </c>
      <c r="F134" s="10" t="n">
        <v>61300000</v>
      </c>
      <c r="G134" s="36" t="n">
        <v>0</v>
      </c>
      <c r="H134" s="10" t="n">
        <v>0</v>
      </c>
      <c r="I134" s="10">
        <f>G134+H134</f>
      </c>
      <c r="J134" s="10">
        <f>I134/F134*100</f>
      </c>
      <c r="K134" s="11">
        <f>F134-I134</f>
      </c>
    </row>
    <row r="135" spans="1:11">
      <c r="A135" s="4"/>
      <c r="B135" s="4" t="s">
        <v>160</v>
      </c>
      <c r="C135" s="10" t="n">
        <v>620</v>
      </c>
      <c r="D135" s="4" t="s">
        <v>161</v>
      </c>
      <c r="E135" s="10" t="n">
        <v>10000</v>
      </c>
      <c r="F135" s="10" t="n">
        <v>6200000</v>
      </c>
      <c r="G135" s="36" t="n">
        <v>0</v>
      </c>
      <c r="H135" s="10" t="n">
        <v>0</v>
      </c>
      <c r="I135" s="10">
        <f>G135+H135</f>
      </c>
      <c r="J135" s="10">
        <f>I135/F135*100</f>
      </c>
      <c r="K135" s="11">
        <f>F135-I135</f>
      </c>
    </row>
    <row r="136" spans="1:11">
      <c r="A136" s="4"/>
      <c r="B136" s="4" t="s">
        <v>162</v>
      </c>
      <c r="C136" s="10" t="n">
        <v>90</v>
      </c>
      <c r="D136" s="4" t="s">
        <v>163</v>
      </c>
      <c r="E136" s="10" t="n">
        <v>150000</v>
      </c>
      <c r="F136" s="10" t="n">
        <v>13500000</v>
      </c>
      <c r="G136" s="36" t="n">
        <v>0</v>
      </c>
      <c r="H136" s="10" t="n">
        <v>0</v>
      </c>
      <c r="I136" s="10">
        <f>G136+H136</f>
      </c>
      <c r="J136" s="10">
        <f>I136/F136*100</f>
      </c>
      <c r="K136" s="11">
        <f>F136-I136</f>
      </c>
    </row>
    <row r="137" spans="1:11">
      <c r="A137" s="4"/>
      <c r="B137" s="4" t="s">
        <v>164</v>
      </c>
      <c r="C137" s="10" t="n">
        <v>369</v>
      </c>
      <c r="D137" s="4" t="s">
        <v>165</v>
      </c>
      <c r="E137" s="10" t="n">
        <v>500000</v>
      </c>
      <c r="F137" s="10" t="n">
        <v>184500000</v>
      </c>
      <c r="G137" s="36" t="n">
        <v>0</v>
      </c>
      <c r="H137" s="10" t="n">
        <v>0</v>
      </c>
      <c r="I137" s="10">
        <f>G137+H137</f>
      </c>
      <c r="J137" s="10">
        <f>I137/F137*100</f>
      </c>
      <c r="K137" s="11">
        <f>F137-I137</f>
      </c>
    </row>
    <row r="138" spans="1:11">
      <c r="A138" s="4"/>
      <c r="B138" s="4" t="s">
        <v>166</v>
      </c>
      <c r="C138" s="10" t="n">
        <v>567</v>
      </c>
      <c r="D138" s="4" t="s">
        <v>165</v>
      </c>
      <c r="E138" s="10" t="n">
        <v>500000</v>
      </c>
      <c r="F138" s="10" t="n">
        <v>283500000</v>
      </c>
      <c r="G138" s="36" t="n">
        <v>0</v>
      </c>
      <c r="H138" s="10" t="n">
        <v>0</v>
      </c>
      <c r="I138" s="10">
        <f>G138+H138</f>
      </c>
      <c r="J138" s="10">
        <f>I138/F138*100</f>
      </c>
      <c r="K138" s="11">
        <f>F138-I138</f>
      </c>
    </row>
    <row r="139" spans="1:11">
      <c r="A139" s="4"/>
      <c r="B139" s="4" t="s">
        <v>167</v>
      </c>
      <c r="C139" s="10" t="n">
        <v>24</v>
      </c>
      <c r="D139" s="4" t="s">
        <v>165</v>
      </c>
      <c r="E139" s="10" t="n">
        <v>800000</v>
      </c>
      <c r="F139" s="10" t="n">
        <v>19200000</v>
      </c>
      <c r="G139" s="36" t="n">
        <v>0</v>
      </c>
      <c r="H139" s="10" t="n">
        <v>16800000</v>
      </c>
      <c r="I139" s="10">
        <f>G139+H139</f>
      </c>
      <c r="J139" s="10">
        <f>I139/F139*100</f>
      </c>
      <c r="K139" s="11">
        <f>F139-I139</f>
      </c>
    </row>
    <row r="140" spans="1:11">
      <c r="A140" s="4"/>
      <c r="B140" s="4" t="s">
        <v>168</v>
      </c>
      <c r="C140" s="10" t="n">
        <v>40</v>
      </c>
      <c r="D140" s="4" t="s">
        <v>56</v>
      </c>
      <c r="E140" s="10" t="n">
        <v>300000</v>
      </c>
      <c r="F140" s="10" t="n">
        <v>12000000</v>
      </c>
      <c r="G140" s="36" t="n">
        <v>0</v>
      </c>
      <c r="H140" s="10" t="n">
        <v>0</v>
      </c>
      <c r="I140" s="10">
        <f>G140+H140</f>
      </c>
      <c r="J140" s="10">
        <f>I140/F140*100</f>
      </c>
      <c r="K140" s="11">
        <f>F140-I140</f>
      </c>
    </row>
    <row r="141" spans="1:11">
      <c r="A141" s="4"/>
      <c r="B141" s="4" t="s">
        <v>169</v>
      </c>
      <c r="C141" s="10" t="n">
        <v>420</v>
      </c>
      <c r="D141" s="4" t="s">
        <v>165</v>
      </c>
      <c r="E141" s="10" t="n">
        <v>600000</v>
      </c>
      <c r="F141" s="10" t="n">
        <v>252000000</v>
      </c>
      <c r="G141" s="36" t="n">
        <v>0</v>
      </c>
      <c r="H141" s="10" t="n">
        <v>189200000</v>
      </c>
      <c r="I141" s="10">
        <f>G141+H141</f>
      </c>
      <c r="J141" s="10">
        <f>I141/F141*100</f>
      </c>
      <c r="K141" s="11">
        <f>F141-I141</f>
      </c>
    </row>
    <row r="142" spans="1:11">
      <c r="A142" s="5" t="s">
        <v>57</v>
      </c>
      <c r="B142" s="2" t="s">
        <v>58</v>
      </c>
      <c r="C142" s="20" t="n">
        <v>0</v>
      </c>
      <c r="D142" s="4"/>
      <c r="E142" s="20" t="n">
        <v>0</v>
      </c>
      <c r="F142" s="20">
        <f>SUM(F143:F144)</f>
      </c>
      <c r="G142" s="23">
        <f>SUM(G143:G144)</f>
      </c>
      <c r="H142" s="20">
        <f>SUM(H143:H144)</f>
      </c>
      <c r="I142" s="20">
        <f>SUM(I143:I144)</f>
      </c>
      <c r="J142" s="10">
        <f>I142/F142*100</f>
      </c>
      <c r="K142" s="11">
        <f>SUM(K143:K144)</f>
      </c>
    </row>
    <row r="143" spans="1:11">
      <c r="A143" s="4"/>
      <c r="B143" s="4" t="s">
        <v>170</v>
      </c>
      <c r="C143" s="10" t="n">
        <v>26822</v>
      </c>
      <c r="D143" s="4" t="s">
        <v>39</v>
      </c>
      <c r="E143" s="10" t="n">
        <v>50000</v>
      </c>
      <c r="F143" s="10" t="n">
        <v>1341100000</v>
      </c>
      <c r="G143" s="36" t="n">
        <v>0</v>
      </c>
      <c r="H143" s="10" t="n">
        <v>0</v>
      </c>
      <c r="I143" s="10">
        <f>G143+H143</f>
      </c>
      <c r="J143" s="10">
        <f>I143/F143*100</f>
      </c>
      <c r="K143" s="11">
        <f>F143-I143</f>
      </c>
    </row>
    <row r="144" spans="1:11">
      <c r="A144" s="4"/>
      <c r="B144" s="4" t="s">
        <v>171</v>
      </c>
      <c r="C144" s="10" t="n">
        <v>358</v>
      </c>
      <c r="D144" s="4" t="s">
        <v>151</v>
      </c>
      <c r="E144" s="10" t="n">
        <v>75000</v>
      </c>
      <c r="F144" s="10" t="n">
        <v>26850000</v>
      </c>
      <c r="G144" s="36" t="n">
        <v>0</v>
      </c>
      <c r="H144" s="10" t="n">
        <v>0</v>
      </c>
      <c r="I144" s="10">
        <f>G144+H144</f>
      </c>
      <c r="J144" s="10">
        <f>I144/F144*100</f>
      </c>
      <c r="K144" s="11">
        <f>F144-I144</f>
      </c>
    </row>
    <row r="145" spans="1:11">
      <c r="A145" s="5" t="s">
        <v>69</v>
      </c>
      <c r="B145" s="2" t="s">
        <v>70</v>
      </c>
      <c r="C145" s="20" t="n">
        <v>0</v>
      </c>
      <c r="D145" s="4"/>
      <c r="E145" s="20" t="n">
        <v>0</v>
      </c>
      <c r="F145" s="20">
        <f>SUM(F146:F151)</f>
      </c>
      <c r="G145" s="23">
        <f>SUM(G146:G151)</f>
      </c>
      <c r="H145" s="20">
        <f>SUM(H146:H151)</f>
      </c>
      <c r="I145" s="20">
        <f>SUM(I146:I151)</f>
      </c>
      <c r="J145" s="10">
        <f>I145/F145*100</f>
      </c>
      <c r="K145" s="11">
        <f>SUM(K146:K151)</f>
      </c>
    </row>
    <row r="146" spans="1:11">
      <c r="A146" s="4"/>
      <c r="B146" s="4" t="s">
        <v>172</v>
      </c>
      <c r="C146" s="10" t="n">
        <v>2</v>
      </c>
      <c r="D146" s="4" t="s">
        <v>173</v>
      </c>
      <c r="E146" s="10" t="n">
        <v>15000000</v>
      </c>
      <c r="F146" s="10" t="n">
        <v>30000000</v>
      </c>
      <c r="G146" s="36" t="n">
        <v>0</v>
      </c>
      <c r="H146" s="10" t="n">
        <v>0</v>
      </c>
      <c r="I146" s="10">
        <f>G146+H146</f>
      </c>
      <c r="J146" s="10">
        <f>I146/F146*100</f>
      </c>
      <c r="K146" s="11">
        <f>F146-I146</f>
      </c>
    </row>
    <row r="147" spans="1:11">
      <c r="A147" s="4"/>
      <c r="B147" s="4" t="s">
        <v>174</v>
      </c>
      <c r="C147" s="10" t="n">
        <v>2</v>
      </c>
      <c r="D147" s="4" t="s">
        <v>39</v>
      </c>
      <c r="E147" s="10" t="n">
        <v>20000000</v>
      </c>
      <c r="F147" s="10" t="n">
        <v>40000000</v>
      </c>
      <c r="G147" s="36" t="n">
        <v>0</v>
      </c>
      <c r="H147" s="10" t="n">
        <v>56072000</v>
      </c>
      <c r="I147" s="10">
        <f>G147+H147</f>
      </c>
      <c r="J147" s="10">
        <f>I147/F147*100</f>
      </c>
      <c r="K147" s="40">
        <f>F147-I147</f>
      </c>
    </row>
    <row r="148" spans="1:11">
      <c r="A148" s="4"/>
      <c r="B148" s="4" t="s">
        <v>175</v>
      </c>
      <c r="C148" s="10" t="n">
        <v>800</v>
      </c>
      <c r="D148" s="4" t="s">
        <v>176</v>
      </c>
      <c r="E148" s="10" t="n">
        <v>150000</v>
      </c>
      <c r="F148" s="10" t="n">
        <v>120000000</v>
      </c>
      <c r="G148" s="36" t="n">
        <v>0</v>
      </c>
      <c r="H148" s="10" t="n">
        <v>474561280</v>
      </c>
      <c r="I148" s="10">
        <f>G148+H148</f>
      </c>
      <c r="J148" s="10">
        <f>I148/F148*100</f>
      </c>
      <c r="K148" s="40">
        <f>F148-I148</f>
      </c>
    </row>
    <row r="149" spans="1:11">
      <c r="A149" s="4"/>
      <c r="B149" s="4" t="s">
        <v>177</v>
      </c>
      <c r="C149" s="10" t="n">
        <v>3400</v>
      </c>
      <c r="D149" s="4" t="s">
        <v>178</v>
      </c>
      <c r="E149" s="10" t="n">
        <v>15000</v>
      </c>
      <c r="F149" s="10" t="n">
        <v>51000000</v>
      </c>
      <c r="G149" s="36" t="n">
        <v>0</v>
      </c>
      <c r="H149" s="10" t="n">
        <v>2940000</v>
      </c>
      <c r="I149" s="10">
        <f>G149+H149</f>
      </c>
      <c r="J149" s="10">
        <f>I149/F149*100</f>
      </c>
      <c r="K149" s="11">
        <f>F149-I149</f>
      </c>
    </row>
    <row r="150" spans="1:11">
      <c r="A150" s="4"/>
      <c r="B150" s="4" t="s">
        <v>179</v>
      </c>
      <c r="C150" s="10" t="n">
        <v>2</v>
      </c>
      <c r="D150" s="4" t="s">
        <v>180</v>
      </c>
      <c r="E150" s="10" t="n">
        <v>800000</v>
      </c>
      <c r="F150" s="10" t="n">
        <v>1600000</v>
      </c>
      <c r="G150" s="36" t="n">
        <v>0</v>
      </c>
      <c r="H150" s="10" t="n">
        <v>0</v>
      </c>
      <c r="I150" s="10">
        <f>G150+H150</f>
      </c>
      <c r="J150" s="10">
        <f>I150/F150*100</f>
      </c>
      <c r="K150" s="11">
        <f>F150-I150</f>
      </c>
    </row>
    <row r="151" spans="1:11">
      <c r="A151" s="4"/>
      <c r="B151" s="4" t="s">
        <v>181</v>
      </c>
      <c r="C151" s="10" t="n">
        <v>816</v>
      </c>
      <c r="D151" s="4" t="s">
        <v>176</v>
      </c>
      <c r="E151" s="10" t="n">
        <v>25000</v>
      </c>
      <c r="F151" s="10" t="n">
        <v>20400000</v>
      </c>
      <c r="G151" s="36" t="n">
        <v>0</v>
      </c>
      <c r="H151" s="10" t="n">
        <v>13800000</v>
      </c>
      <c r="I151" s="10">
        <f>G151+H151</f>
      </c>
      <c r="J151" s="10">
        <f>I151/F151*100</f>
      </c>
      <c r="K151" s="11">
        <f>F151-I151</f>
      </c>
    </row>
    <row r="152" spans="1:11">
      <c r="A152" s="5" t="s">
        <v>85</v>
      </c>
      <c r="B152" s="2" t="s">
        <v>86</v>
      </c>
      <c r="C152" s="20" t="n">
        <v>0</v>
      </c>
      <c r="D152" s="4"/>
      <c r="E152" s="20" t="n">
        <v>0</v>
      </c>
      <c r="F152" s="20">
        <f>SUM(F153:F153)</f>
      </c>
      <c r="G152" s="23">
        <f>SUM(G153:G153)</f>
      </c>
      <c r="H152" s="20">
        <f>SUM(H153:H153)</f>
      </c>
      <c r="I152" s="20">
        <f>SUM(I153:I153)</f>
      </c>
      <c r="J152" s="10">
        <f>I152/F152*100</f>
      </c>
      <c r="K152" s="11">
        <f>SUM(K153:K153)</f>
      </c>
    </row>
    <row r="153" spans="1:11">
      <c r="A153" s="4"/>
      <c r="B153" s="4" t="s">
        <v>182</v>
      </c>
      <c r="C153" s="10" t="n">
        <v>25</v>
      </c>
      <c r="D153" s="4" t="s">
        <v>93</v>
      </c>
      <c r="E153" s="10" t="n">
        <v>1000000</v>
      </c>
      <c r="F153" s="10" t="n">
        <v>25000000</v>
      </c>
      <c r="G153" s="36" t="n">
        <v>0</v>
      </c>
      <c r="H153" s="10" t="n">
        <v>0</v>
      </c>
      <c r="I153" s="10">
        <f>G153+H153</f>
      </c>
      <c r="J153" s="10">
        <f>I153/F153*100</f>
      </c>
      <c r="K153" s="11">
        <f>F153-I153</f>
      </c>
    </row>
    <row r="154" spans="1:11">
      <c r="A154" s="5" t="s">
        <v>90</v>
      </c>
      <c r="B154" s="2" t="s">
        <v>91</v>
      </c>
      <c r="C154" s="20" t="n">
        <v>0</v>
      </c>
      <c r="D154" s="4"/>
      <c r="E154" s="20" t="n">
        <v>0</v>
      </c>
      <c r="F154" s="20">
        <f>SUM(F155:F157)</f>
      </c>
      <c r="G154" s="23">
        <f>SUM(G155:G157)</f>
      </c>
      <c r="H154" s="20">
        <f>SUM(H155:H157)</f>
      </c>
      <c r="I154" s="20">
        <f>SUM(I155:I157)</f>
      </c>
      <c r="J154" s="10">
        <f>I154/F154*100</f>
      </c>
      <c r="K154" s="11">
        <f>SUM(K155:K157)</f>
      </c>
    </row>
    <row r="155" spans="1:11">
      <c r="A155" s="4"/>
      <c r="B155" s="4" t="s">
        <v>183</v>
      </c>
      <c r="C155" s="10" t="n">
        <v>3</v>
      </c>
      <c r="D155" s="4" t="s">
        <v>143</v>
      </c>
      <c r="E155" s="10" t="n">
        <v>12000000</v>
      </c>
      <c r="F155" s="10" t="n">
        <v>36000000</v>
      </c>
      <c r="G155" s="36" t="n">
        <v>0</v>
      </c>
      <c r="H155" s="10" t="n">
        <v>0</v>
      </c>
      <c r="I155" s="10">
        <f>G155+H155</f>
      </c>
      <c r="J155" s="10">
        <f>I155/F155*100</f>
      </c>
      <c r="K155" s="11">
        <f>F155-I155</f>
      </c>
    </row>
    <row r="156" spans="1:11">
      <c r="A156" s="4"/>
      <c r="B156" s="4" t="s">
        <v>184</v>
      </c>
      <c r="C156" s="10" t="n">
        <v>15</v>
      </c>
      <c r="D156" s="4" t="s">
        <v>88</v>
      </c>
      <c r="E156" s="10" t="n">
        <v>1000000</v>
      </c>
      <c r="F156" s="10" t="n">
        <v>15000000</v>
      </c>
      <c r="G156" s="36" t="n">
        <v>0</v>
      </c>
      <c r="H156" s="10" t="n">
        <v>0</v>
      </c>
      <c r="I156" s="10">
        <f>G156+H156</f>
      </c>
      <c r="J156" s="10">
        <f>I156/F156*100</f>
      </c>
      <c r="K156" s="11">
        <f>F156-I156</f>
      </c>
    </row>
    <row r="157" spans="1:11">
      <c r="A157" s="4"/>
      <c r="B157" s="4" t="s">
        <v>185</v>
      </c>
      <c r="C157" s="10" t="n">
        <v>100</v>
      </c>
      <c r="D157" s="4" t="s">
        <v>186</v>
      </c>
      <c r="E157" s="10" t="n">
        <v>150000</v>
      </c>
      <c r="F157" s="10" t="n">
        <v>15000000</v>
      </c>
      <c r="G157" s="36" t="n">
        <v>0</v>
      </c>
      <c r="H157" s="10" t="n">
        <v>0</v>
      </c>
      <c r="I157" s="10">
        <f>G157+H157</f>
      </c>
      <c r="J157" s="10">
        <f>I157/F157*100</f>
      </c>
      <c r="K157" s="11">
        <f>F157-I157</f>
      </c>
    </row>
    <row r="158" spans="1:11">
      <c r="A158" s="5" t="s">
        <v>75</v>
      </c>
      <c r="B158" s="2" t="s">
        <v>76</v>
      </c>
      <c r="C158" s="20" t="n">
        <v>0</v>
      </c>
      <c r="D158" s="4"/>
      <c r="E158" s="20" t="n">
        <v>0</v>
      </c>
      <c r="F158" s="20">
        <f>SUM(F159:F160)</f>
      </c>
      <c r="G158" s="23">
        <f>SUM(G159:G160)</f>
      </c>
      <c r="H158" s="20">
        <f>SUM(H159:H160)</f>
      </c>
      <c r="I158" s="20">
        <f>SUM(I159:I160)</f>
      </c>
      <c r="J158" s="10">
        <f>I158/F158*100</f>
      </c>
      <c r="K158" s="11">
        <f>SUM(K159:K160)</f>
      </c>
    </row>
    <row r="159" spans="1:11">
      <c r="A159" s="4"/>
      <c r="B159" s="4" t="s">
        <v>144</v>
      </c>
      <c r="C159" s="10" t="n">
        <v>0</v>
      </c>
      <c r="D159" s="4" t="s">
        <v>20</v>
      </c>
      <c r="E159" s="10" t="n">
        <v>0</v>
      </c>
      <c r="F159" s="10" t="n">
        <v>60000000</v>
      </c>
      <c r="G159" s="36" t="n">
        <v>0</v>
      </c>
      <c r="H159" s="10" t="n">
        <v>0</v>
      </c>
      <c r="I159" s="10">
        <f>G159+H159</f>
      </c>
      <c r="J159" s="10">
        <f>I159/F159*100</f>
      </c>
      <c r="K159" s="11">
        <f>F159-I159</f>
      </c>
    </row>
    <row r="160" spans="1:11">
      <c r="A160" s="4"/>
      <c r="B160" s="4" t="s">
        <v>187</v>
      </c>
      <c r="C160" s="10" t="n">
        <v>10</v>
      </c>
      <c r="D160" s="4" t="s">
        <v>136</v>
      </c>
      <c r="E160" s="10" t="n">
        <v>6000000</v>
      </c>
      <c r="F160" s="10" t="n">
        <v>60000000</v>
      </c>
      <c r="G160" s="36" t="n">
        <v>0</v>
      </c>
      <c r="H160" s="10" t="n">
        <v>0</v>
      </c>
      <c r="I160" s="10">
        <f>G160+H160</f>
      </c>
      <c r="J160" s="10">
        <f>I160/F160*100</f>
      </c>
      <c r="K160" s="11">
        <f>F160-I160</f>
      </c>
    </row>
    <row r="161" spans="1:11">
      <c r="A161" s="5" t="s">
        <v>95</v>
      </c>
      <c r="B161" s="2" t="s">
        <v>96</v>
      </c>
      <c r="C161" s="20" t="n">
        <v>0</v>
      </c>
      <c r="D161" s="4"/>
      <c r="E161" s="20" t="n">
        <v>0</v>
      </c>
      <c r="F161" s="20">
        <f>SUM(F162:F163)</f>
      </c>
      <c r="G161" s="23">
        <f>SUM(G162:G163)</f>
      </c>
      <c r="H161" s="20">
        <f>SUM(H162:H163)</f>
      </c>
      <c r="I161" s="20">
        <f>SUM(I162:I163)</f>
      </c>
      <c r="J161" s="10">
        <f>I161/F161*100</f>
      </c>
      <c r="K161" s="11">
        <f>SUM(K162:K163)</f>
      </c>
    </row>
    <row r="162" spans="1:11">
      <c r="A162" s="4"/>
      <c r="B162" s="4" t="s">
        <v>188</v>
      </c>
      <c r="C162" s="10" t="n">
        <v>50</v>
      </c>
      <c r="D162" s="4" t="s">
        <v>56</v>
      </c>
      <c r="E162" s="10" t="n">
        <v>150000</v>
      </c>
      <c r="F162" s="10" t="n">
        <v>7500000</v>
      </c>
      <c r="G162" s="36" t="n">
        <v>0</v>
      </c>
      <c r="H162" s="10" t="n">
        <v>0</v>
      </c>
      <c r="I162" s="10">
        <f>G162+H162</f>
      </c>
      <c r="J162" s="10">
        <f>I162/F162*100</f>
      </c>
      <c r="K162" s="11">
        <f>F162-I162</f>
      </c>
    </row>
    <row r="163" spans="1:11">
      <c r="A163" s="4"/>
      <c r="B163" s="4" t="s">
        <v>189</v>
      </c>
      <c r="C163" s="10" t="n">
        <v>135</v>
      </c>
      <c r="D163" s="4" t="s">
        <v>56</v>
      </c>
      <c r="E163" s="10" t="n">
        <v>150000</v>
      </c>
      <c r="F163" s="10" t="n">
        <v>20250000</v>
      </c>
      <c r="G163" s="36" t="n">
        <v>0</v>
      </c>
      <c r="H163" s="10" t="n">
        <v>38240000</v>
      </c>
      <c r="I163" s="10">
        <f>G163+H163</f>
      </c>
      <c r="J163" s="10">
        <f>I163/F163*100</f>
      </c>
      <c r="K163" s="40">
        <f>F163-I163</f>
      </c>
    </row>
    <row r="164" spans="1:11">
      <c r="A164" s="5" t="s">
        <v>25</v>
      </c>
      <c r="B164" s="2" t="s">
        <v>26</v>
      </c>
      <c r="C164" s="20" t="n">
        <v>0</v>
      </c>
      <c r="D164" s="4"/>
      <c r="E164" s="20" t="n">
        <v>0</v>
      </c>
      <c r="F164" s="20">
        <f>SUM(F165:F171)</f>
      </c>
      <c r="G164" s="23">
        <f>SUM(G165:G171)</f>
      </c>
      <c r="H164" s="20">
        <f>SUM(H165:H171)</f>
      </c>
      <c r="I164" s="20">
        <f>SUM(I165:I171)</f>
      </c>
      <c r="J164" s="10">
        <f>I164/F164*100</f>
      </c>
      <c r="K164" s="11">
        <f>SUM(K165:K171)</f>
      </c>
    </row>
    <row r="165" spans="1:11">
      <c r="A165" s="4"/>
      <c r="B165" s="4" t="s">
        <v>190</v>
      </c>
      <c r="C165" s="10" t="n">
        <v>25</v>
      </c>
      <c r="D165" s="4" t="s">
        <v>191</v>
      </c>
      <c r="E165" s="10" t="n">
        <v>24080000</v>
      </c>
      <c r="F165" s="10" t="n">
        <v>602000000</v>
      </c>
      <c r="G165" s="36" t="n">
        <v>0</v>
      </c>
      <c r="H165" s="10" t="n">
        <v>0</v>
      </c>
      <c r="I165" s="10">
        <f>G165+H165</f>
      </c>
      <c r="J165" s="10">
        <f>I165/F165*100</f>
      </c>
      <c r="K165" s="11">
        <f>F165-I165</f>
      </c>
    </row>
    <row r="166" spans="1:11">
      <c r="A166" s="4"/>
      <c r="B166" s="4" t="s">
        <v>192</v>
      </c>
      <c r="C166" s="10" t="n">
        <v>100</v>
      </c>
      <c r="D166" s="4" t="s">
        <v>191</v>
      </c>
      <c r="E166" s="10" t="n">
        <v>16560000</v>
      </c>
      <c r="F166" s="10" t="n">
        <v>1656000000</v>
      </c>
      <c r="G166" s="36" t="n">
        <v>0</v>
      </c>
      <c r="H166" s="10" t="n">
        <v>0</v>
      </c>
      <c r="I166" s="10">
        <f>G166+H166</f>
      </c>
      <c r="J166" s="10">
        <f>I166/F166*100</f>
      </c>
      <c r="K166" s="11">
        <f>F166-I166</f>
      </c>
    </row>
    <row r="167" spans="1:11">
      <c r="A167" s="4"/>
      <c r="B167" s="4" t="s">
        <v>193</v>
      </c>
      <c r="C167" s="10" t="n">
        <v>1</v>
      </c>
      <c r="D167" s="4" t="s">
        <v>194</v>
      </c>
      <c r="E167" s="10" t="n">
        <v>6000000</v>
      </c>
      <c r="F167" s="10" t="n">
        <v>6000000</v>
      </c>
      <c r="G167" s="36" t="n">
        <v>0</v>
      </c>
      <c r="H167" s="10" t="n">
        <v>99000000</v>
      </c>
      <c r="I167" s="10">
        <f>G167+H167</f>
      </c>
      <c r="J167" s="10">
        <f>I167/F167*100</f>
      </c>
      <c r="K167" s="40">
        <f>F167-I167</f>
      </c>
    </row>
    <row r="168" spans="1:11">
      <c r="A168" s="4"/>
      <c r="B168" s="4" t="s">
        <v>195</v>
      </c>
      <c r="C168" s="10" t="n">
        <v>1</v>
      </c>
      <c r="D168" s="4" t="s">
        <v>63</v>
      </c>
      <c r="E168" s="10" t="n">
        <v>150000000</v>
      </c>
      <c r="F168" s="10" t="n">
        <v>150000000</v>
      </c>
      <c r="G168" s="36" t="n">
        <v>0</v>
      </c>
      <c r="H168" s="10" t="n">
        <v>0</v>
      </c>
      <c r="I168" s="10">
        <f>G168+H168</f>
      </c>
      <c r="J168" s="10">
        <f>I168/F168*100</f>
      </c>
      <c r="K168" s="11">
        <f>F168-I168</f>
      </c>
    </row>
    <row r="169" spans="1:11">
      <c r="A169" s="4"/>
      <c r="B169" s="4" t="s">
        <v>196</v>
      </c>
      <c r="C169" s="10" t="n">
        <v>3</v>
      </c>
      <c r="D169" s="4" t="s">
        <v>191</v>
      </c>
      <c r="E169" s="10" t="n">
        <v>332000000</v>
      </c>
      <c r="F169" s="10" t="n">
        <v>996000000</v>
      </c>
      <c r="G169" s="36" t="n">
        <v>0</v>
      </c>
      <c r="H169" s="10" t="n">
        <v>0</v>
      </c>
      <c r="I169" s="10">
        <f>G169+H169</f>
      </c>
      <c r="J169" s="10">
        <f>I169/F169*100</f>
      </c>
      <c r="K169" s="11">
        <f>F169-I169</f>
      </c>
    </row>
    <row r="170" spans="1:11">
      <c r="A170" s="4"/>
      <c r="B170" s="4" t="s">
        <v>197</v>
      </c>
      <c r="C170" s="10" t="n">
        <v>2</v>
      </c>
      <c r="D170" s="4" t="s">
        <v>191</v>
      </c>
      <c r="E170" s="10" t="n">
        <v>3500000</v>
      </c>
      <c r="F170" s="10" t="n">
        <v>7000000</v>
      </c>
      <c r="G170" s="36" t="n">
        <v>0</v>
      </c>
      <c r="H170" s="10" t="n">
        <v>0</v>
      </c>
      <c r="I170" s="10">
        <f>G170+H170</f>
      </c>
      <c r="J170" s="10">
        <f>I170/F170*100</f>
      </c>
      <c r="K170" s="11">
        <f>F170-I170</f>
      </c>
    </row>
    <row r="171" spans="1:11">
      <c r="A171" s="4"/>
      <c r="B171" s="4" t="s">
        <v>198</v>
      </c>
      <c r="C171" s="10" t="n">
        <v>1196</v>
      </c>
      <c r="D171" s="4" t="s">
        <v>176</v>
      </c>
      <c r="E171" s="10" t="n">
        <v>500000</v>
      </c>
      <c r="F171" s="10" t="n">
        <v>598000000</v>
      </c>
      <c r="G171" s="36" t="n">
        <v>0</v>
      </c>
      <c r="H171" s="10" t="n">
        <v>0</v>
      </c>
      <c r="I171" s="10">
        <f>G171+H171</f>
      </c>
      <c r="J171" s="10">
        <f>I171/F171*100</f>
      </c>
      <c r="K171" s="11">
        <f>F171-I171</f>
      </c>
    </row>
    <row r="172" spans="1:11">
      <c r="A172" s="5" t="s">
        <v>199</v>
      </c>
      <c r="B172" s="2" t="s">
        <v>91</v>
      </c>
      <c r="C172" s="20" t="n">
        <v>0</v>
      </c>
      <c r="D172" s="4"/>
      <c r="E172" s="20" t="n">
        <v>0</v>
      </c>
      <c r="F172" s="20">
        <f>SUM(F173:F174)</f>
      </c>
      <c r="G172" s="23">
        <f>SUM(G173:G174)</f>
      </c>
      <c r="H172" s="20">
        <f>SUM(H173:H174)</f>
      </c>
      <c r="I172" s="20">
        <f>SUM(I173:I174)</f>
      </c>
      <c r="J172" s="10">
        <f>I172/F172*100</f>
      </c>
      <c r="K172" s="11">
        <f>SUM(K173:K174)</f>
      </c>
    </row>
    <row r="173" spans="1:11">
      <c r="A173" s="4"/>
      <c r="B173" s="4" t="s">
        <v>197</v>
      </c>
      <c r="C173" s="10" t="n">
        <v>5</v>
      </c>
      <c r="D173" s="4" t="s">
        <v>191</v>
      </c>
      <c r="E173" s="10" t="n">
        <v>2000000</v>
      </c>
      <c r="F173" s="10" t="n">
        <v>10000000</v>
      </c>
      <c r="G173" s="36" t="n">
        <v>0</v>
      </c>
      <c r="H173" s="10" t="n">
        <v>0</v>
      </c>
      <c r="I173" s="10">
        <f>G173+H173</f>
      </c>
      <c r="J173" s="10">
        <f>I173/F173*100</f>
      </c>
      <c r="K173" s="11">
        <f>F173-I173</f>
      </c>
    </row>
    <row r="174" spans="1:11">
      <c r="A174" s="4"/>
      <c r="B174" s="4" t="s">
        <v>200</v>
      </c>
      <c r="C174" s="10" t="n">
        <v>1</v>
      </c>
      <c r="D174" s="4" t="s">
        <v>28</v>
      </c>
      <c r="E174" s="10" t="n">
        <v>2000000</v>
      </c>
      <c r="F174" s="10" t="n">
        <v>2000000</v>
      </c>
      <c r="G174" s="36" t="n">
        <v>0</v>
      </c>
      <c r="H174" s="10" t="n">
        <v>0</v>
      </c>
      <c r="I174" s="10">
        <f>G174+H174</f>
      </c>
      <c r="J174" s="10">
        <f>I174/F174*100</f>
      </c>
      <c r="K174" s="11">
        <f>F174-I174</f>
      </c>
    </row>
    <row r="175" spans="1:11">
      <c r="A175" s="30" t="s">
        <v>21</v>
      </c>
      <c r="B175" s="8" t="s">
        <v>201</v>
      </c>
      <c r="C175" s="31" t="n">
        <v>0</v>
      </c>
      <c r="D175" s="4"/>
      <c r="E175" s="31" t="n">
        <v>0</v>
      </c>
      <c r="F175" s="31">
        <f>SUM(F176,F207)</f>
      </c>
      <c r="G175" s="23">
        <f>SUM(G176,G207)</f>
      </c>
      <c r="H175" s="31">
        <f>SUM(H176,H207)</f>
      </c>
      <c r="I175" s="31">
        <f>SUM(I176,I207)</f>
      </c>
      <c r="J175" s="31">
        <f>I175/F175*100</f>
      </c>
      <c r="K175" s="32">
        <f>SUM(K176,K207)</f>
      </c>
    </row>
    <row r="176" spans="1:11">
      <c r="A176" s="33" t="s">
        <v>23</v>
      </c>
      <c r="B176" s="9" t="s">
        <v>121</v>
      </c>
      <c r="C176" s="34" t="n">
        <v>0</v>
      </c>
      <c r="D176" s="4"/>
      <c r="E176" s="34" t="n">
        <v>0</v>
      </c>
      <c r="F176" s="34">
        <f>SUM(F177,F190,F200)</f>
      </c>
      <c r="G176" s="37">
        <f>SUM(G177,G190,G200)</f>
      </c>
      <c r="H176" s="34">
        <f>SUM(H177,H190,H200)</f>
      </c>
      <c r="I176" s="34">
        <f>SUM(I177,I190,I200)</f>
      </c>
      <c r="J176" s="34">
        <f>I176/F176*100</f>
      </c>
      <c r="K176" s="34">
        <f>SUM(K177,K190,K200)</f>
      </c>
    </row>
    <row r="177" spans="1:11">
      <c r="A177" s="5" t="s">
        <v>44</v>
      </c>
      <c r="B177" s="2" t="s">
        <v>45</v>
      </c>
      <c r="C177" s="20" t="n">
        <v>0</v>
      </c>
      <c r="D177" s="4"/>
      <c r="E177" s="20" t="n">
        <v>0</v>
      </c>
      <c r="F177" s="20">
        <f>SUM(F178:F189)</f>
      </c>
      <c r="G177" s="23">
        <f>SUM(G178:G189)</f>
      </c>
      <c r="H177" s="20">
        <f>SUM(H178:H189)</f>
      </c>
      <c r="I177" s="20">
        <f>SUM(I178:I189)</f>
      </c>
      <c r="J177" s="10">
        <f>I177/F177*100</f>
      </c>
      <c r="K177" s="11">
        <f>SUM(K178:K189)</f>
      </c>
    </row>
    <row r="178" spans="1:11">
      <c r="A178" s="4"/>
      <c r="B178" s="4" t="s">
        <v>202</v>
      </c>
      <c r="C178" s="10" t="n">
        <v>0</v>
      </c>
      <c r="D178" s="4" t="s">
        <v>20</v>
      </c>
      <c r="E178" s="10" t="n">
        <v>0</v>
      </c>
      <c r="F178" s="10" t="n">
        <v>129455000</v>
      </c>
      <c r="G178" s="36" t="n">
        <v>0</v>
      </c>
      <c r="H178" s="10" t="n">
        <v>0</v>
      </c>
      <c r="I178" s="10">
        <f>G178+H178</f>
      </c>
      <c r="J178" s="10">
        <f>I178/F178*100</f>
      </c>
      <c r="K178" s="11">
        <f>F178-I178</f>
      </c>
    </row>
    <row r="179" spans="1:11">
      <c r="A179" s="4"/>
      <c r="B179" s="4" t="s">
        <v>203</v>
      </c>
      <c r="C179" s="10" t="n">
        <v>229</v>
      </c>
      <c r="D179" s="4" t="s">
        <v>204</v>
      </c>
      <c r="E179" s="10" t="n">
        <v>125000</v>
      </c>
      <c r="F179" s="10" t="n">
        <v>28625000</v>
      </c>
      <c r="G179" s="36" t="n">
        <v>0</v>
      </c>
      <c r="H179" s="10" t="n">
        <v>0</v>
      </c>
      <c r="I179" s="10">
        <f>G179+H179</f>
      </c>
      <c r="J179" s="10">
        <f>I179/F179*100</f>
      </c>
      <c r="K179" s="11">
        <f>F179-I179</f>
      </c>
    </row>
    <row r="180" spans="1:11">
      <c r="A180" s="4"/>
      <c r="B180" s="4" t="s">
        <v>205</v>
      </c>
      <c r="C180" s="10" t="n">
        <v>0</v>
      </c>
      <c r="D180" s="4" t="s">
        <v>20</v>
      </c>
      <c r="E180" s="10" t="n">
        <v>0</v>
      </c>
      <c r="F180" s="10" t="n">
        <v>100830000</v>
      </c>
      <c r="G180" s="36" t="n">
        <v>0</v>
      </c>
      <c r="H180" s="10" t="n">
        <v>0</v>
      </c>
      <c r="I180" s="10">
        <f>G180+H180</f>
      </c>
      <c r="J180" s="10">
        <f>I180/F180*100</f>
      </c>
      <c r="K180" s="11">
        <f>F180-I180</f>
      </c>
    </row>
    <row r="181" spans="1:11">
      <c r="A181" s="4"/>
      <c r="B181" s="4" t="s">
        <v>206</v>
      </c>
      <c r="C181" s="10" t="n">
        <v>40</v>
      </c>
      <c r="D181" s="4" t="s">
        <v>47</v>
      </c>
      <c r="E181" s="10" t="n">
        <v>69000</v>
      </c>
      <c r="F181" s="10" t="n">
        <v>2760000</v>
      </c>
      <c r="G181" s="36" t="n">
        <v>0</v>
      </c>
      <c r="H181" s="10" t="n">
        <v>0</v>
      </c>
      <c r="I181" s="10">
        <f>G181+H181</f>
      </c>
      <c r="J181" s="10">
        <f>I181/F181*100</f>
      </c>
      <c r="K181" s="11">
        <f>F181-I181</f>
      </c>
    </row>
    <row r="182" spans="1:11">
      <c r="A182" s="4"/>
      <c r="B182" s="4" t="s">
        <v>207</v>
      </c>
      <c r="C182" s="10" t="n">
        <v>100</v>
      </c>
      <c r="D182" s="4" t="s">
        <v>47</v>
      </c>
      <c r="E182" s="10" t="n">
        <v>69000</v>
      </c>
      <c r="F182" s="10" t="n">
        <v>6900000</v>
      </c>
      <c r="G182" s="36" t="n">
        <v>0</v>
      </c>
      <c r="H182" s="10" t="n">
        <v>0</v>
      </c>
      <c r="I182" s="10">
        <f>G182+H182</f>
      </c>
      <c r="J182" s="10">
        <f>I182/F182*100</f>
      </c>
      <c r="K182" s="11">
        <f>F182-I182</f>
      </c>
    </row>
    <row r="183" spans="1:11">
      <c r="A183" s="4"/>
      <c r="B183" s="4" t="s">
        <v>208</v>
      </c>
      <c r="C183" s="10" t="n">
        <v>100</v>
      </c>
      <c r="D183" s="4" t="s">
        <v>47</v>
      </c>
      <c r="E183" s="10" t="n">
        <v>69000</v>
      </c>
      <c r="F183" s="10" t="n">
        <v>6900000</v>
      </c>
      <c r="G183" s="36" t="n">
        <v>0</v>
      </c>
      <c r="H183" s="10" t="n">
        <v>0</v>
      </c>
      <c r="I183" s="10">
        <f>G183+H183</f>
      </c>
      <c r="J183" s="10">
        <f>I183/F183*100</f>
      </c>
      <c r="K183" s="11">
        <f>F183-I183</f>
      </c>
    </row>
    <row r="184" spans="1:11">
      <c r="A184" s="4"/>
      <c r="B184" s="4" t="s">
        <v>209</v>
      </c>
      <c r="C184" s="10" t="n">
        <v>95</v>
      </c>
      <c r="D184" s="4" t="s">
        <v>47</v>
      </c>
      <c r="E184" s="10" t="n">
        <v>69000</v>
      </c>
      <c r="F184" s="10" t="n">
        <v>6555000</v>
      </c>
      <c r="G184" s="36" t="n">
        <v>0</v>
      </c>
      <c r="H184" s="10" t="n">
        <v>0</v>
      </c>
      <c r="I184" s="10">
        <f>G184+H184</f>
      </c>
      <c r="J184" s="10">
        <f>I184/F184*100</f>
      </c>
      <c r="K184" s="11">
        <f>F184-I184</f>
      </c>
    </row>
    <row r="185" spans="1:11">
      <c r="A185" s="4"/>
      <c r="B185" s="4" t="s">
        <v>210</v>
      </c>
      <c r="C185" s="10" t="n">
        <v>21600</v>
      </c>
      <c r="D185" s="4" t="s">
        <v>82</v>
      </c>
      <c r="E185" s="10" t="n">
        <v>900</v>
      </c>
      <c r="F185" s="10" t="n">
        <v>19440000</v>
      </c>
      <c r="G185" s="36" t="n">
        <v>0</v>
      </c>
      <c r="H185" s="10" t="n">
        <v>0</v>
      </c>
      <c r="I185" s="10">
        <f>G185+H185</f>
      </c>
      <c r="J185" s="10">
        <f>I185/F185*100</f>
      </c>
      <c r="K185" s="11">
        <f>F185-I185</f>
      </c>
    </row>
    <row r="186" spans="1:11">
      <c r="A186" s="4"/>
      <c r="B186" s="4" t="s">
        <v>211</v>
      </c>
      <c r="C186" s="10" t="n">
        <v>75</v>
      </c>
      <c r="D186" s="4" t="s">
        <v>212</v>
      </c>
      <c r="E186" s="10" t="n">
        <v>60000</v>
      </c>
      <c r="F186" s="10" t="n">
        <v>4500000</v>
      </c>
      <c r="G186" s="36" t="n">
        <v>0</v>
      </c>
      <c r="H186" s="10" t="n">
        <v>0</v>
      </c>
      <c r="I186" s="10">
        <f>G186+H186</f>
      </c>
      <c r="J186" s="10">
        <f>I186/F186*100</f>
      </c>
      <c r="K186" s="11">
        <f>F186-I186</f>
      </c>
    </row>
    <row r="187" spans="1:11">
      <c r="A187" s="4"/>
      <c r="B187" s="4" t="s">
        <v>213</v>
      </c>
      <c r="C187" s="10" t="n">
        <v>75</v>
      </c>
      <c r="D187" s="4" t="s">
        <v>212</v>
      </c>
      <c r="E187" s="10" t="n">
        <v>165000</v>
      </c>
      <c r="F187" s="10" t="n">
        <v>12375000</v>
      </c>
      <c r="G187" s="36" t="n">
        <v>0</v>
      </c>
      <c r="H187" s="10" t="n">
        <v>0</v>
      </c>
      <c r="I187" s="10">
        <f>G187+H187</f>
      </c>
      <c r="J187" s="10">
        <f>I187/F187*100</f>
      </c>
      <c r="K187" s="11">
        <f>F187-I187</f>
      </c>
    </row>
    <row r="188" spans="1:11">
      <c r="A188" s="4"/>
      <c r="B188" s="4" t="s">
        <v>214</v>
      </c>
      <c r="C188" s="10" t="n">
        <v>1500</v>
      </c>
      <c r="D188" s="4" t="s">
        <v>194</v>
      </c>
      <c r="E188" s="10" t="n">
        <v>9200</v>
      </c>
      <c r="F188" s="10" t="n">
        <v>13800000</v>
      </c>
      <c r="G188" s="36" t="n">
        <v>0</v>
      </c>
      <c r="H188" s="10" t="n">
        <v>0</v>
      </c>
      <c r="I188" s="10">
        <f>G188+H188</f>
      </c>
      <c r="J188" s="10">
        <f>I188/F188*100</f>
      </c>
      <c r="K188" s="11">
        <f>F188-I188</f>
      </c>
    </row>
    <row r="189" spans="1:11">
      <c r="A189" s="4"/>
      <c r="B189" s="4" t="s">
        <v>215</v>
      </c>
      <c r="C189" s="10" t="n">
        <v>400</v>
      </c>
      <c r="D189" s="4" t="s">
        <v>56</v>
      </c>
      <c r="E189" s="10" t="n">
        <v>69000</v>
      </c>
      <c r="F189" s="10" t="n">
        <v>27600000</v>
      </c>
      <c r="G189" s="36" t="n">
        <v>0</v>
      </c>
      <c r="H189" s="10" t="n">
        <v>0</v>
      </c>
      <c r="I189" s="10">
        <f>G189+H189</f>
      </c>
      <c r="J189" s="10">
        <f>I189/F189*100</f>
      </c>
      <c r="K189" s="11">
        <f>F189-I189</f>
      </c>
    </row>
    <row r="190" spans="1:11">
      <c r="A190" s="5" t="s">
        <v>48</v>
      </c>
      <c r="B190" s="2" t="s">
        <v>49</v>
      </c>
      <c r="C190" s="20" t="n">
        <v>0</v>
      </c>
      <c r="D190" s="4"/>
      <c r="E190" s="20" t="n">
        <v>0</v>
      </c>
      <c r="F190" s="20">
        <f>SUM(F191:F199)</f>
      </c>
      <c r="G190" s="23">
        <f>SUM(G191:G199)</f>
      </c>
      <c r="H190" s="20">
        <f>SUM(H191:H199)</f>
      </c>
      <c r="I190" s="20">
        <f>SUM(I191:I199)</f>
      </c>
      <c r="J190" s="10">
        <f>I190/F190*100</f>
      </c>
      <c r="K190" s="11">
        <f>SUM(K191:K199)</f>
      </c>
    </row>
    <row r="191" spans="1:11">
      <c r="A191" s="4"/>
      <c r="B191" s="4" t="s">
        <v>202</v>
      </c>
      <c r="C191" s="10" t="n">
        <v>0</v>
      </c>
      <c r="D191" s="4" t="s">
        <v>20</v>
      </c>
      <c r="E191" s="10" t="n">
        <v>0</v>
      </c>
      <c r="F191" s="10" t="n">
        <v>379200000</v>
      </c>
      <c r="G191" s="36" t="n">
        <v>0</v>
      </c>
      <c r="H191" s="10" t="n">
        <v>0</v>
      </c>
      <c r="I191" s="10">
        <f>G191+H191</f>
      </c>
      <c r="J191" s="10">
        <f>I191/F191*100</f>
      </c>
      <c r="K191" s="11">
        <f>F191-I191</f>
      </c>
    </row>
    <row r="192" spans="1:11">
      <c r="A192" s="4"/>
      <c r="B192" s="4" t="s">
        <v>216</v>
      </c>
      <c r="C192" s="10" t="n">
        <v>1250</v>
      </c>
      <c r="D192" s="4" t="s">
        <v>217</v>
      </c>
      <c r="E192" s="10" t="n">
        <v>250000</v>
      </c>
      <c r="F192" s="10" t="n">
        <v>312500000</v>
      </c>
      <c r="G192" s="36" t="n">
        <v>0</v>
      </c>
      <c r="H192" s="10" t="n">
        <v>1045967000</v>
      </c>
      <c r="I192" s="10">
        <f>G192+H192</f>
      </c>
      <c r="J192" s="10">
        <f>I192/F192*100</f>
      </c>
      <c r="K192" s="40">
        <f>F192-I192</f>
      </c>
    </row>
    <row r="193" spans="1:11">
      <c r="A193" s="4"/>
      <c r="B193" s="4" t="s">
        <v>218</v>
      </c>
      <c r="C193" s="10" t="n">
        <v>100</v>
      </c>
      <c r="D193" s="4" t="s">
        <v>219</v>
      </c>
      <c r="E193" s="10" t="n">
        <v>75000</v>
      </c>
      <c r="F193" s="10" t="n">
        <v>7500000</v>
      </c>
      <c r="G193" s="36" t="n">
        <v>0</v>
      </c>
      <c r="H193" s="10" t="n">
        <v>0</v>
      </c>
      <c r="I193" s="10">
        <f>G193+H193</f>
      </c>
      <c r="J193" s="10">
        <f>I193/F193*100</f>
      </c>
      <c r="K193" s="11">
        <f>F193-I193</f>
      </c>
    </row>
    <row r="194" spans="1:11">
      <c r="A194" s="4"/>
      <c r="B194" s="4" t="s">
        <v>220</v>
      </c>
      <c r="C194" s="10" t="n">
        <v>5</v>
      </c>
      <c r="D194" s="4" t="s">
        <v>219</v>
      </c>
      <c r="E194" s="10" t="n">
        <v>5000000</v>
      </c>
      <c r="F194" s="10" t="n">
        <v>25000000</v>
      </c>
      <c r="G194" s="36" t="n">
        <v>0</v>
      </c>
      <c r="H194" s="10" t="n">
        <v>0</v>
      </c>
      <c r="I194" s="10">
        <f>G194+H194</f>
      </c>
      <c r="J194" s="10">
        <f>I194/F194*100</f>
      </c>
      <c r="K194" s="11">
        <f>F194-I194</f>
      </c>
    </row>
    <row r="195" spans="1:11">
      <c r="A195" s="4"/>
      <c r="B195" s="4" t="s">
        <v>205</v>
      </c>
      <c r="C195" s="10" t="n">
        <v>0</v>
      </c>
      <c r="D195" s="4" t="s">
        <v>20</v>
      </c>
      <c r="E195" s="10" t="n">
        <v>0</v>
      </c>
      <c r="F195" s="10" t="n">
        <v>34200000</v>
      </c>
      <c r="G195" s="36" t="n">
        <v>0</v>
      </c>
      <c r="H195" s="10" t="n">
        <v>0</v>
      </c>
      <c r="I195" s="10">
        <f>G195+H195</f>
      </c>
      <c r="J195" s="10">
        <f>I195/F195*100</f>
      </c>
      <c r="K195" s="11">
        <f>F195-I195</f>
      </c>
    </row>
    <row r="196" spans="1:11">
      <c r="A196" s="4"/>
      <c r="B196" s="4" t="s">
        <v>221</v>
      </c>
      <c r="C196" s="10" t="n">
        <v>6</v>
      </c>
      <c r="D196" s="4" t="s">
        <v>219</v>
      </c>
      <c r="E196" s="10" t="n">
        <v>450000</v>
      </c>
      <c r="F196" s="10" t="n">
        <v>2700000</v>
      </c>
      <c r="G196" s="36" t="n">
        <v>0</v>
      </c>
      <c r="H196" s="10" t="n">
        <v>0</v>
      </c>
      <c r="I196" s="10">
        <f>G196+H196</f>
      </c>
      <c r="J196" s="10">
        <f>I196/F196*100</f>
      </c>
      <c r="K196" s="11">
        <f>F196-I196</f>
      </c>
    </row>
    <row r="197" spans="1:11">
      <c r="A197" s="4"/>
      <c r="B197" s="4" t="s">
        <v>222</v>
      </c>
      <c r="C197" s="10" t="n">
        <v>2</v>
      </c>
      <c r="D197" s="4" t="s">
        <v>219</v>
      </c>
      <c r="E197" s="10" t="n">
        <v>400000</v>
      </c>
      <c r="F197" s="10" t="n">
        <v>800000</v>
      </c>
      <c r="G197" s="36" t="n">
        <v>0</v>
      </c>
      <c r="H197" s="10" t="n">
        <v>0</v>
      </c>
      <c r="I197" s="10">
        <f>G197+H197</f>
      </c>
      <c r="J197" s="10">
        <f>I197/F197*100</f>
      </c>
      <c r="K197" s="11">
        <f>F197-I197</f>
      </c>
    </row>
    <row r="198" spans="1:11">
      <c r="A198" s="4"/>
      <c r="B198" s="4" t="s">
        <v>223</v>
      </c>
      <c r="C198" s="10" t="n">
        <v>2</v>
      </c>
      <c r="D198" s="4" t="s">
        <v>219</v>
      </c>
      <c r="E198" s="10" t="n">
        <v>350000</v>
      </c>
      <c r="F198" s="10" t="n">
        <v>700000</v>
      </c>
      <c r="G198" s="36" t="n">
        <v>0</v>
      </c>
      <c r="H198" s="10" t="n">
        <v>0</v>
      </c>
      <c r="I198" s="10">
        <f>G198+H198</f>
      </c>
      <c r="J198" s="10">
        <f>I198/F198*100</f>
      </c>
      <c r="K198" s="11">
        <f>F198-I198</f>
      </c>
    </row>
    <row r="199" spans="1:11">
      <c r="A199" s="4"/>
      <c r="B199" s="4" t="s">
        <v>224</v>
      </c>
      <c r="C199" s="10" t="n">
        <v>100</v>
      </c>
      <c r="D199" s="4" t="s">
        <v>219</v>
      </c>
      <c r="E199" s="10" t="n">
        <v>300000</v>
      </c>
      <c r="F199" s="10" t="n">
        <v>30000000</v>
      </c>
      <c r="G199" s="36" t="n">
        <v>0</v>
      </c>
      <c r="H199" s="10" t="n">
        <v>0</v>
      </c>
      <c r="I199" s="10">
        <f>G199+H199</f>
      </c>
      <c r="J199" s="10">
        <f>I199/F199*100</f>
      </c>
      <c r="K199" s="11">
        <f>F199-I199</f>
      </c>
    </row>
    <row r="200" spans="1:11">
      <c r="A200" s="5" t="s">
        <v>75</v>
      </c>
      <c r="B200" s="2" t="s">
        <v>76</v>
      </c>
      <c r="C200" s="20" t="n">
        <v>0</v>
      </c>
      <c r="D200" s="4"/>
      <c r="E200" s="20" t="n">
        <v>0</v>
      </c>
      <c r="F200" s="20">
        <f>SUM(F201:F206)</f>
      </c>
      <c r="G200" s="23">
        <f>SUM(G201:G206)</f>
      </c>
      <c r="H200" s="20">
        <f>SUM(H201:H206)</f>
      </c>
      <c r="I200" s="20">
        <f>SUM(I201:I206)</f>
      </c>
      <c r="J200" s="10">
        <f>I200/F200*100</f>
      </c>
      <c r="K200" s="11">
        <f>SUM(K201:K206)</f>
      </c>
    </row>
    <row r="201" spans="1:11">
      <c r="A201" s="4"/>
      <c r="B201" s="4" t="s">
        <v>202</v>
      </c>
      <c r="C201" s="10" t="n">
        <v>0</v>
      </c>
      <c r="D201" s="4" t="s">
        <v>20</v>
      </c>
      <c r="E201" s="10" t="n">
        <v>0</v>
      </c>
      <c r="F201" s="10" t="n">
        <v>495405000</v>
      </c>
      <c r="G201" s="36" t="n">
        <v>0</v>
      </c>
      <c r="H201" s="10" t="n">
        <v>0</v>
      </c>
      <c r="I201" s="10">
        <f>G201+H201</f>
      </c>
      <c r="J201" s="10">
        <f>I201/F201*100</f>
      </c>
      <c r="K201" s="11">
        <f>F201-I201</f>
      </c>
    </row>
    <row r="202" spans="1:11">
      <c r="A202" s="4"/>
      <c r="B202" s="4" t="s">
        <v>205</v>
      </c>
      <c r="C202" s="10" t="n">
        <v>0</v>
      </c>
      <c r="D202" s="4" t="s">
        <v>20</v>
      </c>
      <c r="E202" s="10" t="n">
        <v>0</v>
      </c>
      <c r="F202" s="10" t="n">
        <v>495405000</v>
      </c>
      <c r="G202" s="36" t="n">
        <v>0</v>
      </c>
      <c r="H202" s="10" t="n">
        <v>0</v>
      </c>
      <c r="I202" s="10">
        <f>G202+H202</f>
      </c>
      <c r="J202" s="10">
        <f>I202/F202*100</f>
      </c>
      <c r="K202" s="11">
        <f>F202-I202</f>
      </c>
    </row>
    <row r="203" spans="1:11">
      <c r="A203" s="4"/>
      <c r="B203" s="4" t="s">
        <v>225</v>
      </c>
      <c r="C203" s="10" t="n">
        <v>80</v>
      </c>
      <c r="D203" s="4" t="s">
        <v>78</v>
      </c>
      <c r="E203" s="10" t="n">
        <v>4200000</v>
      </c>
      <c r="F203" s="10" t="n">
        <v>336000000</v>
      </c>
      <c r="G203" s="36" t="n">
        <v>0</v>
      </c>
      <c r="H203" s="10" t="n">
        <v>0</v>
      </c>
      <c r="I203" s="10">
        <f>G203+H203</f>
      </c>
      <c r="J203" s="10">
        <f>I203/F203*100</f>
      </c>
      <c r="K203" s="11">
        <f>F203-I203</f>
      </c>
    </row>
    <row r="204" spans="1:11">
      <c r="A204" s="4"/>
      <c r="B204" s="4" t="s">
        <v>226</v>
      </c>
      <c r="C204" s="10" t="n">
        <v>17</v>
      </c>
      <c r="D204" s="4" t="s">
        <v>78</v>
      </c>
      <c r="E204" s="10" t="n">
        <v>5965000</v>
      </c>
      <c r="F204" s="10" t="n">
        <v>101405000</v>
      </c>
      <c r="G204" s="36" t="n">
        <v>0</v>
      </c>
      <c r="H204" s="10" t="n">
        <v>0</v>
      </c>
      <c r="I204" s="10">
        <f>G204+H204</f>
      </c>
      <c r="J204" s="10">
        <f>I204/F204*100</f>
      </c>
      <c r="K204" s="11">
        <f>F204-I204</f>
      </c>
    </row>
    <row r="205" spans="1:11">
      <c r="A205" s="4"/>
      <c r="B205" s="4" t="s">
        <v>227</v>
      </c>
      <c r="C205" s="10" t="n">
        <v>10</v>
      </c>
      <c r="D205" s="4" t="s">
        <v>78</v>
      </c>
      <c r="E205" s="10" t="n">
        <v>2500000</v>
      </c>
      <c r="F205" s="10" t="n">
        <v>25000000</v>
      </c>
      <c r="G205" s="36" t="n">
        <v>0</v>
      </c>
      <c r="H205" s="10" t="n">
        <v>0</v>
      </c>
      <c r="I205" s="10">
        <f>G205+H205</f>
      </c>
      <c r="J205" s="10">
        <f>I205/F205*100</f>
      </c>
      <c r="K205" s="11">
        <f>F205-I205</f>
      </c>
    </row>
    <row r="206" spans="1:11">
      <c r="A206" s="4"/>
      <c r="B206" s="4" t="s">
        <v>228</v>
      </c>
      <c r="C206" s="10" t="n">
        <v>6</v>
      </c>
      <c r="D206" s="4" t="s">
        <v>78</v>
      </c>
      <c r="E206" s="10" t="n">
        <v>5500000</v>
      </c>
      <c r="F206" s="10" t="n">
        <v>33000000</v>
      </c>
      <c r="G206" s="36" t="n">
        <v>0</v>
      </c>
      <c r="H206" s="10" t="n">
        <v>0</v>
      </c>
      <c r="I206" s="10">
        <f>G206+H206</f>
      </c>
      <c r="J206" s="10">
        <f>I206/F206*100</f>
      </c>
      <c r="K206" s="11">
        <f>F206-I206</f>
      </c>
    </row>
    <row r="207" spans="1:11">
      <c r="A207" s="33" t="s">
        <v>125</v>
      </c>
      <c r="B207" s="9" t="s">
        <v>126</v>
      </c>
      <c r="C207" s="34" t="n">
        <v>0</v>
      </c>
      <c r="D207" s="4"/>
      <c r="E207" s="34" t="n">
        <v>0</v>
      </c>
      <c r="F207" s="34">
        <f>SUM(F208,F210,F223,F231,F237,F240,F244,F246)</f>
      </c>
      <c r="G207" s="37">
        <f>SUM(G208,G210,G223,G231,G237,G240,G244,G246)</f>
      </c>
      <c r="H207" s="34">
        <f>SUM(H208,H210,H223,H231,H237,H240,H244,H246)</f>
      </c>
      <c r="I207" s="34">
        <f>SUM(I208,I210,I223,I231,I237,I240,I244,I246)</f>
      </c>
      <c r="J207" s="34">
        <f>I207/F207*100</f>
      </c>
      <c r="K207" s="34">
        <f>SUM(K208,K210,K223,K231,K237,K240,K244,K246)</f>
      </c>
    </row>
    <row r="208" spans="1:11">
      <c r="A208" s="5" t="s">
        <v>141</v>
      </c>
      <c r="B208" s="2" t="s">
        <v>91</v>
      </c>
      <c r="C208" s="20" t="n">
        <v>0</v>
      </c>
      <c r="D208" s="4"/>
      <c r="E208" s="20" t="n">
        <v>0</v>
      </c>
      <c r="F208" s="20">
        <f>SUM(F209:F209)</f>
      </c>
      <c r="G208" s="23">
        <f>SUM(G209:G209)</f>
      </c>
      <c r="H208" s="20">
        <f>SUM(H209:H209)</f>
      </c>
      <c r="I208" s="20">
        <f>SUM(I209:I209)</f>
      </c>
      <c r="J208" s="10">
        <f>I208/F208*100</f>
      </c>
      <c r="K208" s="11">
        <f>SUM(K209:K209)</f>
      </c>
    </row>
    <row r="209" spans="1:11">
      <c r="A209" s="4"/>
      <c r="B209" s="4" t="s">
        <v>229</v>
      </c>
      <c r="C209" s="10" t="n">
        <v>4</v>
      </c>
      <c r="D209" s="4" t="s">
        <v>39</v>
      </c>
      <c r="E209" s="10" t="n">
        <v>26877500</v>
      </c>
      <c r="F209" s="10" t="n">
        <v>107510000</v>
      </c>
      <c r="G209" s="36" t="n">
        <v>0</v>
      </c>
      <c r="H209" s="10" t="n">
        <v>0</v>
      </c>
      <c r="I209" s="10">
        <f>G209+H209</f>
      </c>
      <c r="J209" s="10">
        <f>I209/F209*100</f>
      </c>
      <c r="K209" s="11">
        <f>F209-I209</f>
      </c>
    </row>
    <row r="210" spans="1:11">
      <c r="A210" s="5" t="s">
        <v>44</v>
      </c>
      <c r="B210" s="2" t="s">
        <v>45</v>
      </c>
      <c r="C210" s="20" t="n">
        <v>0</v>
      </c>
      <c r="D210" s="4"/>
      <c r="E210" s="20" t="n">
        <v>0</v>
      </c>
      <c r="F210" s="20">
        <f>SUM(F211:F222)</f>
      </c>
      <c r="G210" s="23">
        <f>SUM(G211:G222)</f>
      </c>
      <c r="H210" s="20">
        <f>SUM(H211:H222)</f>
      </c>
      <c r="I210" s="20">
        <f>SUM(I211:I222)</f>
      </c>
      <c r="J210" s="10">
        <f>I210/F210*100</f>
      </c>
      <c r="K210" s="11">
        <f>SUM(K211:K222)</f>
      </c>
    </row>
    <row r="211" spans="1:11">
      <c r="A211" s="4"/>
      <c r="B211" s="4" t="s">
        <v>202</v>
      </c>
      <c r="C211" s="10" t="n">
        <v>0</v>
      </c>
      <c r="D211" s="4" t="s">
        <v>20</v>
      </c>
      <c r="E211" s="10" t="n">
        <v>0</v>
      </c>
      <c r="F211" s="10" t="n">
        <v>592021000</v>
      </c>
      <c r="G211" s="36" t="n">
        <v>0</v>
      </c>
      <c r="H211" s="10" t="n">
        <v>0</v>
      </c>
      <c r="I211" s="10">
        <f>G211+H211</f>
      </c>
      <c r="J211" s="10">
        <f>I211/F211*100</f>
      </c>
      <c r="K211" s="11">
        <f>F211-I211</f>
      </c>
    </row>
    <row r="212" spans="1:11">
      <c r="A212" s="4"/>
      <c r="B212" s="4" t="s">
        <v>230</v>
      </c>
      <c r="C212" s="10" t="n">
        <v>0</v>
      </c>
      <c r="D212" s="4" t="s">
        <v>20</v>
      </c>
      <c r="E212" s="10" t="n">
        <v>0</v>
      </c>
      <c r="F212" s="10" t="n">
        <v>0</v>
      </c>
      <c r="G212" s="36" t="n">
        <v>0</v>
      </c>
      <c r="H212" s="10" t="n">
        <v>0</v>
      </c>
      <c r="I212" s="10">
        <f>G212+H212</f>
      </c>
      <c r="J212" s="10">
        <f>I212/F212*100</f>
      </c>
      <c r="K212" s="11">
        <f>F212-I212</f>
      </c>
    </row>
    <row r="213" spans="1:11">
      <c r="A213" s="4"/>
      <c r="B213" s="4" t="s">
        <v>231</v>
      </c>
      <c r="C213" s="10" t="n">
        <v>0</v>
      </c>
      <c r="D213" s="4" t="s">
        <v>20</v>
      </c>
      <c r="E213" s="10" t="n">
        <v>0</v>
      </c>
      <c r="F213" s="10" t="n">
        <v>592021000</v>
      </c>
      <c r="G213" s="36" t="n">
        <v>0</v>
      </c>
      <c r="H213" s="10" t="n">
        <v>0</v>
      </c>
      <c r="I213" s="10">
        <f>G213+H213</f>
      </c>
      <c r="J213" s="10">
        <f>I213/F213*100</f>
      </c>
      <c r="K213" s="11">
        <f>F213-I213</f>
      </c>
    </row>
    <row r="214" spans="1:11">
      <c r="A214" s="4"/>
      <c r="B214" s="4" t="s">
        <v>232</v>
      </c>
      <c r="C214" s="10" t="n">
        <v>2000</v>
      </c>
      <c r="D214" s="4" t="s">
        <v>63</v>
      </c>
      <c r="E214" s="10" t="n">
        <v>100000</v>
      </c>
      <c r="F214" s="10" t="n">
        <v>200000000</v>
      </c>
      <c r="G214" s="36" t="n">
        <v>0</v>
      </c>
      <c r="H214" s="10" t="n">
        <v>0</v>
      </c>
      <c r="I214" s="10">
        <f>G214+H214</f>
      </c>
      <c r="J214" s="10">
        <f>I214/F214*100</f>
      </c>
      <c r="K214" s="11">
        <f>F214-I214</f>
      </c>
    </row>
    <row r="215" spans="1:11">
      <c r="A215" s="4"/>
      <c r="B215" s="4" t="s">
        <v>209</v>
      </c>
      <c r="C215" s="10" t="n">
        <v>670</v>
      </c>
      <c r="D215" s="4" t="s">
        <v>47</v>
      </c>
      <c r="E215" s="10" t="n">
        <v>69000</v>
      </c>
      <c r="F215" s="10" t="n">
        <v>46230000</v>
      </c>
      <c r="G215" s="36" t="n">
        <v>0</v>
      </c>
      <c r="H215" s="10" t="n">
        <v>0</v>
      </c>
      <c r="I215" s="10">
        <f>G215+H215</f>
      </c>
      <c r="J215" s="10">
        <f>I215/F215*100</f>
      </c>
      <c r="K215" s="11">
        <f>F215-I215</f>
      </c>
    </row>
    <row r="216" spans="1:11">
      <c r="A216" s="4"/>
      <c r="B216" s="4" t="s">
        <v>233</v>
      </c>
      <c r="C216" s="10" t="n">
        <v>114</v>
      </c>
      <c r="D216" s="4" t="s">
        <v>234</v>
      </c>
      <c r="E216" s="10" t="n">
        <v>69000</v>
      </c>
      <c r="F216" s="10" t="n">
        <v>7866000</v>
      </c>
      <c r="G216" s="36" t="n">
        <v>0</v>
      </c>
      <c r="H216" s="10" t="n">
        <v>0</v>
      </c>
      <c r="I216" s="10">
        <f>G216+H216</f>
      </c>
      <c r="J216" s="10">
        <f>I216/F216*100</f>
      </c>
      <c r="K216" s="11">
        <f>F216-I216</f>
      </c>
    </row>
    <row r="217" spans="1:11">
      <c r="A217" s="4"/>
      <c r="B217" s="4" t="s">
        <v>210</v>
      </c>
      <c r="C217" s="10" t="n">
        <v>55556</v>
      </c>
      <c r="D217" s="4" t="s">
        <v>82</v>
      </c>
      <c r="E217" s="10" t="n">
        <v>900</v>
      </c>
      <c r="F217" s="10" t="n">
        <v>50000000</v>
      </c>
      <c r="G217" s="36" t="n">
        <v>0</v>
      </c>
      <c r="H217" s="10" t="n">
        <v>0</v>
      </c>
      <c r="I217" s="10">
        <f>G217+H217</f>
      </c>
      <c r="J217" s="10">
        <f>I217/F217*100</f>
      </c>
      <c r="K217" s="11">
        <f>F217-I217</f>
      </c>
    </row>
    <row r="218" spans="1:11">
      <c r="A218" s="4"/>
      <c r="B218" s="4" t="s">
        <v>235</v>
      </c>
      <c r="C218" s="10" t="n">
        <v>10</v>
      </c>
      <c r="D218" s="4" t="s">
        <v>236</v>
      </c>
      <c r="E218" s="10" t="n">
        <v>3750000</v>
      </c>
      <c r="F218" s="10" t="n">
        <v>37500000</v>
      </c>
      <c r="G218" s="36" t="n">
        <v>0</v>
      </c>
      <c r="H218" s="10" t="n">
        <v>0</v>
      </c>
      <c r="I218" s="10">
        <f>G218+H218</f>
      </c>
      <c r="J218" s="10">
        <f>I218/F218*100</f>
      </c>
      <c r="K218" s="11">
        <f>F218-I218</f>
      </c>
    </row>
    <row r="219" spans="1:11">
      <c r="A219" s="4"/>
      <c r="B219" s="4" t="s">
        <v>211</v>
      </c>
      <c r="C219" s="10" t="n">
        <v>525</v>
      </c>
      <c r="D219" s="4" t="s">
        <v>212</v>
      </c>
      <c r="E219" s="10" t="n">
        <v>60000</v>
      </c>
      <c r="F219" s="10" t="n">
        <v>31500000</v>
      </c>
      <c r="G219" s="36" t="n">
        <v>0</v>
      </c>
      <c r="H219" s="10" t="n">
        <v>0</v>
      </c>
      <c r="I219" s="10">
        <f>G219+H219</f>
      </c>
      <c r="J219" s="10">
        <f>I219/F219*100</f>
      </c>
      <c r="K219" s="11">
        <f>F219-I219</f>
      </c>
    </row>
    <row r="220" spans="1:11">
      <c r="A220" s="4"/>
      <c r="B220" s="4" t="s">
        <v>213</v>
      </c>
      <c r="C220" s="10" t="n">
        <v>705</v>
      </c>
      <c r="D220" s="4" t="s">
        <v>212</v>
      </c>
      <c r="E220" s="10" t="n">
        <v>165000</v>
      </c>
      <c r="F220" s="10" t="n">
        <v>116325000</v>
      </c>
      <c r="G220" s="36" t="n">
        <v>0</v>
      </c>
      <c r="H220" s="10" t="n">
        <v>0</v>
      </c>
      <c r="I220" s="10">
        <f>G220+H220</f>
      </c>
      <c r="J220" s="10">
        <f>I220/F220*100</f>
      </c>
      <c r="K220" s="11">
        <f>F220-I220</f>
      </c>
    </row>
    <row r="221" spans="1:11">
      <c r="A221" s="4"/>
      <c r="B221" s="4" t="s">
        <v>214</v>
      </c>
      <c r="C221" s="10" t="n">
        <v>10500</v>
      </c>
      <c r="D221" s="4" t="s">
        <v>194</v>
      </c>
      <c r="E221" s="10" t="n">
        <v>9200</v>
      </c>
      <c r="F221" s="10" t="n">
        <v>96600000</v>
      </c>
      <c r="G221" s="36" t="n">
        <v>0</v>
      </c>
      <c r="H221" s="10" t="n">
        <v>0</v>
      </c>
      <c r="I221" s="10">
        <f>G221+H221</f>
      </c>
      <c r="J221" s="10">
        <f>I221/F221*100</f>
      </c>
      <c r="K221" s="11">
        <f>F221-I221</f>
      </c>
    </row>
    <row r="222" spans="1:11">
      <c r="A222" s="4"/>
      <c r="B222" s="4" t="s">
        <v>237</v>
      </c>
      <c r="C222" s="10" t="n">
        <v>600</v>
      </c>
      <c r="D222" s="4" t="s">
        <v>204</v>
      </c>
      <c r="E222" s="10" t="n">
        <v>10000</v>
      </c>
      <c r="F222" s="10" t="n">
        <v>6000000</v>
      </c>
      <c r="G222" s="36" t="n">
        <v>0</v>
      </c>
      <c r="H222" s="10" t="n">
        <v>0</v>
      </c>
      <c r="I222" s="10">
        <f>G222+H222</f>
      </c>
      <c r="J222" s="10">
        <f>I222/F222*100</f>
      </c>
      <c r="K222" s="11">
        <f>F222-I222</f>
      </c>
    </row>
    <row r="223" spans="1:11">
      <c r="A223" s="5" t="s">
        <v>48</v>
      </c>
      <c r="B223" s="2" t="s">
        <v>49</v>
      </c>
      <c r="C223" s="20" t="n">
        <v>0</v>
      </c>
      <c r="D223" s="4"/>
      <c r="E223" s="20" t="n">
        <v>0</v>
      </c>
      <c r="F223" s="20">
        <f>SUM(F224:F230)</f>
      </c>
      <c r="G223" s="23">
        <f>SUM(G224:G230)</f>
      </c>
      <c r="H223" s="20">
        <f>SUM(H224:H230)</f>
      </c>
      <c r="I223" s="20">
        <f>SUM(I224:I230)</f>
      </c>
      <c r="J223" s="10">
        <f>I223/F223*100</f>
      </c>
      <c r="K223" s="11">
        <f>SUM(K224:K230)</f>
      </c>
    </row>
    <row r="224" spans="1:11">
      <c r="A224" s="4"/>
      <c r="B224" s="4" t="s">
        <v>238</v>
      </c>
      <c r="C224" s="10" t="n">
        <v>13750</v>
      </c>
      <c r="D224" s="4" t="s">
        <v>239</v>
      </c>
      <c r="E224" s="10" t="n">
        <v>200000</v>
      </c>
      <c r="F224" s="10" t="n">
        <v>2750000000</v>
      </c>
      <c r="G224" s="36" t="n">
        <v>0</v>
      </c>
      <c r="H224" s="10" t="n">
        <v>5356898000</v>
      </c>
      <c r="I224" s="10">
        <f>G224+H224</f>
      </c>
      <c r="J224" s="10">
        <f>I224/F224*100</f>
      </c>
      <c r="K224" s="40">
        <f>F224-I224</f>
      </c>
    </row>
    <row r="225" spans="1:11">
      <c r="A225" s="4"/>
      <c r="B225" s="4" t="s">
        <v>221</v>
      </c>
      <c r="C225" s="10" t="n">
        <v>12</v>
      </c>
      <c r="D225" s="4" t="s">
        <v>219</v>
      </c>
      <c r="E225" s="10" t="n">
        <v>450000</v>
      </c>
      <c r="F225" s="10" t="n">
        <v>5400000</v>
      </c>
      <c r="G225" s="36" t="n">
        <v>0</v>
      </c>
      <c r="H225" s="10" t="n">
        <v>9000000</v>
      </c>
      <c r="I225" s="10">
        <f>G225+H225</f>
      </c>
      <c r="J225" s="10">
        <f>I225/F225*100</f>
      </c>
      <c r="K225" s="40">
        <f>F225-I225</f>
      </c>
    </row>
    <row r="226" spans="1:11">
      <c r="A226" s="4"/>
      <c r="B226" s="4" t="s">
        <v>222</v>
      </c>
      <c r="C226" s="10" t="n">
        <v>10</v>
      </c>
      <c r="D226" s="4" t="s">
        <v>219</v>
      </c>
      <c r="E226" s="10" t="n">
        <v>400000</v>
      </c>
      <c r="F226" s="10" t="n">
        <v>4000000</v>
      </c>
      <c r="G226" s="36" t="n">
        <v>0</v>
      </c>
      <c r="H226" s="10" t="n">
        <v>0</v>
      </c>
      <c r="I226" s="10">
        <f>G226+H226</f>
      </c>
      <c r="J226" s="10">
        <f>I226/F226*100</f>
      </c>
      <c r="K226" s="11">
        <f>F226-I226</f>
      </c>
    </row>
    <row r="227" spans="1:11">
      <c r="A227" s="4"/>
      <c r="B227" s="4" t="s">
        <v>223</v>
      </c>
      <c r="C227" s="10" t="n">
        <v>10</v>
      </c>
      <c r="D227" s="4" t="s">
        <v>219</v>
      </c>
      <c r="E227" s="10" t="n">
        <v>350000</v>
      </c>
      <c r="F227" s="10" t="n">
        <v>3500000</v>
      </c>
      <c r="G227" s="36" t="n">
        <v>0</v>
      </c>
      <c r="H227" s="10" t="n">
        <v>2400000</v>
      </c>
      <c r="I227" s="10">
        <f>G227+H227</f>
      </c>
      <c r="J227" s="10">
        <f>I227/F227*100</f>
      </c>
      <c r="K227" s="11">
        <f>F227-I227</f>
      </c>
    </row>
    <row r="228" spans="1:11">
      <c r="A228" s="4"/>
      <c r="B228" s="4" t="s">
        <v>224</v>
      </c>
      <c r="C228" s="10" t="n">
        <v>300</v>
      </c>
      <c r="D228" s="4" t="s">
        <v>219</v>
      </c>
      <c r="E228" s="10" t="n">
        <v>300000</v>
      </c>
      <c r="F228" s="10" t="n">
        <v>90000000</v>
      </c>
      <c r="G228" s="36" t="n">
        <v>0</v>
      </c>
      <c r="H228" s="10" t="n">
        <v>0</v>
      </c>
      <c r="I228" s="10">
        <f>G228+H228</f>
      </c>
      <c r="J228" s="10">
        <f>I228/F228*100</f>
      </c>
      <c r="K228" s="11">
        <f>F228-I228</f>
      </c>
    </row>
    <row r="229" spans="1:11">
      <c r="A229" s="4"/>
      <c r="B229" s="4" t="s">
        <v>240</v>
      </c>
      <c r="C229" s="10" t="n">
        <v>120</v>
      </c>
      <c r="D229" s="4" t="s">
        <v>219</v>
      </c>
      <c r="E229" s="10" t="n">
        <v>200000</v>
      </c>
      <c r="F229" s="10" t="n">
        <v>24000000</v>
      </c>
      <c r="G229" s="36" t="n">
        <v>0</v>
      </c>
      <c r="H229" s="10" t="n">
        <v>0</v>
      </c>
      <c r="I229" s="10">
        <f>G229+H229</f>
      </c>
      <c r="J229" s="10">
        <f>I229/F229*100</f>
      </c>
      <c r="K229" s="11">
        <f>F229-I229</f>
      </c>
    </row>
    <row r="230" spans="1:11">
      <c r="A230" s="4"/>
      <c r="B230" s="4" t="s">
        <v>218</v>
      </c>
      <c r="C230" s="10" t="n">
        <v>397</v>
      </c>
      <c r="D230" s="4" t="s">
        <v>239</v>
      </c>
      <c r="E230" s="10" t="n">
        <v>75000</v>
      </c>
      <c r="F230" s="10" t="n">
        <v>29775000</v>
      </c>
      <c r="G230" s="36" t="n">
        <v>0</v>
      </c>
      <c r="H230" s="10" t="n">
        <v>9265000</v>
      </c>
      <c r="I230" s="10">
        <f>G230+H230</f>
      </c>
      <c r="J230" s="10">
        <f>I230/F230*100</f>
      </c>
      <c r="K230" s="11">
        <f>F230-I230</f>
      </c>
    </row>
    <row r="231" spans="1:11">
      <c r="A231" s="5" t="s">
        <v>57</v>
      </c>
      <c r="B231" s="2" t="s">
        <v>58</v>
      </c>
      <c r="C231" s="20" t="n">
        <v>0</v>
      </c>
      <c r="D231" s="4"/>
      <c r="E231" s="20" t="n">
        <v>0</v>
      </c>
      <c r="F231" s="20">
        <f>SUM(F232:F236)</f>
      </c>
      <c r="G231" s="23">
        <f>SUM(G232:G236)</f>
      </c>
      <c r="H231" s="20">
        <f>SUM(H232:H236)</f>
      </c>
      <c r="I231" s="20">
        <f>SUM(I232:I236)</f>
      </c>
      <c r="J231" s="10">
        <f>I231/F231*100</f>
      </c>
      <c r="K231" s="11">
        <f>SUM(K232:K236)</f>
      </c>
    </row>
    <row r="232" spans="1:11">
      <c r="A232" s="4"/>
      <c r="B232" s="4" t="s">
        <v>241</v>
      </c>
      <c r="C232" s="10" t="n">
        <v>470</v>
      </c>
      <c r="D232" s="4" t="s">
        <v>219</v>
      </c>
      <c r="E232" s="10" t="n">
        <v>1300000</v>
      </c>
      <c r="F232" s="10" t="n">
        <v>611000000</v>
      </c>
      <c r="G232" s="36" t="n">
        <v>0</v>
      </c>
      <c r="H232" s="10" t="n">
        <v>46800000</v>
      </c>
      <c r="I232" s="10">
        <f>G232+H232</f>
      </c>
      <c r="J232" s="10">
        <f>I232/F232*100</f>
      </c>
      <c r="K232" s="11">
        <f>F232-I232</f>
      </c>
    </row>
    <row r="233" spans="1:11">
      <c r="A233" s="4"/>
      <c r="B233" s="4" t="s">
        <v>242</v>
      </c>
      <c r="C233" s="10" t="n">
        <v>36</v>
      </c>
      <c r="D233" s="4" t="s">
        <v>243</v>
      </c>
      <c r="E233" s="10" t="n">
        <v>1800000</v>
      </c>
      <c r="F233" s="10" t="n">
        <v>64800000</v>
      </c>
      <c r="G233" s="36" t="n">
        <v>0</v>
      </c>
      <c r="H233" s="10" t="n">
        <v>0</v>
      </c>
      <c r="I233" s="10">
        <f>G233+H233</f>
      </c>
      <c r="J233" s="10">
        <f>I233/F233*100</f>
      </c>
      <c r="K233" s="11">
        <f>F233-I233</f>
      </c>
    </row>
    <row r="234" spans="1:11">
      <c r="A234" s="4"/>
      <c r="B234" s="4" t="s">
        <v>244</v>
      </c>
      <c r="C234" s="10" t="n">
        <v>1</v>
      </c>
      <c r="D234" s="4" t="s">
        <v>39</v>
      </c>
      <c r="E234" s="10" t="n">
        <v>2000000</v>
      </c>
      <c r="F234" s="10" t="n">
        <v>2000000</v>
      </c>
      <c r="G234" s="36" t="n">
        <v>0</v>
      </c>
      <c r="H234" s="10" t="n">
        <v>1000000</v>
      </c>
      <c r="I234" s="10">
        <f>G234+H234</f>
      </c>
      <c r="J234" s="10">
        <f>I234/F234*100</f>
      </c>
      <c r="K234" s="11">
        <f>F234-I234</f>
      </c>
    </row>
    <row r="235" spans="1:11">
      <c r="A235" s="4"/>
      <c r="B235" s="4" t="s">
        <v>245</v>
      </c>
      <c r="C235" s="10" t="n">
        <v>3</v>
      </c>
      <c r="D235" s="4" t="s">
        <v>39</v>
      </c>
      <c r="E235" s="10" t="n">
        <v>15603000</v>
      </c>
      <c r="F235" s="10" t="n">
        <v>46809000</v>
      </c>
      <c r="G235" s="36" t="n">
        <v>0</v>
      </c>
      <c r="H235" s="10" t="n">
        <v>0</v>
      </c>
      <c r="I235" s="10">
        <f>G235+H235</f>
      </c>
      <c r="J235" s="10">
        <f>I235/F235*100</f>
      </c>
      <c r="K235" s="11">
        <f>F235-I235</f>
      </c>
    </row>
    <row r="236" spans="1:11">
      <c r="A236" s="4"/>
      <c r="B236" s="4" t="s">
        <v>246</v>
      </c>
      <c r="C236" s="10" t="n">
        <v>1365</v>
      </c>
      <c r="D236" s="4" t="s">
        <v>219</v>
      </c>
      <c r="E236" s="10" t="n">
        <v>100000</v>
      </c>
      <c r="F236" s="10" t="n">
        <v>136500000</v>
      </c>
      <c r="G236" s="36" t="n">
        <v>0</v>
      </c>
      <c r="H236" s="10" t="n">
        <v>0</v>
      </c>
      <c r="I236" s="10">
        <f>G236+H236</f>
      </c>
      <c r="J236" s="10">
        <f>I236/F236*100</f>
      </c>
      <c r="K236" s="11">
        <f>F236-I236</f>
      </c>
    </row>
    <row r="237" spans="1:11">
      <c r="A237" s="5" t="s">
        <v>247</v>
      </c>
      <c r="B237" s="2" t="s">
        <v>91</v>
      </c>
      <c r="C237" s="20" t="n">
        <v>0</v>
      </c>
      <c r="D237" s="4"/>
      <c r="E237" s="20" t="n">
        <v>0</v>
      </c>
      <c r="F237" s="20">
        <f>SUM(F238:F239)</f>
      </c>
      <c r="G237" s="23">
        <f>SUM(G238:G239)</f>
      </c>
      <c r="H237" s="20">
        <f>SUM(H238:H239)</f>
      </c>
      <c r="I237" s="20">
        <f>SUM(I238:I239)</f>
      </c>
      <c r="J237" s="10">
        <f>I237/F237*100</f>
      </c>
      <c r="K237" s="11">
        <f>SUM(K238:K239)</f>
      </c>
    </row>
    <row r="238" spans="1:11">
      <c r="A238" s="4"/>
      <c r="B238" s="4" t="s">
        <v>248</v>
      </c>
      <c r="C238" s="10" t="n">
        <v>330</v>
      </c>
      <c r="D238" s="4" t="s">
        <v>219</v>
      </c>
      <c r="E238" s="10" t="n">
        <v>200000</v>
      </c>
      <c r="F238" s="10" t="n">
        <v>66000000</v>
      </c>
      <c r="G238" s="36" t="n">
        <v>0</v>
      </c>
      <c r="H238" s="10" t="n">
        <v>0</v>
      </c>
      <c r="I238" s="10">
        <f>G238+H238</f>
      </c>
      <c r="J238" s="10">
        <f>I238/F238*100</f>
      </c>
      <c r="K238" s="11">
        <f>F238-I238</f>
      </c>
    </row>
    <row r="239" spans="1:11">
      <c r="A239" s="4"/>
      <c r="B239" s="4" t="s">
        <v>246</v>
      </c>
      <c r="C239" s="10" t="n">
        <v>8908</v>
      </c>
      <c r="D239" s="4" t="s">
        <v>219</v>
      </c>
      <c r="E239" s="10" t="n">
        <v>100000</v>
      </c>
      <c r="F239" s="10" t="n">
        <v>890800000</v>
      </c>
      <c r="G239" s="36" t="n">
        <v>0</v>
      </c>
      <c r="H239" s="10" t="n">
        <v>0</v>
      </c>
      <c r="I239" s="10">
        <f>G239+H239</f>
      </c>
      <c r="J239" s="10">
        <f>I239/F239*100</f>
      </c>
      <c r="K239" s="11">
        <f>F239-I239</f>
      </c>
    </row>
    <row r="240" spans="1:11">
      <c r="A240" s="5" t="s">
        <v>69</v>
      </c>
      <c r="B240" s="2" t="s">
        <v>70</v>
      </c>
      <c r="C240" s="20" t="n">
        <v>0</v>
      </c>
      <c r="D240" s="4"/>
      <c r="E240" s="20" t="n">
        <v>0</v>
      </c>
      <c r="F240" s="20">
        <f>SUM(F241:F243)</f>
      </c>
      <c r="G240" s="23">
        <f>SUM(G241:G243)</f>
      </c>
      <c r="H240" s="20">
        <f>SUM(H241:H243)</f>
      </c>
      <c r="I240" s="20">
        <f>SUM(I241:I243)</f>
      </c>
      <c r="J240" s="10">
        <f>I240/F240*100</f>
      </c>
      <c r="K240" s="11">
        <f>SUM(K241:K243)</f>
      </c>
    </row>
    <row r="241" spans="1:11">
      <c r="A241" s="4"/>
      <c r="B241" s="4" t="s">
        <v>202</v>
      </c>
      <c r="C241" s="10" t="n">
        <v>0</v>
      </c>
      <c r="D241" s="4" t="s">
        <v>20</v>
      </c>
      <c r="E241" s="10" t="n">
        <v>0</v>
      </c>
      <c r="F241" s="10" t="n">
        <v>5120000</v>
      </c>
      <c r="G241" s="36" t="n">
        <v>0</v>
      </c>
      <c r="H241" s="10" t="n">
        <v>0</v>
      </c>
      <c r="I241" s="10">
        <f>G241+H241</f>
      </c>
      <c r="J241" s="10">
        <f>I241/F241*100</f>
      </c>
      <c r="K241" s="11">
        <f>F241-I241</f>
      </c>
    </row>
    <row r="242" spans="1:11">
      <c r="A242" s="4"/>
      <c r="B242" s="4" t="s">
        <v>230</v>
      </c>
      <c r="C242" s="10" t="n">
        <v>0</v>
      </c>
      <c r="D242" s="4" t="s">
        <v>20</v>
      </c>
      <c r="E242" s="10" t="n">
        <v>0</v>
      </c>
      <c r="F242" s="10" t="n">
        <v>5120000</v>
      </c>
      <c r="G242" s="36" t="n">
        <v>0</v>
      </c>
      <c r="H242" s="10" t="n">
        <v>0</v>
      </c>
      <c r="I242" s="10">
        <f>G242+H242</f>
      </c>
      <c r="J242" s="10">
        <f>I242/F242*100</f>
      </c>
      <c r="K242" s="11">
        <f>F242-I242</f>
      </c>
    </row>
    <row r="243" spans="1:11">
      <c r="A243" s="4"/>
      <c r="B243" s="4" t="s">
        <v>249</v>
      </c>
      <c r="C243" s="10" t="n">
        <v>1</v>
      </c>
      <c r="D243" s="4" t="s">
        <v>176</v>
      </c>
      <c r="E243" s="10" t="n">
        <v>5120000</v>
      </c>
      <c r="F243" s="10" t="n">
        <v>5120000</v>
      </c>
      <c r="G243" s="36" t="n">
        <v>0</v>
      </c>
      <c r="H243" s="10" t="n">
        <v>0</v>
      </c>
      <c r="I243" s="10">
        <f>G243+H243</f>
      </c>
      <c r="J243" s="10">
        <f>I243/F243*100</f>
      </c>
      <c r="K243" s="11">
        <f>F243-I243</f>
      </c>
    </row>
    <row r="244" spans="1:11">
      <c r="A244" s="5" t="s">
        <v>85</v>
      </c>
      <c r="B244" s="2" t="s">
        <v>86</v>
      </c>
      <c r="C244" s="20" t="n">
        <v>0</v>
      </c>
      <c r="D244" s="4"/>
      <c r="E244" s="20" t="n">
        <v>0</v>
      </c>
      <c r="F244" s="20">
        <f>SUM(F245:F245)</f>
      </c>
      <c r="G244" s="23">
        <f>SUM(G245:G245)</f>
      </c>
      <c r="H244" s="20">
        <f>SUM(H245:H245)</f>
      </c>
      <c r="I244" s="20">
        <f>SUM(I245:I245)</f>
      </c>
      <c r="J244" s="10">
        <f>I244/F244*100</f>
      </c>
      <c r="K244" s="11">
        <f>SUM(K245:K245)</f>
      </c>
    </row>
    <row r="245" spans="1:11">
      <c r="A245" s="4"/>
      <c r="B245" s="4" t="s">
        <v>250</v>
      </c>
      <c r="C245" s="10" t="n">
        <v>3</v>
      </c>
      <c r="D245" s="4" t="s">
        <v>88</v>
      </c>
      <c r="E245" s="10" t="n">
        <v>900000</v>
      </c>
      <c r="F245" s="10" t="n">
        <v>2700000</v>
      </c>
      <c r="G245" s="36" t="n">
        <v>0</v>
      </c>
      <c r="H245" s="10" t="n">
        <v>0</v>
      </c>
      <c r="I245" s="10">
        <f>G245+H245</f>
      </c>
      <c r="J245" s="10">
        <f>I245/F245*100</f>
      </c>
      <c r="K245" s="11">
        <f>F245-I245</f>
      </c>
    </row>
    <row r="246" spans="1:11">
      <c r="A246" s="5" t="s">
        <v>75</v>
      </c>
      <c r="B246" s="2" t="s">
        <v>76</v>
      </c>
      <c r="C246" s="20" t="n">
        <v>0</v>
      </c>
      <c r="D246" s="4"/>
      <c r="E246" s="20" t="n">
        <v>0</v>
      </c>
      <c r="F246" s="20">
        <f>SUM(F247:F252)</f>
      </c>
      <c r="G246" s="23">
        <f>SUM(G247:G252)</f>
      </c>
      <c r="H246" s="20">
        <f>SUM(H247:H252)</f>
      </c>
      <c r="I246" s="20">
        <f>SUM(I247:I252)</f>
      </c>
      <c r="J246" s="10">
        <f>I246/F246*100</f>
      </c>
      <c r="K246" s="11">
        <f>SUM(K247:K252)</f>
      </c>
    </row>
    <row r="247" spans="1:11">
      <c r="A247" s="4"/>
      <c r="B247" s="4" t="s">
        <v>251</v>
      </c>
      <c r="C247" s="10" t="n">
        <v>0</v>
      </c>
      <c r="D247" s="4" t="s">
        <v>20</v>
      </c>
      <c r="E247" s="10" t="n">
        <v>0</v>
      </c>
      <c r="F247" s="10" t="n">
        <v>2840895000</v>
      </c>
      <c r="G247" s="36" t="n">
        <v>0</v>
      </c>
      <c r="H247" s="10" t="n">
        <v>0</v>
      </c>
      <c r="I247" s="10">
        <f>G247+H247</f>
      </c>
      <c r="J247" s="10">
        <f>I247/F247*100</f>
      </c>
      <c r="K247" s="11">
        <f>F247-I247</f>
      </c>
    </row>
    <row r="248" spans="1:11">
      <c r="A248" s="4"/>
      <c r="B248" s="4" t="s">
        <v>231</v>
      </c>
      <c r="C248" s="10" t="n">
        <v>0</v>
      </c>
      <c r="D248" s="4" t="s">
        <v>20</v>
      </c>
      <c r="E248" s="10" t="n">
        <v>0</v>
      </c>
      <c r="F248" s="10" t="n">
        <v>2840895000</v>
      </c>
      <c r="G248" s="36" t="n">
        <v>0</v>
      </c>
      <c r="H248" s="10" t="n">
        <v>0</v>
      </c>
      <c r="I248" s="10">
        <f>G248+H248</f>
      </c>
      <c r="J248" s="10">
        <f>I248/F248*100</f>
      </c>
      <c r="K248" s="11">
        <f>F248-I248</f>
      </c>
    </row>
    <row r="249" spans="1:11">
      <c r="A249" s="4"/>
      <c r="B249" s="4" t="s">
        <v>225</v>
      </c>
      <c r="C249" s="10" t="n">
        <v>500</v>
      </c>
      <c r="D249" s="4" t="s">
        <v>78</v>
      </c>
      <c r="E249" s="10" t="n">
        <v>4766000</v>
      </c>
      <c r="F249" s="10" t="n">
        <v>2383000000</v>
      </c>
      <c r="G249" s="36" t="n">
        <v>0</v>
      </c>
      <c r="H249" s="10" t="n">
        <v>0</v>
      </c>
      <c r="I249" s="10">
        <f>G249+H249</f>
      </c>
      <c r="J249" s="10">
        <f>I249/F249*100</f>
      </c>
      <c r="K249" s="11">
        <f>F249-I249</f>
      </c>
    </row>
    <row r="250" spans="1:11">
      <c r="A250" s="4"/>
      <c r="B250" s="4" t="s">
        <v>226</v>
      </c>
      <c r="C250" s="10" t="n">
        <v>60</v>
      </c>
      <c r="D250" s="4" t="s">
        <v>78</v>
      </c>
      <c r="E250" s="10" t="n">
        <v>5511250</v>
      </c>
      <c r="F250" s="10" t="n">
        <v>330675000</v>
      </c>
      <c r="G250" s="36" t="n">
        <v>0</v>
      </c>
      <c r="H250" s="10" t="n">
        <v>0</v>
      </c>
      <c r="I250" s="10">
        <f>G250+H250</f>
      </c>
      <c r="J250" s="10">
        <f>I250/F250*100</f>
      </c>
      <c r="K250" s="11">
        <f>F250-I250</f>
      </c>
    </row>
    <row r="251" spans="1:11">
      <c r="A251" s="4"/>
      <c r="B251" s="4" t="s">
        <v>227</v>
      </c>
      <c r="C251" s="10" t="n">
        <v>20</v>
      </c>
      <c r="D251" s="4" t="s">
        <v>78</v>
      </c>
      <c r="E251" s="10" t="n">
        <v>4420000</v>
      </c>
      <c r="F251" s="10" t="n">
        <v>88400000</v>
      </c>
      <c r="G251" s="36" t="n">
        <v>0</v>
      </c>
      <c r="H251" s="10" t="n">
        <v>0</v>
      </c>
      <c r="I251" s="10">
        <f>G251+H251</f>
      </c>
      <c r="J251" s="10">
        <f>I251/F251*100</f>
      </c>
      <c r="K251" s="11">
        <f>F251-I251</f>
      </c>
    </row>
    <row r="252" spans="1:11">
      <c r="A252" s="4"/>
      <c r="B252" s="4" t="s">
        <v>228</v>
      </c>
      <c r="C252" s="10" t="n">
        <v>6</v>
      </c>
      <c r="D252" s="4" t="s">
        <v>78</v>
      </c>
      <c r="E252" s="10" t="n">
        <v>6470000</v>
      </c>
      <c r="F252" s="10" t="n">
        <v>38820000</v>
      </c>
      <c r="G252" s="36" t="n">
        <v>0</v>
      </c>
      <c r="H252" s="10" t="n">
        <v>0</v>
      </c>
      <c r="I252" s="10">
        <f>G252+H252</f>
      </c>
      <c r="J252" s="10">
        <f>I252/F252*100</f>
      </c>
      <c r="K252" s="11">
        <f>F252-I252</f>
      </c>
    </row>
    <row r="253" spans="1:11">
      <c r="A253" s="30" t="s">
        <v>30</v>
      </c>
      <c r="B253" s="8" t="s">
        <v>252</v>
      </c>
      <c r="C253" s="31" t="n">
        <v>0</v>
      </c>
      <c r="D253" s="4"/>
      <c r="E253" s="31" t="n">
        <v>0</v>
      </c>
      <c r="F253" s="31">
        <f>SUM(F254,F270)</f>
      </c>
      <c r="G253" s="23">
        <f>SUM(G254,G270)</f>
      </c>
      <c r="H253" s="31">
        <f>SUM(H254,H270)</f>
      </c>
      <c r="I253" s="31">
        <f>SUM(I254,I270)</f>
      </c>
      <c r="J253" s="31">
        <f>I253/F253*100</f>
      </c>
      <c r="K253" s="32">
        <f>SUM(K254,K270)</f>
      </c>
    </row>
    <row r="254" spans="1:11">
      <c r="A254" s="33" t="s">
        <v>23</v>
      </c>
      <c r="B254" s="9" t="s">
        <v>121</v>
      </c>
      <c r="C254" s="34" t="n">
        <v>0</v>
      </c>
      <c r="D254" s="4"/>
      <c r="E254" s="34" t="n">
        <v>0</v>
      </c>
      <c r="F254" s="34">
        <f>SUM(F255,F263)</f>
      </c>
      <c r="G254" s="37">
        <f>SUM(G255,G263)</f>
      </c>
      <c r="H254" s="34">
        <f>SUM(H255,H263)</f>
      </c>
      <c r="I254" s="34">
        <f>SUM(I255,I263)</f>
      </c>
      <c r="J254" s="34">
        <f>I254/F254*100</f>
      </c>
      <c r="K254" s="34">
        <f>SUM(K255,K263)</f>
      </c>
    </row>
    <row r="255" spans="1:11">
      <c r="A255" s="5" t="s">
        <v>44</v>
      </c>
      <c r="B255" s="2" t="s">
        <v>45</v>
      </c>
      <c r="C255" s="20" t="n">
        <v>0</v>
      </c>
      <c r="D255" s="4"/>
      <c r="E255" s="20" t="n">
        <v>0</v>
      </c>
      <c r="F255" s="20">
        <f>SUM(F256:F262)</f>
      </c>
      <c r="G255" s="23">
        <f>SUM(G256:G262)</f>
      </c>
      <c r="H255" s="20">
        <f>SUM(H256:H262)</f>
      </c>
      <c r="I255" s="20">
        <f>SUM(I256:I262)</f>
      </c>
      <c r="J255" s="10">
        <f>I255/F255*100</f>
      </c>
      <c r="K255" s="11">
        <f>SUM(K256:K262)</f>
      </c>
    </row>
    <row r="256" spans="1:11">
      <c r="A256" s="4"/>
      <c r="B256" s="4" t="s">
        <v>253</v>
      </c>
      <c r="C256" s="10" t="n">
        <v>0</v>
      </c>
      <c r="D256" s="4" t="s">
        <v>20</v>
      </c>
      <c r="E256" s="10" t="n">
        <v>0</v>
      </c>
      <c r="F256" s="10" t="n">
        <v>20585000</v>
      </c>
      <c r="G256" s="36" t="n">
        <v>0</v>
      </c>
      <c r="H256" s="10" t="n">
        <v>0</v>
      </c>
      <c r="I256" s="10">
        <f>G256+H256</f>
      </c>
      <c r="J256" s="10">
        <f>I256/F256*100</f>
      </c>
      <c r="K256" s="11">
        <f>F256-I256</f>
      </c>
    </row>
    <row r="257" spans="1:11">
      <c r="A257" s="4"/>
      <c r="B257" s="4" t="s">
        <v>254</v>
      </c>
      <c r="C257" s="10" t="n">
        <v>460</v>
      </c>
      <c r="D257" s="4" t="s">
        <v>82</v>
      </c>
      <c r="E257" s="10" t="n">
        <v>900</v>
      </c>
      <c r="F257" s="10" t="n">
        <v>414000</v>
      </c>
      <c r="G257" s="36" t="n">
        <v>0</v>
      </c>
      <c r="H257" s="10" t="n">
        <v>0</v>
      </c>
      <c r="I257" s="10">
        <f>G257+H257</f>
      </c>
      <c r="J257" s="10">
        <f>I257/F257*100</f>
      </c>
      <c r="K257" s="11">
        <f>F257-I257</f>
      </c>
    </row>
    <row r="258" spans="1:11">
      <c r="A258" s="4"/>
      <c r="B258" s="4" t="s">
        <v>255</v>
      </c>
      <c r="C258" s="10" t="n">
        <v>0</v>
      </c>
      <c r="D258" s="4" t="s">
        <v>20</v>
      </c>
      <c r="E258" s="10" t="n">
        <v>0</v>
      </c>
      <c r="F258" s="10" t="n">
        <v>19065000</v>
      </c>
      <c r="G258" s="36" t="n">
        <v>0</v>
      </c>
      <c r="H258" s="10" t="n">
        <v>0</v>
      </c>
      <c r="I258" s="10">
        <f>G258+H258</f>
      </c>
      <c r="J258" s="10">
        <f>I258/F258*100</f>
      </c>
      <c r="K258" s="11">
        <f>F258-I258</f>
      </c>
    </row>
    <row r="259" spans="1:11">
      <c r="A259" s="4"/>
      <c r="B259" s="4" t="s">
        <v>256</v>
      </c>
      <c r="C259" s="10" t="n">
        <v>75</v>
      </c>
      <c r="D259" s="4" t="s">
        <v>212</v>
      </c>
      <c r="E259" s="10" t="n">
        <v>175000</v>
      </c>
      <c r="F259" s="10" t="n">
        <v>13125000</v>
      </c>
      <c r="G259" s="36" t="n">
        <v>0</v>
      </c>
      <c r="H259" s="10" t="n">
        <v>0</v>
      </c>
      <c r="I259" s="10">
        <f>G259+H259</f>
      </c>
      <c r="J259" s="10">
        <f>I259/F259*100</f>
      </c>
      <c r="K259" s="11">
        <f>F259-I259</f>
      </c>
    </row>
    <row r="260" spans="1:11">
      <c r="A260" s="4"/>
      <c r="B260" s="4" t="s">
        <v>257</v>
      </c>
      <c r="C260" s="10" t="n">
        <v>1</v>
      </c>
      <c r="D260" s="4" t="s">
        <v>194</v>
      </c>
      <c r="E260" s="10" t="n">
        <v>5940000</v>
      </c>
      <c r="F260" s="10" t="n">
        <v>5940000</v>
      </c>
      <c r="G260" s="36" t="n">
        <v>0</v>
      </c>
      <c r="H260" s="10" t="n">
        <v>0</v>
      </c>
      <c r="I260" s="10">
        <f>G260+H260</f>
      </c>
      <c r="J260" s="10">
        <f>I260/F260*100</f>
      </c>
      <c r="K260" s="11">
        <f>F260-I260</f>
      </c>
    </row>
    <row r="261" spans="1:11">
      <c r="A261" s="4"/>
      <c r="B261" s="4" t="s">
        <v>258</v>
      </c>
      <c r="C261" s="10" t="n">
        <v>0</v>
      </c>
      <c r="D261" s="4" t="s">
        <v>20</v>
      </c>
      <c r="E261" s="10" t="n">
        <v>0</v>
      </c>
      <c r="F261" s="10" t="n">
        <v>1106000</v>
      </c>
      <c r="G261" s="36" t="n">
        <v>0</v>
      </c>
      <c r="H261" s="10" t="n">
        <v>0</v>
      </c>
      <c r="I261" s="10">
        <f>G261+H261</f>
      </c>
      <c r="J261" s="10">
        <f>I261/F261*100</f>
      </c>
      <c r="K261" s="11">
        <f>F261-I261</f>
      </c>
    </row>
    <row r="262" spans="1:11">
      <c r="A262" s="4"/>
      <c r="B262" s="4" t="s">
        <v>259</v>
      </c>
      <c r="C262" s="10" t="n">
        <v>5</v>
      </c>
      <c r="D262" s="4" t="s">
        <v>100</v>
      </c>
      <c r="E262" s="10" t="n">
        <v>221300</v>
      </c>
      <c r="F262" s="10" t="n">
        <v>1106000</v>
      </c>
      <c r="G262" s="36" t="n">
        <v>0</v>
      </c>
      <c r="H262" s="10" t="n">
        <v>0</v>
      </c>
      <c r="I262" s="10">
        <f>G262+H262</f>
      </c>
      <c r="J262" s="10">
        <f>I262/F262*100</f>
      </c>
      <c r="K262" s="11">
        <f>F262-I262</f>
      </c>
    </row>
    <row r="263" spans="1:11">
      <c r="A263" s="5" t="s">
        <v>48</v>
      </c>
      <c r="B263" s="2" t="s">
        <v>49</v>
      </c>
      <c r="C263" s="20" t="n">
        <v>0</v>
      </c>
      <c r="D263" s="4"/>
      <c r="E263" s="20" t="n">
        <v>0</v>
      </c>
      <c r="F263" s="20">
        <f>SUM(F264:F269)</f>
      </c>
      <c r="G263" s="23">
        <f>SUM(G264:G269)</f>
      </c>
      <c r="H263" s="20">
        <f>SUM(H264:H269)</f>
      </c>
      <c r="I263" s="20">
        <f>SUM(I264:I269)</f>
      </c>
      <c r="J263" s="10">
        <f>I263/F263*100</f>
      </c>
      <c r="K263" s="11">
        <f>SUM(K264:K269)</f>
      </c>
    </row>
    <row r="264" spans="1:11">
      <c r="A264" s="4"/>
      <c r="B264" s="4" t="s">
        <v>260</v>
      </c>
      <c r="C264" s="10" t="n">
        <v>120</v>
      </c>
      <c r="D264" s="4" t="s">
        <v>261</v>
      </c>
      <c r="E264" s="10" t="n">
        <v>290000</v>
      </c>
      <c r="F264" s="10" t="n">
        <v>34800000</v>
      </c>
      <c r="G264" s="36" t="n">
        <v>0</v>
      </c>
      <c r="H264" s="10" t="n">
        <v>0</v>
      </c>
      <c r="I264" s="10">
        <f>G264+H264</f>
      </c>
      <c r="J264" s="10">
        <f>I264/F264*100</f>
      </c>
      <c r="K264" s="11">
        <f>F264-I264</f>
      </c>
    </row>
    <row r="265" spans="1:11">
      <c r="A265" s="4"/>
      <c r="B265" s="4" t="s">
        <v>262</v>
      </c>
      <c r="C265" s="10" t="n">
        <v>2925</v>
      </c>
      <c r="D265" s="4" t="s">
        <v>204</v>
      </c>
      <c r="E265" s="10" t="n">
        <v>10000</v>
      </c>
      <c r="F265" s="10" t="n">
        <v>29250000</v>
      </c>
      <c r="G265" s="36" t="n">
        <v>0</v>
      </c>
      <c r="H265" s="10" t="n">
        <v>0</v>
      </c>
      <c r="I265" s="10">
        <f>G265+H265</f>
      </c>
      <c r="J265" s="10">
        <f>I265/F265*100</f>
      </c>
      <c r="K265" s="11">
        <f>F265-I265</f>
      </c>
    </row>
    <row r="266" spans="1:11">
      <c r="A266" s="4"/>
      <c r="B266" s="4" t="s">
        <v>263</v>
      </c>
      <c r="C266" s="10" t="n">
        <v>75</v>
      </c>
      <c r="D266" s="4" t="s">
        <v>264</v>
      </c>
      <c r="E266" s="10" t="n">
        <v>750000</v>
      </c>
      <c r="F266" s="10" t="n">
        <v>56250000</v>
      </c>
      <c r="G266" s="36" t="n">
        <v>0</v>
      </c>
      <c r="H266" s="10" t="n">
        <v>0</v>
      </c>
      <c r="I266" s="10">
        <f>G266+H266</f>
      </c>
      <c r="J266" s="10">
        <f>I266/F266*100</f>
      </c>
      <c r="K266" s="11">
        <f>F266-I266</f>
      </c>
    </row>
    <row r="267" spans="1:11">
      <c r="A267" s="4"/>
      <c r="B267" s="4" t="s">
        <v>265</v>
      </c>
      <c r="C267" s="10" t="n">
        <v>75</v>
      </c>
      <c r="D267" s="4" t="s">
        <v>204</v>
      </c>
      <c r="E267" s="10" t="n">
        <v>100000</v>
      </c>
      <c r="F267" s="10" t="n">
        <v>7500000</v>
      </c>
      <c r="G267" s="36" t="n">
        <v>0</v>
      </c>
      <c r="H267" s="10" t="n">
        <v>0</v>
      </c>
      <c r="I267" s="10">
        <f>G267+H267</f>
      </c>
      <c r="J267" s="10">
        <f>I267/F267*100</f>
      </c>
      <c r="K267" s="11">
        <f>F267-I267</f>
      </c>
    </row>
    <row r="268" spans="1:11">
      <c r="A268" s="4"/>
      <c r="B268" s="4" t="s">
        <v>266</v>
      </c>
      <c r="C268" s="10" t="n">
        <v>75</v>
      </c>
      <c r="D268" s="4" t="s">
        <v>204</v>
      </c>
      <c r="E268" s="10" t="n">
        <v>100000</v>
      </c>
      <c r="F268" s="10" t="n">
        <v>7500000</v>
      </c>
      <c r="G268" s="36" t="n">
        <v>0</v>
      </c>
      <c r="H268" s="10" t="n">
        <v>0</v>
      </c>
      <c r="I268" s="10">
        <f>G268+H268</f>
      </c>
      <c r="J268" s="10">
        <f>I268/F268*100</f>
      </c>
      <c r="K268" s="11">
        <f>F268-I268</f>
      </c>
    </row>
    <row r="269" spans="1:11">
      <c r="A269" s="4"/>
      <c r="B269" s="4" t="s">
        <v>267</v>
      </c>
      <c r="C269" s="10" t="n">
        <v>225</v>
      </c>
      <c r="D269" s="4" t="s">
        <v>268</v>
      </c>
      <c r="E269" s="10" t="n">
        <v>100000</v>
      </c>
      <c r="F269" s="10" t="n">
        <v>22500000</v>
      </c>
      <c r="G269" s="36" t="n">
        <v>0</v>
      </c>
      <c r="H269" s="10" t="n">
        <v>0</v>
      </c>
      <c r="I269" s="10">
        <f>G269+H269</f>
      </c>
      <c r="J269" s="10">
        <f>I269/F269*100</f>
      </c>
      <c r="K269" s="11">
        <f>F269-I269</f>
      </c>
    </row>
    <row r="270" spans="1:11">
      <c r="A270" s="33" t="s">
        <v>125</v>
      </c>
      <c r="B270" s="9" t="s">
        <v>126</v>
      </c>
      <c r="C270" s="34" t="n">
        <v>0</v>
      </c>
      <c r="D270" s="4"/>
      <c r="E270" s="34" t="n">
        <v>0</v>
      </c>
      <c r="F270" s="34">
        <f>SUM(F271,F281,F291,F293,F296)</f>
      </c>
      <c r="G270" s="37">
        <f>SUM(G271,G281,G291,G293,G296)</f>
      </c>
      <c r="H270" s="34">
        <f>SUM(H271,H281,H291,H293,H296)</f>
      </c>
      <c r="I270" s="34">
        <f>SUM(I271,I281,I291,I293,I296)</f>
      </c>
      <c r="J270" s="34">
        <f>I270/F270*100</f>
      </c>
      <c r="K270" s="34">
        <f>SUM(K271,K281,K291,K293,K296)</f>
      </c>
    </row>
    <row r="271" spans="1:11">
      <c r="A271" s="5" t="s">
        <v>44</v>
      </c>
      <c r="B271" s="2" t="s">
        <v>45</v>
      </c>
      <c r="C271" s="20" t="n">
        <v>0</v>
      </c>
      <c r="D271" s="4"/>
      <c r="E271" s="20" t="n">
        <v>0</v>
      </c>
      <c r="F271" s="20">
        <f>SUM(F272:F280)</f>
      </c>
      <c r="G271" s="23">
        <f>SUM(G272:G280)</f>
      </c>
      <c r="H271" s="20">
        <f>SUM(H272:H280)</f>
      </c>
      <c r="I271" s="20">
        <f>SUM(I272:I280)</f>
      </c>
      <c r="J271" s="10">
        <f>I271/F271*100</f>
      </c>
      <c r="K271" s="11">
        <f>SUM(K272:K280)</f>
      </c>
    </row>
    <row r="272" spans="1:11">
      <c r="A272" s="4"/>
      <c r="B272" s="4" t="s">
        <v>253</v>
      </c>
      <c r="C272" s="10" t="n">
        <v>0</v>
      </c>
      <c r="D272" s="4" t="s">
        <v>20</v>
      </c>
      <c r="E272" s="10" t="n">
        <v>0</v>
      </c>
      <c r="F272" s="10" t="n">
        <v>238664000</v>
      </c>
      <c r="G272" s="36" t="n">
        <v>0</v>
      </c>
      <c r="H272" s="10" t="n">
        <v>0</v>
      </c>
      <c r="I272" s="10">
        <f>G272+H272</f>
      </c>
      <c r="J272" s="10">
        <f>I272/F272*100</f>
      </c>
      <c r="K272" s="11">
        <f>F272-I272</f>
      </c>
    </row>
    <row r="273" spans="1:11">
      <c r="A273" s="4"/>
      <c r="B273" s="4" t="s">
        <v>269</v>
      </c>
      <c r="C273" s="10" t="n">
        <v>1824</v>
      </c>
      <c r="D273" s="4" t="s">
        <v>82</v>
      </c>
      <c r="E273" s="10" t="n">
        <v>900</v>
      </c>
      <c r="F273" s="10" t="n">
        <v>1641000</v>
      </c>
      <c r="G273" s="36" t="n">
        <v>0</v>
      </c>
      <c r="H273" s="10" t="n">
        <v>0</v>
      </c>
      <c r="I273" s="10">
        <f>G273+H273</f>
      </c>
      <c r="J273" s="10">
        <f>I273/F273*100</f>
      </c>
      <c r="K273" s="11">
        <f>F273-I273</f>
      </c>
    </row>
    <row r="274" spans="1:11">
      <c r="A274" s="4"/>
      <c r="B274" s="4" t="s">
        <v>255</v>
      </c>
      <c r="C274" s="10" t="n">
        <v>0</v>
      </c>
      <c r="D274" s="4" t="s">
        <v>20</v>
      </c>
      <c r="E274" s="10" t="n">
        <v>0</v>
      </c>
      <c r="F274" s="10" t="n">
        <v>237023000</v>
      </c>
      <c r="G274" s="36" t="n">
        <v>0</v>
      </c>
      <c r="H274" s="10" t="n">
        <v>0</v>
      </c>
      <c r="I274" s="10">
        <f>G274+H274</f>
      </c>
      <c r="J274" s="10">
        <f>I274/F274*100</f>
      </c>
      <c r="K274" s="11">
        <f>F274-I274</f>
      </c>
    </row>
    <row r="275" spans="1:11">
      <c r="A275" s="4"/>
      <c r="B275" s="4" t="s">
        <v>270</v>
      </c>
      <c r="C275" s="10" t="n">
        <v>500</v>
      </c>
      <c r="D275" s="4" t="s">
        <v>212</v>
      </c>
      <c r="E275" s="10" t="n">
        <v>222000</v>
      </c>
      <c r="F275" s="10" t="n">
        <v>111000000</v>
      </c>
      <c r="G275" s="36" t="n">
        <v>0</v>
      </c>
      <c r="H275" s="10" t="n">
        <v>0</v>
      </c>
      <c r="I275" s="10">
        <f>G275+H275</f>
      </c>
      <c r="J275" s="10">
        <f>I275/F275*100</f>
      </c>
      <c r="K275" s="11">
        <f>F275-I275</f>
      </c>
    </row>
    <row r="276" spans="1:11">
      <c r="A276" s="4"/>
      <c r="B276" s="4" t="s">
        <v>271</v>
      </c>
      <c r="C276" s="10" t="n">
        <v>165</v>
      </c>
      <c r="D276" s="4" t="s">
        <v>56</v>
      </c>
      <c r="E276" s="10" t="n">
        <v>69000</v>
      </c>
      <c r="F276" s="10" t="n">
        <v>11385000</v>
      </c>
      <c r="G276" s="36" t="n">
        <v>0</v>
      </c>
      <c r="H276" s="10" t="n">
        <v>0</v>
      </c>
      <c r="I276" s="10">
        <f>G276+H276</f>
      </c>
      <c r="J276" s="10">
        <f>I276/F276*100</f>
      </c>
      <c r="K276" s="11">
        <f>F276-I276</f>
      </c>
    </row>
    <row r="277" spans="1:11">
      <c r="A277" s="4"/>
      <c r="B277" s="4" t="s">
        <v>272</v>
      </c>
      <c r="C277" s="10" t="n">
        <v>525</v>
      </c>
      <c r="D277" s="4" t="s">
        <v>100</v>
      </c>
      <c r="E277" s="10" t="n">
        <v>100000</v>
      </c>
      <c r="F277" s="10" t="n">
        <v>52500000</v>
      </c>
      <c r="G277" s="36" t="n">
        <v>0</v>
      </c>
      <c r="H277" s="10" t="n">
        <v>0</v>
      </c>
      <c r="I277" s="10">
        <f>G277+H277</f>
      </c>
      <c r="J277" s="10">
        <f>I277/F277*100</f>
      </c>
      <c r="K277" s="11">
        <f>F277-I277</f>
      </c>
    </row>
    <row r="278" spans="1:11">
      <c r="A278" s="4"/>
      <c r="B278" s="4" t="s">
        <v>273</v>
      </c>
      <c r="C278" s="10" t="n">
        <v>3000</v>
      </c>
      <c r="D278" s="4" t="s">
        <v>82</v>
      </c>
      <c r="E278" s="10" t="n">
        <v>2000</v>
      </c>
      <c r="F278" s="10" t="n">
        <v>6000000</v>
      </c>
      <c r="G278" s="36" t="n">
        <v>0</v>
      </c>
      <c r="H278" s="10" t="n">
        <v>0</v>
      </c>
      <c r="I278" s="10">
        <f>G278+H278</f>
      </c>
      <c r="J278" s="10">
        <f>I278/F278*100</f>
      </c>
      <c r="K278" s="11">
        <f>F278-I278</f>
      </c>
    </row>
    <row r="279" spans="1:11">
      <c r="A279" s="4"/>
      <c r="B279" s="4" t="s">
        <v>274</v>
      </c>
      <c r="C279" s="10" t="n">
        <v>502</v>
      </c>
      <c r="D279" s="4" t="s">
        <v>236</v>
      </c>
      <c r="E279" s="10" t="n">
        <v>100000</v>
      </c>
      <c r="F279" s="10" t="n">
        <v>50200000</v>
      </c>
      <c r="G279" s="36" t="n">
        <v>0</v>
      </c>
      <c r="H279" s="10" t="n">
        <v>0</v>
      </c>
      <c r="I279" s="10">
        <f>G279+H279</f>
      </c>
      <c r="J279" s="10">
        <f>I279/F279*100</f>
      </c>
      <c r="K279" s="11">
        <f>F279-I279</f>
      </c>
    </row>
    <row r="280" spans="1:11">
      <c r="A280" s="4"/>
      <c r="B280" s="4" t="s">
        <v>275</v>
      </c>
      <c r="C280" s="10" t="n">
        <v>2969</v>
      </c>
      <c r="D280" s="4" t="s">
        <v>82</v>
      </c>
      <c r="E280" s="10" t="n">
        <v>2000</v>
      </c>
      <c r="F280" s="10" t="n">
        <v>5938000</v>
      </c>
      <c r="G280" s="36" t="n">
        <v>0</v>
      </c>
      <c r="H280" s="10" t="n">
        <v>0</v>
      </c>
      <c r="I280" s="10">
        <f>G280+H280</f>
      </c>
      <c r="J280" s="10">
        <f>I280/F280*100</f>
      </c>
      <c r="K280" s="11">
        <f>F280-I280</f>
      </c>
    </row>
    <row r="281" spans="1:11">
      <c r="A281" s="5" t="s">
        <v>48</v>
      </c>
      <c r="B281" s="2" t="s">
        <v>49</v>
      </c>
      <c r="C281" s="20" t="n">
        <v>0</v>
      </c>
      <c r="D281" s="4"/>
      <c r="E281" s="20" t="n">
        <v>0</v>
      </c>
      <c r="F281" s="20">
        <f>SUM(F282:F290)</f>
      </c>
      <c r="G281" s="23">
        <f>SUM(G282:G290)</f>
      </c>
      <c r="H281" s="20">
        <f>SUM(H282:H290)</f>
      </c>
      <c r="I281" s="20">
        <f>SUM(I282:I290)</f>
      </c>
      <c r="J281" s="10">
        <f>I281/F281*100</f>
      </c>
      <c r="K281" s="11">
        <f>SUM(K282:K290)</f>
      </c>
    </row>
    <row r="282" spans="1:11">
      <c r="A282" s="4"/>
      <c r="B282" s="4" t="s">
        <v>276</v>
      </c>
      <c r="C282" s="10" t="n">
        <v>7908</v>
      </c>
      <c r="D282" s="4" t="s">
        <v>277</v>
      </c>
      <c r="E282" s="10" t="n">
        <v>10000</v>
      </c>
      <c r="F282" s="10" t="n">
        <v>79080000</v>
      </c>
      <c r="G282" s="36" t="n">
        <v>0</v>
      </c>
      <c r="H282" s="10" t="n">
        <v>0</v>
      </c>
      <c r="I282" s="10">
        <f>G282+H282</f>
      </c>
      <c r="J282" s="10">
        <f>I282/F282*100</f>
      </c>
      <c r="K282" s="11">
        <f>F282-I282</f>
      </c>
    </row>
    <row r="283" spans="1:11">
      <c r="A283" s="4"/>
      <c r="B283" s="4" t="s">
        <v>260</v>
      </c>
      <c r="C283" s="10" t="n">
        <v>342</v>
      </c>
      <c r="D283" s="4" t="s">
        <v>261</v>
      </c>
      <c r="E283" s="10" t="n">
        <v>290000</v>
      </c>
      <c r="F283" s="10" t="n">
        <v>99180000</v>
      </c>
      <c r="G283" s="36" t="n">
        <v>0</v>
      </c>
      <c r="H283" s="10" t="n">
        <v>0</v>
      </c>
      <c r="I283" s="10">
        <f>G283+H283</f>
      </c>
      <c r="J283" s="10">
        <f>I283/F283*100</f>
      </c>
      <c r="K283" s="11">
        <f>F283-I283</f>
      </c>
    </row>
    <row r="284" spans="1:11">
      <c r="A284" s="4"/>
      <c r="B284" s="4" t="s">
        <v>278</v>
      </c>
      <c r="C284" s="10" t="n">
        <v>868</v>
      </c>
      <c r="D284" s="4" t="s">
        <v>279</v>
      </c>
      <c r="E284" s="10" t="n">
        <v>50000</v>
      </c>
      <c r="F284" s="10" t="n">
        <v>43400000</v>
      </c>
      <c r="G284" s="36" t="n">
        <v>0</v>
      </c>
      <c r="H284" s="10" t="n">
        <v>0</v>
      </c>
      <c r="I284" s="10">
        <f>G284+H284</f>
      </c>
      <c r="J284" s="10">
        <f>I284/F284*100</f>
      </c>
      <c r="K284" s="11">
        <f>F284-I284</f>
      </c>
    </row>
    <row r="285" spans="1:11">
      <c r="A285" s="4"/>
      <c r="B285" s="4" t="s">
        <v>280</v>
      </c>
      <c r="C285" s="10" t="n">
        <v>434</v>
      </c>
      <c r="D285" s="4" t="s">
        <v>277</v>
      </c>
      <c r="E285" s="10" t="n">
        <v>100000</v>
      </c>
      <c r="F285" s="10" t="n">
        <v>43400000</v>
      </c>
      <c r="G285" s="36" t="n">
        <v>0</v>
      </c>
      <c r="H285" s="10" t="n">
        <v>0</v>
      </c>
      <c r="I285" s="10">
        <f>G285+H285</f>
      </c>
      <c r="J285" s="10">
        <f>I285/F285*100</f>
      </c>
      <c r="K285" s="11">
        <f>F285-I285</f>
      </c>
    </row>
    <row r="286" spans="1:11">
      <c r="A286" s="4"/>
      <c r="B286" s="4" t="s">
        <v>281</v>
      </c>
      <c r="C286" s="10" t="n">
        <v>434</v>
      </c>
      <c r="D286" s="4" t="s">
        <v>277</v>
      </c>
      <c r="E286" s="10" t="n">
        <v>100000</v>
      </c>
      <c r="F286" s="10" t="n">
        <v>43400000</v>
      </c>
      <c r="G286" s="36" t="n">
        <v>0</v>
      </c>
      <c r="H286" s="10" t="n">
        <v>0</v>
      </c>
      <c r="I286" s="10">
        <f>G286+H286</f>
      </c>
      <c r="J286" s="10">
        <f>I286/F286*100</f>
      </c>
      <c r="K286" s="11">
        <f>F286-I286</f>
      </c>
    </row>
    <row r="287" spans="1:11">
      <c r="A287" s="4"/>
      <c r="B287" s="4" t="s">
        <v>282</v>
      </c>
      <c r="C287" s="10" t="n">
        <v>1202</v>
      </c>
      <c r="D287" s="4" t="s">
        <v>279</v>
      </c>
      <c r="E287" s="10" t="n">
        <v>95000</v>
      </c>
      <c r="F287" s="10" t="n">
        <v>114190000</v>
      </c>
      <c r="G287" s="36" t="n">
        <v>0</v>
      </c>
      <c r="H287" s="10" t="n">
        <v>0</v>
      </c>
      <c r="I287" s="10">
        <f>G287+H287</f>
      </c>
      <c r="J287" s="10">
        <f>I287/F287*100</f>
      </c>
      <c r="K287" s="11">
        <f>F287-I287</f>
      </c>
    </row>
    <row r="288" spans="1:11">
      <c r="A288" s="4"/>
      <c r="B288" s="4" t="s">
        <v>283</v>
      </c>
      <c r="C288" s="10" t="n">
        <v>434</v>
      </c>
      <c r="D288" s="4" t="s">
        <v>279</v>
      </c>
      <c r="E288" s="10" t="n">
        <v>750000</v>
      </c>
      <c r="F288" s="10" t="n">
        <v>325500000</v>
      </c>
      <c r="G288" s="36" t="n">
        <v>0</v>
      </c>
      <c r="H288" s="10" t="n">
        <v>0</v>
      </c>
      <c r="I288" s="10">
        <f>G288+H288</f>
      </c>
      <c r="J288" s="10">
        <f>I288/F288*100</f>
      </c>
      <c r="K288" s="11">
        <f>F288-I288</f>
      </c>
    </row>
    <row r="289" spans="1:11">
      <c r="A289" s="4"/>
      <c r="B289" s="4" t="s">
        <v>284</v>
      </c>
      <c r="C289" s="10" t="n">
        <v>50</v>
      </c>
      <c r="D289" s="4" t="s">
        <v>56</v>
      </c>
      <c r="E289" s="10" t="n">
        <v>250000</v>
      </c>
      <c r="F289" s="10" t="n">
        <v>12500000</v>
      </c>
      <c r="G289" s="36" t="n">
        <v>0</v>
      </c>
      <c r="H289" s="10" t="n">
        <v>0</v>
      </c>
      <c r="I289" s="10">
        <f>G289+H289</f>
      </c>
      <c r="J289" s="10">
        <f>I289/F289*100</f>
      </c>
      <c r="K289" s="11">
        <f>F289-I289</f>
      </c>
    </row>
    <row r="290" spans="1:11">
      <c r="A290" s="4"/>
      <c r="B290" s="4" t="s">
        <v>285</v>
      </c>
      <c r="C290" s="10" t="n">
        <v>1392</v>
      </c>
      <c r="D290" s="4" t="s">
        <v>286</v>
      </c>
      <c r="E290" s="10" t="n">
        <v>250000</v>
      </c>
      <c r="F290" s="10" t="n">
        <v>348000000</v>
      </c>
      <c r="G290" s="36" t="n">
        <v>0</v>
      </c>
      <c r="H290" s="10" t="n">
        <v>0</v>
      </c>
      <c r="I290" s="10">
        <f>G290+H290</f>
      </c>
      <c r="J290" s="10">
        <f>I290/F290*100</f>
      </c>
      <c r="K290" s="11">
        <f>F290-I290</f>
      </c>
    </row>
    <row r="291" spans="1:11">
      <c r="A291" s="5" t="s">
        <v>57</v>
      </c>
      <c r="B291" s="2" t="s">
        <v>58</v>
      </c>
      <c r="C291" s="20" t="n">
        <v>0</v>
      </c>
      <c r="D291" s="4"/>
      <c r="E291" s="20" t="n">
        <v>0</v>
      </c>
      <c r="F291" s="20">
        <f>SUM(F292:F292)</f>
      </c>
      <c r="G291" s="23">
        <f>SUM(G292:G292)</f>
      </c>
      <c r="H291" s="20">
        <f>SUM(H292:H292)</f>
      </c>
      <c r="I291" s="20">
        <f>SUM(I292:I292)</f>
      </c>
      <c r="J291" s="10">
        <f>I291/F291*100</f>
      </c>
      <c r="K291" s="11">
        <f>SUM(K292:K292)</f>
      </c>
    </row>
    <row r="292" spans="1:11">
      <c r="A292" s="4"/>
      <c r="B292" s="4" t="s">
        <v>287</v>
      </c>
      <c r="C292" s="10" t="n">
        <v>1</v>
      </c>
      <c r="D292" s="4" t="s">
        <v>63</v>
      </c>
      <c r="E292" s="10" t="n">
        <v>65000000</v>
      </c>
      <c r="F292" s="10" t="n">
        <v>65000000</v>
      </c>
      <c r="G292" s="36" t="n">
        <v>0</v>
      </c>
      <c r="H292" s="10" t="n">
        <v>0</v>
      </c>
      <c r="I292" s="10">
        <f>G292+H292</f>
      </c>
      <c r="J292" s="10">
        <f>I292/F292*100</f>
      </c>
      <c r="K292" s="11">
        <f>F292-I292</f>
      </c>
    </row>
    <row r="293" spans="1:11">
      <c r="A293" s="5" t="s">
        <v>65</v>
      </c>
      <c r="B293" s="2" t="s">
        <v>66</v>
      </c>
      <c r="C293" s="20" t="n">
        <v>0</v>
      </c>
      <c r="D293" s="4"/>
      <c r="E293" s="20" t="n">
        <v>0</v>
      </c>
      <c r="F293" s="20">
        <f>SUM(F294:F295)</f>
      </c>
      <c r="G293" s="23">
        <f>SUM(G294:G295)</f>
      </c>
      <c r="H293" s="20">
        <f>SUM(H294:H295)</f>
      </c>
      <c r="I293" s="20">
        <f>SUM(I294:I295)</f>
      </c>
      <c r="J293" s="10">
        <f>I293/F293*100</f>
      </c>
      <c r="K293" s="11">
        <f>SUM(K294:K295)</f>
      </c>
    </row>
    <row r="294" spans="1:11">
      <c r="A294" s="4"/>
      <c r="B294" s="4" t="s">
        <v>288</v>
      </c>
      <c r="C294" s="10" t="n">
        <v>92028</v>
      </c>
      <c r="D294" s="4" t="s">
        <v>82</v>
      </c>
      <c r="E294" s="10" t="n">
        <v>330</v>
      </c>
      <c r="F294" s="10" t="n">
        <v>30369000</v>
      </c>
      <c r="G294" s="36" t="n">
        <v>0</v>
      </c>
      <c r="H294" s="10" t="n">
        <v>0</v>
      </c>
      <c r="I294" s="10">
        <f>G294+H294</f>
      </c>
      <c r="J294" s="10">
        <f>I294/F294*100</f>
      </c>
      <c r="K294" s="11">
        <f>F294-I294</f>
      </c>
    </row>
    <row r="295" spans="1:11">
      <c r="A295" s="4"/>
      <c r="B295" s="4" t="s">
        <v>67</v>
      </c>
      <c r="C295" s="10" t="n">
        <v>1</v>
      </c>
      <c r="D295" s="4" t="s">
        <v>39</v>
      </c>
      <c r="E295" s="10" t="n">
        <v>8208000</v>
      </c>
      <c r="F295" s="10" t="n">
        <v>8208000</v>
      </c>
      <c r="G295" s="36" t="n">
        <v>0</v>
      </c>
      <c r="H295" s="10" t="n">
        <v>0</v>
      </c>
      <c r="I295" s="10">
        <f>G295+H295</f>
      </c>
      <c r="J295" s="10">
        <f>I295/F295*100</f>
      </c>
      <c r="K295" s="11">
        <f>F295-I295</f>
      </c>
    </row>
    <row r="296" spans="1:11">
      <c r="A296" s="5" t="s">
        <v>69</v>
      </c>
      <c r="B296" s="2" t="s">
        <v>70</v>
      </c>
      <c r="C296" s="20" t="n">
        <v>0</v>
      </c>
      <c r="D296" s="4"/>
      <c r="E296" s="20" t="n">
        <v>0</v>
      </c>
      <c r="F296" s="20">
        <f>SUM(F297:F297)</f>
      </c>
      <c r="G296" s="23">
        <f>SUM(G297:G297)</f>
      </c>
      <c r="H296" s="20">
        <f>SUM(H297:H297)</f>
      </c>
      <c r="I296" s="20">
        <f>SUM(I297:I297)</f>
      </c>
      <c r="J296" s="10">
        <f>I296/F296*100</f>
      </c>
      <c r="K296" s="11">
        <f>SUM(K297:K297)</f>
      </c>
    </row>
    <row r="297" spans="1:11">
      <c r="A297" s="4"/>
      <c r="B297" s="4" t="s">
        <v>289</v>
      </c>
      <c r="C297" s="10" t="n">
        <v>60</v>
      </c>
      <c r="D297" s="4" t="s">
        <v>194</v>
      </c>
      <c r="E297" s="10" t="n">
        <v>200000</v>
      </c>
      <c r="F297" s="10" t="n">
        <v>12000000</v>
      </c>
      <c r="G297" s="36" t="n">
        <v>0</v>
      </c>
      <c r="H297" s="10" t="n">
        <v>0</v>
      </c>
      <c r="I297" s="10">
        <f>G297+H297</f>
      </c>
      <c r="J297" s="10">
        <f>I297/F297*100</f>
      </c>
      <c r="K297" s="11">
        <f>F297-I297</f>
      </c>
    </row>
    <row r="298" spans="1:11">
      <c r="A298" s="6" t="s">
        <v>290</v>
      </c>
      <c r="B298" s="6" t="s">
        <v>291</v>
      </c>
      <c r="C298" s="28" t="n">
        <v>1</v>
      </c>
      <c r="D298" s="6" t="s">
        <v>20</v>
      </c>
      <c r="E298" s="28" t="n">
        <v>0</v>
      </c>
      <c r="F298" s="28">
        <f>SUM(F299,F307,F311,F317,F331)</f>
      </c>
      <c r="G298" s="23">
        <f>SUM(G299,G307,G311,G317,G331)</f>
      </c>
      <c r="H298" s="28">
        <f>SUM(H299,H307,H311,H317,H331)</f>
      </c>
      <c r="I298" s="28">
        <f>SUM(I299,I307,I311,I317,I331)</f>
      </c>
      <c r="J298" s="28">
        <f>I298/F298*100</f>
      </c>
      <c r="K298" s="29">
        <f>SUM(K299,K307,K311,K317,K331)</f>
      </c>
    </row>
    <row r="299" spans="1:11">
      <c r="A299" s="30" t="s">
        <v>42</v>
      </c>
      <c r="B299" s="8" t="s">
        <v>292</v>
      </c>
      <c r="C299" s="31" t="n">
        <v>0</v>
      </c>
      <c r="D299" s="4"/>
      <c r="E299" s="31" t="n">
        <v>0</v>
      </c>
      <c r="F299" s="31">
        <f>SUM(F300)</f>
      </c>
      <c r="G299" s="23">
        <f>SUM(G300)</f>
      </c>
      <c r="H299" s="31">
        <f>SUM(H300)</f>
      </c>
      <c r="I299" s="31">
        <f>SUM(I300)</f>
      </c>
      <c r="J299" s="31">
        <f>I299/F299*100</f>
      </c>
      <c r="K299" s="32">
        <f>SUM(K300)</f>
      </c>
    </row>
    <row r="300" spans="1:11">
      <c r="A300" s="33" t="s">
        <v>23</v>
      </c>
      <c r="B300" s="9" t="s">
        <v>24</v>
      </c>
      <c r="C300" s="34" t="n">
        <v>0</v>
      </c>
      <c r="D300" s="4"/>
      <c r="E300" s="34" t="n">
        <v>0</v>
      </c>
      <c r="F300" s="34">
        <f>SUM(F301,F303,F305)</f>
      </c>
      <c r="G300" s="37">
        <f>SUM(G301,G303,G305)</f>
      </c>
      <c r="H300" s="34">
        <f>SUM(H301,H303,H305)</f>
      </c>
      <c r="I300" s="34">
        <f>SUM(I301,I303,I305)</f>
      </c>
      <c r="J300" s="34">
        <f>I300/F300*100</f>
      </c>
      <c r="K300" s="34">
        <f>SUM(K301,K303,K305)</f>
      </c>
    </row>
    <row r="301" spans="1:11">
      <c r="A301" s="5" t="s">
        <v>44</v>
      </c>
      <c r="B301" s="2" t="s">
        <v>45</v>
      </c>
      <c r="C301" s="20" t="n">
        <v>0</v>
      </c>
      <c r="D301" s="4"/>
      <c r="E301" s="20" t="n">
        <v>0</v>
      </c>
      <c r="F301" s="20">
        <f>SUM(F302:F302)</f>
      </c>
      <c r="G301" s="23">
        <f>SUM(G302:G302)</f>
      </c>
      <c r="H301" s="20">
        <f>SUM(H302:H302)</f>
      </c>
      <c r="I301" s="20">
        <f>SUM(I302:I302)</f>
      </c>
      <c r="J301" s="10">
        <f>I301/F301*100</f>
      </c>
      <c r="K301" s="11">
        <f>SUM(K302:K302)</f>
      </c>
    </row>
    <row r="302" spans="1:11">
      <c r="A302" s="4"/>
      <c r="B302" s="4" t="s">
        <v>293</v>
      </c>
      <c r="C302" s="10" t="n">
        <v>80</v>
      </c>
      <c r="D302" s="4" t="s">
        <v>56</v>
      </c>
      <c r="E302" s="10" t="n">
        <v>69000</v>
      </c>
      <c r="F302" s="10" t="n">
        <v>5520000</v>
      </c>
      <c r="G302" s="36" t="n">
        <v>0</v>
      </c>
      <c r="H302" s="10" t="n">
        <v>18338400</v>
      </c>
      <c r="I302" s="10">
        <f>G302+H302</f>
      </c>
      <c r="J302" s="10">
        <f>I302/F302*100</f>
      </c>
      <c r="K302" s="40">
        <f>F302-I302</f>
      </c>
    </row>
    <row r="303" spans="1:11">
      <c r="A303" s="5" t="s">
        <v>85</v>
      </c>
      <c r="B303" s="2" t="s">
        <v>86</v>
      </c>
      <c r="C303" s="20" t="n">
        <v>0</v>
      </c>
      <c r="D303" s="4"/>
      <c r="E303" s="20" t="n">
        <v>0</v>
      </c>
      <c r="F303" s="20">
        <f>SUM(F304:F304)</f>
      </c>
      <c r="G303" s="23">
        <f>SUM(G304:G304)</f>
      </c>
      <c r="H303" s="20">
        <f>SUM(H304:H304)</f>
      </c>
      <c r="I303" s="20">
        <f>SUM(I304:I304)</f>
      </c>
      <c r="J303" s="10">
        <f>I303/F303*100</f>
      </c>
      <c r="K303" s="11">
        <f>SUM(K304:K304)</f>
      </c>
    </row>
    <row r="304" spans="1:11">
      <c r="A304" s="4"/>
      <c r="B304" s="4" t="s">
        <v>182</v>
      </c>
      <c r="C304" s="10" t="n">
        <v>3</v>
      </c>
      <c r="D304" s="4" t="s">
        <v>93</v>
      </c>
      <c r="E304" s="10" t="n">
        <v>1000000</v>
      </c>
      <c r="F304" s="10" t="n">
        <v>3000000</v>
      </c>
      <c r="G304" s="36" t="n">
        <v>0</v>
      </c>
      <c r="H304" s="10" t="n">
        <v>0</v>
      </c>
      <c r="I304" s="10">
        <f>G304+H304</f>
      </c>
      <c r="J304" s="10">
        <f>I304/F304*100</f>
      </c>
      <c r="K304" s="11">
        <f>F304-I304</f>
      </c>
    </row>
    <row r="305" spans="1:11">
      <c r="A305" s="5" t="s">
        <v>95</v>
      </c>
      <c r="B305" s="2" t="s">
        <v>96</v>
      </c>
      <c r="C305" s="20" t="n">
        <v>0</v>
      </c>
      <c r="D305" s="4"/>
      <c r="E305" s="20" t="n">
        <v>0</v>
      </c>
      <c r="F305" s="20">
        <f>SUM(F306:F306)</f>
      </c>
      <c r="G305" s="23">
        <f>SUM(G306:G306)</f>
      </c>
      <c r="H305" s="20">
        <f>SUM(H306:H306)</f>
      </c>
      <c r="I305" s="20">
        <f>SUM(I306:I306)</f>
      </c>
      <c r="J305" s="10">
        <f>I305/F305*100</f>
      </c>
      <c r="K305" s="11">
        <f>SUM(K306:K306)</f>
      </c>
    </row>
    <row r="306" spans="1:11">
      <c r="A306" s="4"/>
      <c r="B306" s="4" t="s">
        <v>294</v>
      </c>
      <c r="C306" s="10" t="n">
        <v>30</v>
      </c>
      <c r="D306" s="4" t="s">
        <v>56</v>
      </c>
      <c r="E306" s="10" t="n">
        <v>150000</v>
      </c>
      <c r="F306" s="10" t="n">
        <v>4500000</v>
      </c>
      <c r="G306" s="36" t="n">
        <v>0</v>
      </c>
      <c r="H306" s="10" t="n">
        <v>0</v>
      </c>
      <c r="I306" s="10">
        <f>G306+H306</f>
      </c>
      <c r="J306" s="10">
        <f>I306/F306*100</f>
      </c>
      <c r="K306" s="11">
        <f>F306-I306</f>
      </c>
    </row>
    <row r="307" spans="1:11">
      <c r="A307" s="30" t="s">
        <v>21</v>
      </c>
      <c r="B307" s="8" t="s">
        <v>295</v>
      </c>
      <c r="C307" s="31" t="n">
        <v>0</v>
      </c>
      <c r="D307" s="4"/>
      <c r="E307" s="31" t="n">
        <v>0</v>
      </c>
      <c r="F307" s="31">
        <f>SUM(F308)</f>
      </c>
      <c r="G307" s="23">
        <f>SUM(G308)</f>
      </c>
      <c r="H307" s="31">
        <f>SUM(H308)</f>
      </c>
      <c r="I307" s="31">
        <f>SUM(I308)</f>
      </c>
      <c r="J307" s="31">
        <f>I307/F307*100</f>
      </c>
      <c r="K307" s="32">
        <f>SUM(K308)</f>
      </c>
    </row>
    <row r="308" spans="1:11">
      <c r="A308" s="33" t="s">
        <v>23</v>
      </c>
      <c r="B308" s="9" t="s">
        <v>24</v>
      </c>
      <c r="C308" s="34" t="n">
        <v>0</v>
      </c>
      <c r="D308" s="4"/>
      <c r="E308" s="34" t="n">
        <v>0</v>
      </c>
      <c r="F308" s="34">
        <f>SUM(F309)</f>
      </c>
      <c r="G308" s="37">
        <f>SUM(G309)</f>
      </c>
      <c r="H308" s="34">
        <f>SUM(H309)</f>
      </c>
      <c r="I308" s="34">
        <f>SUM(I309)</f>
      </c>
      <c r="J308" s="34">
        <f>I308/F308*100</f>
      </c>
      <c r="K308" s="34">
        <f>SUM(K309)</f>
      </c>
    </row>
    <row r="309" spans="1:11">
      <c r="A309" s="5" t="s">
        <v>44</v>
      </c>
      <c r="B309" s="2" t="s">
        <v>45</v>
      </c>
      <c r="C309" s="20" t="n">
        <v>0</v>
      </c>
      <c r="D309" s="4"/>
      <c r="E309" s="20" t="n">
        <v>0</v>
      </c>
      <c r="F309" s="20">
        <f>SUM(F310:F310)</f>
      </c>
      <c r="G309" s="23">
        <f>SUM(G310:G310)</f>
      </c>
      <c r="H309" s="20">
        <f>SUM(H310:H310)</f>
      </c>
      <c r="I309" s="20">
        <f>SUM(I310:I310)</f>
      </c>
      <c r="J309" s="10">
        <f>I309/F309*100</f>
      </c>
      <c r="K309" s="11">
        <f>SUM(K310:K310)</f>
      </c>
    </row>
    <row r="310" spans="1:11">
      <c r="A310" s="4"/>
      <c r="B310" s="4" t="s">
        <v>296</v>
      </c>
      <c r="C310" s="10" t="n">
        <v>20</v>
      </c>
      <c r="D310" s="4" t="s">
        <v>100</v>
      </c>
      <c r="E310" s="10" t="n">
        <v>200000</v>
      </c>
      <c r="F310" s="10" t="n">
        <v>4000000</v>
      </c>
      <c r="G310" s="36" t="n">
        <v>0</v>
      </c>
      <c r="H310" s="10" t="n">
        <v>0</v>
      </c>
      <c r="I310" s="10">
        <f>G310+H310</f>
      </c>
      <c r="J310" s="10">
        <f>I310/F310*100</f>
      </c>
      <c r="K310" s="11">
        <f>F310-I310</f>
      </c>
    </row>
    <row r="311" spans="1:11">
      <c r="A311" s="30" t="s">
        <v>30</v>
      </c>
      <c r="B311" s="8" t="s">
        <v>297</v>
      </c>
      <c r="C311" s="31" t="n">
        <v>0</v>
      </c>
      <c r="D311" s="4"/>
      <c r="E311" s="31" t="n">
        <v>0</v>
      </c>
      <c r="F311" s="31">
        <f>SUM(F312)</f>
      </c>
      <c r="G311" s="23">
        <f>SUM(G312)</f>
      </c>
      <c r="H311" s="31">
        <f>SUM(H312)</f>
      </c>
      <c r="I311" s="31">
        <f>SUM(I312)</f>
      </c>
      <c r="J311" s="31">
        <f>I311/F311*100</f>
      </c>
      <c r="K311" s="32">
        <f>SUM(K312)</f>
      </c>
    </row>
    <row r="312" spans="1:11">
      <c r="A312" s="33" t="s">
        <v>23</v>
      </c>
      <c r="B312" s="9" t="s">
        <v>24</v>
      </c>
      <c r="C312" s="34" t="n">
        <v>0</v>
      </c>
      <c r="D312" s="4"/>
      <c r="E312" s="34" t="n">
        <v>0</v>
      </c>
      <c r="F312" s="34">
        <f>SUM(F313,F315)</f>
      </c>
      <c r="G312" s="37">
        <f>SUM(G313,G315)</f>
      </c>
      <c r="H312" s="34">
        <f>SUM(H313,H315)</f>
      </c>
      <c r="I312" s="34">
        <f>SUM(I313,I315)</f>
      </c>
      <c r="J312" s="34">
        <f>I312/F312*100</f>
      </c>
      <c r="K312" s="34">
        <f>SUM(K313,K315)</f>
      </c>
    </row>
    <row r="313" spans="1:11">
      <c r="A313" s="5" t="s">
        <v>44</v>
      </c>
      <c r="B313" s="2" t="s">
        <v>45</v>
      </c>
      <c r="C313" s="20" t="n">
        <v>0</v>
      </c>
      <c r="D313" s="4"/>
      <c r="E313" s="20" t="n">
        <v>0</v>
      </c>
      <c r="F313" s="20">
        <f>SUM(F314:F314)</f>
      </c>
      <c r="G313" s="23">
        <f>SUM(G314:G314)</f>
      </c>
      <c r="H313" s="20">
        <f>SUM(H314:H314)</f>
      </c>
      <c r="I313" s="20">
        <f>SUM(I314:I314)</f>
      </c>
      <c r="J313" s="10">
        <f>I313/F313*100</f>
      </c>
      <c r="K313" s="11">
        <f>SUM(K314:K314)</f>
      </c>
    </row>
    <row r="314" spans="1:11">
      <c r="A314" s="4"/>
      <c r="B314" s="4" t="s">
        <v>298</v>
      </c>
      <c r="C314" s="10" t="n">
        <v>15</v>
      </c>
      <c r="D314" s="4" t="s">
        <v>100</v>
      </c>
      <c r="E314" s="10" t="n">
        <v>300000</v>
      </c>
      <c r="F314" s="10" t="n">
        <v>4500000</v>
      </c>
      <c r="G314" s="36" t="n">
        <v>0</v>
      </c>
      <c r="H314" s="10" t="n">
        <v>0</v>
      </c>
      <c r="I314" s="10">
        <f>G314+H314</f>
      </c>
      <c r="J314" s="10">
        <f>I314/F314*100</f>
      </c>
      <c r="K314" s="11">
        <f>F314-I314</f>
      </c>
    </row>
    <row r="315" spans="1:11">
      <c r="A315" s="5" t="s">
        <v>95</v>
      </c>
      <c r="B315" s="2" t="s">
        <v>96</v>
      </c>
      <c r="C315" s="20" t="n">
        <v>0</v>
      </c>
      <c r="D315" s="4"/>
      <c r="E315" s="20" t="n">
        <v>0</v>
      </c>
      <c r="F315" s="20">
        <f>SUM(F316:F316)</f>
      </c>
      <c r="G315" s="23">
        <f>SUM(G316:G316)</f>
      </c>
      <c r="H315" s="20">
        <f>SUM(H316:H316)</f>
      </c>
      <c r="I315" s="20">
        <f>SUM(I316:I316)</f>
      </c>
      <c r="J315" s="10">
        <f>I315/F315*100</f>
      </c>
      <c r="K315" s="11">
        <f>SUM(K316:K316)</f>
      </c>
    </row>
    <row r="316" spans="1:11">
      <c r="A316" s="4"/>
      <c r="B316" s="4" t="s">
        <v>299</v>
      </c>
      <c r="C316" s="10" t="n">
        <v>200</v>
      </c>
      <c r="D316" s="4" t="s">
        <v>56</v>
      </c>
      <c r="E316" s="10" t="n">
        <v>150000</v>
      </c>
      <c r="F316" s="10" t="n">
        <v>30000000</v>
      </c>
      <c r="G316" s="36" t="n">
        <v>0</v>
      </c>
      <c r="H316" s="10" t="n">
        <v>0</v>
      </c>
      <c r="I316" s="10">
        <f>G316+H316</f>
      </c>
      <c r="J316" s="10">
        <f>I316/F316*100</f>
      </c>
      <c r="K316" s="11">
        <f>F316-I316</f>
      </c>
    </row>
    <row r="317" spans="1:11">
      <c r="A317" s="30" t="s">
        <v>34</v>
      </c>
      <c r="B317" s="8" t="s">
        <v>300</v>
      </c>
      <c r="C317" s="31" t="n">
        <v>0</v>
      </c>
      <c r="D317" s="4"/>
      <c r="E317" s="31" t="n">
        <v>0</v>
      </c>
      <c r="F317" s="31">
        <f>SUM(F318)</f>
      </c>
      <c r="G317" s="23">
        <f>SUM(G318)</f>
      </c>
      <c r="H317" s="31">
        <f>SUM(H318)</f>
      </c>
      <c r="I317" s="31">
        <f>SUM(I318)</f>
      </c>
      <c r="J317" s="31">
        <f>I317/F317*100</f>
      </c>
      <c r="K317" s="32">
        <f>SUM(K318)</f>
      </c>
    </row>
    <row r="318" spans="1:11">
      <c r="A318" s="33" t="s">
        <v>23</v>
      </c>
      <c r="B318" s="9" t="s">
        <v>24</v>
      </c>
      <c r="C318" s="34" t="n">
        <v>0</v>
      </c>
      <c r="D318" s="4"/>
      <c r="E318" s="34" t="n">
        <v>0</v>
      </c>
      <c r="F318" s="34">
        <f>SUM(F319,F321,F325,F327,F329)</f>
      </c>
      <c r="G318" s="37">
        <f>SUM(G319,G321,G325,G327,G329)</f>
      </c>
      <c r="H318" s="34">
        <f>SUM(H319,H321,H325,H327,H329)</f>
      </c>
      <c r="I318" s="34">
        <f>SUM(I319,I321,I325,I327,I329)</f>
      </c>
      <c r="J318" s="34">
        <f>I318/F318*100</f>
      </c>
      <c r="K318" s="34">
        <f>SUM(K319,K321,K325,K327,K329)</f>
      </c>
    </row>
    <row r="319" spans="1:11">
      <c r="A319" s="5" t="s">
        <v>44</v>
      </c>
      <c r="B319" s="2" t="s">
        <v>45</v>
      </c>
      <c r="C319" s="20" t="n">
        <v>0</v>
      </c>
      <c r="D319" s="4"/>
      <c r="E319" s="20" t="n">
        <v>0</v>
      </c>
      <c r="F319" s="20">
        <f>SUM(F320:F320)</f>
      </c>
      <c r="G319" s="23">
        <f>SUM(G320:G320)</f>
      </c>
      <c r="H319" s="20">
        <f>SUM(H320:H320)</f>
      </c>
      <c r="I319" s="20">
        <f>SUM(I320:I320)</f>
      </c>
      <c r="J319" s="10">
        <f>I319/F319*100</f>
      </c>
      <c r="K319" s="11">
        <f>SUM(K320:K320)</f>
      </c>
    </row>
    <row r="320" spans="1:11">
      <c r="A320" s="4"/>
      <c r="B320" s="4" t="s">
        <v>301</v>
      </c>
      <c r="C320" s="10" t="n">
        <v>80</v>
      </c>
      <c r="D320" s="4" t="s">
        <v>56</v>
      </c>
      <c r="E320" s="10" t="n">
        <v>69000</v>
      </c>
      <c r="F320" s="10" t="n">
        <v>5520000</v>
      </c>
      <c r="G320" s="36" t="n">
        <v>0</v>
      </c>
      <c r="H320" s="10" t="n">
        <v>16754300</v>
      </c>
      <c r="I320" s="10">
        <f>G320+H320</f>
      </c>
      <c r="J320" s="10">
        <f>I320/F320*100</f>
      </c>
      <c r="K320" s="40">
        <f>F320-I320</f>
      </c>
    </row>
    <row r="321" spans="1:11">
      <c r="A321" s="5" t="s">
        <v>48</v>
      </c>
      <c r="B321" s="2" t="s">
        <v>49</v>
      </c>
      <c r="C321" s="20" t="n">
        <v>0</v>
      </c>
      <c r="D321" s="4"/>
      <c r="E321" s="20" t="n">
        <v>0</v>
      </c>
      <c r="F321" s="20">
        <f>SUM(F322:F324)</f>
      </c>
      <c r="G321" s="23">
        <f>SUM(G322:G324)</f>
      </c>
      <c r="H321" s="20">
        <f>SUM(H322:H324)</f>
      </c>
      <c r="I321" s="20">
        <f>SUM(I322:I324)</f>
      </c>
      <c r="J321" s="10">
        <f>I321/F321*100</f>
      </c>
      <c r="K321" s="11">
        <f>SUM(K322:K324)</f>
      </c>
    </row>
    <row r="322" spans="1:11">
      <c r="A322" s="4"/>
      <c r="B322" s="4" t="s">
        <v>302</v>
      </c>
      <c r="C322" s="10" t="n">
        <v>38</v>
      </c>
      <c r="D322" s="4" t="s">
        <v>165</v>
      </c>
      <c r="E322" s="10" t="n">
        <v>500000</v>
      </c>
      <c r="F322" s="10" t="n">
        <v>19000000</v>
      </c>
      <c r="G322" s="36" t="n">
        <v>0</v>
      </c>
      <c r="H322" s="10" t="n">
        <v>0</v>
      </c>
      <c r="I322" s="10">
        <f>G322+H322</f>
      </c>
      <c r="J322" s="10">
        <f>I322/F322*100</f>
      </c>
      <c r="K322" s="11">
        <f>F322-I322</f>
      </c>
    </row>
    <row r="323" spans="1:11">
      <c r="A323" s="4"/>
      <c r="B323" s="4" t="s">
        <v>303</v>
      </c>
      <c r="C323" s="10" t="n">
        <v>35</v>
      </c>
      <c r="D323" s="4" t="s">
        <v>165</v>
      </c>
      <c r="E323" s="10" t="n">
        <v>300000</v>
      </c>
      <c r="F323" s="10" t="n">
        <v>10500000</v>
      </c>
      <c r="G323" s="36" t="n">
        <v>0</v>
      </c>
      <c r="H323" s="10" t="n">
        <v>0</v>
      </c>
      <c r="I323" s="10">
        <f>G323+H323</f>
      </c>
      <c r="J323" s="10">
        <f>I323/F323*100</f>
      </c>
      <c r="K323" s="11">
        <f>F323-I323</f>
      </c>
    </row>
    <row r="324" spans="1:11">
      <c r="A324" s="4"/>
      <c r="B324" s="4" t="s">
        <v>304</v>
      </c>
      <c r="C324" s="10" t="n">
        <v>45</v>
      </c>
      <c r="D324" s="4" t="s">
        <v>219</v>
      </c>
      <c r="E324" s="10" t="n">
        <v>300000</v>
      </c>
      <c r="F324" s="10" t="n">
        <v>13500000</v>
      </c>
      <c r="G324" s="36" t="n">
        <v>0</v>
      </c>
      <c r="H324" s="10" t="n">
        <v>0</v>
      </c>
      <c r="I324" s="10">
        <f>G324+H324</f>
      </c>
      <c r="J324" s="10">
        <f>I324/F324*100</f>
      </c>
      <c r="K324" s="11">
        <f>F324-I324</f>
      </c>
    </row>
    <row r="325" spans="1:11">
      <c r="A325" s="5" t="s">
        <v>57</v>
      </c>
      <c r="B325" s="2" t="s">
        <v>58</v>
      </c>
      <c r="C325" s="20" t="n">
        <v>0</v>
      </c>
      <c r="D325" s="4"/>
      <c r="E325" s="20" t="n">
        <v>0</v>
      </c>
      <c r="F325" s="20">
        <f>SUM(F326:F326)</f>
      </c>
      <c r="G325" s="23">
        <f>SUM(G326:G326)</f>
      </c>
      <c r="H325" s="20">
        <f>SUM(H326:H326)</f>
      </c>
      <c r="I325" s="20">
        <f>SUM(I326:I326)</f>
      </c>
      <c r="J325" s="10">
        <f>I325/F325*100</f>
      </c>
      <c r="K325" s="11">
        <f>SUM(K326:K326)</f>
      </c>
    </row>
    <row r="326" spans="1:11">
      <c r="A326" s="4"/>
      <c r="B326" s="4" t="s">
        <v>305</v>
      </c>
      <c r="C326" s="10" t="n">
        <v>20</v>
      </c>
      <c r="D326" s="4" t="s">
        <v>39</v>
      </c>
      <c r="E326" s="10" t="n">
        <v>1000000</v>
      </c>
      <c r="F326" s="10" t="n">
        <v>20000000</v>
      </c>
      <c r="G326" s="36" t="n">
        <v>0</v>
      </c>
      <c r="H326" s="10" t="n">
        <v>0</v>
      </c>
      <c r="I326" s="10">
        <f>G326+H326</f>
      </c>
      <c r="J326" s="10">
        <f>I326/F326*100</f>
      </c>
      <c r="K326" s="11">
        <f>F326-I326</f>
      </c>
    </row>
    <row r="327" spans="1:11">
      <c r="A327" s="5" t="s">
        <v>85</v>
      </c>
      <c r="B327" s="2" t="s">
        <v>86</v>
      </c>
      <c r="C327" s="20" t="n">
        <v>0</v>
      </c>
      <c r="D327" s="4"/>
      <c r="E327" s="20" t="n">
        <v>0</v>
      </c>
      <c r="F327" s="20">
        <f>SUM(F328:F328)</f>
      </c>
      <c r="G327" s="23">
        <f>SUM(G328:G328)</f>
      </c>
      <c r="H327" s="20">
        <f>SUM(H328:H328)</f>
      </c>
      <c r="I327" s="20">
        <f>SUM(I328:I328)</f>
      </c>
      <c r="J327" s="10">
        <f>I327/F327*100</f>
      </c>
      <c r="K327" s="11">
        <f>SUM(K328:K328)</f>
      </c>
    </row>
    <row r="328" spans="1:11">
      <c r="A328" s="4"/>
      <c r="B328" s="4" t="s">
        <v>182</v>
      </c>
      <c r="C328" s="10" t="n">
        <v>3</v>
      </c>
      <c r="D328" s="4" t="s">
        <v>93</v>
      </c>
      <c r="E328" s="10" t="n">
        <v>1000000</v>
      </c>
      <c r="F328" s="10" t="n">
        <v>3000000</v>
      </c>
      <c r="G328" s="36" t="n">
        <v>0</v>
      </c>
      <c r="H328" s="10" t="n">
        <v>0</v>
      </c>
      <c r="I328" s="10">
        <f>G328+H328</f>
      </c>
      <c r="J328" s="10">
        <f>I328/F328*100</f>
      </c>
      <c r="K328" s="11">
        <f>F328-I328</f>
      </c>
    </row>
    <row r="329" spans="1:11">
      <c r="A329" s="5" t="s">
        <v>95</v>
      </c>
      <c r="B329" s="2" t="s">
        <v>96</v>
      </c>
      <c r="C329" s="20" t="n">
        <v>0</v>
      </c>
      <c r="D329" s="4"/>
      <c r="E329" s="20" t="n">
        <v>0</v>
      </c>
      <c r="F329" s="20">
        <f>SUM(F330:F330)</f>
      </c>
      <c r="G329" s="23">
        <f>SUM(G330:G330)</f>
      </c>
      <c r="H329" s="20">
        <f>SUM(H330:H330)</f>
      </c>
      <c r="I329" s="20">
        <f>SUM(I330:I330)</f>
      </c>
      <c r="J329" s="10">
        <f>I329/F329*100</f>
      </c>
      <c r="K329" s="11">
        <f>SUM(K330:K330)</f>
      </c>
    </row>
    <row r="330" spans="1:11">
      <c r="A330" s="4"/>
      <c r="B330" s="4" t="s">
        <v>306</v>
      </c>
      <c r="C330" s="10" t="n">
        <v>60</v>
      </c>
      <c r="D330" s="4" t="s">
        <v>56</v>
      </c>
      <c r="E330" s="10" t="n">
        <v>150000</v>
      </c>
      <c r="F330" s="10" t="n">
        <v>9000000</v>
      </c>
      <c r="G330" s="36" t="n">
        <v>0</v>
      </c>
      <c r="H330" s="10" t="n">
        <v>0</v>
      </c>
      <c r="I330" s="10">
        <f>G330+H330</f>
      </c>
      <c r="J330" s="10">
        <f>I330/F330*100</f>
      </c>
      <c r="K330" s="11">
        <f>F330-I330</f>
      </c>
    </row>
    <row r="331" spans="1:11">
      <c r="A331" s="30" t="s">
        <v>307</v>
      </c>
      <c r="B331" s="8" t="s">
        <v>308</v>
      </c>
      <c r="C331" s="31" t="n">
        <v>0</v>
      </c>
      <c r="D331" s="4"/>
      <c r="E331" s="31" t="n">
        <v>0</v>
      </c>
      <c r="F331" s="31">
        <f>SUM(F332)</f>
      </c>
      <c r="G331" s="23">
        <f>SUM(G332)</f>
      </c>
      <c r="H331" s="31">
        <f>SUM(H332)</f>
      </c>
      <c r="I331" s="31">
        <f>SUM(I332)</f>
      </c>
      <c r="J331" s="31">
        <f>I331/F331*100</f>
      </c>
      <c r="K331" s="32">
        <f>SUM(K332)</f>
      </c>
    </row>
    <row r="332" spans="1:11">
      <c r="A332" s="33" t="s">
        <v>23</v>
      </c>
      <c r="B332" s="9" t="s">
        <v>24</v>
      </c>
      <c r="C332" s="34" t="n">
        <v>0</v>
      </c>
      <c r="D332" s="4"/>
      <c r="E332" s="34" t="n">
        <v>0</v>
      </c>
      <c r="F332" s="34">
        <f>SUM(F333,F336)</f>
      </c>
      <c r="G332" s="37">
        <f>SUM(G333,G336)</f>
      </c>
      <c r="H332" s="34">
        <f>SUM(H333,H336)</f>
      </c>
      <c r="I332" s="34">
        <f>SUM(I333,I336)</f>
      </c>
      <c r="J332" s="34">
        <f>I332/F332*100</f>
      </c>
      <c r="K332" s="34">
        <f>SUM(K333,K336)</f>
      </c>
    </row>
    <row r="333" spans="1:11">
      <c r="A333" s="5" t="s">
        <v>44</v>
      </c>
      <c r="B333" s="2" t="s">
        <v>45</v>
      </c>
      <c r="C333" s="20" t="n">
        <v>0</v>
      </c>
      <c r="D333" s="4"/>
      <c r="E333" s="20" t="n">
        <v>0</v>
      </c>
      <c r="F333" s="20">
        <f>SUM(F334:F335)</f>
      </c>
      <c r="G333" s="23">
        <f>SUM(G334:G335)</f>
      </c>
      <c r="H333" s="20">
        <f>SUM(H334:H335)</f>
      </c>
      <c r="I333" s="20">
        <f>SUM(I334:I335)</f>
      </c>
      <c r="J333" s="10">
        <f>I333/F333*100</f>
      </c>
      <c r="K333" s="11">
        <f>SUM(K334:K335)</f>
      </c>
    </row>
    <row r="334" spans="1:11">
      <c r="A334" s="4"/>
      <c r="B334" s="4" t="s">
        <v>309</v>
      </c>
      <c r="C334" s="10" t="n">
        <v>100</v>
      </c>
      <c r="D334" s="4" t="s">
        <v>56</v>
      </c>
      <c r="E334" s="10" t="n">
        <v>69000</v>
      </c>
      <c r="F334" s="10" t="n">
        <v>6900000</v>
      </c>
      <c r="G334" s="36" t="n">
        <v>0</v>
      </c>
      <c r="H334" s="10" t="n">
        <v>0</v>
      </c>
      <c r="I334" s="10">
        <f>G334+H334</f>
      </c>
      <c r="J334" s="10">
        <f>I334/F334*100</f>
      </c>
      <c r="K334" s="11">
        <f>F334-I334</f>
      </c>
    </row>
    <row r="335" spans="1:11">
      <c r="A335" s="4"/>
      <c r="B335" s="4" t="s">
        <v>310</v>
      </c>
      <c r="C335" s="10" t="n">
        <v>100</v>
      </c>
      <c r="D335" s="4" t="s">
        <v>311</v>
      </c>
      <c r="E335" s="10" t="n">
        <v>69000</v>
      </c>
      <c r="F335" s="10" t="n">
        <v>6900000</v>
      </c>
      <c r="G335" s="36" t="n">
        <v>0</v>
      </c>
      <c r="H335" s="10" t="n">
        <v>0</v>
      </c>
      <c r="I335" s="10">
        <f>G335+H335</f>
      </c>
      <c r="J335" s="10">
        <f>I335/F335*100</f>
      </c>
      <c r="K335" s="11">
        <f>F335-I335</f>
      </c>
    </row>
    <row r="336" spans="1:11">
      <c r="A336" s="5" t="s">
        <v>95</v>
      </c>
      <c r="B336" s="2" t="s">
        <v>96</v>
      </c>
      <c r="C336" s="20" t="n">
        <v>0</v>
      </c>
      <c r="D336" s="4"/>
      <c r="E336" s="20" t="n">
        <v>0</v>
      </c>
      <c r="F336" s="20">
        <f>SUM(F337:F337)</f>
      </c>
      <c r="G336" s="23">
        <f>SUM(G337:G337)</f>
      </c>
      <c r="H336" s="20">
        <f>SUM(H337:H337)</f>
      </c>
      <c r="I336" s="20">
        <f>SUM(I337:I337)</f>
      </c>
      <c r="J336" s="10">
        <f>I336/F336*100</f>
      </c>
      <c r="K336" s="11">
        <f>SUM(K337:K337)</f>
      </c>
    </row>
    <row r="337" spans="1:11">
      <c r="A337" s="4"/>
      <c r="B337" s="4" t="s">
        <v>312</v>
      </c>
      <c r="C337" s="10" t="n">
        <v>200</v>
      </c>
      <c r="D337" s="4" t="s">
        <v>56</v>
      </c>
      <c r="E337" s="10" t="n">
        <v>150000</v>
      </c>
      <c r="F337" s="10" t="n">
        <v>30000000</v>
      </c>
      <c r="G337" s="36" t="n">
        <v>0</v>
      </c>
      <c r="H337" s="10" t="n">
        <v>0</v>
      </c>
      <c r="I337" s="10">
        <f>G337+H337</f>
      </c>
      <c r="J337" s="10">
        <f>I337/F337*100</f>
      </c>
      <c r="K337" s="11">
        <f>F337-I337</f>
      </c>
    </row>
    <row r="338" spans="1:11">
      <c r="A338" s="6" t="s">
        <v>313</v>
      </c>
      <c r="B338" s="6" t="s">
        <v>314</v>
      </c>
      <c r="C338" s="28" t="n">
        <v>1</v>
      </c>
      <c r="D338" s="6" t="s">
        <v>20</v>
      </c>
      <c r="E338" s="28" t="n">
        <v>0</v>
      </c>
      <c r="F338" s="28">
        <f>SUM(F339,F383)</f>
      </c>
      <c r="G338" s="23">
        <f>SUM(G339,G383)</f>
      </c>
      <c r="H338" s="28">
        <f>SUM(H339,H383)</f>
      </c>
      <c r="I338" s="28">
        <f>SUM(I339,I383)</f>
      </c>
      <c r="J338" s="28">
        <f>I338/F338*100</f>
      </c>
      <c r="K338" s="29">
        <f>SUM(K339,K383)</f>
      </c>
    </row>
    <row r="339" spans="1:11">
      <c r="A339" s="30" t="s">
        <v>315</v>
      </c>
      <c r="B339" s="8" t="s">
        <v>316</v>
      </c>
      <c r="C339" s="31" t="n">
        <v>0</v>
      </c>
      <c r="D339" s="4"/>
      <c r="E339" s="31" t="n">
        <v>0</v>
      </c>
      <c r="F339" s="31">
        <f>SUM(F340)</f>
      </c>
      <c r="G339" s="23">
        <f>SUM(G340)</f>
      </c>
      <c r="H339" s="31">
        <f>SUM(H340)</f>
      </c>
      <c r="I339" s="31">
        <f>SUM(I340)</f>
      </c>
      <c r="J339" s="31">
        <f>I339/F339*100</f>
      </c>
      <c r="K339" s="32">
        <f>SUM(K340)</f>
      </c>
    </row>
    <row r="340" spans="1:11">
      <c r="A340" s="33" t="s">
        <v>23</v>
      </c>
      <c r="B340" s="9" t="s">
        <v>317</v>
      </c>
      <c r="C340" s="34" t="n">
        <v>0</v>
      </c>
      <c r="D340" s="4"/>
      <c r="E340" s="34" t="n">
        <v>0</v>
      </c>
      <c r="F340" s="34">
        <f>SUM(F341,F345,F349,F353,F357,F361,F365,F369,F371,F373,F377,F379,F381)</f>
      </c>
      <c r="G340" s="37">
        <f>SUM(G341,G345,G349,G353,G357,G361,G365,G369,G371,G373,G377,G379,G381)</f>
      </c>
      <c r="H340" s="34">
        <f>SUM(H341,H345,H349,H353,H357,H361,H365,H369,H371,H373,H377,H379,H381)</f>
      </c>
      <c r="I340" s="34">
        <f>SUM(I341,I345,I349,I353,I357,I361,I365,I369,I371,I373,I377,I379,I381)</f>
      </c>
      <c r="J340" s="34">
        <f>I340/F340*100</f>
      </c>
      <c r="K340" s="34">
        <f>SUM(K341,K345,K349,K353,K357,K361,K365,K369,K371,K373,K377,K379,K381)</f>
      </c>
    </row>
    <row r="341" spans="1:11">
      <c r="A341" s="5" t="s">
        <v>318</v>
      </c>
      <c r="B341" s="2" t="s">
        <v>319</v>
      </c>
      <c r="C341" s="20" t="n">
        <v>0</v>
      </c>
      <c r="D341" s="4"/>
      <c r="E341" s="20" t="n">
        <v>0</v>
      </c>
      <c r="F341" s="20">
        <f>SUM(F342:F344)</f>
      </c>
      <c r="G341" s="23">
        <f>SUM(G342:G344)</f>
      </c>
      <c r="H341" s="20">
        <f>SUM(H342:H344)</f>
      </c>
      <c r="I341" s="20">
        <f>SUM(I342:I344)</f>
      </c>
      <c r="J341" s="10">
        <f>I341/F341*100</f>
      </c>
      <c r="K341" s="11">
        <f>SUM(K342:K344)</f>
      </c>
    </row>
    <row r="342" spans="1:11">
      <c r="A342" s="4"/>
      <c r="B342" s="4" t="s">
        <v>320</v>
      </c>
      <c r="C342" s="10" t="n">
        <v>1</v>
      </c>
      <c r="D342" s="4" t="s">
        <v>321</v>
      </c>
      <c r="E342" s="10" t="n">
        <v>4916230000</v>
      </c>
      <c r="F342" s="10" t="n">
        <v>4916230000</v>
      </c>
      <c r="G342" s="36" t="n">
        <v>0</v>
      </c>
      <c r="H342" s="10" t="n">
        <v>5267558710</v>
      </c>
      <c r="I342" s="10">
        <f>G342+H342</f>
      </c>
      <c r="J342" s="10">
        <f>I342/F342*100</f>
      </c>
      <c r="K342" s="40">
        <f>F342-I342</f>
      </c>
    </row>
    <row r="343" spans="1:11">
      <c r="A343" s="4"/>
      <c r="B343" s="4" t="s">
        <v>322</v>
      </c>
      <c r="C343" s="10" t="n">
        <v>1</v>
      </c>
      <c r="D343" s="4" t="s">
        <v>173</v>
      </c>
      <c r="E343" s="10" t="n">
        <v>407352000</v>
      </c>
      <c r="F343" s="10" t="n">
        <v>407352000</v>
      </c>
      <c r="G343" s="36" t="n">
        <v>0</v>
      </c>
      <c r="H343" s="10" t="n">
        <v>410018730</v>
      </c>
      <c r="I343" s="10">
        <f>G343+H343</f>
      </c>
      <c r="J343" s="10">
        <f>I343/F343*100</f>
      </c>
      <c r="K343" s="40">
        <f>F343-I343</f>
      </c>
    </row>
    <row r="344" spans="1:11">
      <c r="A344" s="4"/>
      <c r="B344" s="4" t="s">
        <v>323</v>
      </c>
      <c r="C344" s="10" t="n">
        <v>1</v>
      </c>
      <c r="D344" s="4" t="s">
        <v>173</v>
      </c>
      <c r="E344" s="10" t="n">
        <v>407352000</v>
      </c>
      <c r="F344" s="10" t="n">
        <v>407352000</v>
      </c>
      <c r="G344" s="36" t="n">
        <v>0</v>
      </c>
      <c r="H344" s="10" t="n">
        <v>0</v>
      </c>
      <c r="I344" s="10">
        <f>G344+H344</f>
      </c>
      <c r="J344" s="10">
        <f>I344/F344*100</f>
      </c>
      <c r="K344" s="11">
        <f>F344-I344</f>
      </c>
    </row>
    <row r="345" spans="1:11">
      <c r="A345" s="5" t="s">
        <v>324</v>
      </c>
      <c r="B345" s="2" t="s">
        <v>325</v>
      </c>
      <c r="C345" s="20" t="n">
        <v>0</v>
      </c>
      <c r="D345" s="4"/>
      <c r="E345" s="20" t="n">
        <v>0</v>
      </c>
      <c r="F345" s="20">
        <f>SUM(F346:F348)</f>
      </c>
      <c r="G345" s="23">
        <f>SUM(G346:G348)</f>
      </c>
      <c r="H345" s="20">
        <f>SUM(H346:H348)</f>
      </c>
      <c r="I345" s="20">
        <f>SUM(I346:I348)</f>
      </c>
      <c r="J345" s="10">
        <f>I345/F345*100</f>
      </c>
      <c r="K345" s="11">
        <f>SUM(K346:K348)</f>
      </c>
    </row>
    <row r="346" spans="1:11">
      <c r="A346" s="4"/>
      <c r="B346" s="4" t="s">
        <v>326</v>
      </c>
      <c r="C346" s="10" t="n">
        <v>1</v>
      </c>
      <c r="D346" s="4" t="s">
        <v>321</v>
      </c>
      <c r="E346" s="10" t="n">
        <v>59000</v>
      </c>
      <c r="F346" s="10" t="n">
        <v>59000</v>
      </c>
      <c r="G346" s="36" t="n">
        <v>0</v>
      </c>
      <c r="H346" s="10" t="n">
        <v>77063</v>
      </c>
      <c r="I346" s="10">
        <f>G346+H346</f>
      </c>
      <c r="J346" s="10">
        <f>I346/F346*100</f>
      </c>
      <c r="K346" s="40">
        <f>F346-I346</f>
      </c>
    </row>
    <row r="347" spans="1:11">
      <c r="A347" s="4"/>
      <c r="B347" s="4" t="s">
        <v>327</v>
      </c>
      <c r="C347" s="10" t="n">
        <v>1</v>
      </c>
      <c r="D347" s="4" t="s">
        <v>173</v>
      </c>
      <c r="E347" s="10" t="n">
        <v>5000</v>
      </c>
      <c r="F347" s="10" t="n">
        <v>5000</v>
      </c>
      <c r="G347" s="36" t="n">
        <v>0</v>
      </c>
      <c r="H347" s="10" t="n">
        <v>4460</v>
      </c>
      <c r="I347" s="10">
        <f>G347+H347</f>
      </c>
      <c r="J347" s="10">
        <f>I347/F347*100</f>
      </c>
      <c r="K347" s="11">
        <f>F347-I347</f>
      </c>
    </row>
    <row r="348" spans="1:11">
      <c r="A348" s="4"/>
      <c r="B348" s="4" t="s">
        <v>328</v>
      </c>
      <c r="C348" s="10" t="n">
        <v>1</v>
      </c>
      <c r="D348" s="4" t="s">
        <v>173</v>
      </c>
      <c r="E348" s="10" t="n">
        <v>5000</v>
      </c>
      <c r="F348" s="10" t="n">
        <v>5000</v>
      </c>
      <c r="G348" s="36" t="n">
        <v>0</v>
      </c>
      <c r="H348" s="10" t="n">
        <v>0</v>
      </c>
      <c r="I348" s="10">
        <f>G348+H348</f>
      </c>
      <c r="J348" s="10">
        <f>I348/F348*100</f>
      </c>
      <c r="K348" s="11">
        <f>F348-I348</f>
      </c>
    </row>
    <row r="349" spans="1:11">
      <c r="A349" s="5" t="s">
        <v>329</v>
      </c>
      <c r="B349" s="2" t="s">
        <v>330</v>
      </c>
      <c r="C349" s="20" t="n">
        <v>0</v>
      </c>
      <c r="D349" s="4"/>
      <c r="E349" s="20" t="n">
        <v>0</v>
      </c>
      <c r="F349" s="20">
        <f>SUM(F350:F352)</f>
      </c>
      <c r="G349" s="23">
        <f>SUM(G350:G352)</f>
      </c>
      <c r="H349" s="20">
        <f>SUM(H350:H352)</f>
      </c>
      <c r="I349" s="20">
        <f>SUM(I350:I352)</f>
      </c>
      <c r="J349" s="10">
        <f>I349/F349*100</f>
      </c>
      <c r="K349" s="11">
        <f>SUM(K350:K352)</f>
      </c>
    </row>
    <row r="350" spans="1:11">
      <c r="A350" s="4"/>
      <c r="B350" s="4" t="s">
        <v>331</v>
      </c>
      <c r="C350" s="10" t="n">
        <v>1</v>
      </c>
      <c r="D350" s="4" t="s">
        <v>321</v>
      </c>
      <c r="E350" s="10" t="n">
        <v>323781000</v>
      </c>
      <c r="F350" s="10" t="n">
        <v>323781000</v>
      </c>
      <c r="G350" s="36" t="n">
        <v>0</v>
      </c>
      <c r="H350" s="10" t="n">
        <v>353551120</v>
      </c>
      <c r="I350" s="10">
        <f>G350+H350</f>
      </c>
      <c r="J350" s="10">
        <f>I350/F350*100</f>
      </c>
      <c r="K350" s="40">
        <f>F350-I350</f>
      </c>
    </row>
    <row r="351" spans="1:11">
      <c r="A351" s="4"/>
      <c r="B351" s="4" t="s">
        <v>332</v>
      </c>
      <c r="C351" s="10" t="n">
        <v>1</v>
      </c>
      <c r="D351" s="4" t="s">
        <v>173</v>
      </c>
      <c r="E351" s="10" t="n">
        <v>27565000</v>
      </c>
      <c r="F351" s="10" t="n">
        <v>27565000</v>
      </c>
      <c r="G351" s="36" t="n">
        <v>0</v>
      </c>
      <c r="H351" s="10" t="n">
        <v>27425520</v>
      </c>
      <c r="I351" s="10">
        <f>G351+H351</f>
      </c>
      <c r="J351" s="10">
        <f>I351/F351*100</f>
      </c>
      <c r="K351" s="11">
        <f>F351-I351</f>
      </c>
    </row>
    <row r="352" spans="1:11">
      <c r="A352" s="4"/>
      <c r="B352" s="4" t="s">
        <v>333</v>
      </c>
      <c r="C352" s="10" t="n">
        <v>1</v>
      </c>
      <c r="D352" s="4" t="s">
        <v>173</v>
      </c>
      <c r="E352" s="10" t="n">
        <v>27565000</v>
      </c>
      <c r="F352" s="10" t="n">
        <v>27565000</v>
      </c>
      <c r="G352" s="36" t="n">
        <v>0</v>
      </c>
      <c r="H352" s="10" t="n">
        <v>0</v>
      </c>
      <c r="I352" s="10">
        <f>G352+H352</f>
      </c>
      <c r="J352" s="10">
        <f>I352/F352*100</f>
      </c>
      <c r="K352" s="11">
        <f>F352-I352</f>
      </c>
    </row>
    <row r="353" spans="1:11">
      <c r="A353" s="5" t="s">
        <v>334</v>
      </c>
      <c r="B353" s="2" t="s">
        <v>335</v>
      </c>
      <c r="C353" s="20" t="n">
        <v>0</v>
      </c>
      <c r="D353" s="4"/>
      <c r="E353" s="20" t="n">
        <v>0</v>
      </c>
      <c r="F353" s="20">
        <f>SUM(F354:F356)</f>
      </c>
      <c r="G353" s="23">
        <f>SUM(G354:G356)</f>
      </c>
      <c r="H353" s="20">
        <f>SUM(H354:H356)</f>
      </c>
      <c r="I353" s="20">
        <f>SUM(I354:I356)</f>
      </c>
      <c r="J353" s="10">
        <f>I353/F353*100</f>
      </c>
      <c r="K353" s="11">
        <f>SUM(K354:K356)</f>
      </c>
    </row>
    <row r="354" spans="1:11">
      <c r="A354" s="4"/>
      <c r="B354" s="4" t="s">
        <v>336</v>
      </c>
      <c r="C354" s="10" t="n">
        <v>1</v>
      </c>
      <c r="D354" s="4" t="s">
        <v>321</v>
      </c>
      <c r="E354" s="10" t="n">
        <v>99493000</v>
      </c>
      <c r="F354" s="10" t="n">
        <v>99493000</v>
      </c>
      <c r="G354" s="36" t="n">
        <v>0</v>
      </c>
      <c r="H354" s="10" t="n">
        <v>112275816</v>
      </c>
      <c r="I354" s="10">
        <f>G354+H354</f>
      </c>
      <c r="J354" s="10">
        <f>I354/F354*100</f>
      </c>
      <c r="K354" s="40">
        <f>F354-I354</f>
      </c>
    </row>
    <row r="355" spans="1:11">
      <c r="A355" s="4"/>
      <c r="B355" s="4" t="s">
        <v>337</v>
      </c>
      <c r="C355" s="10" t="n">
        <v>1</v>
      </c>
      <c r="D355" s="4" t="s">
        <v>173</v>
      </c>
      <c r="E355" s="10" t="n">
        <v>8091000</v>
      </c>
      <c r="F355" s="10" t="n">
        <v>8091000</v>
      </c>
      <c r="G355" s="36" t="n">
        <v>0</v>
      </c>
      <c r="H355" s="10" t="n">
        <v>8600190</v>
      </c>
      <c r="I355" s="10">
        <f>G355+H355</f>
      </c>
      <c r="J355" s="10">
        <f>I355/F355*100</f>
      </c>
      <c r="K355" s="40">
        <f>F355-I355</f>
      </c>
    </row>
    <row r="356" spans="1:11">
      <c r="A356" s="4"/>
      <c r="B356" s="4" t="s">
        <v>338</v>
      </c>
      <c r="C356" s="10" t="n">
        <v>1</v>
      </c>
      <c r="D356" s="4" t="s">
        <v>173</v>
      </c>
      <c r="E356" s="10" t="n">
        <v>8091000</v>
      </c>
      <c r="F356" s="10" t="n">
        <v>8091000</v>
      </c>
      <c r="G356" s="36" t="n">
        <v>0</v>
      </c>
      <c r="H356" s="10" t="n">
        <v>0</v>
      </c>
      <c r="I356" s="10">
        <f>G356+H356</f>
      </c>
      <c r="J356" s="10">
        <f>I356/F356*100</f>
      </c>
      <c r="K356" s="11">
        <f>F356-I356</f>
      </c>
    </row>
    <row r="357" spans="1:11">
      <c r="A357" s="5" t="s">
        <v>339</v>
      </c>
      <c r="B357" s="2" t="s">
        <v>340</v>
      </c>
      <c r="C357" s="20" t="n">
        <v>0</v>
      </c>
      <c r="D357" s="4"/>
      <c r="E357" s="20" t="n">
        <v>0</v>
      </c>
      <c r="F357" s="20">
        <f>SUM(F358:F360)</f>
      </c>
      <c r="G357" s="23">
        <f>SUM(G358:G360)</f>
      </c>
      <c r="H357" s="20">
        <f>SUM(H358:H360)</f>
      </c>
      <c r="I357" s="20">
        <f>SUM(I358:I360)</f>
      </c>
      <c r="J357" s="10">
        <f>I357/F357*100</f>
      </c>
      <c r="K357" s="11">
        <f>SUM(K358:K360)</f>
      </c>
    </row>
    <row r="358" spans="1:11">
      <c r="A358" s="4"/>
      <c r="B358" s="4" t="s">
        <v>341</v>
      </c>
      <c r="C358" s="10" t="n">
        <v>1</v>
      </c>
      <c r="D358" s="4" t="s">
        <v>321</v>
      </c>
      <c r="E358" s="10" t="n">
        <v>87270000</v>
      </c>
      <c r="F358" s="10" t="n">
        <v>87270000</v>
      </c>
      <c r="G358" s="36" t="n">
        <v>0</v>
      </c>
      <c r="H358" s="10" t="n">
        <v>62820000</v>
      </c>
      <c r="I358" s="10">
        <f>G358+H358</f>
      </c>
      <c r="J358" s="10">
        <f>I358/F358*100</f>
      </c>
      <c r="K358" s="11">
        <f>F358-I358</f>
      </c>
    </row>
    <row r="359" spans="1:11">
      <c r="A359" s="4"/>
      <c r="B359" s="4" t="s">
        <v>342</v>
      </c>
      <c r="C359" s="10" t="n">
        <v>1</v>
      </c>
      <c r="D359" s="4" t="s">
        <v>173</v>
      </c>
      <c r="E359" s="10" t="n">
        <v>7272000</v>
      </c>
      <c r="F359" s="10" t="n">
        <v>7272000</v>
      </c>
      <c r="G359" s="36" t="n">
        <v>0</v>
      </c>
      <c r="H359" s="10" t="n">
        <v>3960000</v>
      </c>
      <c r="I359" s="10">
        <f>G359+H359</f>
      </c>
      <c r="J359" s="10">
        <f>I359/F359*100</f>
      </c>
      <c r="K359" s="11">
        <f>F359-I359</f>
      </c>
    </row>
    <row r="360" spans="1:11">
      <c r="A360" s="4"/>
      <c r="B360" s="4" t="s">
        <v>343</v>
      </c>
      <c r="C360" s="10" t="n">
        <v>1</v>
      </c>
      <c r="D360" s="4" t="s">
        <v>173</v>
      </c>
      <c r="E360" s="10" t="n">
        <v>7272000</v>
      </c>
      <c r="F360" s="10" t="n">
        <v>7272000</v>
      </c>
      <c r="G360" s="36" t="n">
        <v>0</v>
      </c>
      <c r="H360" s="10" t="n">
        <v>0</v>
      </c>
      <c r="I360" s="10">
        <f>G360+H360</f>
      </c>
      <c r="J360" s="10">
        <f>I360/F360*100</f>
      </c>
      <c r="K360" s="11">
        <f>F360-I360</f>
      </c>
    </row>
    <row r="361" spans="1:11">
      <c r="A361" s="5" t="s">
        <v>344</v>
      </c>
      <c r="B361" s="2" t="s">
        <v>345</v>
      </c>
      <c r="C361" s="20" t="n">
        <v>0</v>
      </c>
      <c r="D361" s="4"/>
      <c r="E361" s="20" t="n">
        <v>0</v>
      </c>
      <c r="F361" s="20">
        <f>SUM(F362:F364)</f>
      </c>
      <c r="G361" s="23">
        <f>SUM(G362:G364)</f>
      </c>
      <c r="H361" s="20">
        <f>SUM(H362:H364)</f>
      </c>
      <c r="I361" s="20">
        <f>SUM(I362:I364)</f>
      </c>
      <c r="J361" s="10">
        <f>I361/F361*100</f>
      </c>
      <c r="K361" s="11">
        <f>SUM(K362:K364)</f>
      </c>
    </row>
    <row r="362" spans="1:11">
      <c r="A362" s="4"/>
      <c r="B362" s="4" t="s">
        <v>346</v>
      </c>
      <c r="C362" s="10" t="n">
        <v>1</v>
      </c>
      <c r="D362" s="4" t="s">
        <v>321</v>
      </c>
      <c r="E362" s="10" t="n">
        <v>528807000</v>
      </c>
      <c r="F362" s="10" t="n">
        <v>528807000</v>
      </c>
      <c r="G362" s="36" t="n">
        <v>0</v>
      </c>
      <c r="H362" s="10" t="n">
        <v>562580000</v>
      </c>
      <c r="I362" s="10">
        <f>G362+H362</f>
      </c>
      <c r="J362" s="10">
        <f>I362/F362*100</f>
      </c>
      <c r="K362" s="40">
        <f>F362-I362</f>
      </c>
    </row>
    <row r="363" spans="1:11">
      <c r="A363" s="4"/>
      <c r="B363" s="4" t="s">
        <v>347</v>
      </c>
      <c r="C363" s="10" t="n">
        <v>1</v>
      </c>
      <c r="D363" s="4" t="s">
        <v>173</v>
      </c>
      <c r="E363" s="10" t="n">
        <v>45400000</v>
      </c>
      <c r="F363" s="10" t="n">
        <v>45400000</v>
      </c>
      <c r="G363" s="36" t="n">
        <v>0</v>
      </c>
      <c r="H363" s="10" t="n">
        <v>43240000</v>
      </c>
      <c r="I363" s="10">
        <f>G363+H363</f>
      </c>
      <c r="J363" s="10">
        <f>I363/F363*100</f>
      </c>
      <c r="K363" s="11">
        <f>F363-I363</f>
      </c>
    </row>
    <row r="364" spans="1:11">
      <c r="A364" s="4"/>
      <c r="B364" s="4" t="s">
        <v>348</v>
      </c>
      <c r="C364" s="10" t="n">
        <v>1</v>
      </c>
      <c r="D364" s="4" t="s">
        <v>173</v>
      </c>
      <c r="E364" s="10" t="n">
        <v>45400000</v>
      </c>
      <c r="F364" s="10" t="n">
        <v>45400000</v>
      </c>
      <c r="G364" s="36" t="n">
        <v>0</v>
      </c>
      <c r="H364" s="10" t="n">
        <v>0</v>
      </c>
      <c r="I364" s="10">
        <f>G364+H364</f>
      </c>
      <c r="J364" s="10">
        <f>I364/F364*100</f>
      </c>
      <c r="K364" s="11">
        <f>F364-I364</f>
      </c>
    </row>
    <row r="365" spans="1:11">
      <c r="A365" s="5" t="s">
        <v>349</v>
      </c>
      <c r="B365" s="2" t="s">
        <v>350</v>
      </c>
      <c r="C365" s="20" t="n">
        <v>0</v>
      </c>
      <c r="D365" s="4"/>
      <c r="E365" s="20" t="n">
        <v>0</v>
      </c>
      <c r="F365" s="20">
        <f>SUM(F366:F368)</f>
      </c>
      <c r="G365" s="23">
        <f>SUM(G366:G368)</f>
      </c>
      <c r="H365" s="20">
        <f>SUM(H366:H368)</f>
      </c>
      <c r="I365" s="20">
        <f>SUM(I366:I368)</f>
      </c>
      <c r="J365" s="10">
        <f>I365/F365*100</f>
      </c>
      <c r="K365" s="11">
        <f>SUM(K366:K368)</f>
      </c>
    </row>
    <row r="366" spans="1:11">
      <c r="A366" s="4"/>
      <c r="B366" s="4" t="s">
        <v>351</v>
      </c>
      <c r="C366" s="10" t="n">
        <v>1</v>
      </c>
      <c r="D366" s="4" t="s">
        <v>321</v>
      </c>
      <c r="E366" s="10" t="n">
        <v>54159000</v>
      </c>
      <c r="F366" s="10" t="n">
        <v>54159000</v>
      </c>
      <c r="G366" s="36" t="n">
        <v>0</v>
      </c>
      <c r="H366" s="10" t="n">
        <v>17641519</v>
      </c>
      <c r="I366" s="10">
        <f>G366+H366</f>
      </c>
      <c r="J366" s="10">
        <f>I366/F366*100</f>
      </c>
      <c r="K366" s="11">
        <f>F366-I366</f>
      </c>
    </row>
    <row r="367" spans="1:11">
      <c r="A367" s="4"/>
      <c r="B367" s="4" t="s">
        <v>352</v>
      </c>
      <c r="C367" s="10" t="n">
        <v>1</v>
      </c>
      <c r="D367" s="4" t="s">
        <v>173</v>
      </c>
      <c r="E367" s="10" t="n">
        <v>6513000</v>
      </c>
      <c r="F367" s="10" t="n">
        <v>6513000</v>
      </c>
      <c r="G367" s="36" t="n">
        <v>0</v>
      </c>
      <c r="H367" s="10" t="n">
        <v>5815982</v>
      </c>
      <c r="I367" s="10">
        <f>G367+H367</f>
      </c>
      <c r="J367" s="10">
        <f>I367/F367*100</f>
      </c>
      <c r="K367" s="11">
        <f>F367-I367</f>
      </c>
    </row>
    <row r="368" spans="1:11">
      <c r="A368" s="4"/>
      <c r="B368" s="4" t="s">
        <v>353</v>
      </c>
      <c r="C368" s="10" t="n">
        <v>1</v>
      </c>
      <c r="D368" s="4" t="s">
        <v>173</v>
      </c>
      <c r="E368" s="10" t="n">
        <v>6513000</v>
      </c>
      <c r="F368" s="10" t="n">
        <v>6513000</v>
      </c>
      <c r="G368" s="36" t="n">
        <v>0</v>
      </c>
      <c r="H368" s="10" t="n">
        <v>0</v>
      </c>
      <c r="I368" s="10">
        <f>G368+H368</f>
      </c>
      <c r="J368" s="10">
        <f>I368/F368*100</f>
      </c>
      <c r="K368" s="11">
        <f>F368-I368</f>
      </c>
    </row>
    <row r="369" spans="1:11">
      <c r="A369" s="5" t="s">
        <v>354</v>
      </c>
      <c r="B369" s="2" t="s">
        <v>355</v>
      </c>
      <c r="C369" s="20" t="n">
        <v>0</v>
      </c>
      <c r="D369" s="4"/>
      <c r="E369" s="20" t="n">
        <v>0</v>
      </c>
      <c r="F369" s="20">
        <f>SUM(F370:F370)</f>
      </c>
      <c r="G369" s="23">
        <f>SUM(G370:G370)</f>
      </c>
      <c r="H369" s="20">
        <f>SUM(H370:H370)</f>
      </c>
      <c r="I369" s="20">
        <f>SUM(I370:I370)</f>
      </c>
      <c r="J369" s="10">
        <f>I369/F369*100</f>
      </c>
      <c r="K369" s="11">
        <f>SUM(K370:K370)</f>
      </c>
    </row>
    <row r="370" spans="1:11">
      <c r="A370" s="4"/>
      <c r="B370" s="4" t="s">
        <v>356</v>
      </c>
      <c r="C370" s="10" t="n">
        <v>1</v>
      </c>
      <c r="D370" s="4" t="s">
        <v>321</v>
      </c>
      <c r="E370" s="10" t="n">
        <v>249201000</v>
      </c>
      <c r="F370" s="10" t="n">
        <v>249201000</v>
      </c>
      <c r="G370" s="36" t="n">
        <v>0</v>
      </c>
      <c r="H370" s="10" t="n">
        <v>252818220</v>
      </c>
      <c r="I370" s="10">
        <f>G370+H370</f>
      </c>
      <c r="J370" s="10">
        <f>I370/F370*100</f>
      </c>
      <c r="K370" s="40">
        <f>F370-I370</f>
      </c>
    </row>
    <row r="371" spans="1:11">
      <c r="A371" s="5" t="s">
        <v>357</v>
      </c>
      <c r="B371" s="2" t="s">
        <v>358</v>
      </c>
      <c r="C371" s="20" t="n">
        <v>0</v>
      </c>
      <c r="D371" s="4"/>
      <c r="E371" s="20" t="n">
        <v>0</v>
      </c>
      <c r="F371" s="20">
        <f>SUM(F372:F372)</f>
      </c>
      <c r="G371" s="23">
        <f>SUM(G372:G372)</f>
      </c>
      <c r="H371" s="20">
        <f>SUM(H372:H372)</f>
      </c>
      <c r="I371" s="20">
        <f>SUM(I372:I372)</f>
      </c>
      <c r="J371" s="10">
        <f>I371/F371*100</f>
      </c>
      <c r="K371" s="11">
        <f>SUM(K372:K372)</f>
      </c>
    </row>
    <row r="372" spans="1:11">
      <c r="A372" s="4"/>
      <c r="B372" s="4" t="s">
        <v>359</v>
      </c>
      <c r="C372" s="10" t="n">
        <v>1</v>
      </c>
      <c r="D372" s="4" t="s">
        <v>321</v>
      </c>
      <c r="E372" s="10" t="n">
        <v>768431000</v>
      </c>
      <c r="F372" s="10" t="n">
        <v>768431000</v>
      </c>
      <c r="G372" s="36" t="n">
        <v>0</v>
      </c>
      <c r="H372" s="10" t="n">
        <v>696177000</v>
      </c>
      <c r="I372" s="10">
        <f>G372+H372</f>
      </c>
      <c r="J372" s="10">
        <f>I372/F372*100</f>
      </c>
      <c r="K372" s="11">
        <f>F372-I372</f>
      </c>
    </row>
    <row r="373" spans="1:11">
      <c r="A373" s="5" t="s">
        <v>360</v>
      </c>
      <c r="B373" s="2" t="s">
        <v>361</v>
      </c>
      <c r="C373" s="20" t="n">
        <v>0</v>
      </c>
      <c r="D373" s="4"/>
      <c r="E373" s="20" t="n">
        <v>0</v>
      </c>
      <c r="F373" s="20">
        <f>SUM(F374:F376)</f>
      </c>
      <c r="G373" s="23">
        <f>SUM(G374:G376)</f>
      </c>
      <c r="H373" s="20">
        <f>SUM(H374:H376)</f>
      </c>
      <c r="I373" s="20">
        <f>SUM(I374:I376)</f>
      </c>
      <c r="J373" s="10">
        <f>I373/F373*100</f>
      </c>
      <c r="K373" s="11">
        <f>SUM(K374:K376)</f>
      </c>
    </row>
    <row r="374" spans="1:11">
      <c r="A374" s="4"/>
      <c r="B374" s="4" t="s">
        <v>362</v>
      </c>
      <c r="C374" s="10" t="n">
        <v>1</v>
      </c>
      <c r="D374" s="4" t="s">
        <v>321</v>
      </c>
      <c r="E374" s="10" t="n">
        <v>85879000</v>
      </c>
      <c r="F374" s="10" t="n">
        <v>85879000</v>
      </c>
      <c r="G374" s="36" t="n">
        <v>0</v>
      </c>
      <c r="H374" s="10" t="n">
        <v>64170000</v>
      </c>
      <c r="I374" s="10">
        <f>G374+H374</f>
      </c>
      <c r="J374" s="10">
        <f>I374/F374*100</f>
      </c>
      <c r="K374" s="11">
        <f>F374-I374</f>
      </c>
    </row>
    <row r="375" spans="1:11">
      <c r="A375" s="4"/>
      <c r="B375" s="4" t="s">
        <v>363</v>
      </c>
      <c r="C375" s="10" t="n">
        <v>1</v>
      </c>
      <c r="D375" s="4" t="s">
        <v>173</v>
      </c>
      <c r="E375" s="10" t="n">
        <v>7156000</v>
      </c>
      <c r="F375" s="10" t="n">
        <v>7156000</v>
      </c>
      <c r="G375" s="36" t="n">
        <v>0</v>
      </c>
      <c r="H375" s="10" t="n">
        <v>5365000</v>
      </c>
      <c r="I375" s="10">
        <f>G375+H375</f>
      </c>
      <c r="J375" s="10">
        <f>I375/F375*100</f>
      </c>
      <c r="K375" s="11">
        <f>F375-I375</f>
      </c>
    </row>
    <row r="376" spans="1:11">
      <c r="A376" s="4"/>
      <c r="B376" s="4" t="s">
        <v>364</v>
      </c>
      <c r="C376" s="10" t="n">
        <v>1</v>
      </c>
      <c r="D376" s="4" t="s">
        <v>173</v>
      </c>
      <c r="E376" s="10" t="n">
        <v>7156000</v>
      </c>
      <c r="F376" s="10" t="n">
        <v>7156000</v>
      </c>
      <c r="G376" s="36" t="n">
        <v>0</v>
      </c>
      <c r="H376" s="10" t="n">
        <v>0</v>
      </c>
      <c r="I376" s="10">
        <f>G376+H376</f>
      </c>
      <c r="J376" s="10">
        <f>I376/F376*100</f>
      </c>
      <c r="K376" s="11">
        <f>F376-I376</f>
      </c>
    </row>
    <row r="377" spans="1:11">
      <c r="A377" s="5" t="s">
        <v>365</v>
      </c>
      <c r="B377" s="2" t="s">
        <v>366</v>
      </c>
      <c r="C377" s="20" t="n">
        <v>0</v>
      </c>
      <c r="D377" s="4"/>
      <c r="E377" s="20" t="n">
        <v>0</v>
      </c>
      <c r="F377" s="20">
        <f>SUM(F378:F378)</f>
      </c>
      <c r="G377" s="23">
        <f>SUM(G378:G378)</f>
      </c>
      <c r="H377" s="20">
        <f>SUM(H378:H378)</f>
      </c>
      <c r="I377" s="20">
        <f>SUM(I378:I378)</f>
      </c>
      <c r="J377" s="10">
        <f>I377/F377*100</f>
      </c>
      <c r="K377" s="11">
        <f>SUM(K378:K378)</f>
      </c>
    </row>
    <row r="378" spans="1:11">
      <c r="A378" s="4"/>
      <c r="B378" s="4" t="s">
        <v>367</v>
      </c>
      <c r="C378" s="10" t="n">
        <v>1</v>
      </c>
      <c r="D378" s="4" t="s">
        <v>321</v>
      </c>
      <c r="E378" s="10" t="n">
        <v>1867582000</v>
      </c>
      <c r="F378" s="10" t="n">
        <v>1867582000</v>
      </c>
      <c r="G378" s="36" t="n">
        <v>0</v>
      </c>
      <c r="H378" s="10" t="n">
        <v>1814710462</v>
      </c>
      <c r="I378" s="10">
        <f>G378+H378</f>
      </c>
      <c r="J378" s="10">
        <f>I378/F378*100</f>
      </c>
      <c r="K378" s="11">
        <f>F378-I378</f>
      </c>
    </row>
    <row r="379" spans="1:11">
      <c r="A379" s="5" t="s">
        <v>368</v>
      </c>
      <c r="B379" s="2" t="s">
        <v>369</v>
      </c>
      <c r="C379" s="20" t="n">
        <v>0</v>
      </c>
      <c r="D379" s="4"/>
      <c r="E379" s="20" t="n">
        <v>0</v>
      </c>
      <c r="F379" s="20">
        <f>SUM(F380:F380)</f>
      </c>
      <c r="G379" s="23">
        <f>SUM(G380:G380)</f>
      </c>
      <c r="H379" s="20">
        <f>SUM(H380:H380)</f>
      </c>
      <c r="I379" s="20">
        <f>SUM(I380:I380)</f>
      </c>
      <c r="J379" s="10">
        <f>I379/F379*100</f>
      </c>
      <c r="K379" s="11">
        <f>SUM(K380:K380)</f>
      </c>
    </row>
    <row r="380" spans="1:11">
      <c r="A380" s="4"/>
      <c r="B380" s="4" t="s">
        <v>370</v>
      </c>
      <c r="C380" s="10" t="n">
        <v>1</v>
      </c>
      <c r="D380" s="4" t="s">
        <v>321</v>
      </c>
      <c r="E380" s="10" t="n">
        <v>100000000</v>
      </c>
      <c r="F380" s="10" t="n">
        <v>100000000</v>
      </c>
      <c r="G380" s="36" t="n">
        <v>0</v>
      </c>
      <c r="H380" s="10" t="n">
        <v>60988650</v>
      </c>
      <c r="I380" s="10">
        <f>G380+H380</f>
      </c>
      <c r="J380" s="10">
        <f>I380/F380*100</f>
      </c>
      <c r="K380" s="11">
        <f>F380-I380</f>
      </c>
    </row>
    <row r="381" spans="1:11">
      <c r="A381" s="5" t="s">
        <v>371</v>
      </c>
      <c r="B381" s="2" t="s">
        <v>372</v>
      </c>
      <c r="C381" s="20" t="n">
        <v>0</v>
      </c>
      <c r="D381" s="4"/>
      <c r="E381" s="20" t="n">
        <v>0</v>
      </c>
      <c r="F381" s="20">
        <f>SUM(F382:F382)</f>
      </c>
      <c r="G381" s="23">
        <f>SUM(G382:G382)</f>
      </c>
      <c r="H381" s="20">
        <f>SUM(H382:H382)</f>
      </c>
      <c r="I381" s="20">
        <f>SUM(I382:I382)</f>
      </c>
      <c r="J381" s="10">
        <f>I381/F381*100</f>
      </c>
      <c r="K381" s="11">
        <f>SUM(K382:K382)</f>
      </c>
    </row>
    <row r="382" spans="1:11">
      <c r="A382" s="4"/>
      <c r="B382" s="4" t="s">
        <v>373</v>
      </c>
      <c r="C382" s="10" t="n">
        <v>1</v>
      </c>
      <c r="D382" s="4" t="s">
        <v>321</v>
      </c>
      <c r="E382" s="10" t="n">
        <v>9840486000</v>
      </c>
      <c r="F382" s="10" t="n">
        <v>9840486000</v>
      </c>
      <c r="G382" s="36" t="n">
        <v>0</v>
      </c>
      <c r="H382" s="10" t="n">
        <v>8526046810</v>
      </c>
      <c r="I382" s="10">
        <f>G382+H382</f>
      </c>
      <c r="J382" s="10">
        <f>I382/F382*100</f>
      </c>
      <c r="K382" s="11">
        <f>F382-I382</f>
      </c>
    </row>
    <row r="383" spans="1:11">
      <c r="A383" s="30" t="s">
        <v>374</v>
      </c>
      <c r="B383" s="8" t="s">
        <v>375</v>
      </c>
      <c r="C383" s="31" t="n">
        <v>0</v>
      </c>
      <c r="D383" s="4"/>
      <c r="E383" s="31" t="n">
        <v>0</v>
      </c>
      <c r="F383" s="31">
        <f>SUM(F384,F387,F392,F399,F407,F429,F461)</f>
      </c>
      <c r="G383" s="23">
        <f>SUM(G384,G387,G392,G399,G407,G429,G461)</f>
      </c>
      <c r="H383" s="31">
        <f>SUM(H384,H387,H392,H399,H407,H429,H461)</f>
      </c>
      <c r="I383" s="31">
        <f>SUM(I384,I387,I392,I399,I407,I429,I461)</f>
      </c>
      <c r="J383" s="31">
        <f>I383/F383*100</f>
      </c>
      <c r="K383" s="32">
        <f>SUM(K384,K387,K392,K399,K407,K429,K461)</f>
      </c>
    </row>
    <row r="384" spans="1:11">
      <c r="A384" s="33" t="s">
        <v>23</v>
      </c>
      <c r="B384" s="9" t="s">
        <v>376</v>
      </c>
      <c r="C384" s="34" t="n">
        <v>0</v>
      </c>
      <c r="D384" s="4"/>
      <c r="E384" s="34" t="n">
        <v>0</v>
      </c>
      <c r="F384" s="34">
        <f>SUM(F385)</f>
      </c>
      <c r="G384" s="37">
        <f>SUM(G385)</f>
      </c>
      <c r="H384" s="34">
        <f>SUM(H385)</f>
      </c>
      <c r="I384" s="34">
        <f>SUM(I385)</f>
      </c>
      <c r="J384" s="34">
        <f>I384/F384*100</f>
      </c>
      <c r="K384" s="34">
        <f>SUM(K385)</f>
      </c>
    </row>
    <row r="385" spans="1:11">
      <c r="A385" s="5" t="s">
        <v>65</v>
      </c>
      <c r="B385" s="2" t="s">
        <v>66</v>
      </c>
      <c r="C385" s="20" t="n">
        <v>0</v>
      </c>
      <c r="D385" s="4"/>
      <c r="E385" s="20" t="n">
        <v>0</v>
      </c>
      <c r="F385" s="20">
        <f>SUM(F386:F386)</f>
      </c>
      <c r="G385" s="23">
        <f>SUM(G386:G386)</f>
      </c>
      <c r="H385" s="20">
        <f>SUM(H386:H386)</f>
      </c>
      <c r="I385" s="20">
        <f>SUM(I386:I386)</f>
      </c>
      <c r="J385" s="10">
        <f>I385/F385*100</f>
      </c>
      <c r="K385" s="11">
        <f>SUM(K386:K386)</f>
      </c>
    </row>
    <row r="386" spans="1:11">
      <c r="A386" s="4"/>
      <c r="B386" s="4" t="s">
        <v>377</v>
      </c>
      <c r="C386" s="10" t="n">
        <v>1950</v>
      </c>
      <c r="D386" s="4" t="s">
        <v>378</v>
      </c>
      <c r="E386" s="10" t="n">
        <v>36000</v>
      </c>
      <c r="F386" s="10" t="n">
        <v>70200000</v>
      </c>
      <c r="G386" s="36" t="n">
        <v>0</v>
      </c>
      <c r="H386" s="10" t="n">
        <v>31048800</v>
      </c>
      <c r="I386" s="10">
        <f>G386+H386</f>
      </c>
      <c r="J386" s="10">
        <f>I386/F386*100</f>
      </c>
      <c r="K386" s="11">
        <f>F386-I386</f>
      </c>
    </row>
    <row r="387" spans="1:11">
      <c r="A387" s="33" t="s">
        <v>125</v>
      </c>
      <c r="B387" s="9" t="s">
        <v>379</v>
      </c>
      <c r="C387" s="34" t="n">
        <v>0</v>
      </c>
      <c r="D387" s="4"/>
      <c r="E387" s="34" t="n">
        <v>0</v>
      </c>
      <c r="F387" s="34">
        <f>SUM(F388)</f>
      </c>
      <c r="G387" s="37">
        <f>SUM(G388)</f>
      </c>
      <c r="H387" s="34">
        <f>SUM(H388)</f>
      </c>
      <c r="I387" s="34">
        <f>SUM(I388)</f>
      </c>
      <c r="J387" s="34">
        <f>I387/F387*100</f>
      </c>
      <c r="K387" s="34">
        <f>SUM(K388)</f>
      </c>
    </row>
    <row r="388" spans="1:11">
      <c r="A388" s="5" t="s">
        <v>380</v>
      </c>
      <c r="B388" s="2" t="s">
        <v>381</v>
      </c>
      <c r="C388" s="20" t="n">
        <v>0</v>
      </c>
      <c r="D388" s="4"/>
      <c r="E388" s="20" t="n">
        <v>0</v>
      </c>
      <c r="F388" s="20">
        <f>SUM(F389:F391)</f>
      </c>
      <c r="G388" s="23">
        <f>SUM(G389:G391)</f>
      </c>
      <c r="H388" s="20">
        <f>SUM(H389:H391)</f>
      </c>
      <c r="I388" s="20">
        <f>SUM(I389:I391)</f>
      </c>
      <c r="J388" s="10">
        <f>I388/F388*100</f>
      </c>
      <c r="K388" s="11">
        <f>SUM(K389:K391)</f>
      </c>
    </row>
    <row r="389" spans="1:11">
      <c r="A389" s="4"/>
      <c r="B389" s="4" t="s">
        <v>382</v>
      </c>
      <c r="C389" s="10" t="n">
        <v>5</v>
      </c>
      <c r="D389" s="4" t="s">
        <v>383</v>
      </c>
      <c r="E389" s="10" t="n">
        <v>590000</v>
      </c>
      <c r="F389" s="10" t="n">
        <v>2950000</v>
      </c>
      <c r="G389" s="36" t="n">
        <v>0</v>
      </c>
      <c r="H389" s="10" t="n">
        <v>0</v>
      </c>
      <c r="I389" s="10">
        <f>G389+H389</f>
      </c>
      <c r="J389" s="10">
        <f>I389/F389*100</f>
      </c>
      <c r="K389" s="11">
        <f>F389-I389</f>
      </c>
    </row>
    <row r="390" spans="1:11">
      <c r="A390" s="4"/>
      <c r="B390" s="4" t="s">
        <v>384</v>
      </c>
      <c r="C390" s="10" t="n">
        <v>10</v>
      </c>
      <c r="D390" s="4" t="s">
        <v>383</v>
      </c>
      <c r="E390" s="10" t="n">
        <v>590000</v>
      </c>
      <c r="F390" s="10" t="n">
        <v>5900000</v>
      </c>
      <c r="G390" s="36" t="n">
        <v>0</v>
      </c>
      <c r="H390" s="10" t="n">
        <v>0</v>
      </c>
      <c r="I390" s="10">
        <f>G390+H390</f>
      </c>
      <c r="J390" s="10">
        <f>I390/F390*100</f>
      </c>
      <c r="K390" s="11">
        <f>F390-I390</f>
      </c>
    </row>
    <row r="391" spans="1:11">
      <c r="A391" s="4"/>
      <c r="B391" s="4" t="s">
        <v>385</v>
      </c>
      <c r="C391" s="10" t="n">
        <v>1</v>
      </c>
      <c r="D391" s="4" t="s">
        <v>383</v>
      </c>
      <c r="E391" s="10" t="n">
        <v>667000</v>
      </c>
      <c r="F391" s="10" t="n">
        <v>667000</v>
      </c>
      <c r="G391" s="36" t="n">
        <v>0</v>
      </c>
      <c r="H391" s="10" t="n">
        <v>0</v>
      </c>
      <c r="I391" s="10">
        <f>G391+H391</f>
      </c>
      <c r="J391" s="10">
        <f>I391/F391*100</f>
      </c>
      <c r="K391" s="11">
        <f>F391-I391</f>
      </c>
    </row>
    <row r="392" spans="1:11">
      <c r="A392" s="33" t="s">
        <v>386</v>
      </c>
      <c r="B392" s="9" t="s">
        <v>387</v>
      </c>
      <c r="C392" s="34" t="n">
        <v>0</v>
      </c>
      <c r="D392" s="4"/>
      <c r="E392" s="34" t="n">
        <v>0</v>
      </c>
      <c r="F392" s="34">
        <f>SUM(F393,F397)</f>
      </c>
      <c r="G392" s="37">
        <f>SUM(G393,G397)</f>
      </c>
      <c r="H392" s="34">
        <f>SUM(H393,H397)</f>
      </c>
      <c r="I392" s="34">
        <f>SUM(I393,I397)</f>
      </c>
      <c r="J392" s="34">
        <f>I392/F392*100</f>
      </c>
      <c r="K392" s="34">
        <f>SUM(K393,K397)</f>
      </c>
    </row>
    <row r="393" spans="1:11">
      <c r="A393" s="5" t="s">
        <v>388</v>
      </c>
      <c r="B393" s="2" t="s">
        <v>389</v>
      </c>
      <c r="C393" s="20" t="n">
        <v>0</v>
      </c>
      <c r="D393" s="4"/>
      <c r="E393" s="20" t="n">
        <v>0</v>
      </c>
      <c r="F393" s="20">
        <f>SUM(F394:F396)</f>
      </c>
      <c r="G393" s="23">
        <f>SUM(G394:G396)</f>
      </c>
      <c r="H393" s="20">
        <f>SUM(H394:H396)</f>
      </c>
      <c r="I393" s="20">
        <f>SUM(I394:I396)</f>
      </c>
      <c r="J393" s="10">
        <f>I393/F393*100</f>
      </c>
      <c r="K393" s="11">
        <f>SUM(K394:K396)</f>
      </c>
    </row>
    <row r="394" spans="1:11">
      <c r="A394" s="4"/>
      <c r="B394" s="4" t="s">
        <v>390</v>
      </c>
      <c r="C394" s="10" t="n">
        <v>2500</v>
      </c>
      <c r="D394" s="4" t="s">
        <v>102</v>
      </c>
      <c r="E394" s="10" t="n">
        <v>10000</v>
      </c>
      <c r="F394" s="10" t="n">
        <v>25000000</v>
      </c>
      <c r="G394" s="36" t="n">
        <v>0</v>
      </c>
      <c r="H394" s="10" t="n">
        <v>6535000</v>
      </c>
      <c r="I394" s="10">
        <f>G394+H394</f>
      </c>
      <c r="J394" s="10">
        <f>I394/F394*100</f>
      </c>
      <c r="K394" s="11">
        <f>F394-I394</f>
      </c>
    </row>
    <row r="395" spans="1:11">
      <c r="A395" s="4"/>
      <c r="B395" s="4" t="s">
        <v>391</v>
      </c>
      <c r="C395" s="10" t="n">
        <v>5000</v>
      </c>
      <c r="D395" s="4" t="s">
        <v>102</v>
      </c>
      <c r="E395" s="10" t="n">
        <v>98800</v>
      </c>
      <c r="F395" s="10" t="n">
        <v>494000000</v>
      </c>
      <c r="G395" s="36" t="n">
        <v>0</v>
      </c>
      <c r="H395" s="10" t="n">
        <v>359863553</v>
      </c>
      <c r="I395" s="10">
        <f>G395+H395</f>
      </c>
      <c r="J395" s="10">
        <f>I395/F395*100</f>
      </c>
      <c r="K395" s="11">
        <f>F395-I395</f>
      </c>
    </row>
    <row r="396" spans="1:11">
      <c r="A396" s="4"/>
      <c r="B396" s="4" t="s">
        <v>392</v>
      </c>
      <c r="C396" s="10" t="n">
        <v>1500</v>
      </c>
      <c r="D396" s="4" t="s">
        <v>393</v>
      </c>
      <c r="E396" s="10" t="n">
        <v>100000</v>
      </c>
      <c r="F396" s="10" t="n">
        <v>150000000</v>
      </c>
      <c r="G396" s="36" t="n">
        <v>0</v>
      </c>
      <c r="H396" s="10" t="n">
        <v>0</v>
      </c>
      <c r="I396" s="10">
        <f>G396+H396</f>
      </c>
      <c r="J396" s="10">
        <f>I396/F396*100</f>
      </c>
      <c r="K396" s="11">
        <f>F396-I396</f>
      </c>
    </row>
    <row r="397" spans="1:11">
      <c r="A397" s="5" t="s">
        <v>394</v>
      </c>
      <c r="B397" s="2" t="s">
        <v>91</v>
      </c>
      <c r="C397" s="20" t="n">
        <v>0</v>
      </c>
      <c r="D397" s="4"/>
      <c r="E397" s="20" t="n">
        <v>0</v>
      </c>
      <c r="F397" s="20">
        <f>SUM(F398:F398)</f>
      </c>
      <c r="G397" s="23">
        <f>SUM(G398:G398)</f>
      </c>
      <c r="H397" s="20">
        <f>SUM(H398:H398)</f>
      </c>
      <c r="I397" s="20">
        <f>SUM(I398:I398)</f>
      </c>
      <c r="J397" s="10">
        <f>I397/F397*100</f>
      </c>
      <c r="K397" s="11">
        <f>SUM(K398:K398)</f>
      </c>
    </row>
    <row r="398" spans="1:11">
      <c r="A398" s="4"/>
      <c r="B398" s="4" t="s">
        <v>395</v>
      </c>
      <c r="C398" s="10" t="n">
        <v>1</v>
      </c>
      <c r="D398" s="4" t="s">
        <v>191</v>
      </c>
      <c r="E398" s="10" t="n">
        <v>18620000</v>
      </c>
      <c r="F398" s="10" t="n">
        <v>18620000</v>
      </c>
      <c r="G398" s="36" t="n">
        <v>0</v>
      </c>
      <c r="H398" s="10" t="n">
        <v>0</v>
      </c>
      <c r="I398" s="10">
        <f>G398+H398</f>
      </c>
      <c r="J398" s="10">
        <f>I398/F398*100</f>
      </c>
      <c r="K398" s="11">
        <f>F398-I398</f>
      </c>
    </row>
    <row r="399" spans="1:11">
      <c r="A399" s="33" t="s">
        <v>139</v>
      </c>
      <c r="B399" s="9" t="s">
        <v>396</v>
      </c>
      <c r="C399" s="34" t="n">
        <v>0</v>
      </c>
      <c r="D399" s="4"/>
      <c r="E399" s="34" t="n">
        <v>0</v>
      </c>
      <c r="F399" s="34">
        <f>SUM(F400,F402)</f>
      </c>
      <c r="G399" s="37">
        <f>SUM(G400,G402)</f>
      </c>
      <c r="H399" s="34">
        <f>SUM(H400,H402)</f>
      </c>
      <c r="I399" s="34">
        <f>SUM(I400,I402)</f>
      </c>
      <c r="J399" s="34">
        <f>I399/F399*100</f>
      </c>
      <c r="K399" s="34">
        <f>SUM(K400,K402)</f>
      </c>
    </row>
    <row r="400" spans="1:11">
      <c r="A400" s="5" t="s">
        <v>397</v>
      </c>
      <c r="B400" s="2" t="s">
        <v>398</v>
      </c>
      <c r="C400" s="20" t="n">
        <v>0</v>
      </c>
      <c r="D400" s="4"/>
      <c r="E400" s="20" t="n">
        <v>0</v>
      </c>
      <c r="F400" s="20">
        <f>SUM(F401:F401)</f>
      </c>
      <c r="G400" s="23">
        <f>SUM(G401:G401)</f>
      </c>
      <c r="H400" s="20">
        <f>SUM(H401:H401)</f>
      </c>
      <c r="I400" s="20">
        <f>SUM(I401:I401)</f>
      </c>
      <c r="J400" s="10">
        <f>I400/F400*100</f>
      </c>
      <c r="K400" s="11">
        <f>SUM(K401:K401)</f>
      </c>
    </row>
    <row r="401" spans="1:11">
      <c r="A401" s="4"/>
      <c r="B401" s="4" t="s">
        <v>399</v>
      </c>
      <c r="C401" s="10" t="n">
        <v>13</v>
      </c>
      <c r="D401" s="4" t="s">
        <v>176</v>
      </c>
      <c r="E401" s="10" t="n">
        <v>1200000</v>
      </c>
      <c r="F401" s="10" t="n">
        <v>15600000</v>
      </c>
      <c r="G401" s="36" t="n">
        <v>0</v>
      </c>
      <c r="H401" s="10" t="n">
        <v>0</v>
      </c>
      <c r="I401" s="10">
        <f>G401+H401</f>
      </c>
      <c r="J401" s="10">
        <f>I401/F401*100</f>
      </c>
      <c r="K401" s="11">
        <f>F401-I401</f>
      </c>
    </row>
    <row r="402" spans="1:11">
      <c r="A402" s="5" t="s">
        <v>400</v>
      </c>
      <c r="B402" s="2" t="s">
        <v>401</v>
      </c>
      <c r="C402" s="20" t="n">
        <v>0</v>
      </c>
      <c r="D402" s="4"/>
      <c r="E402" s="20" t="n">
        <v>0</v>
      </c>
      <c r="F402" s="20">
        <f>SUM(F403:F406)</f>
      </c>
      <c r="G402" s="23">
        <f>SUM(G403:G406)</f>
      </c>
      <c r="H402" s="20">
        <f>SUM(H403:H406)</f>
      </c>
      <c r="I402" s="20">
        <f>SUM(I403:I406)</f>
      </c>
      <c r="J402" s="10">
        <f>I402/F402*100</f>
      </c>
      <c r="K402" s="11">
        <f>SUM(K403:K406)</f>
      </c>
    </row>
    <row r="403" spans="1:11">
      <c r="A403" s="4"/>
      <c r="B403" s="4" t="s">
        <v>402</v>
      </c>
      <c r="C403" s="10" t="n">
        <v>1</v>
      </c>
      <c r="D403" s="4" t="s">
        <v>403</v>
      </c>
      <c r="E403" s="10" t="n">
        <v>28000000</v>
      </c>
      <c r="F403" s="10" t="n">
        <v>28000000</v>
      </c>
      <c r="G403" s="36" t="n">
        <v>0</v>
      </c>
      <c r="H403" s="10" t="n">
        <v>2949532</v>
      </c>
      <c r="I403" s="10">
        <f>G403+H403</f>
      </c>
      <c r="J403" s="10">
        <f>I403/F403*100</f>
      </c>
      <c r="K403" s="11">
        <f>F403-I403</f>
      </c>
    </row>
    <row r="404" spans="1:11">
      <c r="A404" s="4"/>
      <c r="B404" s="4" t="s">
        <v>404</v>
      </c>
      <c r="C404" s="10" t="n">
        <v>10</v>
      </c>
      <c r="D404" s="4" t="s">
        <v>403</v>
      </c>
      <c r="E404" s="10" t="n">
        <v>13890000</v>
      </c>
      <c r="F404" s="10" t="n">
        <v>138900000</v>
      </c>
      <c r="G404" s="36" t="n">
        <v>0</v>
      </c>
      <c r="H404" s="10" t="n">
        <v>223077904</v>
      </c>
      <c r="I404" s="10">
        <f>G404+H404</f>
      </c>
      <c r="J404" s="10">
        <f>I404/F404*100</f>
      </c>
      <c r="K404" s="40">
        <f>F404-I404</f>
      </c>
    </row>
    <row r="405" spans="1:11">
      <c r="A405" s="4"/>
      <c r="B405" s="4" t="s">
        <v>405</v>
      </c>
      <c r="C405" s="10" t="n">
        <v>1</v>
      </c>
      <c r="D405" s="4" t="s">
        <v>403</v>
      </c>
      <c r="E405" s="10" t="n">
        <v>15738000</v>
      </c>
      <c r="F405" s="10" t="n">
        <v>15738000</v>
      </c>
      <c r="G405" s="36" t="n">
        <v>0</v>
      </c>
      <c r="H405" s="10" t="n">
        <v>2172500</v>
      </c>
      <c r="I405" s="10">
        <f>G405+H405</f>
      </c>
      <c r="J405" s="10">
        <f>I405/F405*100</f>
      </c>
      <c r="K405" s="11">
        <f>F405-I405</f>
      </c>
    </row>
    <row r="406" spans="1:11">
      <c r="A406" s="4"/>
      <c r="B406" s="4" t="s">
        <v>406</v>
      </c>
      <c r="C406" s="10" t="n">
        <v>1</v>
      </c>
      <c r="D406" s="4" t="s">
        <v>403</v>
      </c>
      <c r="E406" s="10" t="n">
        <v>3640000</v>
      </c>
      <c r="F406" s="10" t="n">
        <v>3640000</v>
      </c>
      <c r="G406" s="36" t="n">
        <v>0</v>
      </c>
      <c r="H406" s="10" t="n">
        <v>0</v>
      </c>
      <c r="I406" s="10">
        <f>G406+H406</f>
      </c>
      <c r="J406" s="10">
        <f>I406/F406*100</f>
      </c>
      <c r="K406" s="11">
        <f>F406-I406</f>
      </c>
    </row>
    <row r="407" spans="1:11">
      <c r="A407" s="33" t="s">
        <v>407</v>
      </c>
      <c r="B407" s="9" t="s">
        <v>408</v>
      </c>
      <c r="C407" s="34" t="n">
        <v>0</v>
      </c>
      <c r="D407" s="4"/>
      <c r="E407" s="34" t="n">
        <v>0</v>
      </c>
      <c r="F407" s="34">
        <f>SUM(F408,F411)</f>
      </c>
      <c r="G407" s="37">
        <f>SUM(G408,G411)</f>
      </c>
      <c r="H407" s="34">
        <f>SUM(H408,H411)</f>
      </c>
      <c r="I407" s="34">
        <f>SUM(I408,I411)</f>
      </c>
      <c r="J407" s="34">
        <f>I407/F407*100</f>
      </c>
      <c r="K407" s="34">
        <f>SUM(K408,K411)</f>
      </c>
    </row>
    <row r="408" spans="1:11">
      <c r="A408" s="5" t="s">
        <v>409</v>
      </c>
      <c r="B408" s="2" t="s">
        <v>410</v>
      </c>
      <c r="C408" s="20" t="n">
        <v>0</v>
      </c>
      <c r="D408" s="4"/>
      <c r="E408" s="20" t="n">
        <v>0</v>
      </c>
      <c r="F408" s="20">
        <f>SUM(F409:F410)</f>
      </c>
      <c r="G408" s="23">
        <f>SUM(G409:G410)</f>
      </c>
      <c r="H408" s="20">
        <f>SUM(H409:H410)</f>
      </c>
      <c r="I408" s="20">
        <f>SUM(I409:I410)</f>
      </c>
      <c r="J408" s="10">
        <f>I408/F408*100</f>
      </c>
      <c r="K408" s="11">
        <f>SUM(K409:K410)</f>
      </c>
    </row>
    <row r="409" spans="1:11">
      <c r="A409" s="4"/>
      <c r="B409" s="4" t="s">
        <v>411</v>
      </c>
      <c r="C409" s="10" t="n">
        <v>6</v>
      </c>
      <c r="D409" s="4" t="s">
        <v>412</v>
      </c>
      <c r="E409" s="10" t="n">
        <v>3000000</v>
      </c>
      <c r="F409" s="10" t="n">
        <v>18000000</v>
      </c>
      <c r="G409" s="36" t="n">
        <v>0</v>
      </c>
      <c r="H409" s="10" t="n">
        <v>40699670</v>
      </c>
      <c r="I409" s="10">
        <f>G409+H409</f>
      </c>
      <c r="J409" s="10">
        <f>I409/F409*100</f>
      </c>
      <c r="K409" s="40">
        <f>F409-I409</f>
      </c>
    </row>
    <row r="410" spans="1:11">
      <c r="A410" s="4"/>
      <c r="B410" s="4" t="s">
        <v>413</v>
      </c>
      <c r="C410" s="10" t="n">
        <v>6</v>
      </c>
      <c r="D410" s="4" t="s">
        <v>414</v>
      </c>
      <c r="E410" s="10" t="n">
        <v>3000000</v>
      </c>
      <c r="F410" s="10" t="n">
        <v>18000000</v>
      </c>
      <c r="G410" s="36" t="n">
        <v>0</v>
      </c>
      <c r="H410" s="10" t="n">
        <v>0</v>
      </c>
      <c r="I410" s="10">
        <f>G410+H410</f>
      </c>
      <c r="J410" s="10">
        <f>I410/F410*100</f>
      </c>
      <c r="K410" s="11">
        <f>F410-I410</f>
      </c>
    </row>
    <row r="411" spans="1:11">
      <c r="A411" s="5" t="s">
        <v>400</v>
      </c>
      <c r="B411" s="2" t="s">
        <v>401</v>
      </c>
      <c r="C411" s="20" t="n">
        <v>0</v>
      </c>
      <c r="D411" s="4"/>
      <c r="E411" s="20" t="n">
        <v>0</v>
      </c>
      <c r="F411" s="20">
        <f>SUM(F412:F428)</f>
      </c>
      <c r="G411" s="23">
        <f>SUM(G412:G428)</f>
      </c>
      <c r="H411" s="20">
        <f>SUM(H412:H428)</f>
      </c>
      <c r="I411" s="20">
        <f>SUM(I412:I428)</f>
      </c>
      <c r="J411" s="10">
        <f>I411/F411*100</f>
      </c>
      <c r="K411" s="11">
        <f>SUM(K412:K428)</f>
      </c>
    </row>
    <row r="412" spans="1:11">
      <c r="A412" s="4"/>
      <c r="B412" s="4" t="s">
        <v>415</v>
      </c>
      <c r="C412" s="10" t="n">
        <v>20</v>
      </c>
      <c r="D412" s="4" t="s">
        <v>191</v>
      </c>
      <c r="E412" s="10" t="n">
        <v>550000</v>
      </c>
      <c r="F412" s="10" t="n">
        <v>11000000</v>
      </c>
      <c r="G412" s="36" t="n">
        <v>0</v>
      </c>
      <c r="H412" s="10" t="n">
        <v>187297775</v>
      </c>
      <c r="I412" s="10">
        <f>G412+H412</f>
      </c>
      <c r="J412" s="10">
        <f>I412/F412*100</f>
      </c>
      <c r="K412" s="40">
        <f>F412-I412</f>
      </c>
    </row>
    <row r="413" spans="1:11">
      <c r="A413" s="4"/>
      <c r="B413" s="4" t="s">
        <v>416</v>
      </c>
      <c r="C413" s="10" t="n">
        <v>5</v>
      </c>
      <c r="D413" s="4" t="s">
        <v>176</v>
      </c>
      <c r="E413" s="10" t="n">
        <v>3600000</v>
      </c>
      <c r="F413" s="10" t="n">
        <v>18000000</v>
      </c>
      <c r="G413" s="36" t="n">
        <v>0</v>
      </c>
      <c r="H413" s="10" t="n">
        <v>0</v>
      </c>
      <c r="I413" s="10">
        <f>G413+H413</f>
      </c>
      <c r="J413" s="10">
        <f>I413/F413*100</f>
      </c>
      <c r="K413" s="11">
        <f>F413-I413</f>
      </c>
    </row>
    <row r="414" spans="1:11">
      <c r="A414" s="4"/>
      <c r="B414" s="4" t="s">
        <v>417</v>
      </c>
      <c r="C414" s="10" t="n">
        <v>1</v>
      </c>
      <c r="D414" s="4" t="s">
        <v>176</v>
      </c>
      <c r="E414" s="10" t="n">
        <v>7875000</v>
      </c>
      <c r="F414" s="10" t="n">
        <v>7875000</v>
      </c>
      <c r="G414" s="36" t="n">
        <v>0</v>
      </c>
      <c r="H414" s="10" t="n">
        <v>388400</v>
      </c>
      <c r="I414" s="10">
        <f>G414+H414</f>
      </c>
      <c r="J414" s="10">
        <f>I414/F414*100</f>
      </c>
      <c r="K414" s="11">
        <f>F414-I414</f>
      </c>
    </row>
    <row r="415" spans="1:11">
      <c r="A415" s="4"/>
      <c r="B415" s="4" t="s">
        <v>418</v>
      </c>
      <c r="C415" s="10" t="n">
        <v>20</v>
      </c>
      <c r="D415" s="4" t="s">
        <v>176</v>
      </c>
      <c r="E415" s="10" t="n">
        <v>4625000</v>
      </c>
      <c r="F415" s="10" t="n">
        <v>92500000</v>
      </c>
      <c r="G415" s="36" t="n">
        <v>0</v>
      </c>
      <c r="H415" s="10" t="n">
        <v>1596500</v>
      </c>
      <c r="I415" s="10">
        <f>G415+H415</f>
      </c>
      <c r="J415" s="10">
        <f>I415/F415*100</f>
      </c>
      <c r="K415" s="11">
        <f>F415-I415</f>
      </c>
    </row>
    <row r="416" spans="1:11">
      <c r="A416" s="4"/>
      <c r="B416" s="4" t="s">
        <v>419</v>
      </c>
      <c r="C416" s="10" t="n">
        <v>12</v>
      </c>
      <c r="D416" s="4" t="s">
        <v>176</v>
      </c>
      <c r="E416" s="10" t="n">
        <v>5000000</v>
      </c>
      <c r="F416" s="10" t="n">
        <v>60000000</v>
      </c>
      <c r="G416" s="36" t="n">
        <v>0</v>
      </c>
      <c r="H416" s="10" t="n">
        <v>0</v>
      </c>
      <c r="I416" s="10">
        <f>G416+H416</f>
      </c>
      <c r="J416" s="10">
        <f>I416/F416*100</f>
      </c>
      <c r="K416" s="11">
        <f>F416-I416</f>
      </c>
    </row>
    <row r="417" spans="1:11">
      <c r="A417" s="4"/>
      <c r="B417" s="4" t="s">
        <v>420</v>
      </c>
      <c r="C417" s="10" t="n">
        <v>1</v>
      </c>
      <c r="D417" s="4" t="s">
        <v>176</v>
      </c>
      <c r="E417" s="10" t="n">
        <v>199000000</v>
      </c>
      <c r="F417" s="10" t="n">
        <v>199000000</v>
      </c>
      <c r="G417" s="36" t="n">
        <v>0</v>
      </c>
      <c r="H417" s="10" t="n">
        <v>192798144</v>
      </c>
      <c r="I417" s="10">
        <f>G417+H417</f>
      </c>
      <c r="J417" s="10">
        <f>I417/F417*100</f>
      </c>
      <c r="K417" s="11">
        <f>F417-I417</f>
      </c>
    </row>
    <row r="418" spans="1:11">
      <c r="A418" s="4"/>
      <c r="B418" s="4" t="s">
        <v>421</v>
      </c>
      <c r="C418" s="10" t="n">
        <v>5</v>
      </c>
      <c r="D418" s="4" t="s">
        <v>176</v>
      </c>
      <c r="E418" s="10" t="n">
        <v>9450000</v>
      </c>
      <c r="F418" s="10" t="n">
        <v>47250000</v>
      </c>
      <c r="G418" s="36" t="n">
        <v>0</v>
      </c>
      <c r="H418" s="10" t="n">
        <v>23755740</v>
      </c>
      <c r="I418" s="10">
        <f>G418+H418</f>
      </c>
      <c r="J418" s="10">
        <f>I418/F418*100</f>
      </c>
      <c r="K418" s="11">
        <f>F418-I418</f>
      </c>
    </row>
    <row r="419" spans="1:11">
      <c r="A419" s="4"/>
      <c r="B419" s="4" t="s">
        <v>422</v>
      </c>
      <c r="C419" s="10" t="n">
        <v>50</v>
      </c>
      <c r="D419" s="4" t="s">
        <v>176</v>
      </c>
      <c r="E419" s="10" t="n">
        <v>554980</v>
      </c>
      <c r="F419" s="10" t="n">
        <v>27749000</v>
      </c>
      <c r="G419" s="36" t="n">
        <v>0</v>
      </c>
      <c r="H419" s="10" t="n">
        <v>660000</v>
      </c>
      <c r="I419" s="10">
        <f>G419+H419</f>
      </c>
      <c r="J419" s="10">
        <f>I419/F419*100</f>
      </c>
      <c r="K419" s="11">
        <f>F419-I419</f>
      </c>
    </row>
    <row r="420" spans="1:11">
      <c r="A420" s="4"/>
      <c r="B420" s="4" t="s">
        <v>423</v>
      </c>
      <c r="C420" s="10" t="n">
        <v>1</v>
      </c>
      <c r="D420" s="4" t="s">
        <v>176</v>
      </c>
      <c r="E420" s="10" t="n">
        <v>10250000</v>
      </c>
      <c r="F420" s="10" t="n">
        <v>10250000</v>
      </c>
      <c r="G420" s="36" t="n">
        <v>0</v>
      </c>
      <c r="H420" s="10" t="n">
        <v>0</v>
      </c>
      <c r="I420" s="10">
        <f>G420+H420</f>
      </c>
      <c r="J420" s="10">
        <f>I420/F420*100</f>
      </c>
      <c r="K420" s="11">
        <f>F420-I420</f>
      </c>
    </row>
    <row r="421" spans="1:11">
      <c r="A421" s="4"/>
      <c r="B421" s="4" t="s">
        <v>424</v>
      </c>
      <c r="C421" s="10" t="n">
        <v>1</v>
      </c>
      <c r="D421" s="4" t="s">
        <v>191</v>
      </c>
      <c r="E421" s="10" t="n">
        <v>20000000</v>
      </c>
      <c r="F421" s="10" t="n">
        <v>20000000</v>
      </c>
      <c r="G421" s="36" t="n">
        <v>0</v>
      </c>
      <c r="H421" s="10" t="n">
        <v>0</v>
      </c>
      <c r="I421" s="10">
        <f>G421+H421</f>
      </c>
      <c r="J421" s="10">
        <f>I421/F421*100</f>
      </c>
      <c r="K421" s="11">
        <f>F421-I421</f>
      </c>
    </row>
    <row r="422" spans="1:11">
      <c r="A422" s="4"/>
      <c r="B422" s="4" t="s">
        <v>425</v>
      </c>
      <c r="C422" s="10" t="n">
        <v>200</v>
      </c>
      <c r="D422" s="4" t="s">
        <v>176</v>
      </c>
      <c r="E422" s="10" t="n">
        <v>500000</v>
      </c>
      <c r="F422" s="10" t="n">
        <v>100000000</v>
      </c>
      <c r="G422" s="36" t="n">
        <v>0</v>
      </c>
      <c r="H422" s="10" t="n">
        <v>0</v>
      </c>
      <c r="I422" s="10">
        <f>G422+H422</f>
      </c>
      <c r="J422" s="10">
        <f>I422/F422*100</f>
      </c>
      <c r="K422" s="11">
        <f>F422-I422</f>
      </c>
    </row>
    <row r="423" spans="1:11">
      <c r="A423" s="4"/>
      <c r="B423" s="4" t="s">
        <v>426</v>
      </c>
      <c r="C423" s="10" t="n">
        <v>30</v>
      </c>
      <c r="D423" s="4" t="s">
        <v>176</v>
      </c>
      <c r="E423" s="10" t="n">
        <v>4000000</v>
      </c>
      <c r="F423" s="10" t="n">
        <v>120000000</v>
      </c>
      <c r="G423" s="36" t="n">
        <v>0</v>
      </c>
      <c r="H423" s="10" t="n">
        <v>54376575</v>
      </c>
      <c r="I423" s="10">
        <f>G423+H423</f>
      </c>
      <c r="J423" s="10">
        <f>I423/F423*100</f>
      </c>
      <c r="K423" s="11">
        <f>F423-I423</f>
      </c>
    </row>
    <row r="424" spans="1:11">
      <c r="A424" s="4"/>
      <c r="B424" s="4" t="s">
        <v>427</v>
      </c>
      <c r="C424" s="10" t="n">
        <v>5</v>
      </c>
      <c r="D424" s="4" t="s">
        <v>403</v>
      </c>
      <c r="E424" s="10" t="n">
        <v>450000</v>
      </c>
      <c r="F424" s="10" t="n">
        <v>2250000</v>
      </c>
      <c r="G424" s="36" t="n">
        <v>0</v>
      </c>
      <c r="H424" s="10" t="n">
        <v>515000</v>
      </c>
      <c r="I424" s="10">
        <f>G424+H424</f>
      </c>
      <c r="J424" s="10">
        <f>I424/F424*100</f>
      </c>
      <c r="K424" s="11">
        <f>F424-I424</f>
      </c>
    </row>
    <row r="425" spans="1:11">
      <c r="A425" s="4"/>
      <c r="B425" s="4" t="s">
        <v>428</v>
      </c>
      <c r="C425" s="10" t="n">
        <v>20</v>
      </c>
      <c r="D425" s="4" t="s">
        <v>403</v>
      </c>
      <c r="E425" s="10" t="n">
        <v>547500</v>
      </c>
      <c r="F425" s="10" t="n">
        <v>10950000</v>
      </c>
      <c r="G425" s="36" t="n">
        <v>0</v>
      </c>
      <c r="H425" s="10" t="n">
        <v>5104000</v>
      </c>
      <c r="I425" s="10">
        <f>G425+H425</f>
      </c>
      <c r="J425" s="10">
        <f>I425/F425*100</f>
      </c>
      <c r="K425" s="11">
        <f>F425-I425</f>
      </c>
    </row>
    <row r="426" spans="1:11">
      <c r="A426" s="4"/>
      <c r="B426" s="4" t="s">
        <v>429</v>
      </c>
      <c r="C426" s="10" t="n">
        <v>110</v>
      </c>
      <c r="D426" s="4" t="s">
        <v>403</v>
      </c>
      <c r="E426" s="10" t="n">
        <v>60000</v>
      </c>
      <c r="F426" s="10" t="n">
        <v>6600000</v>
      </c>
      <c r="G426" s="36" t="n">
        <v>0</v>
      </c>
      <c r="H426" s="10" t="n">
        <v>10515937</v>
      </c>
      <c r="I426" s="10">
        <f>G426+H426</f>
      </c>
      <c r="J426" s="10">
        <f>I426/F426*100</f>
      </c>
      <c r="K426" s="40">
        <f>F426-I426</f>
      </c>
    </row>
    <row r="427" spans="1:11">
      <c r="A427" s="4"/>
      <c r="B427" s="4" t="s">
        <v>430</v>
      </c>
      <c r="C427" s="10" t="n">
        <v>2000</v>
      </c>
      <c r="D427" s="4" t="s">
        <v>431</v>
      </c>
      <c r="E427" s="10" t="n">
        <v>12000</v>
      </c>
      <c r="F427" s="10" t="n">
        <v>24000000</v>
      </c>
      <c r="G427" s="36" t="n">
        <v>0</v>
      </c>
      <c r="H427" s="10" t="n">
        <v>0</v>
      </c>
      <c r="I427" s="10">
        <f>G427+H427</f>
      </c>
      <c r="J427" s="10">
        <f>I427/F427*100</f>
      </c>
      <c r="K427" s="11">
        <f>F427-I427</f>
      </c>
    </row>
    <row r="428" spans="1:11">
      <c r="A428" s="4"/>
      <c r="B428" s="4" t="s">
        <v>432</v>
      </c>
      <c r="C428" s="10" t="n">
        <v>2</v>
      </c>
      <c r="D428" s="4" t="s">
        <v>176</v>
      </c>
      <c r="E428" s="10" t="n">
        <v>40000000</v>
      </c>
      <c r="F428" s="10" t="n">
        <v>80000000</v>
      </c>
      <c r="G428" s="36" t="n">
        <v>0</v>
      </c>
      <c r="H428" s="10" t="n">
        <v>0</v>
      </c>
      <c r="I428" s="10">
        <f>G428+H428</f>
      </c>
      <c r="J428" s="10">
        <f>I428/F428*100</f>
      </c>
      <c r="K428" s="11">
        <f>F428-I428</f>
      </c>
    </row>
    <row r="429" spans="1:11">
      <c r="A429" s="33" t="s">
        <v>433</v>
      </c>
      <c r="B429" s="9" t="s">
        <v>434</v>
      </c>
      <c r="C429" s="34" t="n">
        <v>0</v>
      </c>
      <c r="D429" s="4"/>
      <c r="E429" s="34" t="n">
        <v>0</v>
      </c>
      <c r="F429" s="34">
        <f>SUM(F430,F444,F447,F449,F452,F454,F456,F459)</f>
      </c>
      <c r="G429" s="37">
        <f>SUM(G430,G444,G447,G449,G452,G454,G456,G459)</f>
      </c>
      <c r="H429" s="34">
        <f>SUM(H430,H444,H447,H449,H452,H454,H456,H459)</f>
      </c>
      <c r="I429" s="34">
        <f>SUM(I430,I444,I447,I449,I452,I454,I456,I459)</f>
      </c>
      <c r="J429" s="34">
        <f>I429/F429*100</f>
      </c>
      <c r="K429" s="34">
        <f>SUM(K430,K444,K447,K449,K452,K454,K456,K459)</f>
      </c>
    </row>
    <row r="430" spans="1:11">
      <c r="A430" s="5" t="s">
        <v>397</v>
      </c>
      <c r="B430" s="2" t="s">
        <v>398</v>
      </c>
      <c r="C430" s="20" t="n">
        <v>0</v>
      </c>
      <c r="D430" s="4"/>
      <c r="E430" s="20" t="n">
        <v>0</v>
      </c>
      <c r="F430" s="20">
        <f>SUM(F431:F443)</f>
      </c>
      <c r="G430" s="23">
        <f>SUM(G431:G443)</f>
      </c>
      <c r="H430" s="20">
        <f>SUM(H431:H443)</f>
      </c>
      <c r="I430" s="20">
        <f>SUM(I431:I443)</f>
      </c>
      <c r="J430" s="10">
        <f>I430/F430*100</f>
      </c>
      <c r="K430" s="11">
        <f>SUM(K431:K443)</f>
      </c>
    </row>
    <row r="431" spans="1:11">
      <c r="A431" s="4"/>
      <c r="B431" s="4" t="s">
        <v>435</v>
      </c>
      <c r="C431" s="10" t="n">
        <v>65</v>
      </c>
      <c r="D431" s="4" t="s">
        <v>165</v>
      </c>
      <c r="E431" s="10" t="n">
        <v>4400000</v>
      </c>
      <c r="F431" s="10" t="n">
        <v>286000000</v>
      </c>
      <c r="G431" s="36" t="n">
        <v>0</v>
      </c>
      <c r="H431" s="10" t="n">
        <v>237707167</v>
      </c>
      <c r="I431" s="10">
        <f>G431+H431</f>
      </c>
      <c r="J431" s="10">
        <f>I431/F431*100</f>
      </c>
      <c r="K431" s="11">
        <f>F431-I431</f>
      </c>
    </row>
    <row r="432" spans="1:11">
      <c r="A432" s="4"/>
      <c r="B432" s="4" t="s">
        <v>436</v>
      </c>
      <c r="C432" s="10" t="n">
        <v>13</v>
      </c>
      <c r="D432" s="4" t="s">
        <v>165</v>
      </c>
      <c r="E432" s="10" t="n">
        <v>4400000</v>
      </c>
      <c r="F432" s="10" t="n">
        <v>57200000</v>
      </c>
      <c r="G432" s="36" t="n">
        <v>0</v>
      </c>
      <c r="H432" s="10" t="n">
        <v>49777000</v>
      </c>
      <c r="I432" s="10">
        <f>G432+H432</f>
      </c>
      <c r="J432" s="10">
        <f>I432/F432*100</f>
      </c>
      <c r="K432" s="11">
        <f>F432-I432</f>
      </c>
    </row>
    <row r="433" spans="1:11">
      <c r="A433" s="4"/>
      <c r="B433" s="4" t="s">
        <v>437</v>
      </c>
      <c r="C433" s="10" t="n">
        <v>36</v>
      </c>
      <c r="D433" s="4" t="s">
        <v>165</v>
      </c>
      <c r="E433" s="10" t="n">
        <v>4400000</v>
      </c>
      <c r="F433" s="10" t="n">
        <v>158400000</v>
      </c>
      <c r="G433" s="36" t="n">
        <v>0</v>
      </c>
      <c r="H433" s="10" t="n">
        <v>90825000</v>
      </c>
      <c r="I433" s="10">
        <f>G433+H433</f>
      </c>
      <c r="J433" s="10">
        <f>I433/F433*100</f>
      </c>
      <c r="K433" s="11">
        <f>F433-I433</f>
      </c>
    </row>
    <row r="434" spans="1:11">
      <c r="A434" s="4"/>
      <c r="B434" s="4" t="s">
        <v>438</v>
      </c>
      <c r="C434" s="10" t="n">
        <v>65</v>
      </c>
      <c r="D434" s="4" t="s">
        <v>165</v>
      </c>
      <c r="E434" s="10" t="n">
        <v>4400000</v>
      </c>
      <c r="F434" s="10" t="n">
        <v>286000000</v>
      </c>
      <c r="G434" s="36" t="n">
        <v>0</v>
      </c>
      <c r="H434" s="10" t="n">
        <v>183644666</v>
      </c>
      <c r="I434" s="10">
        <f>G434+H434</f>
      </c>
      <c r="J434" s="10">
        <f>I434/F434*100</f>
      </c>
      <c r="K434" s="11">
        <f>F434-I434</f>
      </c>
    </row>
    <row r="435" spans="1:11">
      <c r="A435" s="4"/>
      <c r="B435" s="4" t="s">
        <v>439</v>
      </c>
      <c r="C435" s="10" t="n">
        <v>143</v>
      </c>
      <c r="D435" s="4" t="s">
        <v>165</v>
      </c>
      <c r="E435" s="10" t="n">
        <v>4400000</v>
      </c>
      <c r="F435" s="10" t="n">
        <v>629200000</v>
      </c>
      <c r="G435" s="36" t="n">
        <v>0</v>
      </c>
      <c r="H435" s="10" t="n">
        <v>500460870</v>
      </c>
      <c r="I435" s="10">
        <f>G435+H435</f>
      </c>
      <c r="J435" s="10">
        <f>I435/F435*100</f>
      </c>
      <c r="K435" s="11">
        <f>F435-I435</f>
      </c>
    </row>
    <row r="436" spans="1:11">
      <c r="A436" s="4"/>
      <c r="B436" s="4" t="s">
        <v>440</v>
      </c>
      <c r="C436" s="10" t="n">
        <v>12</v>
      </c>
      <c r="D436" s="4" t="s">
        <v>173</v>
      </c>
      <c r="E436" s="10" t="n">
        <v>500000</v>
      </c>
      <c r="F436" s="10" t="n">
        <v>6000000</v>
      </c>
      <c r="G436" s="36" t="n">
        <v>0</v>
      </c>
      <c r="H436" s="10" t="n">
        <v>9500000</v>
      </c>
      <c r="I436" s="10">
        <f>G436+H436</f>
      </c>
      <c r="J436" s="10">
        <f>I436/F436*100</f>
      </c>
      <c r="K436" s="40">
        <f>F436-I436</f>
      </c>
    </row>
    <row r="437" spans="1:11">
      <c r="A437" s="4"/>
      <c r="B437" s="4" t="s">
        <v>441</v>
      </c>
      <c r="C437" s="10" t="n">
        <v>12</v>
      </c>
      <c r="D437" s="4" t="s">
        <v>219</v>
      </c>
      <c r="E437" s="10" t="n">
        <v>42350000</v>
      </c>
      <c r="F437" s="10" t="n">
        <v>508200000</v>
      </c>
      <c r="G437" s="36" t="n">
        <v>0</v>
      </c>
      <c r="H437" s="10" t="n">
        <v>0</v>
      </c>
      <c r="I437" s="10">
        <f>G437+H437</f>
      </c>
      <c r="J437" s="10">
        <f>I437/F437*100</f>
      </c>
      <c r="K437" s="11">
        <f>F437-I437</f>
      </c>
    </row>
    <row r="438" spans="1:11">
      <c r="A438" s="4"/>
      <c r="B438" s="4" t="s">
        <v>442</v>
      </c>
      <c r="C438" s="10" t="n">
        <v>12</v>
      </c>
      <c r="D438" s="4" t="s">
        <v>219</v>
      </c>
      <c r="E438" s="10" t="n">
        <v>30170000</v>
      </c>
      <c r="F438" s="10" t="n">
        <v>362040000</v>
      </c>
      <c r="G438" s="36" t="n">
        <v>0</v>
      </c>
      <c r="H438" s="10" t="n">
        <v>0</v>
      </c>
      <c r="I438" s="10">
        <f>G438+H438</f>
      </c>
      <c r="J438" s="10">
        <f>I438/F438*100</f>
      </c>
      <c r="K438" s="11">
        <f>F438-I438</f>
      </c>
    </row>
    <row r="439" spans="1:11">
      <c r="A439" s="4"/>
      <c r="B439" s="4" t="s">
        <v>443</v>
      </c>
      <c r="C439" s="10" t="n">
        <v>1</v>
      </c>
      <c r="D439" s="4" t="s">
        <v>444</v>
      </c>
      <c r="E439" s="10" t="n">
        <v>199000000</v>
      </c>
      <c r="F439" s="10" t="n">
        <v>199000000</v>
      </c>
      <c r="G439" s="36" t="n">
        <v>0</v>
      </c>
      <c r="H439" s="10" t="n">
        <v>198000000</v>
      </c>
      <c r="I439" s="10">
        <f>G439+H439</f>
      </c>
      <c r="J439" s="10">
        <f>I439/F439*100</f>
      </c>
      <c r="K439" s="11">
        <f>F439-I439</f>
      </c>
    </row>
    <row r="440" spans="1:11">
      <c r="A440" s="4"/>
      <c r="B440" s="4" t="s">
        <v>445</v>
      </c>
      <c r="C440" s="10" t="n">
        <v>12</v>
      </c>
      <c r="D440" s="4" t="s">
        <v>173</v>
      </c>
      <c r="E440" s="10" t="n">
        <v>1500000</v>
      </c>
      <c r="F440" s="10" t="n">
        <v>18000000</v>
      </c>
      <c r="G440" s="36" t="n">
        <v>0</v>
      </c>
      <c r="H440" s="10" t="n">
        <v>9095000</v>
      </c>
      <c r="I440" s="10">
        <f>G440+H440</f>
      </c>
      <c r="J440" s="10">
        <f>I440/F440*100</f>
      </c>
      <c r="K440" s="11">
        <f>F440-I440</f>
      </c>
    </row>
    <row r="441" spans="1:11">
      <c r="A441" s="4"/>
      <c r="B441" s="4" t="s">
        <v>446</v>
      </c>
      <c r="C441" s="10" t="n">
        <v>1</v>
      </c>
      <c r="D441" s="4" t="s">
        <v>143</v>
      </c>
      <c r="E441" s="10" t="n">
        <v>126000000</v>
      </c>
      <c r="F441" s="10" t="n">
        <v>126000000</v>
      </c>
      <c r="G441" s="36" t="n">
        <v>0</v>
      </c>
      <c r="H441" s="10" t="n">
        <v>0</v>
      </c>
      <c r="I441" s="10">
        <f>G441+H441</f>
      </c>
      <c r="J441" s="10">
        <f>I441/F441*100</f>
      </c>
      <c r="K441" s="11">
        <f>F441-I441</f>
      </c>
    </row>
    <row r="442" spans="1:11">
      <c r="A442" s="4"/>
      <c r="B442" s="4" t="s">
        <v>447</v>
      </c>
      <c r="C442" s="10" t="n">
        <v>105</v>
      </c>
      <c r="D442" s="4" t="s">
        <v>448</v>
      </c>
      <c r="E442" s="10" t="n">
        <v>700000</v>
      </c>
      <c r="F442" s="10" t="n">
        <v>73500000</v>
      </c>
      <c r="G442" s="36" t="n">
        <v>0</v>
      </c>
      <c r="H442" s="10" t="n">
        <v>85121539</v>
      </c>
      <c r="I442" s="10">
        <f>G442+H442</f>
      </c>
      <c r="J442" s="10">
        <f>I442/F442*100</f>
      </c>
      <c r="K442" s="40">
        <f>F442-I442</f>
      </c>
    </row>
    <row r="443" spans="1:11">
      <c r="A443" s="4"/>
      <c r="B443" s="4" t="s">
        <v>449</v>
      </c>
      <c r="C443" s="10" t="n">
        <v>12</v>
      </c>
      <c r="D443" s="4" t="s">
        <v>219</v>
      </c>
      <c r="E443" s="10" t="n">
        <v>4670000</v>
      </c>
      <c r="F443" s="10" t="n">
        <v>56040000</v>
      </c>
      <c r="G443" s="36" t="n">
        <v>0</v>
      </c>
      <c r="H443" s="10" t="n">
        <v>0</v>
      </c>
      <c r="I443" s="10">
        <f>G443+H443</f>
      </c>
      <c r="J443" s="10">
        <f>I443/F443*100</f>
      </c>
      <c r="K443" s="11">
        <f>F443-I443</f>
      </c>
    </row>
    <row r="444" spans="1:11">
      <c r="A444" s="5" t="s">
        <v>450</v>
      </c>
      <c r="B444" s="2" t="s">
        <v>451</v>
      </c>
      <c r="C444" s="20" t="n">
        <v>0</v>
      </c>
      <c r="D444" s="4"/>
      <c r="E444" s="20" t="n">
        <v>0</v>
      </c>
      <c r="F444" s="20">
        <f>SUM(F445:F446)</f>
      </c>
      <c r="G444" s="23">
        <f>SUM(G445:G446)</f>
      </c>
      <c r="H444" s="20">
        <f>SUM(H445:H446)</f>
      </c>
      <c r="I444" s="20">
        <f>SUM(I445:I446)</f>
      </c>
      <c r="J444" s="10">
        <f>I444/F444*100</f>
      </c>
      <c r="K444" s="11">
        <f>SUM(K445:K446)</f>
      </c>
    </row>
    <row r="445" spans="1:11">
      <c r="A445" s="4"/>
      <c r="B445" s="4" t="s">
        <v>452</v>
      </c>
      <c r="C445" s="10" t="n">
        <v>1</v>
      </c>
      <c r="D445" s="4" t="s">
        <v>173</v>
      </c>
      <c r="E445" s="10" t="n">
        <v>25000000</v>
      </c>
      <c r="F445" s="10" t="n">
        <v>25000000</v>
      </c>
      <c r="G445" s="36" t="n">
        <v>0</v>
      </c>
      <c r="H445" s="10" t="n">
        <v>0</v>
      </c>
      <c r="I445" s="10">
        <f>G445+H445</f>
      </c>
      <c r="J445" s="10">
        <f>I445/F445*100</f>
      </c>
      <c r="K445" s="11">
        <f>F445-I445</f>
      </c>
    </row>
    <row r="446" spans="1:11">
      <c r="A446" s="4"/>
      <c r="B446" s="4" t="s">
        <v>453</v>
      </c>
      <c r="C446" s="10" t="n">
        <v>1</v>
      </c>
      <c r="D446" s="4" t="s">
        <v>63</v>
      </c>
      <c r="E446" s="10" t="n">
        <v>20875000</v>
      </c>
      <c r="F446" s="10" t="n">
        <v>20875000</v>
      </c>
      <c r="G446" s="36" t="n">
        <v>0</v>
      </c>
      <c r="H446" s="10" t="n">
        <v>17168000</v>
      </c>
      <c r="I446" s="10">
        <f>G446+H446</f>
      </c>
      <c r="J446" s="10">
        <f>I446/F446*100</f>
      </c>
      <c r="K446" s="11">
        <f>F446-I446</f>
      </c>
    </row>
    <row r="447" spans="1:11">
      <c r="A447" s="5" t="s">
        <v>141</v>
      </c>
      <c r="B447" s="2" t="s">
        <v>91</v>
      </c>
      <c r="C447" s="20" t="n">
        <v>0</v>
      </c>
      <c r="D447" s="4"/>
      <c r="E447" s="20" t="n">
        <v>0</v>
      </c>
      <c r="F447" s="20">
        <f>SUM(F448:F448)</f>
      </c>
      <c r="G447" s="23">
        <f>SUM(G448:G448)</f>
      </c>
      <c r="H447" s="20">
        <f>SUM(H448:H448)</f>
      </c>
      <c r="I447" s="20">
        <f>SUM(I448:I448)</f>
      </c>
      <c r="J447" s="10">
        <f>I447/F447*100</f>
      </c>
      <c r="K447" s="11">
        <f>SUM(K448:K448)</f>
      </c>
    </row>
    <row r="448" spans="1:11">
      <c r="A448" s="4"/>
      <c r="B448" s="4" t="s">
        <v>142</v>
      </c>
      <c r="C448" s="10" t="n">
        <v>2150</v>
      </c>
      <c r="D448" s="4" t="s">
        <v>448</v>
      </c>
      <c r="E448" s="10" t="n">
        <v>40000</v>
      </c>
      <c r="F448" s="10" t="n">
        <v>86000000</v>
      </c>
      <c r="G448" s="36" t="n">
        <v>0</v>
      </c>
      <c r="H448" s="10" t="n">
        <v>0</v>
      </c>
      <c r="I448" s="10">
        <f>G448+H448</f>
      </c>
      <c r="J448" s="10">
        <f>I448/F448*100</f>
      </c>
      <c r="K448" s="11">
        <f>F448-I448</f>
      </c>
    </row>
    <row r="449" spans="1:11">
      <c r="A449" s="5" t="s">
        <v>454</v>
      </c>
      <c r="B449" s="2" t="s">
        <v>455</v>
      </c>
      <c r="C449" s="20" t="n">
        <v>0</v>
      </c>
      <c r="D449" s="4"/>
      <c r="E449" s="20" t="n">
        <v>0</v>
      </c>
      <c r="F449" s="20">
        <f>SUM(F450:F451)</f>
      </c>
      <c r="G449" s="23">
        <f>SUM(G450:G451)</f>
      </c>
      <c r="H449" s="20">
        <f>SUM(H450:H451)</f>
      </c>
      <c r="I449" s="20">
        <f>SUM(I450:I451)</f>
      </c>
      <c r="J449" s="10">
        <f>I449/F449*100</f>
      </c>
      <c r="K449" s="11">
        <f>SUM(K450:K451)</f>
      </c>
    </row>
    <row r="450" spans="1:11">
      <c r="A450" s="4"/>
      <c r="B450" s="4" t="s">
        <v>456</v>
      </c>
      <c r="C450" s="10" t="n">
        <v>12</v>
      </c>
      <c r="D450" s="4" t="s">
        <v>173</v>
      </c>
      <c r="E450" s="10" t="n">
        <v>62670000</v>
      </c>
      <c r="F450" s="10" t="n">
        <v>752040000</v>
      </c>
      <c r="G450" s="36" t="n">
        <v>0</v>
      </c>
      <c r="H450" s="10" t="n">
        <v>1068622690</v>
      </c>
      <c r="I450" s="10">
        <f>G450+H450</f>
      </c>
      <c r="J450" s="10">
        <f>I450/F450*100</f>
      </c>
      <c r="K450" s="40">
        <f>F450-I450</f>
      </c>
    </row>
    <row r="451" spans="1:11">
      <c r="A451" s="4"/>
      <c r="B451" s="4" t="s">
        <v>457</v>
      </c>
      <c r="C451" s="10" t="n">
        <v>1</v>
      </c>
      <c r="D451" s="4" t="s">
        <v>458</v>
      </c>
      <c r="E451" s="10" t="n">
        <v>65000000</v>
      </c>
      <c r="F451" s="10" t="n">
        <v>65000000</v>
      </c>
      <c r="G451" s="36" t="n">
        <v>0</v>
      </c>
      <c r="H451" s="10" t="n">
        <v>0</v>
      </c>
      <c r="I451" s="10">
        <f>G451+H451</f>
      </c>
      <c r="J451" s="10">
        <f>I451/F451*100</f>
      </c>
      <c r="K451" s="11">
        <f>F451-I451</f>
      </c>
    </row>
    <row r="452" spans="1:11">
      <c r="A452" s="5" t="s">
        <v>459</v>
      </c>
      <c r="B452" s="2" t="s">
        <v>460</v>
      </c>
      <c r="C452" s="20" t="n">
        <v>0</v>
      </c>
      <c r="D452" s="4"/>
      <c r="E452" s="20" t="n">
        <v>0</v>
      </c>
      <c r="F452" s="20">
        <f>SUM(F453:F453)</f>
      </c>
      <c r="G452" s="23">
        <f>SUM(G453:G453)</f>
      </c>
      <c r="H452" s="20">
        <f>SUM(H453:H453)</f>
      </c>
      <c r="I452" s="20">
        <f>SUM(I453:I453)</f>
      </c>
      <c r="J452" s="10">
        <f>I452/F452*100</f>
      </c>
      <c r="K452" s="11">
        <f>SUM(K453:K453)</f>
      </c>
    </row>
    <row r="453" spans="1:11">
      <c r="A453" s="4"/>
      <c r="B453" s="4" t="s">
        <v>461</v>
      </c>
      <c r="C453" s="10" t="n">
        <v>12</v>
      </c>
      <c r="D453" s="4" t="s">
        <v>173</v>
      </c>
      <c r="E453" s="10" t="n">
        <v>1000000</v>
      </c>
      <c r="F453" s="10" t="n">
        <v>12000000</v>
      </c>
      <c r="G453" s="36" t="n">
        <v>0</v>
      </c>
      <c r="H453" s="10" t="n">
        <v>6302622</v>
      </c>
      <c r="I453" s="10">
        <f>G453+H453</f>
      </c>
      <c r="J453" s="10">
        <f>I453/F453*100</f>
      </c>
      <c r="K453" s="11">
        <f>F453-I453</f>
      </c>
    </row>
    <row r="454" spans="1:11">
      <c r="A454" s="5" t="s">
        <v>462</v>
      </c>
      <c r="B454" s="2" t="s">
        <v>463</v>
      </c>
      <c r="C454" s="20" t="n">
        <v>0</v>
      </c>
      <c r="D454" s="4"/>
      <c r="E454" s="20" t="n">
        <v>0</v>
      </c>
      <c r="F454" s="20">
        <f>SUM(F455:F455)</f>
      </c>
      <c r="G454" s="23">
        <f>SUM(G455:G455)</f>
      </c>
      <c r="H454" s="20">
        <f>SUM(H455:H455)</f>
      </c>
      <c r="I454" s="20">
        <f>SUM(I455:I455)</f>
      </c>
      <c r="J454" s="10">
        <f>I454/F454*100</f>
      </c>
      <c r="K454" s="11">
        <f>SUM(K455:K455)</f>
      </c>
    </row>
    <row r="455" spans="1:11">
      <c r="A455" s="4"/>
      <c r="B455" s="4" t="s">
        <v>464</v>
      </c>
      <c r="C455" s="10" t="n">
        <v>12</v>
      </c>
      <c r="D455" s="4" t="s">
        <v>173</v>
      </c>
      <c r="E455" s="10" t="n">
        <v>12500000</v>
      </c>
      <c r="F455" s="10" t="n">
        <v>150000000</v>
      </c>
      <c r="G455" s="36" t="n">
        <v>0</v>
      </c>
      <c r="H455" s="10" t="n">
        <v>149803542</v>
      </c>
      <c r="I455" s="10">
        <f>G455+H455</f>
      </c>
      <c r="J455" s="10">
        <f>I455/F455*100</f>
      </c>
      <c r="K455" s="11">
        <f>F455-I455</f>
      </c>
    </row>
    <row r="456" spans="1:11">
      <c r="A456" s="5" t="s">
        <v>90</v>
      </c>
      <c r="B456" s="2" t="s">
        <v>91</v>
      </c>
      <c r="C456" s="20" t="n">
        <v>0</v>
      </c>
      <c r="D456" s="4"/>
      <c r="E456" s="20" t="n">
        <v>0</v>
      </c>
      <c r="F456" s="20">
        <f>SUM(F457:F458)</f>
      </c>
      <c r="G456" s="23">
        <f>SUM(G457:G458)</f>
      </c>
      <c r="H456" s="20">
        <f>SUM(H457:H458)</f>
      </c>
      <c r="I456" s="20">
        <f>SUM(I457:I458)</f>
      </c>
      <c r="J456" s="10">
        <f>I456/F456*100</f>
      </c>
      <c r="K456" s="11">
        <f>SUM(K457:K458)</f>
      </c>
    </row>
    <row r="457" spans="1:11">
      <c r="A457" s="4"/>
      <c r="B457" s="4" t="s">
        <v>185</v>
      </c>
      <c r="C457" s="10" t="n">
        <v>560</v>
      </c>
      <c r="D457" s="4" t="s">
        <v>465</v>
      </c>
      <c r="E457" s="10" t="n">
        <v>150000</v>
      </c>
      <c r="F457" s="10" t="n">
        <v>84000000</v>
      </c>
      <c r="G457" s="36" t="n">
        <v>0</v>
      </c>
      <c r="H457" s="10" t="n">
        <v>0</v>
      </c>
      <c r="I457" s="10">
        <f>G457+H457</f>
      </c>
      <c r="J457" s="10">
        <f>I457/F457*100</f>
      </c>
      <c r="K457" s="11">
        <f>F457-I457</f>
      </c>
    </row>
    <row r="458" spans="1:11">
      <c r="A458" s="4"/>
      <c r="B458" s="4" t="s">
        <v>183</v>
      </c>
      <c r="C458" s="10" t="n">
        <v>4</v>
      </c>
      <c r="D458" s="4" t="s">
        <v>39</v>
      </c>
      <c r="E458" s="10" t="n">
        <v>11000000</v>
      </c>
      <c r="F458" s="10" t="n">
        <v>44000000</v>
      </c>
      <c r="G458" s="36" t="n">
        <v>0</v>
      </c>
      <c r="H458" s="10" t="n">
        <v>0</v>
      </c>
      <c r="I458" s="10">
        <f>G458+H458</f>
      </c>
      <c r="J458" s="10">
        <f>I458/F458*100</f>
      </c>
      <c r="K458" s="11">
        <f>F458-I458</f>
      </c>
    </row>
    <row r="459" spans="1:11">
      <c r="A459" s="5" t="s">
        <v>466</v>
      </c>
      <c r="B459" s="2" t="s">
        <v>91</v>
      </c>
      <c r="C459" s="20" t="n">
        <v>0</v>
      </c>
      <c r="D459" s="4"/>
      <c r="E459" s="20" t="n">
        <v>0</v>
      </c>
      <c r="F459" s="20">
        <f>SUM(F460:F460)</f>
      </c>
      <c r="G459" s="23">
        <f>SUM(G460:G460)</f>
      </c>
      <c r="H459" s="20">
        <f>SUM(H460:H460)</f>
      </c>
      <c r="I459" s="20">
        <f>SUM(I460:I460)</f>
      </c>
      <c r="J459" s="10">
        <f>I459/F459*100</f>
      </c>
      <c r="K459" s="11">
        <f>SUM(K460:K460)</f>
      </c>
    </row>
    <row r="460" spans="1:11">
      <c r="A460" s="4"/>
      <c r="B460" s="4" t="s">
        <v>467</v>
      </c>
      <c r="C460" s="10" t="n">
        <v>134</v>
      </c>
      <c r="D460" s="4" t="s">
        <v>468</v>
      </c>
      <c r="E460" s="10" t="n">
        <v>150000</v>
      </c>
      <c r="F460" s="10" t="n">
        <v>20100000</v>
      </c>
      <c r="G460" s="36" t="n">
        <v>0</v>
      </c>
      <c r="H460" s="10" t="n">
        <v>0</v>
      </c>
      <c r="I460" s="10">
        <f>G460+H460</f>
      </c>
      <c r="J460" s="10">
        <f>I460/F460*100</f>
      </c>
      <c r="K460" s="11">
        <f>F460-I460</f>
      </c>
    </row>
    <row r="461" spans="1:11">
      <c r="A461" s="33" t="s">
        <v>469</v>
      </c>
      <c r="B461" s="9" t="s">
        <v>470</v>
      </c>
      <c r="C461" s="34" t="n">
        <v>0</v>
      </c>
      <c r="D461" s="4"/>
      <c r="E461" s="34" t="n">
        <v>0</v>
      </c>
      <c r="F461" s="34">
        <f>SUM(F462)</f>
      </c>
      <c r="G461" s="37">
        <f>SUM(G462)</f>
      </c>
      <c r="H461" s="34">
        <f>SUM(H462)</f>
      </c>
      <c r="I461" s="34">
        <f>SUM(I462)</f>
      </c>
      <c r="J461" s="34">
        <f>I461/F461*100</f>
      </c>
      <c r="K461" s="34">
        <f>SUM(K462)</f>
      </c>
    </row>
    <row r="462" spans="1:11">
      <c r="A462" s="5" t="s">
        <v>471</v>
      </c>
      <c r="B462" s="2" t="s">
        <v>472</v>
      </c>
      <c r="C462" s="20" t="n">
        <v>0</v>
      </c>
      <c r="D462" s="4"/>
      <c r="E462" s="20" t="n">
        <v>0</v>
      </c>
      <c r="F462" s="20">
        <f>SUM(F463:F475)</f>
      </c>
      <c r="G462" s="23">
        <f>SUM(G463:G475)</f>
      </c>
      <c r="H462" s="20">
        <f>SUM(H463:H475)</f>
      </c>
      <c r="I462" s="20">
        <f>SUM(I463:I475)</f>
      </c>
      <c r="J462" s="10">
        <f>I462/F462*100</f>
      </c>
      <c r="K462" s="11">
        <f>SUM(K463:K475)</f>
      </c>
    </row>
    <row r="463" spans="1:11">
      <c r="A463" s="4"/>
      <c r="B463" s="4" t="s">
        <v>473</v>
      </c>
      <c r="C463" s="10" t="n">
        <v>12</v>
      </c>
      <c r="D463" s="4" t="s">
        <v>165</v>
      </c>
      <c r="E463" s="10" t="n">
        <v>3420000</v>
      </c>
      <c r="F463" s="10" t="n">
        <v>41040000</v>
      </c>
      <c r="G463" s="36" t="n">
        <v>0</v>
      </c>
      <c r="H463" s="10" t="n">
        <v>44400000</v>
      </c>
      <c r="I463" s="10">
        <f>G463+H463</f>
      </c>
      <c r="J463" s="10">
        <f>I463/F463*100</f>
      </c>
      <c r="K463" s="40">
        <f>F463-I463</f>
      </c>
    </row>
    <row r="464" spans="1:11">
      <c r="A464" s="4"/>
      <c r="B464" s="4" t="s">
        <v>474</v>
      </c>
      <c r="C464" s="10" t="n">
        <v>12</v>
      </c>
      <c r="D464" s="4" t="s">
        <v>165</v>
      </c>
      <c r="E464" s="10" t="n">
        <v>1520000</v>
      </c>
      <c r="F464" s="10" t="n">
        <v>18240000</v>
      </c>
      <c r="G464" s="36" t="n">
        <v>0</v>
      </c>
      <c r="H464" s="10" t="n">
        <v>20320000</v>
      </c>
      <c r="I464" s="10">
        <f>G464+H464</f>
      </c>
      <c r="J464" s="10">
        <f>I464/F464*100</f>
      </c>
      <c r="K464" s="40">
        <f>F464-I464</f>
      </c>
    </row>
    <row r="465" spans="1:11">
      <c r="A465" s="4"/>
      <c r="B465" s="4" t="s">
        <v>475</v>
      </c>
      <c r="C465" s="10" t="n">
        <v>12</v>
      </c>
      <c r="D465" s="4" t="s">
        <v>165</v>
      </c>
      <c r="E465" s="10" t="n">
        <v>3320000</v>
      </c>
      <c r="F465" s="10" t="n">
        <v>39840000</v>
      </c>
      <c r="G465" s="36" t="n">
        <v>0</v>
      </c>
      <c r="H465" s="10" t="n">
        <v>36716000</v>
      </c>
      <c r="I465" s="10">
        <f>G465+H465</f>
      </c>
      <c r="J465" s="10">
        <f>I465/F465*100</f>
      </c>
      <c r="K465" s="11">
        <f>F465-I465</f>
      </c>
    </row>
    <row r="466" spans="1:11">
      <c r="A466" s="4"/>
      <c r="B466" s="4" t="s">
        <v>476</v>
      </c>
      <c r="C466" s="10" t="n">
        <v>12</v>
      </c>
      <c r="D466" s="4" t="s">
        <v>165</v>
      </c>
      <c r="E466" s="10" t="n">
        <v>1320000</v>
      </c>
      <c r="F466" s="10" t="n">
        <v>15840000</v>
      </c>
      <c r="G466" s="36" t="n">
        <v>0</v>
      </c>
      <c r="H466" s="10" t="n">
        <v>17680000</v>
      </c>
      <c r="I466" s="10">
        <f>G466+H466</f>
      </c>
      <c r="J466" s="10">
        <f>I466/F466*100</f>
      </c>
      <c r="K466" s="40">
        <f>F466-I466</f>
      </c>
    </row>
    <row r="467" spans="1:11">
      <c r="A467" s="4"/>
      <c r="B467" s="4" t="s">
        <v>477</v>
      </c>
      <c r="C467" s="10" t="n">
        <v>12</v>
      </c>
      <c r="D467" s="4" t="s">
        <v>165</v>
      </c>
      <c r="E467" s="10" t="n">
        <v>1070000</v>
      </c>
      <c r="F467" s="10" t="n">
        <v>12840000</v>
      </c>
      <c r="G467" s="36" t="n">
        <v>0</v>
      </c>
      <c r="H467" s="10" t="n">
        <v>15120000</v>
      </c>
      <c r="I467" s="10">
        <f>G467+H467</f>
      </c>
      <c r="J467" s="10">
        <f>I467/F467*100</f>
      </c>
      <c r="K467" s="40">
        <f>F467-I467</f>
      </c>
    </row>
    <row r="468" spans="1:11">
      <c r="A468" s="4"/>
      <c r="B468" s="4" t="s">
        <v>478</v>
      </c>
      <c r="C468" s="10" t="n">
        <v>12</v>
      </c>
      <c r="D468" s="4" t="s">
        <v>165</v>
      </c>
      <c r="E468" s="10" t="n">
        <v>880000</v>
      </c>
      <c r="F468" s="10" t="n">
        <v>10560000</v>
      </c>
      <c r="G468" s="36" t="n">
        <v>0</v>
      </c>
      <c r="H468" s="10" t="n">
        <v>12360000</v>
      </c>
      <c r="I468" s="10">
        <f>G468+H468</f>
      </c>
      <c r="J468" s="10">
        <f>I468/F468*100</f>
      </c>
      <c r="K468" s="40">
        <f>F468-I468</f>
      </c>
    </row>
    <row r="469" spans="1:11">
      <c r="A469" s="4"/>
      <c r="B469" s="4" t="s">
        <v>479</v>
      </c>
      <c r="C469" s="10" t="n">
        <v>24</v>
      </c>
      <c r="D469" s="4" t="s">
        <v>165</v>
      </c>
      <c r="E469" s="10" t="n">
        <v>980000</v>
      </c>
      <c r="F469" s="10" t="n">
        <v>23520000</v>
      </c>
      <c r="G469" s="36" t="n">
        <v>0</v>
      </c>
      <c r="H469" s="10" t="n">
        <v>13120000</v>
      </c>
      <c r="I469" s="10">
        <f>G469+H469</f>
      </c>
      <c r="J469" s="10">
        <f>I469/F469*100</f>
      </c>
      <c r="K469" s="11">
        <f>F469-I469</f>
      </c>
    </row>
    <row r="470" spans="1:11">
      <c r="A470" s="4"/>
      <c r="B470" s="4" t="s">
        <v>480</v>
      </c>
      <c r="C470" s="10" t="n">
        <v>12</v>
      </c>
      <c r="D470" s="4" t="s">
        <v>165</v>
      </c>
      <c r="E470" s="10" t="n">
        <v>640000</v>
      </c>
      <c r="F470" s="10" t="n">
        <v>7680000</v>
      </c>
      <c r="G470" s="36" t="n">
        <v>0</v>
      </c>
      <c r="H470" s="10" t="n">
        <v>8160000</v>
      </c>
      <c r="I470" s="10">
        <f>G470+H470</f>
      </c>
      <c r="J470" s="10">
        <f>I470/F470*100</f>
      </c>
      <c r="K470" s="40">
        <f>F470-I470</f>
      </c>
    </row>
    <row r="471" spans="1:11">
      <c r="A471" s="4"/>
      <c r="B471" s="4" t="s">
        <v>481</v>
      </c>
      <c r="C471" s="10" t="n">
        <v>12</v>
      </c>
      <c r="D471" s="4" t="s">
        <v>165</v>
      </c>
      <c r="E471" s="10" t="n">
        <v>300000</v>
      </c>
      <c r="F471" s="10" t="n">
        <v>3600000</v>
      </c>
      <c r="G471" s="36" t="n">
        <v>0</v>
      </c>
      <c r="H471" s="10" t="n">
        <v>0</v>
      </c>
      <c r="I471" s="10">
        <f>G471+H471</f>
      </c>
      <c r="J471" s="10">
        <f>I471/F471*100</f>
      </c>
      <c r="K471" s="11">
        <f>F471-I471</f>
      </c>
    </row>
    <row r="472" spans="1:11">
      <c r="A472" s="4"/>
      <c r="B472" s="4" t="s">
        <v>482</v>
      </c>
      <c r="C472" s="10" t="n">
        <v>12</v>
      </c>
      <c r="D472" s="4" t="s">
        <v>165</v>
      </c>
      <c r="E472" s="10" t="n">
        <v>250000</v>
      </c>
      <c r="F472" s="10" t="n">
        <v>3000000</v>
      </c>
      <c r="G472" s="36" t="n">
        <v>0</v>
      </c>
      <c r="H472" s="10" t="n">
        <v>0</v>
      </c>
      <c r="I472" s="10">
        <f>G472+H472</f>
      </c>
      <c r="J472" s="10">
        <f>I472/F472*100</f>
      </c>
      <c r="K472" s="11">
        <f>F472-I472</f>
      </c>
    </row>
    <row r="473" spans="1:11">
      <c r="A473" s="4"/>
      <c r="B473" s="4" t="s">
        <v>483</v>
      </c>
      <c r="C473" s="10" t="n">
        <v>12</v>
      </c>
      <c r="D473" s="4" t="s">
        <v>165</v>
      </c>
      <c r="E473" s="10" t="n">
        <v>150000</v>
      </c>
      <c r="F473" s="10" t="n">
        <v>1800000</v>
      </c>
      <c r="G473" s="36" t="n">
        <v>0</v>
      </c>
      <c r="H473" s="10" t="n">
        <v>0</v>
      </c>
      <c r="I473" s="10">
        <f>G473+H473</f>
      </c>
      <c r="J473" s="10">
        <f>I473/F473*100</f>
      </c>
      <c r="K473" s="11">
        <f>F473-I473</f>
      </c>
    </row>
    <row r="474" spans="1:11">
      <c r="A474" s="4"/>
      <c r="B474" s="4" t="s">
        <v>484</v>
      </c>
      <c r="C474" s="10" t="n">
        <v>12</v>
      </c>
      <c r="D474" s="4" t="s">
        <v>165</v>
      </c>
      <c r="E474" s="10" t="n">
        <v>300000</v>
      </c>
      <c r="F474" s="10" t="n">
        <v>3600000</v>
      </c>
      <c r="G474" s="36" t="n">
        <v>0</v>
      </c>
      <c r="H474" s="10" t="n">
        <v>5040000</v>
      </c>
      <c r="I474" s="10">
        <f>G474+H474</f>
      </c>
      <c r="J474" s="10">
        <f>I474/F474*100</f>
      </c>
      <c r="K474" s="40">
        <f>F474-I474</f>
      </c>
    </row>
    <row r="475" spans="1:11">
      <c r="A475" s="4"/>
      <c r="B475" s="4" t="s">
        <v>485</v>
      </c>
      <c r="C475" s="10" t="n">
        <v>12</v>
      </c>
      <c r="D475" s="4" t="s">
        <v>165</v>
      </c>
      <c r="E475" s="10" t="n">
        <v>980000</v>
      </c>
      <c r="F475" s="10" t="n">
        <v>11760000</v>
      </c>
      <c r="G475" s="36" t="n">
        <v>0</v>
      </c>
      <c r="H475" s="10" t="n">
        <v>0</v>
      </c>
      <c r="I475" s="10">
        <f>G475+H475</f>
      </c>
      <c r="J475" s="10">
        <f>I475/F475*100</f>
      </c>
      <c r="K475" s="11">
        <f>F475-I475</f>
      </c>
    </row>
    <row r="476" spans="1:11">
      <c r="A476" s="13"/>
      <c r="B476" s="44" t="s">
        <v>486</v>
      </c>
      <c r="C476" s="13"/>
      <c r="D476" s="13"/>
      <c r="E476" s="13"/>
      <c r="F476" s="45">
        <f>SUM(F6)</f>
      </c>
      <c r="G476" s="45">
        <f>SUM(G6)</f>
      </c>
      <c r="H476" s="45">
        <f>SUM(H6)</f>
      </c>
      <c r="I476" s="45">
        <f>SUM(I6)</f>
      </c>
      <c r="J476" s="45">
        <f>I476/F476*100</f>
      </c>
      <c r="K476" s="45">
        <f>SUM(K6)</f>
      </c>
    </row>
  </sheetData>
  <mergeCells count="5">
    <mergeCell ref="H4:H5"/>
    <mergeCell ref="I4:J4"/>
    <mergeCell ref="K4:K5"/>
    <mergeCell ref="C2:G2"/>
    <mergeCell ref="H3:K3"/>
  </mergeCells>
  <pageMargins left="0.1" right="0.1" top="0.1" bottom="0.1" header="0.1" footer="0.1"/>
  <pageSetup paperSize="5" paperHeight="15in" paperWidth="8.5in" orientation="landscape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2021-05-31T09:03:39.810Z</dcterms:created>
  <dcterms:modified xsi:type="dcterms:W3CDTF">2021-05-31T09:03:39.810Z</dcterms:modified>
</cp:coreProperties>
</file>