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BA424BC7-C948-4B9C-B3C3-87A599F5EE3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acticum 1&amp;2" sheetId="1" r:id="rId1"/>
    <sheet name="Practicum 3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0" i="1"/>
  <c r="D11" i="1"/>
  <c r="L31" i="2"/>
  <c r="L30" i="2"/>
  <c r="L29" i="2"/>
  <c r="K29" i="2"/>
  <c r="K31" i="2"/>
  <c r="K30" i="2" l="1"/>
  <c r="F30" i="2"/>
  <c r="F31" i="2"/>
  <c r="F29" i="2"/>
  <c r="E30" i="2"/>
  <c r="E31" i="2"/>
  <c r="E29" i="2"/>
  <c r="D30" i="2"/>
  <c r="D31" i="2"/>
  <c r="D29" i="2"/>
  <c r="C30" i="2"/>
  <c r="C31" i="2"/>
  <c r="C29" i="2"/>
  <c r="L10" i="2"/>
  <c r="L17" i="2"/>
  <c r="F17" i="2"/>
  <c r="F10" i="2"/>
  <c r="F7" i="2"/>
  <c r="L16" i="2"/>
  <c r="L15" i="2"/>
  <c r="L14" i="2"/>
  <c r="L9" i="2"/>
  <c r="L8" i="2"/>
  <c r="L7" i="2"/>
  <c r="F16" i="2"/>
  <c r="F15" i="2"/>
  <c r="F14" i="2"/>
  <c r="F9" i="2"/>
  <c r="F8" i="2"/>
  <c r="F22" i="1"/>
  <c r="F21" i="1"/>
  <c r="F20" i="1"/>
  <c r="H20" i="1" s="1"/>
  <c r="E22" i="1"/>
  <c r="E21" i="1"/>
  <c r="E20" i="1"/>
  <c r="D22" i="1"/>
  <c r="H22" i="1" s="1"/>
  <c r="D21" i="1"/>
  <c r="D20" i="1"/>
  <c r="E14" i="1"/>
  <c r="F14" i="1"/>
  <c r="D14" i="1"/>
  <c r="H13" i="1"/>
  <c r="F13" i="1"/>
  <c r="E13" i="1"/>
  <c r="D13" i="1"/>
  <c r="H12" i="1"/>
  <c r="F12" i="1"/>
  <c r="E12" i="1"/>
  <c r="D12" i="1"/>
  <c r="H11" i="1"/>
  <c r="H14" i="1" s="1"/>
  <c r="F11" i="1"/>
  <c r="E11" i="1"/>
  <c r="G21" i="1" l="1"/>
  <c r="F27" i="1"/>
  <c r="E26" i="1"/>
  <c r="G20" i="1"/>
  <c r="D27" i="1"/>
  <c r="D28" i="1"/>
  <c r="F26" i="1"/>
  <c r="E28" i="1"/>
  <c r="H28" i="1" s="1"/>
  <c r="H21" i="1"/>
  <c r="G22" i="1"/>
  <c r="D26" i="1"/>
  <c r="F28" i="1"/>
  <c r="E27" i="1"/>
  <c r="K25" i="1" l="1"/>
  <c r="G23" i="1"/>
  <c r="G28" i="1"/>
  <c r="G27" i="1"/>
  <c r="H23" i="1"/>
  <c r="H27" i="1"/>
  <c r="K24" i="1" s="1"/>
  <c r="F34" i="1"/>
  <c r="E33" i="1"/>
  <c r="E34" i="1"/>
  <c r="D34" i="1"/>
  <c r="D32" i="1"/>
  <c r="E32" i="1"/>
  <c r="H26" i="1"/>
  <c r="F32" i="1"/>
  <c r="G26" i="1"/>
  <c r="F33" i="1"/>
  <c r="D33" i="1"/>
  <c r="K23" i="1" l="1"/>
  <c r="H29" i="1"/>
  <c r="G29" i="1"/>
  <c r="H32" i="1"/>
  <c r="K29" i="1" s="1"/>
  <c r="G32" i="1"/>
  <c r="H34" i="1"/>
  <c r="K31" i="1" s="1"/>
  <c r="G34" i="1"/>
  <c r="G33" i="1"/>
  <c r="H33" i="1"/>
  <c r="K30" i="1" s="1"/>
  <c r="G35" i="1" l="1"/>
  <c r="H35" i="1"/>
</calcChain>
</file>

<file path=xl/sharedStrings.xml><?xml version="1.0" encoding="utf-8"?>
<sst xmlns="http://schemas.openxmlformats.org/spreadsheetml/2006/main" count="104" uniqueCount="38">
  <si>
    <t>Kriteria</t>
  </si>
  <si>
    <t>Display-Rosolution</t>
  </si>
  <si>
    <t>Battery-Life</t>
  </si>
  <si>
    <t>Internal-Storage</t>
  </si>
  <si>
    <t>Display-Resolution</t>
  </si>
  <si>
    <t>Battery-life</t>
  </si>
  <si>
    <t>Normalisasi</t>
  </si>
  <si>
    <t>Eigen Vector</t>
  </si>
  <si>
    <t xml:space="preserve">Calculate Eigen Vector Using AHP Method </t>
  </si>
  <si>
    <t>Iterasi Pertama</t>
  </si>
  <si>
    <t>SUM</t>
  </si>
  <si>
    <t>Total</t>
  </si>
  <si>
    <t>Iterasi Kedua</t>
  </si>
  <si>
    <t>Iterasi Ketiga</t>
  </si>
  <si>
    <t>Calculate Eigen Vector 3 Times</t>
  </si>
  <si>
    <t xml:space="preserve">Total </t>
  </si>
  <si>
    <t>Difference 1 &amp; 2</t>
  </si>
  <si>
    <t>Difference 2 &amp; 3</t>
  </si>
  <si>
    <t>Smart Phone</t>
  </si>
  <si>
    <t>COST</t>
  </si>
  <si>
    <t>Eigen Vektor</t>
  </si>
  <si>
    <t>DISPLAY-RESOLUTION</t>
  </si>
  <si>
    <t>BATTERY-LIFE</t>
  </si>
  <si>
    <t>INTERNAL-STORAGE</t>
  </si>
  <si>
    <t>Calculate Eigen Vectors Using AHP Method</t>
  </si>
  <si>
    <t>Antar Kriteria</t>
  </si>
  <si>
    <t>Rangking Calculations using AHP Method From Eigen Vektor above</t>
  </si>
  <si>
    <t>RANKING</t>
  </si>
  <si>
    <t>SKOR BASED COST</t>
  </si>
  <si>
    <t>SKOR WITHOUT COST</t>
  </si>
  <si>
    <t>Highest Recommendation Phone Based Eigen Vektor</t>
  </si>
  <si>
    <t>PHONE 2</t>
  </si>
  <si>
    <t>PHONE 3</t>
  </si>
  <si>
    <t>PHONE 6</t>
  </si>
  <si>
    <t>PHONE 1</t>
  </si>
  <si>
    <t xml:space="preserve">AVERAGE </t>
  </si>
  <si>
    <t>Calculation results of the comparison criteria matrix in the third iteration according to experiment 2!</t>
  </si>
  <si>
    <t>Third Iteration Prac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</si>
</sst>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_-* #,##0.0000_-;\-* #,##0.0000_-;_-* &quot;-&quot;??_-;_-@_-"/>
    <numFmt numFmtId="166" formatCode="_-* #,##0.000000000_-;\-* #,##0.000000000_-;_-* &quot;-&quot;??_-;_-@_-"/>
    <numFmt numFmtId="167" formatCode="_-* #,##0.0_-;\-* #,##0.0_-;_-* &quot;-&quot;??_-;_-@_-"/>
  </numFmts>
  <fonts count="1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43" fontId="0" fillId="0" borderId="1" xfId="1" applyFont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167" fontId="0" fillId="0" borderId="0" xfId="1" applyNumberFormat="1" applyFont="1" applyAlignment="1">
      <alignment vertical="center"/>
    </xf>
    <xf numFmtId="167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3" fontId="4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3" fontId="0" fillId="0" borderId="1" xfId="0" applyNumberFormat="1" applyBorder="1">
      <alignment vertical="center"/>
    </xf>
    <xf numFmtId="0" fontId="7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43" fontId="1" fillId="0" borderId="0" xfId="0" applyNumberFormat="1" applyFont="1">
      <alignment vertical="center"/>
    </xf>
    <xf numFmtId="0" fontId="9" fillId="3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6" fontId="0" fillId="0" borderId="3" xfId="1" applyNumberFormat="1" applyFont="1" applyBorder="1" applyAlignment="1">
      <alignment horizontal="left" vertical="center"/>
    </xf>
    <xf numFmtId="166" fontId="0" fillId="0" borderId="4" xfId="1" applyNumberFormat="1" applyFont="1" applyBorder="1" applyAlignment="1">
      <alignment horizontal="left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9</xdr:row>
      <xdr:rowOff>161925</xdr:rowOff>
    </xdr:from>
    <xdr:to>
      <xdr:col>6</xdr:col>
      <xdr:colOff>552449</xdr:colOff>
      <xdr:row>12</xdr:row>
      <xdr:rowOff>133350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46EFD11-0742-4B13-AA6E-A495BF901E16}"/>
            </a:ext>
          </a:extLst>
        </xdr:cNvPr>
        <xdr:cNvSpPr/>
      </xdr:nvSpPr>
      <xdr:spPr>
        <a:xfrm>
          <a:off x="6200774" y="1952625"/>
          <a:ext cx="504825" cy="542925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457200</xdr:colOff>
      <xdr:row>9</xdr:row>
      <xdr:rowOff>38100</xdr:rowOff>
    </xdr:from>
    <xdr:to>
      <xdr:col>1</xdr:col>
      <xdr:colOff>462643</xdr:colOff>
      <xdr:row>16</xdr:row>
      <xdr:rowOff>176893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3733CD6-C8ED-4BA4-8703-8815565B94F7}"/>
            </a:ext>
          </a:extLst>
        </xdr:cNvPr>
        <xdr:cNvCxnSpPr/>
      </xdr:nvCxnSpPr>
      <xdr:spPr>
        <a:xfrm>
          <a:off x="1047750" y="1828800"/>
          <a:ext cx="5443" cy="147229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45904</xdr:colOff>
      <xdr:row>17</xdr:row>
      <xdr:rowOff>22952</xdr:rowOff>
    </xdr:from>
    <xdr:to>
      <xdr:col>9</xdr:col>
      <xdr:colOff>562319</xdr:colOff>
      <xdr:row>33</xdr:row>
      <xdr:rowOff>91807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EF5B107-87B0-4538-AEB2-97076814174B}"/>
            </a:ext>
          </a:extLst>
        </xdr:cNvPr>
        <xdr:cNvSpPr/>
      </xdr:nvSpPr>
      <xdr:spPr>
        <a:xfrm>
          <a:off x="7906898" y="3477199"/>
          <a:ext cx="1101686" cy="3190301"/>
        </a:xfrm>
        <a:prstGeom prst="rightArrow">
          <a:avLst>
            <a:gd name="adj1" fmla="val 50000"/>
            <a:gd name="adj2" fmla="val 51190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481853</xdr:colOff>
      <xdr:row>3</xdr:row>
      <xdr:rowOff>22412</xdr:rowOff>
    </xdr:from>
    <xdr:to>
      <xdr:col>6</xdr:col>
      <xdr:colOff>481854</xdr:colOff>
      <xdr:row>19</xdr:row>
      <xdr:rowOff>112059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1C69DACC-3C23-4931-BD39-75D463A69192}"/>
            </a:ext>
          </a:extLst>
        </xdr:cNvPr>
        <xdr:cNvCxnSpPr/>
      </xdr:nvCxnSpPr>
      <xdr:spPr>
        <a:xfrm rot="5400000">
          <a:off x="3048001" y="2241176"/>
          <a:ext cx="3137647" cy="1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27</xdr:row>
      <xdr:rowOff>123826</xdr:rowOff>
    </xdr:from>
    <xdr:to>
      <xdr:col>8</xdr:col>
      <xdr:colOff>438150</xdr:colOff>
      <xdr:row>30</xdr:row>
      <xdr:rowOff>95250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6802400-2A8C-4CB7-AE14-E923ABAF2A37}"/>
            </a:ext>
          </a:extLst>
        </xdr:cNvPr>
        <xdr:cNvSpPr/>
      </xdr:nvSpPr>
      <xdr:spPr>
        <a:xfrm>
          <a:off x="6972300" y="4686301"/>
          <a:ext cx="1133475" cy="666749"/>
        </a:xfrm>
        <a:prstGeom prst="rightArrow">
          <a:avLst>
            <a:gd name="adj1" fmla="val 50000"/>
            <a:gd name="adj2" fmla="val 51190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2"/>
  <sheetViews>
    <sheetView tabSelected="1" topLeftCell="A13" zoomScaleNormal="100" workbookViewId="0">
      <selection activeCell="E40" sqref="E40"/>
    </sheetView>
  </sheetViews>
  <sheetFormatPr defaultColWidth="8.85546875" defaultRowHeight="15"/>
  <cols>
    <col min="2" max="2" width="16.5703125" customWidth="1"/>
    <col min="3" max="3" width="17.7109375" customWidth="1"/>
    <col min="4" max="4" width="18.28515625" customWidth="1"/>
    <col min="5" max="5" width="17.28515625" customWidth="1"/>
    <col min="6" max="6" width="16.28515625" customWidth="1"/>
    <col min="8" max="8" width="14.28515625" customWidth="1"/>
  </cols>
  <sheetData>
    <row r="3" spans="2:8" ht="21">
      <c r="B3" s="39" t="s">
        <v>8</v>
      </c>
      <c r="C3" s="39"/>
      <c r="D3" s="39"/>
      <c r="E3" s="39"/>
      <c r="F3" s="39"/>
      <c r="G3" s="39"/>
      <c r="H3" s="39"/>
    </row>
    <row r="4" spans="2:8">
      <c r="B4" s="1"/>
      <c r="C4" s="4" t="s">
        <v>0</v>
      </c>
      <c r="D4" s="4" t="s">
        <v>1</v>
      </c>
      <c r="E4" s="4" t="s">
        <v>2</v>
      </c>
      <c r="F4" s="4" t="s">
        <v>3</v>
      </c>
      <c r="G4" s="1"/>
      <c r="H4" s="1"/>
    </row>
    <row r="5" spans="2:8">
      <c r="B5" s="1"/>
      <c r="C5" s="2" t="s">
        <v>4</v>
      </c>
      <c r="D5" s="3">
        <v>1</v>
      </c>
      <c r="E5" s="3">
        <v>3</v>
      </c>
      <c r="F5" s="3">
        <v>4</v>
      </c>
      <c r="G5" s="1"/>
      <c r="H5" s="1"/>
    </row>
    <row r="6" spans="2:8">
      <c r="B6" s="1"/>
      <c r="C6" s="2" t="s">
        <v>5</v>
      </c>
      <c r="D6" s="3">
        <v>0.33</v>
      </c>
      <c r="E6" s="3">
        <v>1</v>
      </c>
      <c r="F6" s="3">
        <v>3</v>
      </c>
      <c r="G6" s="1"/>
      <c r="H6" s="1"/>
    </row>
    <row r="7" spans="2:8">
      <c r="B7" s="1"/>
      <c r="C7" s="2" t="s">
        <v>3</v>
      </c>
      <c r="D7" s="3">
        <v>0.25</v>
      </c>
      <c r="E7" s="3">
        <v>0.33</v>
      </c>
      <c r="F7" s="3">
        <v>1</v>
      </c>
      <c r="G7" s="1"/>
      <c r="H7" s="1"/>
    </row>
    <row r="8" spans="2:8">
      <c r="B8" s="1"/>
      <c r="C8" s="9"/>
      <c r="D8" s="1"/>
      <c r="E8" s="1"/>
      <c r="F8" s="1"/>
      <c r="G8" s="1"/>
      <c r="H8" s="1"/>
    </row>
    <row r="9" spans="2:8">
      <c r="B9" s="5" t="s">
        <v>6</v>
      </c>
      <c r="C9" s="1"/>
      <c r="D9" s="1"/>
      <c r="E9" s="1"/>
      <c r="F9" s="1"/>
      <c r="G9" s="1"/>
      <c r="H9" s="1"/>
    </row>
    <row r="10" spans="2:8">
      <c r="B10" s="1"/>
      <c r="C10" s="4" t="s">
        <v>0</v>
      </c>
      <c r="D10" s="4" t="s">
        <v>1</v>
      </c>
      <c r="E10" s="4" t="s">
        <v>2</v>
      </c>
      <c r="F10" s="4" t="s">
        <v>3</v>
      </c>
      <c r="G10" s="1"/>
      <c r="H10" s="4" t="s">
        <v>7</v>
      </c>
    </row>
    <row r="11" spans="2:8">
      <c r="B11" s="1"/>
      <c r="C11" s="2" t="s">
        <v>4</v>
      </c>
      <c r="D11" s="3">
        <f>D5/SUM(D5:D7)</f>
        <v>0.63291139240506322</v>
      </c>
      <c r="E11" s="3">
        <f>E5/SUM(E5:E7)</f>
        <v>0.69284064665127021</v>
      </c>
      <c r="F11" s="3">
        <f>F5/SUM(F5:F7)</f>
        <v>0.5</v>
      </c>
      <c r="G11" s="1"/>
      <c r="H11" s="3">
        <f>AVERAGE(D11:F11)</f>
        <v>0.60858401301877774</v>
      </c>
    </row>
    <row r="12" spans="2:8">
      <c r="B12" s="1"/>
      <c r="C12" s="2" t="s">
        <v>5</v>
      </c>
      <c r="D12" s="3">
        <f>D6/SUM(D5:D7)</f>
        <v>0.20886075949367089</v>
      </c>
      <c r="E12" s="3">
        <f>E6/SUM(E5:E7)</f>
        <v>0.23094688221709006</v>
      </c>
      <c r="F12" s="3">
        <f>F6/SUM(F5:F7)</f>
        <v>0.375</v>
      </c>
      <c r="G12" s="1"/>
      <c r="H12" s="3">
        <f>AVERAGE(D12:F12)</f>
        <v>0.27160254723692029</v>
      </c>
    </row>
    <row r="13" spans="2:8">
      <c r="B13" s="1"/>
      <c r="C13" s="2" t="s">
        <v>3</v>
      </c>
      <c r="D13" s="3">
        <f>D7/SUM(D5:D7)</f>
        <v>0.15822784810126581</v>
      </c>
      <c r="E13" s="3">
        <f>E7/SUM(E5:E7)</f>
        <v>7.6212471131639731E-2</v>
      </c>
      <c r="F13" s="3">
        <f>F7/SUM(F5:F7)</f>
        <v>0.125</v>
      </c>
      <c r="G13" s="1"/>
      <c r="H13" s="3">
        <f>AVERAGE(D13:F13)</f>
        <v>0.11981343974430185</v>
      </c>
    </row>
    <row r="14" spans="2:8">
      <c r="C14" s="10" t="s">
        <v>15</v>
      </c>
      <c r="D14">
        <f>SUM(D11:D13)</f>
        <v>0.99999999999999989</v>
      </c>
      <c r="E14">
        <f>SUM(E11:E13)</f>
        <v>1</v>
      </c>
      <c r="F14">
        <f>SUM(F11:F13)</f>
        <v>1</v>
      </c>
      <c r="H14">
        <f>SUM(H11:H13)</f>
        <v>0.99999999999999978</v>
      </c>
    </row>
    <row r="17" spans="2:12" ht="21">
      <c r="B17" s="39" t="s">
        <v>14</v>
      </c>
      <c r="C17" s="39"/>
      <c r="D17" s="39"/>
      <c r="E17" s="39"/>
      <c r="F17" s="39"/>
      <c r="G17" s="39"/>
      <c r="H17" s="39"/>
    </row>
    <row r="18" spans="2:12">
      <c r="B18" s="6" t="s">
        <v>9</v>
      </c>
    </row>
    <row r="19" spans="2:12">
      <c r="C19" s="16" t="s">
        <v>0</v>
      </c>
      <c r="D19" s="16" t="s">
        <v>1</v>
      </c>
      <c r="E19" s="16" t="s">
        <v>2</v>
      </c>
      <c r="F19" s="16" t="s">
        <v>3</v>
      </c>
      <c r="G19" s="16" t="s">
        <v>10</v>
      </c>
      <c r="H19" s="16" t="s">
        <v>7</v>
      </c>
    </row>
    <row r="20" spans="2:12">
      <c r="C20" s="2" t="s">
        <v>4</v>
      </c>
      <c r="D20" s="13">
        <f>(D11*D11)+(E11*D12)+(F11*D13)</f>
        <v>0.62439797835441913</v>
      </c>
      <c r="E20" s="13">
        <f>(D11*E11)+(E11*E12)+(F11*E13)</f>
        <v>0.63662236117008308</v>
      </c>
      <c r="F20" s="13">
        <f>(D11*F11)+(E11*F12)+(F11*F13)</f>
        <v>0.63877093869675794</v>
      </c>
      <c r="G20" s="13">
        <f>SUM(D20:F20)</f>
        <v>1.89979127822126</v>
      </c>
      <c r="H20" s="13">
        <f>AVERAGE(D20:F20)</f>
        <v>0.63326375940708668</v>
      </c>
    </row>
    <row r="21" spans="2:12">
      <c r="C21" s="2" t="s">
        <v>5</v>
      </c>
      <c r="D21" s="13">
        <f>(D12*D11)+(E12*D12)+(F12*D13)</f>
        <v>0.23976153837044972</v>
      </c>
      <c r="E21" s="13">
        <f>(D12*E11)+(E12*E12)+(F12*E13)</f>
        <v>0.22662336274782974</v>
      </c>
      <c r="F21" s="13">
        <f>(D12*F11)+(E12*F12)+(F12*F13)</f>
        <v>0.23791046057824422</v>
      </c>
      <c r="G21" s="13">
        <f>SUM(D21:F21)</f>
        <v>0.70429536169652374</v>
      </c>
      <c r="H21" s="13">
        <f>AVERAGE(D21:F21)</f>
        <v>0.23476512056550791</v>
      </c>
    </row>
    <row r="22" spans="2:12">
      <c r="C22" s="2" t="s">
        <v>3</v>
      </c>
      <c r="D22" s="13">
        <f>(D13*D11)+(E13*D12)+(F13*D13)</f>
        <v>0.13584048327513096</v>
      </c>
      <c r="E22" s="13">
        <f>(D13*E11)+(E13*E12)+(F13*E13)</f>
        <v>0.1367542760820871</v>
      </c>
      <c r="F22" s="13">
        <f>(D13*F11)+(E13*F12)+(F13*F13)</f>
        <v>0.1233186007249978</v>
      </c>
      <c r="G22" s="13">
        <f>SUM(D22:F22)</f>
        <v>0.39591336008221584</v>
      </c>
      <c r="H22" s="13">
        <f>AVERAGE(D22:F22)</f>
        <v>0.13197112002740527</v>
      </c>
      <c r="K22" s="40" t="s">
        <v>16</v>
      </c>
      <c r="L22" s="40"/>
    </row>
    <row r="23" spans="2:12">
      <c r="C23" s="14" t="s">
        <v>11</v>
      </c>
      <c r="D23" s="1"/>
      <c r="E23" s="1"/>
      <c r="F23" s="1"/>
      <c r="G23" s="1">
        <f>SUM(G20:G22)</f>
        <v>2.9999999999999996</v>
      </c>
      <c r="H23" s="1">
        <f>SUM(H20:H22)</f>
        <v>0.99999999999999989</v>
      </c>
      <c r="K23" s="41">
        <f>H20-H26</f>
        <v>4.0991066726213665E-3</v>
      </c>
      <c r="L23" s="42"/>
    </row>
    <row r="24" spans="2:12">
      <c r="B24" s="6" t="s">
        <v>12</v>
      </c>
      <c r="C24" s="1"/>
      <c r="D24" s="1"/>
      <c r="E24" s="1"/>
      <c r="F24" s="1"/>
      <c r="G24" s="1"/>
      <c r="H24" s="1"/>
      <c r="K24" s="41">
        <f>H21-H27</f>
        <v>-1.6677436113913535E-3</v>
      </c>
      <c r="L24" s="42"/>
    </row>
    <row r="25" spans="2:12">
      <c r="C25" s="16" t="s">
        <v>0</v>
      </c>
      <c r="D25" s="16" t="s">
        <v>1</v>
      </c>
      <c r="E25" s="16" t="s">
        <v>2</v>
      </c>
      <c r="F25" s="16" t="s">
        <v>3</v>
      </c>
      <c r="G25" s="16" t="s">
        <v>10</v>
      </c>
      <c r="H25" s="16" t="s">
        <v>7</v>
      </c>
      <c r="K25" s="41">
        <f>H22-H28</f>
        <v>-2.4313630612299297E-3</v>
      </c>
      <c r="L25" s="42"/>
    </row>
    <row r="26" spans="2:12">
      <c r="C26" s="2" t="s">
        <v>4</v>
      </c>
      <c r="D26" s="13">
        <f>(D20*D20)+(E20*D21)+(F20*D22)</f>
        <v>0.62928134506292943</v>
      </c>
      <c r="E26" s="13">
        <f>(D20*E20)+(E20*E21)+(F20*E22)</f>
        <v>0.62913387288239464</v>
      </c>
      <c r="F26" s="13">
        <f>(D20*F20)+(E20*F21)+(F20*F22)</f>
        <v>0.62907874025807164</v>
      </c>
      <c r="G26" s="13">
        <f>SUM(D26:F26)</f>
        <v>1.8874939582033958</v>
      </c>
      <c r="H26" s="13">
        <f>AVERAGE(D26:F26)</f>
        <v>0.62916465273446531</v>
      </c>
    </row>
    <row r="27" spans="2:12">
      <c r="C27" s="2" t="s">
        <v>5</v>
      </c>
      <c r="D27" s="13">
        <f>(D21*D20)+(E21*D21)+(F21*D22)</f>
        <v>0.23636005786991612</v>
      </c>
      <c r="E27" s="13">
        <f>(D21*E20)+(E21*E21)+(F21*E22)</f>
        <v>0.23653097802703532</v>
      </c>
      <c r="F27" s="13">
        <f>(D21*F20)+(E21*F21)+(F21*F22)</f>
        <v>0.23640755663374641</v>
      </c>
      <c r="G27" s="13">
        <f>SUM(D27:F27)</f>
        <v>0.70929859253069782</v>
      </c>
      <c r="H27" s="13">
        <f>AVERAGE(D27:F27)</f>
        <v>0.23643286417689927</v>
      </c>
    </row>
    <row r="28" spans="2:12">
      <c r="C28" s="2" t="s">
        <v>3</v>
      </c>
      <c r="D28" s="13">
        <f>(D22*D20)+(E22*D21)+(F22*D22)</f>
        <v>0.13435859706715408</v>
      </c>
      <c r="E28" s="13">
        <f>(D22*E20)+(E22*E21)+(F22*E22)</f>
        <v>0.13433514909056976</v>
      </c>
      <c r="F28" s="13">
        <f>(D22*F20)+(E22*F21)+(F22*F22)</f>
        <v>0.13451370310818178</v>
      </c>
      <c r="G28" s="13">
        <f>SUM(D28:F28)</f>
        <v>0.40320744926590563</v>
      </c>
      <c r="H28" s="13">
        <f>AVERAGE(D28:F28)</f>
        <v>0.1344024830886352</v>
      </c>
      <c r="K28" s="40" t="s">
        <v>17</v>
      </c>
      <c r="L28" s="40"/>
    </row>
    <row r="29" spans="2:12">
      <c r="C29" s="14" t="s">
        <v>11</v>
      </c>
      <c r="D29" s="1"/>
      <c r="E29" s="1"/>
      <c r="F29" s="1"/>
      <c r="G29" s="1">
        <f>SUM(G26:G28)</f>
        <v>2.9999999999999991</v>
      </c>
      <c r="H29" s="1">
        <f>SUM(H26:H28)</f>
        <v>0.99999999999999978</v>
      </c>
      <c r="K29" s="38">
        <f>H26-H32</f>
        <v>-5.459446957511993E-5</v>
      </c>
      <c r="L29" s="38"/>
    </row>
    <row r="30" spans="2:12">
      <c r="B30" s="6" t="s">
        <v>13</v>
      </c>
      <c r="C30" s="1"/>
      <c r="D30" s="1"/>
      <c r="E30" s="1"/>
      <c r="F30" s="1"/>
      <c r="G30" s="1"/>
      <c r="H30" s="1"/>
      <c r="K30" s="38">
        <f>H27-H33</f>
        <v>2.601121288750563E-5</v>
      </c>
      <c r="L30" s="38"/>
    </row>
    <row r="31" spans="2:12">
      <c r="C31" s="16" t="s">
        <v>0</v>
      </c>
      <c r="D31" s="16" t="s">
        <v>1</v>
      </c>
      <c r="E31" s="16" t="s">
        <v>2</v>
      </c>
      <c r="F31" s="16" t="s">
        <v>3</v>
      </c>
      <c r="G31" s="16" t="s">
        <v>10</v>
      </c>
      <c r="H31" s="16" t="s">
        <v>7</v>
      </c>
      <c r="K31" s="38">
        <f>H28-H34</f>
        <v>2.8583256687975123E-5</v>
      </c>
      <c r="L31" s="38"/>
    </row>
    <row r="32" spans="2:12">
      <c r="C32" s="2" t="s">
        <v>4</v>
      </c>
      <c r="D32" s="13">
        <f>MMULT(D26:F28,D26:F28)</f>
        <v>0.62921926683246399</v>
      </c>
      <c r="E32" s="13">
        <f>(D26*E26)+(E26*E27)+(F26*E28)</f>
        <v>0.62921924637716853</v>
      </c>
      <c r="F32" s="13">
        <f>(D26*F26)+(E26*F27)+(F26*F28)</f>
        <v>0.62921922840248867</v>
      </c>
      <c r="G32" s="13">
        <f>SUM(D32:F32)</f>
        <v>1.8876577416121212</v>
      </c>
      <c r="H32" s="13">
        <f>AVERAGE(D32:F32)</f>
        <v>0.62921924720404043</v>
      </c>
    </row>
    <row r="33" spans="2:8">
      <c r="C33" s="2" t="s">
        <v>5</v>
      </c>
      <c r="D33" s="13">
        <f>(D27*D26)+(E27*D27)+(F27*D28)</f>
        <v>0.23640683843541455</v>
      </c>
      <c r="E33" s="13">
        <f>(D27*E26)+(E27*E27)+(F27*E28)</f>
        <v>0.23640686653536477</v>
      </c>
      <c r="F33" s="13">
        <f>(D27*F26)+(E27*F27)+(F27*F28)</f>
        <v>0.23640685392125599</v>
      </c>
      <c r="G33" s="13">
        <f>SUM(D33:F33)</f>
        <v>0.70922055889203528</v>
      </c>
      <c r="H33" s="13">
        <f>AVERAGE(D33:F33)</f>
        <v>0.23640685296401176</v>
      </c>
    </row>
    <row r="34" spans="2:8">
      <c r="C34" s="2" t="s">
        <v>3</v>
      </c>
      <c r="D34" s="13">
        <f>(D28*D26)+(E28*D27)+(F28*D28)</f>
        <v>0.13437389473212075</v>
      </c>
      <c r="E34" s="13">
        <f>(D28*E26)+(E28*E27)+(F28*E28)</f>
        <v>0.13437388708746612</v>
      </c>
      <c r="F34" s="13">
        <f>(D28*F26)+(E28*F27)+(F28*F28)</f>
        <v>0.13437391767625484</v>
      </c>
      <c r="G34" s="13">
        <f>SUM(D34:F34)</f>
        <v>0.4031216994958417</v>
      </c>
      <c r="H34" s="13">
        <f>AVERAGE(D34:F34)</f>
        <v>0.13437389983194722</v>
      </c>
    </row>
    <row r="35" spans="2:8">
      <c r="C35" s="14" t="s">
        <v>11</v>
      </c>
      <c r="D35" s="1"/>
      <c r="E35" s="1"/>
      <c r="F35" s="1"/>
      <c r="G35" s="1">
        <f>SUM(G32:G34)</f>
        <v>2.9999999999999982</v>
      </c>
      <c r="H35" s="1">
        <f>SUM(H32:H34)</f>
        <v>0.99999999999999944</v>
      </c>
    </row>
    <row r="36" spans="2:8">
      <c r="C36" s="15"/>
    </row>
    <row r="37" spans="2:8" ht="15.75">
      <c r="B37" s="37" t="s">
        <v>36</v>
      </c>
      <c r="C37" s="37"/>
      <c r="D37" s="37"/>
      <c r="E37" s="37"/>
      <c r="F37" s="37"/>
      <c r="G37" s="37"/>
      <c r="H37" s="37"/>
    </row>
    <row r="39" spans="2:8">
      <c r="B39" s="6" t="s">
        <v>13</v>
      </c>
      <c r="C39" s="16" t="s">
        <v>7</v>
      </c>
    </row>
    <row r="40" spans="2:8">
      <c r="C40" s="13">
        <f>AVERAGE(D32:F32)</f>
        <v>0.62921924720404043</v>
      </c>
    </row>
    <row r="41" spans="2:8">
      <c r="C41" s="13">
        <f t="shared" ref="C41:C42" si="0">AVERAGE(D33:F33)</f>
        <v>0.23640685296401176</v>
      </c>
    </row>
    <row r="42" spans="2:8">
      <c r="C42" s="13">
        <f t="shared" si="0"/>
        <v>0.13437389983194722</v>
      </c>
    </row>
  </sheetData>
  <mergeCells count="11">
    <mergeCell ref="B37:H37"/>
    <mergeCell ref="K29:L29"/>
    <mergeCell ref="K30:L30"/>
    <mergeCell ref="K31:L31"/>
    <mergeCell ref="B3:H3"/>
    <mergeCell ref="B17:H17"/>
    <mergeCell ref="K22:L22"/>
    <mergeCell ref="K28:L28"/>
    <mergeCell ref="K23:L23"/>
    <mergeCell ref="K24:L24"/>
    <mergeCell ref="K25:L25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7781-122F-4B55-B632-98D2250FE7DC}">
  <dimension ref="B3:N40"/>
  <sheetViews>
    <sheetView topLeftCell="A14" zoomScale="89" zoomScaleNormal="89" workbookViewId="0">
      <selection activeCell="G29" sqref="G29"/>
    </sheetView>
  </sheetViews>
  <sheetFormatPr defaultRowHeight="15"/>
  <cols>
    <col min="2" max="2" width="13.140625" customWidth="1"/>
    <col min="3" max="3" width="9.42578125" customWidth="1"/>
    <col min="4" max="4" width="19.140625" customWidth="1"/>
    <col min="5" max="5" width="16.28515625" customWidth="1"/>
    <col min="6" max="6" width="19.85546875" customWidth="1"/>
    <col min="7" max="7" width="21.85546875" customWidth="1"/>
    <col min="8" max="8" width="13.7109375" customWidth="1"/>
    <col min="10" max="10" width="12.7109375" customWidth="1"/>
    <col min="11" max="11" width="17" customWidth="1"/>
    <col min="12" max="12" width="21.140625" customWidth="1"/>
    <col min="13" max="13" width="20.5703125" customWidth="1"/>
  </cols>
  <sheetData>
    <row r="3" spans="2:12" ht="21">
      <c r="B3" s="45" t="s">
        <v>24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5" spans="2:12">
      <c r="B5" s="49" t="s">
        <v>18</v>
      </c>
      <c r="C5" s="49" t="s">
        <v>19</v>
      </c>
      <c r="D5" s="49"/>
      <c r="E5" s="49"/>
      <c r="F5" s="49" t="s">
        <v>20</v>
      </c>
      <c r="H5" s="51" t="s">
        <v>18</v>
      </c>
      <c r="I5" s="53" t="s">
        <v>22</v>
      </c>
      <c r="J5" s="54"/>
      <c r="K5" s="55"/>
      <c r="L5" s="51" t="s">
        <v>20</v>
      </c>
    </row>
    <row r="6" spans="2:12">
      <c r="B6" s="49"/>
      <c r="C6" s="4">
        <v>1</v>
      </c>
      <c r="D6" s="4">
        <v>2</v>
      </c>
      <c r="E6" s="4">
        <v>3</v>
      </c>
      <c r="F6" s="50"/>
      <c r="H6" s="52"/>
      <c r="I6" s="4">
        <v>1</v>
      </c>
      <c r="J6" s="4">
        <v>2</v>
      </c>
      <c r="K6" s="4">
        <v>3</v>
      </c>
      <c r="L6" s="52"/>
    </row>
    <row r="7" spans="2:12">
      <c r="B7" s="2">
        <v>1</v>
      </c>
      <c r="C7" s="3">
        <v>1</v>
      </c>
      <c r="D7" s="3">
        <v>0.33</v>
      </c>
      <c r="E7" s="3">
        <v>1</v>
      </c>
      <c r="F7" s="12">
        <f>AVERAGE(C7:E7)</f>
        <v>0.77666666666666673</v>
      </c>
      <c r="H7" s="2">
        <v>1</v>
      </c>
      <c r="I7" s="3">
        <v>1</v>
      </c>
      <c r="J7" s="3">
        <v>3</v>
      </c>
      <c r="K7" s="3">
        <v>2</v>
      </c>
      <c r="L7" s="12">
        <f>AVERAGE(I7:K7)</f>
        <v>2</v>
      </c>
    </row>
    <row r="8" spans="2:12">
      <c r="B8" s="2">
        <v>2</v>
      </c>
      <c r="C8" s="3">
        <v>3</v>
      </c>
      <c r="D8" s="3">
        <v>1</v>
      </c>
      <c r="E8" s="3">
        <v>4</v>
      </c>
      <c r="F8" s="12">
        <f>AVERAGE(C8:E8)</f>
        <v>2.6666666666666665</v>
      </c>
      <c r="H8" s="2">
        <v>2</v>
      </c>
      <c r="I8" s="3">
        <v>0.33</v>
      </c>
      <c r="J8" s="3">
        <v>1</v>
      </c>
      <c r="K8" s="3">
        <v>0.33</v>
      </c>
      <c r="L8" s="12">
        <f>AVERAGE(I8:K8)</f>
        <v>0.55333333333333334</v>
      </c>
    </row>
    <row r="9" spans="2:12">
      <c r="B9" s="2">
        <v>3</v>
      </c>
      <c r="C9" s="3">
        <v>1</v>
      </c>
      <c r="D9" s="3">
        <v>0.25</v>
      </c>
      <c r="E9" s="3">
        <v>1</v>
      </c>
      <c r="F9" s="12">
        <f>AVERAGE(C9:E9)</f>
        <v>0.75</v>
      </c>
      <c r="H9" s="2">
        <v>3</v>
      </c>
      <c r="I9" s="3">
        <v>0.5</v>
      </c>
      <c r="J9" s="3">
        <v>3</v>
      </c>
      <c r="K9" s="3">
        <v>1</v>
      </c>
      <c r="L9" s="12">
        <f>AVERAGE(I9:K9)</f>
        <v>1.5</v>
      </c>
    </row>
    <row r="10" spans="2:12">
      <c r="B10" s="11" t="s">
        <v>15</v>
      </c>
      <c r="F10" s="20">
        <f>SUM(F7:F9)</f>
        <v>4.1933333333333334</v>
      </c>
      <c r="H10" s="11" t="s">
        <v>15</v>
      </c>
      <c r="L10" s="21">
        <f>SUM(L7:L9)</f>
        <v>4.0533333333333328</v>
      </c>
    </row>
    <row r="12" spans="2:12">
      <c r="B12" s="49" t="s">
        <v>18</v>
      </c>
      <c r="C12" s="49" t="s">
        <v>21</v>
      </c>
      <c r="D12" s="49"/>
      <c r="E12" s="49"/>
      <c r="F12" s="49" t="s">
        <v>20</v>
      </c>
      <c r="H12" s="51" t="s">
        <v>18</v>
      </c>
      <c r="I12" s="53" t="s">
        <v>23</v>
      </c>
      <c r="J12" s="54"/>
      <c r="K12" s="55"/>
      <c r="L12" s="51" t="s">
        <v>20</v>
      </c>
    </row>
    <row r="13" spans="2:12">
      <c r="B13" s="49"/>
      <c r="C13" s="4">
        <v>1</v>
      </c>
      <c r="D13" s="4">
        <v>2</v>
      </c>
      <c r="E13" s="4">
        <v>3</v>
      </c>
      <c r="F13" s="50"/>
      <c r="H13" s="52"/>
      <c r="I13" s="4">
        <v>1</v>
      </c>
      <c r="J13" s="4">
        <v>2</v>
      </c>
      <c r="K13" s="4">
        <v>3</v>
      </c>
      <c r="L13" s="52"/>
    </row>
    <row r="14" spans="2:12">
      <c r="B14" s="2">
        <v>1</v>
      </c>
      <c r="C14" s="3">
        <v>1</v>
      </c>
      <c r="D14" s="3">
        <v>2</v>
      </c>
      <c r="E14" s="3">
        <v>0.5</v>
      </c>
      <c r="F14" s="12">
        <f>AVERAGE(C14:E14)</f>
        <v>1.1666666666666667</v>
      </c>
      <c r="H14" s="2">
        <v>1</v>
      </c>
      <c r="I14" s="3">
        <v>1</v>
      </c>
      <c r="J14" s="3">
        <v>1</v>
      </c>
      <c r="K14" s="3">
        <v>0.25</v>
      </c>
      <c r="L14" s="12">
        <f>AVERAGE(I14:K14)</f>
        <v>0.75</v>
      </c>
    </row>
    <row r="15" spans="2:12">
      <c r="B15" s="2">
        <v>2</v>
      </c>
      <c r="C15" s="3">
        <v>0.5</v>
      </c>
      <c r="D15" s="3">
        <v>1</v>
      </c>
      <c r="E15" s="3">
        <v>0.33</v>
      </c>
      <c r="F15" s="12">
        <f>AVERAGE(C15:E15)</f>
        <v>0.61</v>
      </c>
      <c r="H15" s="2">
        <v>2</v>
      </c>
      <c r="I15" s="3">
        <v>1</v>
      </c>
      <c r="J15" s="3">
        <v>1</v>
      </c>
      <c r="K15" s="3">
        <v>0.25</v>
      </c>
      <c r="L15" s="12">
        <f>AVERAGE(I15:K15)</f>
        <v>0.75</v>
      </c>
    </row>
    <row r="16" spans="2:12">
      <c r="B16" s="2">
        <v>3</v>
      </c>
      <c r="C16" s="3">
        <v>2</v>
      </c>
      <c r="D16" s="3">
        <v>3</v>
      </c>
      <c r="E16" s="3">
        <v>1</v>
      </c>
      <c r="F16" s="12">
        <f>AVERAGE(C16:E16)</f>
        <v>2</v>
      </c>
      <c r="H16" s="2">
        <v>3</v>
      </c>
      <c r="I16" s="3">
        <v>4</v>
      </c>
      <c r="J16" s="3">
        <v>4</v>
      </c>
      <c r="K16" s="3">
        <v>1</v>
      </c>
      <c r="L16" s="12">
        <f>AVERAGE(I16:K16)</f>
        <v>3</v>
      </c>
    </row>
    <row r="17" spans="2:14">
      <c r="B17" s="11" t="s">
        <v>15</v>
      </c>
      <c r="F17" s="21">
        <f>SUM(F14:F16)</f>
        <v>3.7766666666666668</v>
      </c>
      <c r="H17" s="11" t="s">
        <v>15</v>
      </c>
      <c r="L17" s="21">
        <f>SUM(L14:L16)</f>
        <v>4.5</v>
      </c>
    </row>
    <row r="19" spans="2:14">
      <c r="B19" s="46"/>
      <c r="C19" s="46"/>
      <c r="D19" s="46"/>
      <c r="E19" s="46"/>
      <c r="F19" s="46"/>
    </row>
    <row r="20" spans="2:14">
      <c r="B20" s="46"/>
      <c r="C20" s="17"/>
      <c r="D20" s="17"/>
      <c r="E20" s="17"/>
      <c r="F20" s="47"/>
    </row>
    <row r="21" spans="2:14" ht="23.25">
      <c r="B21" s="48" t="s">
        <v>26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2:14">
      <c r="B22" s="17"/>
      <c r="C22" s="17"/>
      <c r="D22" s="17"/>
      <c r="E22" s="17"/>
      <c r="F22" s="18"/>
    </row>
    <row r="23" spans="2:14">
      <c r="B23" s="17"/>
      <c r="C23" s="17"/>
      <c r="D23" s="17"/>
      <c r="E23" s="17"/>
      <c r="F23" s="18"/>
      <c r="J23" s="35"/>
    </row>
    <row r="24" spans="2:14" hidden="1">
      <c r="B24" s="7" t="s">
        <v>18</v>
      </c>
      <c r="C24" s="22" t="s">
        <v>19</v>
      </c>
      <c r="D24" s="7" t="s">
        <v>1</v>
      </c>
      <c r="E24" s="7" t="s">
        <v>2</v>
      </c>
      <c r="F24" s="7" t="s">
        <v>3</v>
      </c>
      <c r="G24" s="7" t="s">
        <v>25</v>
      </c>
    </row>
    <row r="25" spans="2:14" ht="15" hidden="1" customHeight="1">
      <c r="B25" s="2">
        <v>1</v>
      </c>
      <c r="C25" s="23">
        <v>0.77666666666666695</v>
      </c>
      <c r="D25" s="8">
        <v>1.1666666666666701</v>
      </c>
      <c r="E25" s="8">
        <v>2</v>
      </c>
      <c r="F25" s="8">
        <v>0.75</v>
      </c>
      <c r="G25" s="8">
        <v>0.62921924720404099</v>
      </c>
    </row>
    <row r="26" spans="2:14" ht="15" hidden="1" customHeight="1">
      <c r="B26" s="2">
        <v>2</v>
      </c>
      <c r="C26" s="23">
        <v>2.6666666666666701</v>
      </c>
      <c r="D26" s="8">
        <v>0.61</v>
      </c>
      <c r="E26" s="8">
        <v>0.55333333333333301</v>
      </c>
      <c r="F26" s="8">
        <v>0.75</v>
      </c>
      <c r="G26" s="8">
        <v>0.23640685296401201</v>
      </c>
    </row>
    <row r="27" spans="2:14" ht="15" hidden="1" customHeight="1">
      <c r="B27" s="2">
        <v>3</v>
      </c>
      <c r="C27" s="23">
        <v>0.75</v>
      </c>
      <c r="D27" s="8">
        <v>2</v>
      </c>
      <c r="E27" s="8">
        <v>1.5</v>
      </c>
      <c r="F27" s="8">
        <v>3</v>
      </c>
      <c r="G27" s="8">
        <v>0.134373899831947</v>
      </c>
    </row>
    <row r="28" spans="2:14" ht="24.75" customHeight="1">
      <c r="B28" s="4" t="s">
        <v>18</v>
      </c>
      <c r="C28" s="25" t="s">
        <v>19</v>
      </c>
      <c r="D28" s="4" t="s">
        <v>1</v>
      </c>
      <c r="E28" s="4" t="s">
        <v>2</v>
      </c>
      <c r="F28" s="4" t="s">
        <v>3</v>
      </c>
      <c r="G28" s="4" t="s">
        <v>37</v>
      </c>
      <c r="J28" s="29" t="s">
        <v>18</v>
      </c>
      <c r="K28" s="29" t="s">
        <v>28</v>
      </c>
      <c r="L28" s="29" t="s">
        <v>29</v>
      </c>
      <c r="M28" s="31" t="s">
        <v>27</v>
      </c>
      <c r="N28" s="33"/>
    </row>
    <row r="29" spans="2:14">
      <c r="B29" s="2">
        <v>1</v>
      </c>
      <c r="C29" s="24">
        <f>F7</f>
        <v>0.77666666666666673</v>
      </c>
      <c r="D29" s="26">
        <f>F14</f>
        <v>1.1666666666666667</v>
      </c>
      <c r="E29" s="26">
        <f>L7</f>
        <v>2</v>
      </c>
      <c r="F29" s="26">
        <f>L14</f>
        <v>0.75</v>
      </c>
      <c r="G29" s="28">
        <v>0.62921924720404099</v>
      </c>
      <c r="H29" s="27"/>
      <c r="J29" s="2">
        <v>1</v>
      </c>
      <c r="K29" s="30">
        <f>((D29*G29)+(E29*G30)+(F29*G31))/C29</f>
        <v>1.6837123423262215</v>
      </c>
      <c r="L29" s="30">
        <f>((D29*G29)+(E29*G30)+(F29*G31))</f>
        <v>1.3076832525400321</v>
      </c>
      <c r="M29" s="32">
        <v>2</v>
      </c>
      <c r="N29" s="34"/>
    </row>
    <row r="30" spans="2:14">
      <c r="B30" s="2">
        <v>2</v>
      </c>
      <c r="C30" s="24">
        <f>F8</f>
        <v>2.6666666666666665</v>
      </c>
      <c r="D30" s="26">
        <f>F15</f>
        <v>0.61</v>
      </c>
      <c r="E30" s="26">
        <f>L8</f>
        <v>0.55333333333333334</v>
      </c>
      <c r="F30" s="26">
        <f>L15</f>
        <v>0.75</v>
      </c>
      <c r="G30" s="28">
        <v>0.23640685296401201</v>
      </c>
      <c r="J30" s="2">
        <v>2</v>
      </c>
      <c r="K30" s="30">
        <f>((D30*G29)+(E30*G30)+(F30*G31))/C30</f>
        <v>0.23078098411569195</v>
      </c>
      <c r="L30" s="30">
        <f>((D30*G29)+(E30*G30)+(F30*G31))</f>
        <v>0.6154159576418452</v>
      </c>
      <c r="M30" s="32">
        <v>3</v>
      </c>
      <c r="N30" s="34"/>
    </row>
    <row r="31" spans="2:14">
      <c r="B31" s="2">
        <v>3</v>
      </c>
      <c r="C31" s="24">
        <f>F9</f>
        <v>0.75</v>
      </c>
      <c r="D31" s="26">
        <f>F16</f>
        <v>2</v>
      </c>
      <c r="E31" s="26">
        <f>L9</f>
        <v>1.5</v>
      </c>
      <c r="F31" s="26">
        <f>L16</f>
        <v>3</v>
      </c>
      <c r="G31" s="28">
        <v>0.134373899831947</v>
      </c>
      <c r="J31" s="2">
        <v>3</v>
      </c>
      <c r="K31" s="30">
        <f>((D31*G29)+(E31*G30)+(F31*G31))/C31</f>
        <v>2.6882272977999211</v>
      </c>
      <c r="L31" s="30">
        <f>((D31*G29)+(E31*G30)+(F31*G31))</f>
        <v>2.0161704733499408</v>
      </c>
      <c r="M31" s="32">
        <v>1</v>
      </c>
      <c r="N31" s="34"/>
    </row>
    <row r="34" spans="4:6" ht="15.75">
      <c r="D34" s="37" t="s">
        <v>30</v>
      </c>
      <c r="E34" s="37"/>
      <c r="F34" s="37"/>
    </row>
    <row r="35" spans="4:6">
      <c r="D35" s="19" t="s">
        <v>1</v>
      </c>
      <c r="E35" s="43" t="s">
        <v>32</v>
      </c>
      <c r="F35" s="43"/>
    </row>
    <row r="36" spans="4:6">
      <c r="D36" s="19" t="s">
        <v>2</v>
      </c>
      <c r="E36" s="43" t="s">
        <v>34</v>
      </c>
      <c r="F36" s="43"/>
    </row>
    <row r="37" spans="4:6">
      <c r="D37" s="19" t="s">
        <v>3</v>
      </c>
      <c r="E37" s="43" t="s">
        <v>32</v>
      </c>
      <c r="F37" s="43"/>
    </row>
    <row r="38" spans="4:6" ht="15" hidden="1" customHeight="1">
      <c r="D38" s="19" t="s">
        <v>25</v>
      </c>
      <c r="E38" s="43" t="s">
        <v>33</v>
      </c>
      <c r="F38" s="43"/>
    </row>
    <row r="39" spans="4:6">
      <c r="D39" s="25" t="s">
        <v>19</v>
      </c>
      <c r="E39" s="44" t="s">
        <v>31</v>
      </c>
      <c r="F39" s="44"/>
    </row>
    <row r="40" spans="4:6">
      <c r="D40" s="11" t="s">
        <v>35</v>
      </c>
      <c r="E40" s="36" t="s">
        <v>32</v>
      </c>
    </row>
  </sheetData>
  <mergeCells count="23">
    <mergeCell ref="L12:L13"/>
    <mergeCell ref="B3:L3"/>
    <mergeCell ref="B19:B20"/>
    <mergeCell ref="C19:E19"/>
    <mergeCell ref="F19:F20"/>
    <mergeCell ref="B21:M21"/>
    <mergeCell ref="B5:B6"/>
    <mergeCell ref="C5:E5"/>
    <mergeCell ref="F5:F6"/>
    <mergeCell ref="B12:B13"/>
    <mergeCell ref="C12:E12"/>
    <mergeCell ref="F12:F13"/>
    <mergeCell ref="H5:H6"/>
    <mergeCell ref="I5:K5"/>
    <mergeCell ref="L5:L6"/>
    <mergeCell ref="H12:H13"/>
    <mergeCell ref="I12:K12"/>
    <mergeCell ref="E38:F38"/>
    <mergeCell ref="E39:F39"/>
    <mergeCell ref="D34:F34"/>
    <mergeCell ref="E35:F35"/>
    <mergeCell ref="E36:F36"/>
    <mergeCell ref="E37:F37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Practicum 1&amp;2</vt:lpstr>
      <vt:lpstr>Practicum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 Rakha Arya</dc:creator>
  <cp:lastModifiedBy>Rajendra Rakha</cp:lastModifiedBy>
  <dcterms:created xsi:type="dcterms:W3CDTF">2020-02-20T14:26:18Z</dcterms:created>
  <dcterms:modified xsi:type="dcterms:W3CDTF">2022-03-04T10:01:35Z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