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D8A4F37A-A647-46DA-848A-AE86B476DBF3}" xr6:coauthVersionLast="47" xr6:coauthVersionMax="47" xr10:uidLastSave="{00000000-0000-0000-0000-000000000000}"/>
  <bookViews>
    <workbookView xWindow="-120" yWindow="-120" windowWidth="20730" windowHeight="11760" xr2:uid="{548969DB-39A9-42EE-8883-F9DD774D3C38}"/>
  </bookViews>
  <sheets>
    <sheet name="TASK 1" sheetId="1" r:id="rId1"/>
    <sheet name="TASK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16" i="2" s="1"/>
  <c r="F24" i="2" s="1"/>
  <c r="D32" i="2" s="1"/>
  <c r="E8" i="2"/>
  <c r="E16" i="2" s="1"/>
  <c r="E24" i="2" s="1"/>
  <c r="D8" i="2"/>
  <c r="D14" i="2" s="1"/>
  <c r="D22" i="2" s="1"/>
  <c r="C8" i="2"/>
  <c r="C15" i="2" s="1"/>
  <c r="C23" i="2" s="1"/>
  <c r="G45" i="1"/>
  <c r="N45" i="1" s="1"/>
  <c r="E45" i="1"/>
  <c r="L45" i="1" s="1"/>
  <c r="G44" i="1"/>
  <c r="N44" i="1" s="1"/>
  <c r="E44" i="1"/>
  <c r="L44" i="1" s="1"/>
  <c r="G43" i="1"/>
  <c r="N43" i="1" s="1"/>
  <c r="E43" i="1"/>
  <c r="L43" i="1" s="1"/>
  <c r="G42" i="1"/>
  <c r="N42" i="1" s="1"/>
  <c r="E42" i="1"/>
  <c r="L42" i="1" s="1"/>
  <c r="G41" i="1"/>
  <c r="N41" i="1" s="1"/>
  <c r="E41" i="1"/>
  <c r="L41" i="1" s="1"/>
  <c r="G40" i="1"/>
  <c r="N40" i="1" s="1"/>
  <c r="E40" i="1"/>
  <c r="L40" i="1" s="1"/>
  <c r="G39" i="1"/>
  <c r="N39" i="1" s="1"/>
  <c r="E39" i="1"/>
  <c r="L39" i="1" s="1"/>
  <c r="G38" i="1"/>
  <c r="N38" i="1" s="1"/>
  <c r="E38" i="1"/>
  <c r="L38" i="1" s="1"/>
  <c r="G37" i="1"/>
  <c r="N37" i="1" s="1"/>
  <c r="E37" i="1"/>
  <c r="L37" i="1" s="1"/>
  <c r="G36" i="1"/>
  <c r="N36" i="1" s="1"/>
  <c r="E36" i="1"/>
  <c r="L36" i="1" s="1"/>
  <c r="G32" i="1"/>
  <c r="F32" i="1"/>
  <c r="F45" i="1" s="1"/>
  <c r="M45" i="1" s="1"/>
  <c r="E32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32" i="1" s="1"/>
  <c r="C13" i="2" l="1"/>
  <c r="C21" i="2" s="1"/>
  <c r="C14" i="2"/>
  <c r="C22" i="2" s="1"/>
  <c r="C16" i="2"/>
  <c r="C24" i="2" s="1"/>
  <c r="C32" i="2" s="1"/>
  <c r="E32" i="2" s="1"/>
  <c r="C39" i="2" s="1"/>
  <c r="D13" i="2"/>
  <c r="D21" i="2" s="1"/>
  <c r="D15" i="2"/>
  <c r="D23" i="2" s="1"/>
  <c r="C31" i="2" s="1"/>
  <c r="E31" i="2" s="1"/>
  <c r="C38" i="2" s="1"/>
  <c r="D16" i="2"/>
  <c r="D24" i="2" s="1"/>
  <c r="E13" i="2"/>
  <c r="E21" i="2" s="1"/>
  <c r="E14" i="2"/>
  <c r="E22" i="2" s="1"/>
  <c r="E15" i="2"/>
  <c r="E23" i="2" s="1"/>
  <c r="F13" i="2"/>
  <c r="F21" i="2" s="1"/>
  <c r="D29" i="2" s="1"/>
  <c r="F14" i="2"/>
  <c r="F22" i="2" s="1"/>
  <c r="D30" i="2" s="1"/>
  <c r="F15" i="2"/>
  <c r="F23" i="2" s="1"/>
  <c r="D31" i="2" s="1"/>
  <c r="C44" i="1"/>
  <c r="J44" i="1" s="1"/>
  <c r="C42" i="1"/>
  <c r="J42" i="1" s="1"/>
  <c r="C40" i="1"/>
  <c r="J40" i="1" s="1"/>
  <c r="C38" i="1"/>
  <c r="J38" i="1" s="1"/>
  <c r="C36" i="1"/>
  <c r="J36" i="1" s="1"/>
  <c r="C45" i="1"/>
  <c r="J45" i="1" s="1"/>
  <c r="C61" i="1" s="1"/>
  <c r="C43" i="1"/>
  <c r="J43" i="1" s="1"/>
  <c r="C41" i="1"/>
  <c r="J41" i="1" s="1"/>
  <c r="C57" i="1" s="1"/>
  <c r="C39" i="1"/>
  <c r="J39" i="1" s="1"/>
  <c r="C37" i="1"/>
  <c r="J37" i="1" s="1"/>
  <c r="C53" i="1" s="1"/>
  <c r="F36" i="1"/>
  <c r="M36" i="1" s="1"/>
  <c r="F38" i="1"/>
  <c r="M38" i="1" s="1"/>
  <c r="F40" i="1"/>
  <c r="M40" i="1" s="1"/>
  <c r="F42" i="1"/>
  <c r="M42" i="1" s="1"/>
  <c r="F44" i="1"/>
  <c r="M44" i="1" s="1"/>
  <c r="D32" i="1"/>
  <c r="D38" i="1" s="1"/>
  <c r="K38" i="1" s="1"/>
  <c r="D54" i="1" s="1"/>
  <c r="F37" i="1"/>
  <c r="M37" i="1" s="1"/>
  <c r="F39" i="1"/>
  <c r="M39" i="1" s="1"/>
  <c r="F41" i="1"/>
  <c r="M41" i="1" s="1"/>
  <c r="F43" i="1"/>
  <c r="M43" i="1" s="1"/>
  <c r="C30" i="2" l="1"/>
  <c r="E30" i="2" s="1"/>
  <c r="C37" i="2" s="1"/>
  <c r="C29" i="2"/>
  <c r="E29" i="2" s="1"/>
  <c r="C36" i="2" s="1"/>
  <c r="D36" i="2" s="1"/>
  <c r="D44" i="1"/>
  <c r="K44" i="1" s="1"/>
  <c r="D60" i="1" s="1"/>
  <c r="E60" i="1" s="1"/>
  <c r="C74" i="1" s="1"/>
  <c r="D41" i="1"/>
  <c r="K41" i="1" s="1"/>
  <c r="D57" i="1" s="1"/>
  <c r="E57" i="1" s="1"/>
  <c r="C71" i="1" s="1"/>
  <c r="D43" i="1"/>
  <c r="K43" i="1" s="1"/>
  <c r="D59" i="1" s="1"/>
  <c r="E59" i="1" s="1"/>
  <c r="C73" i="1" s="1"/>
  <c r="C54" i="1"/>
  <c r="E54" i="1" s="1"/>
  <c r="C68" i="1" s="1"/>
  <c r="D40" i="1"/>
  <c r="K40" i="1" s="1"/>
  <c r="D56" i="1" s="1"/>
  <c r="D37" i="1"/>
  <c r="K37" i="1" s="1"/>
  <c r="D53" i="1" s="1"/>
  <c r="E53" i="1" s="1"/>
  <c r="C67" i="1" s="1"/>
  <c r="D39" i="1"/>
  <c r="K39" i="1" s="1"/>
  <c r="D55" i="1" s="1"/>
  <c r="E55" i="1" s="1"/>
  <c r="C69" i="1" s="1"/>
  <c r="C59" i="1"/>
  <c r="C56" i="1"/>
  <c r="D36" i="1"/>
  <c r="K36" i="1" s="1"/>
  <c r="D52" i="1" s="1"/>
  <c r="D42" i="1"/>
  <c r="K42" i="1" s="1"/>
  <c r="D58" i="1" s="1"/>
  <c r="E58" i="1" s="1"/>
  <c r="C72" i="1" s="1"/>
  <c r="C58" i="1"/>
  <c r="D45" i="1"/>
  <c r="K45" i="1" s="1"/>
  <c r="D61" i="1" s="1"/>
  <c r="E61" i="1" s="1"/>
  <c r="C75" i="1" s="1"/>
  <c r="C55" i="1"/>
  <c r="C52" i="1"/>
  <c r="C60" i="1"/>
  <c r="D38" i="2" l="1"/>
  <c r="D39" i="2"/>
  <c r="D37" i="2"/>
  <c r="D71" i="1"/>
  <c r="D72" i="1"/>
  <c r="E52" i="1"/>
  <c r="C66" i="1" s="1"/>
  <c r="D66" i="1" s="1"/>
  <c r="D67" i="1"/>
  <c r="D74" i="1"/>
  <c r="E56" i="1"/>
  <c r="C70" i="1" s="1"/>
  <c r="D70" i="1" s="1"/>
  <c r="D73" i="1" l="1"/>
  <c r="D75" i="1"/>
  <c r="D69" i="1"/>
  <c r="D68" i="1"/>
</calcChain>
</file>

<file path=xl/sharedStrings.xml><?xml version="1.0" encoding="utf-8"?>
<sst xmlns="http://schemas.openxmlformats.org/spreadsheetml/2006/main" count="176" uniqueCount="55">
  <si>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</si>
  <si>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</si>
  <si>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</si>
  <si>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</si>
  <si>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</si>
  <si>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</si>
  <si>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</si>
  <si>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</si>
  <si>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</si>
  <si>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</si>
  <si>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A0</t>
  </si>
  <si>
    <t>Alternatif</t>
  </si>
  <si>
    <t>Adelan</t>
  </si>
  <si>
    <t>Suwito</t>
  </si>
  <si>
    <t>Manisem</t>
  </si>
  <si>
    <t>Kardik</t>
  </si>
  <si>
    <t>Mislam</t>
  </si>
  <si>
    <t>Sukirah</t>
  </si>
  <si>
    <t>Nuriadi</t>
  </si>
  <si>
    <t>Sutiyem</t>
  </si>
  <si>
    <t>Poniman</t>
  </si>
  <si>
    <t>Sugiatik</t>
  </si>
  <si>
    <t>C1</t>
  </si>
  <si>
    <t>C2</t>
  </si>
  <si>
    <t>C3</t>
  </si>
  <si>
    <t>C4</t>
  </si>
  <si>
    <t>C5</t>
  </si>
  <si>
    <t>Bobot</t>
  </si>
  <si>
    <t>Atribut</t>
  </si>
  <si>
    <t>Cost</t>
  </si>
  <si>
    <t>Benefit</t>
  </si>
  <si>
    <t>Normalisasi</t>
  </si>
  <si>
    <t>Ket Range:</t>
  </si>
  <si>
    <t>Range C1 dan C2 = 0,25 sampai 1</t>
  </si>
  <si>
    <t>Matriks Normalisasi</t>
  </si>
  <si>
    <t>Nilai Optimasi Multiobjektif</t>
  </si>
  <si>
    <t>Menghitung Max(benefit) dan Min (cost)</t>
  </si>
  <si>
    <t>Nilai Yi = Max - Min</t>
  </si>
  <si>
    <t>Min(C1+C3+C4+C5)</t>
  </si>
  <si>
    <t>Max(C2)</t>
  </si>
  <si>
    <t>Menentukan Nilai Rangking</t>
  </si>
  <si>
    <t>Nilai Yi</t>
  </si>
  <si>
    <t>Rangking</t>
  </si>
  <si>
    <t>Data Peserta 4 Besar Lomba Foto</t>
  </si>
  <si>
    <t>Fita</t>
  </si>
  <si>
    <t>Alak</t>
  </si>
  <si>
    <t>Roby</t>
  </si>
  <si>
    <t>Okta</t>
  </si>
  <si>
    <t>SQRT</t>
  </si>
  <si>
    <t>Matrik Normalisasi</t>
  </si>
  <si>
    <t>Yi = Max - Min</t>
  </si>
  <si>
    <t>Max(C1+C2+C3)</t>
  </si>
  <si>
    <t>Min(C4)</t>
  </si>
  <si>
    <t xml:space="preserve">Menentukan Nilai Rangking 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</si>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</sst>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/>
    <xf numFmtId="0" fontId="0" fillId="3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/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4" fontId="0" fillId="0" borderId="12" xfId="1" applyNumberFormat="1" applyFont="1" applyBorder="1"/>
    <xf numFmtId="164" fontId="0" fillId="0" borderId="26" xfId="1" applyNumberFormat="1" applyFont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01E7-9DAA-41A2-917C-49D0CC0C0467}">
  <dimension ref="B2:N75"/>
  <sheetViews>
    <sheetView tabSelected="1" topLeftCell="A19" workbookViewId="0">
      <selection activeCell="E35" sqref="E35"/>
    </sheetView>
  </sheetViews>
  <sheetFormatPr defaultRowHeight="15" x14ac:dyDescent="0.25"/>
  <cols>
    <col min="3" max="3" width="16.85546875" customWidth="1"/>
    <col min="4" max="4" width="10.85546875" customWidth="1"/>
    <col min="5" max="5" width="16.28515625" customWidth="1"/>
    <col min="11" max="11" width="10.710937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1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</row>
    <row r="5" spans="2:12" x14ac:dyDescent="0.25">
      <c r="B5" s="3"/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I5" s="4"/>
      <c r="J5" s="4"/>
    </row>
    <row r="6" spans="2:12" x14ac:dyDescent="0.25">
      <c r="B6" s="3" t="s">
        <v>1</v>
      </c>
      <c r="C6" s="2">
        <v>500000</v>
      </c>
      <c r="D6" s="5">
        <v>15</v>
      </c>
      <c r="E6" s="5">
        <v>0.25</v>
      </c>
      <c r="F6" s="5">
        <v>0.5</v>
      </c>
      <c r="G6" s="5">
        <v>0.5</v>
      </c>
      <c r="I6" s="6"/>
    </row>
    <row r="7" spans="2:12" x14ac:dyDescent="0.25">
      <c r="B7" s="3" t="s">
        <v>2</v>
      </c>
      <c r="C7" s="5">
        <v>600000</v>
      </c>
      <c r="D7" s="5">
        <v>6</v>
      </c>
      <c r="E7" s="5">
        <v>0.5</v>
      </c>
      <c r="F7" s="5">
        <v>0.5</v>
      </c>
      <c r="G7" s="5">
        <v>0.5</v>
      </c>
      <c r="I7" s="4"/>
    </row>
    <row r="8" spans="2:12" x14ac:dyDescent="0.25">
      <c r="B8" s="3" t="s">
        <v>3</v>
      </c>
      <c r="C8" s="5">
        <v>1000000</v>
      </c>
      <c r="D8" s="5">
        <v>3</v>
      </c>
      <c r="E8" s="5">
        <v>0.75</v>
      </c>
      <c r="F8" s="5">
        <v>0.5</v>
      </c>
      <c r="G8" s="5">
        <v>0.25</v>
      </c>
      <c r="I8" s="4"/>
    </row>
    <row r="9" spans="2:12" x14ac:dyDescent="0.25">
      <c r="B9" s="3" t="s">
        <v>4</v>
      </c>
      <c r="C9" s="5">
        <v>650000</v>
      </c>
      <c r="D9" s="5">
        <v>10</v>
      </c>
      <c r="E9" s="5">
        <v>0.5</v>
      </c>
      <c r="F9" s="5">
        <v>0.5</v>
      </c>
      <c r="G9" s="5">
        <v>0.5</v>
      </c>
      <c r="I9" s="4"/>
    </row>
    <row r="10" spans="2:12" x14ac:dyDescent="0.25">
      <c r="B10" s="3" t="s">
        <v>5</v>
      </c>
      <c r="C10" s="5">
        <v>500000</v>
      </c>
      <c r="D10" s="5">
        <v>7</v>
      </c>
      <c r="E10" s="5">
        <v>0.25</v>
      </c>
      <c r="F10" s="5">
        <v>0.5</v>
      </c>
      <c r="G10" s="5">
        <v>0.5</v>
      </c>
      <c r="I10" s="4"/>
    </row>
    <row r="11" spans="2:12" x14ac:dyDescent="0.25">
      <c r="B11" s="3" t="s">
        <v>6</v>
      </c>
      <c r="C11" s="5">
        <v>600000</v>
      </c>
      <c r="D11" s="5">
        <v>3</v>
      </c>
      <c r="E11" s="5">
        <v>0.5</v>
      </c>
      <c r="F11" s="5">
        <v>0.25</v>
      </c>
      <c r="G11" s="5">
        <v>0.25</v>
      </c>
      <c r="I11" s="4"/>
    </row>
    <row r="12" spans="2:12" x14ac:dyDescent="0.25">
      <c r="B12" s="3" t="s">
        <v>7</v>
      </c>
      <c r="C12" s="5">
        <v>400000</v>
      </c>
      <c r="D12" s="5">
        <v>5</v>
      </c>
      <c r="E12" s="5">
        <v>0.25</v>
      </c>
      <c r="F12" s="5">
        <v>0.25</v>
      </c>
      <c r="G12" s="5">
        <v>0.25</v>
      </c>
      <c r="I12" s="4"/>
    </row>
    <row r="13" spans="2:12" x14ac:dyDescent="0.25">
      <c r="B13" s="3" t="s">
        <v>8</v>
      </c>
      <c r="C13" s="5">
        <v>700000</v>
      </c>
      <c r="D13" s="5">
        <v>10</v>
      </c>
      <c r="E13" s="5">
        <v>0.5</v>
      </c>
      <c r="F13" s="5">
        <v>0.5</v>
      </c>
      <c r="G13" s="5">
        <v>0.5</v>
      </c>
      <c r="I13" s="4"/>
    </row>
    <row r="14" spans="2:12" x14ac:dyDescent="0.25">
      <c r="B14" s="3" t="s">
        <v>9</v>
      </c>
      <c r="C14" s="5">
        <v>500000</v>
      </c>
      <c r="D14" s="5">
        <v>8</v>
      </c>
      <c r="E14" s="5">
        <v>0.25</v>
      </c>
      <c r="F14" s="5">
        <v>0.5</v>
      </c>
      <c r="G14" s="5">
        <v>0.5</v>
      </c>
      <c r="I14" s="4"/>
    </row>
    <row r="15" spans="2:12" x14ac:dyDescent="0.25">
      <c r="B15" s="3" t="s">
        <v>10</v>
      </c>
      <c r="C15" s="5">
        <v>1200000</v>
      </c>
      <c r="D15" s="5">
        <v>10</v>
      </c>
      <c r="E15" s="5">
        <v>0.75</v>
      </c>
      <c r="F15" s="5">
        <v>0.5</v>
      </c>
      <c r="G15" s="5">
        <v>0.5</v>
      </c>
      <c r="I15" s="4"/>
    </row>
    <row r="16" spans="2:12" x14ac:dyDescent="0.25">
      <c r="B16" s="7" t="s">
        <v>27</v>
      </c>
      <c r="C16" s="7">
        <v>0.25</v>
      </c>
      <c r="D16" s="7">
        <v>0.2</v>
      </c>
      <c r="E16" s="7">
        <v>0.2</v>
      </c>
      <c r="F16" s="7">
        <v>0.2</v>
      </c>
      <c r="G16" s="7">
        <v>0.15</v>
      </c>
    </row>
    <row r="17" spans="2:12" x14ac:dyDescent="0.25">
      <c r="B17" s="7" t="s">
        <v>28</v>
      </c>
      <c r="C17" s="7" t="s">
        <v>29</v>
      </c>
      <c r="D17" s="7" t="s">
        <v>30</v>
      </c>
      <c r="E17" s="7" t="s">
        <v>29</v>
      </c>
      <c r="F17" s="7" t="s">
        <v>29</v>
      </c>
      <c r="G17" s="7" t="s">
        <v>29</v>
      </c>
    </row>
    <row r="18" spans="2:12" ht="15.75" thickBot="1" x14ac:dyDescent="0.3"/>
    <row r="19" spans="2:12" x14ac:dyDescent="0.25">
      <c r="B19" s="8" t="s">
        <v>31</v>
      </c>
      <c r="C19" s="9"/>
      <c r="D19" s="9"/>
      <c r="E19" s="9"/>
      <c r="F19" s="9"/>
      <c r="G19" s="9"/>
      <c r="H19" s="10"/>
      <c r="I19" s="10"/>
      <c r="J19" s="10"/>
      <c r="K19" s="10"/>
      <c r="L19" s="11"/>
    </row>
    <row r="20" spans="2:12" x14ac:dyDescent="0.25">
      <c r="B20" s="12"/>
      <c r="C20" s="3" t="s">
        <v>22</v>
      </c>
      <c r="D20" s="3" t="s">
        <v>23</v>
      </c>
      <c r="E20" s="3" t="s">
        <v>24</v>
      </c>
      <c r="F20" s="3" t="s">
        <v>25</v>
      </c>
      <c r="G20" s="3" t="s">
        <v>26</v>
      </c>
      <c r="L20" s="13"/>
    </row>
    <row r="21" spans="2:12" x14ac:dyDescent="0.25">
      <c r="B21" s="12" t="s">
        <v>1</v>
      </c>
      <c r="C21" s="2">
        <f>(1-0.25)/(MAX(C6:C15)-MIN(C6:C15))*(C6-MIN(C6:C15))+0.25</f>
        <v>0.34375</v>
      </c>
      <c r="D21" s="5">
        <f>(1-0.25)/(MAX(D6:D15)-MIN(D6:D15))*(D6-MIN(D6:D15))+0.25</f>
        <v>1</v>
      </c>
      <c r="E21" s="5">
        <v>0.25</v>
      </c>
      <c r="F21" s="5">
        <v>0.5</v>
      </c>
      <c r="G21" s="5">
        <v>0.5</v>
      </c>
      <c r="I21" s="14" t="s">
        <v>32</v>
      </c>
      <c r="J21" s="15"/>
      <c r="K21" s="16"/>
      <c r="L21" s="13"/>
    </row>
    <row r="22" spans="2:12" x14ac:dyDescent="0.25">
      <c r="B22" s="12" t="s">
        <v>2</v>
      </c>
      <c r="C22" s="5">
        <f>(1-0.25)/(MAX(C6:C15)-MIN(C6:C15))*(C7-MIN(C6:C15))+0.25</f>
        <v>0.4375</v>
      </c>
      <c r="D22" s="5">
        <f>(1-0.25)/(MAX(D6:D15)-MIN(D6:D15))*(D7-MIN(D6:D15))+0.25</f>
        <v>0.4375</v>
      </c>
      <c r="E22" s="5">
        <v>0.5</v>
      </c>
      <c r="F22" s="5">
        <v>0.5</v>
      </c>
      <c r="G22" s="5">
        <v>0.5</v>
      </c>
      <c r="I22" s="17" t="s">
        <v>33</v>
      </c>
      <c r="J22" s="17"/>
      <c r="K22" s="17"/>
      <c r="L22" s="13"/>
    </row>
    <row r="23" spans="2:12" x14ac:dyDescent="0.25">
      <c r="B23" s="12" t="s">
        <v>3</v>
      </c>
      <c r="C23" s="5">
        <f>(1-0.25)/(MAX(C6:C15)-MIN(C6:C15))*(C8-MIN(C6:C15))+0.25</f>
        <v>0.8125</v>
      </c>
      <c r="D23" s="5">
        <f>(1-0.25)/(MAX(D6:D15)-MIN(D6:D15))*(D8-MIN(D6:D15))+0.25</f>
        <v>0.25</v>
      </c>
      <c r="E23" s="5">
        <v>0.75</v>
      </c>
      <c r="F23" s="5">
        <v>0.5</v>
      </c>
      <c r="G23" s="5">
        <v>0.25</v>
      </c>
      <c r="L23" s="13"/>
    </row>
    <row r="24" spans="2:12" x14ac:dyDescent="0.25">
      <c r="B24" s="12" t="s">
        <v>4</v>
      </c>
      <c r="C24" s="5">
        <f>(1-0.25)/(MAX(C6:C15)-MIN(C6:C15))*(C9-MIN(C6:C15))+0.25</f>
        <v>0.484375</v>
      </c>
      <c r="D24" s="5">
        <f>(1-0.25)/(MAX(D6:D15)-MIN(D6:D15))*(D9-MIN(D6:D15))+0.25</f>
        <v>0.6875</v>
      </c>
      <c r="E24" s="5">
        <v>0.5</v>
      </c>
      <c r="F24" s="5">
        <v>0.5</v>
      </c>
      <c r="G24" s="5">
        <v>0.5</v>
      </c>
      <c r="L24" s="13"/>
    </row>
    <row r="25" spans="2:12" x14ac:dyDescent="0.25">
      <c r="B25" s="12" t="s">
        <v>5</v>
      </c>
      <c r="C25" s="5">
        <f>(1-0.25)/(MAX(C6:C15)-MIN(C6:C15))*(C10-MIN(C6:C15))+0.25</f>
        <v>0.34375</v>
      </c>
      <c r="D25" s="5">
        <f>(1-0.25)/(MAX(D6:D15)-MIN(D6:D15))*(D10-MIN(D6:D15))+0.25</f>
        <v>0.5</v>
      </c>
      <c r="E25" s="5">
        <v>0.25</v>
      </c>
      <c r="F25" s="5">
        <v>0.5</v>
      </c>
      <c r="G25" s="5">
        <v>0.5</v>
      </c>
      <c r="L25" s="13"/>
    </row>
    <row r="26" spans="2:12" x14ac:dyDescent="0.25">
      <c r="B26" s="12" t="s">
        <v>6</v>
      </c>
      <c r="C26" s="5">
        <f>(1-0.25)/(MAX(C6:C15)-MIN(C6:C15))*(C11-MIN(C6:C15))+0.25</f>
        <v>0.4375</v>
      </c>
      <c r="D26" s="5">
        <f>(1-0.25)/(MAX(D6:D15)-MIN(D6:D15))*(D11-MIN(D6:D15))+0.25</f>
        <v>0.25</v>
      </c>
      <c r="E26" s="5">
        <v>0.5</v>
      </c>
      <c r="F26" s="5">
        <v>0.25</v>
      </c>
      <c r="G26" s="5">
        <v>0.25</v>
      </c>
      <c r="L26" s="13"/>
    </row>
    <row r="27" spans="2:12" x14ac:dyDescent="0.25">
      <c r="B27" s="12" t="s">
        <v>7</v>
      </c>
      <c r="C27" s="5">
        <f>(1-0.25)/(MAX(C6:C15)-MIN(C6:C15))*(C12-MIN(C6:C15))+0.25</f>
        <v>0.25</v>
      </c>
      <c r="D27" s="5">
        <f>(1-0.25)/(MAX(D6:D15)-MIN(D6:D15))*(D12-MIN(D6:D15))+0.25</f>
        <v>0.375</v>
      </c>
      <c r="E27" s="5">
        <v>0.25</v>
      </c>
      <c r="F27" s="5">
        <v>0.25</v>
      </c>
      <c r="G27" s="5">
        <v>0.25</v>
      </c>
      <c r="L27" s="13"/>
    </row>
    <row r="28" spans="2:12" x14ac:dyDescent="0.25">
      <c r="B28" s="12" t="s">
        <v>8</v>
      </c>
      <c r="C28" s="5">
        <f>(1-0.25)/(MAX(C6:C15)-MIN(C6:C15))*(C13-MIN(C6:C15))+0.25</f>
        <v>0.53125</v>
      </c>
      <c r="D28" s="5">
        <f>(1-0.25)/(MAX(D6:D15)-MIN(D6:D15))*(D13-MIN(D6:D15))+0.25</f>
        <v>0.6875</v>
      </c>
      <c r="E28" s="5">
        <v>0.5</v>
      </c>
      <c r="F28" s="5">
        <v>0.5</v>
      </c>
      <c r="G28" s="5">
        <v>0.5</v>
      </c>
      <c r="L28" s="13"/>
    </row>
    <row r="29" spans="2:12" x14ac:dyDescent="0.25">
      <c r="B29" s="12" t="s">
        <v>9</v>
      </c>
      <c r="C29" s="5">
        <f>(1-0.25)/(MAX(C6:C15)-MIN(C6:C15))*(C14-MIN(C6:C15))+0.25</f>
        <v>0.34375</v>
      </c>
      <c r="D29" s="5">
        <f>(1-0.25)/(MAX(D6:D15)-MIN(D6:D15))*(D14-MIN(D6:D15))+0.25</f>
        <v>0.5625</v>
      </c>
      <c r="E29" s="5">
        <v>0.25</v>
      </c>
      <c r="F29" s="5">
        <v>0.5</v>
      </c>
      <c r="G29" s="5">
        <v>0.5</v>
      </c>
      <c r="L29" s="13"/>
    </row>
    <row r="30" spans="2:12" x14ac:dyDescent="0.25">
      <c r="B30" s="12" t="s">
        <v>10</v>
      </c>
      <c r="C30" s="5">
        <f>(1-0.25)/(MAX(C6:C15)-MIN(C6:C15))*(C15-MIN(C6:C15))+0.25</f>
        <v>1</v>
      </c>
      <c r="D30" s="5">
        <f>(1-0.25)/(MAX(D6:D15)-MIN(D6:D15))*(D15-MIN(D6:D15))+0.25</f>
        <v>0.6875</v>
      </c>
      <c r="E30" s="5">
        <v>0.75</v>
      </c>
      <c r="F30" s="5">
        <v>0.5</v>
      </c>
      <c r="G30" s="5">
        <v>0.5</v>
      </c>
      <c r="L30" s="13"/>
    </row>
    <row r="31" spans="2:12" x14ac:dyDescent="0.25">
      <c r="B31" s="18" t="s">
        <v>27</v>
      </c>
      <c r="C31" s="7">
        <v>0.25</v>
      </c>
      <c r="D31" s="7">
        <v>0.2</v>
      </c>
      <c r="E31" s="7">
        <v>0.2</v>
      </c>
      <c r="F31" s="7">
        <v>0.2</v>
      </c>
      <c r="G31" s="7">
        <v>0.15</v>
      </c>
      <c r="L31" s="13"/>
    </row>
    <row r="32" spans="2:12" ht="15.75" thickBot="1" x14ac:dyDescent="0.3">
      <c r="B32" s="19"/>
      <c r="C32" s="20">
        <f>SQRT(C21^2+C22^2+C23^2+C24^2+C25^2+C26^2+C27^2+C28^2+C29^2+C30^2)</f>
        <v>1.7253424705330243</v>
      </c>
      <c r="D32" s="20">
        <f>SQRT(D21^2+D22^2+D23^2+D24^2+D25^2+D26^2+D27^2+D28^2+D29^2+D30^2)</f>
        <v>1.8551027599569787</v>
      </c>
      <c r="E32" s="20">
        <f>SQRT(E21^2+E22^2+E23^2+E24^2+E25^2+E26^2+E27^2+E28^2+E29^2+E30^2)</f>
        <v>1.541103500742244</v>
      </c>
      <c r="F32" s="20">
        <f>SQRT(F21^2+F22^2+F23^2+F24^2+F25^2+F26^2+F27^2+F28^2+F29^2+F30^2)</f>
        <v>1.4577379737113252</v>
      </c>
      <c r="G32" s="20">
        <f>SQRT(G21^2+G22^2+G23^2+G24^2+G25^2+G26^2+G27^2+G28^2+G29^2+G30^2)</f>
        <v>1.3919410907075054</v>
      </c>
      <c r="H32" s="21"/>
      <c r="I32" s="21"/>
      <c r="J32" s="21"/>
      <c r="K32" s="21"/>
      <c r="L32" s="22"/>
    </row>
    <row r="33" spans="2:14" ht="15.75" thickBot="1" x14ac:dyDescent="0.3"/>
    <row r="34" spans="2:14" x14ac:dyDescent="0.25">
      <c r="B34" s="23" t="s">
        <v>34</v>
      </c>
      <c r="C34" s="24"/>
      <c r="D34" s="24"/>
      <c r="E34" s="24"/>
      <c r="F34" s="24"/>
      <c r="G34" s="25"/>
      <c r="I34" s="26" t="s">
        <v>35</v>
      </c>
      <c r="J34" s="26"/>
      <c r="K34" s="26"/>
      <c r="L34" s="26"/>
      <c r="M34" s="26"/>
      <c r="N34" s="26"/>
    </row>
    <row r="35" spans="2:14" x14ac:dyDescent="0.25">
      <c r="B35" s="12"/>
      <c r="C35" s="3" t="s">
        <v>22</v>
      </c>
      <c r="D35" s="3" t="s">
        <v>23</v>
      </c>
      <c r="E35" s="3" t="s">
        <v>24</v>
      </c>
      <c r="F35" s="3" t="s">
        <v>25</v>
      </c>
      <c r="G35" s="27" t="s">
        <v>26</v>
      </c>
      <c r="I35" s="3"/>
      <c r="J35" s="3" t="s">
        <v>22</v>
      </c>
      <c r="K35" s="3" t="s">
        <v>23</v>
      </c>
      <c r="L35" s="3" t="s">
        <v>24</v>
      </c>
      <c r="M35" s="3" t="s">
        <v>25</v>
      </c>
      <c r="N35" s="3" t="s">
        <v>26</v>
      </c>
    </row>
    <row r="36" spans="2:14" x14ac:dyDescent="0.25">
      <c r="B36" s="12" t="s">
        <v>1</v>
      </c>
      <c r="C36" s="2">
        <f>C21/C32</f>
        <v>0.19923580730833251</v>
      </c>
      <c r="D36" s="5">
        <f>D21/D32</f>
        <v>0.53905369642336731</v>
      </c>
      <c r="E36" s="5">
        <f>E21/E32</f>
        <v>0.16222142113076254</v>
      </c>
      <c r="F36" s="5">
        <f>F21/F32</f>
        <v>0.34299717028501764</v>
      </c>
      <c r="G36" s="28">
        <f>G21/G32</f>
        <v>0.35921060405354982</v>
      </c>
      <c r="I36" s="3" t="s">
        <v>1</v>
      </c>
      <c r="J36" s="2">
        <f>C36*C46</f>
        <v>4.9808951827083128E-2</v>
      </c>
      <c r="K36" s="5">
        <f>D36*D46</f>
        <v>0.10781073928467347</v>
      </c>
      <c r="L36" s="5">
        <f>E36*E46</f>
        <v>3.244428422615251E-2</v>
      </c>
      <c r="M36" s="5">
        <f>F36*F46</f>
        <v>6.8599434057003528E-2</v>
      </c>
      <c r="N36" s="5">
        <f>G36*G46</f>
        <v>5.3881590608032472E-2</v>
      </c>
    </row>
    <row r="37" spans="2:14" x14ac:dyDescent="0.25">
      <c r="B37" s="12" t="s">
        <v>2</v>
      </c>
      <c r="C37" s="5">
        <f>C22/C32</f>
        <v>0.25357284566515048</v>
      </c>
      <c r="D37" s="5">
        <f>D22/D32</f>
        <v>0.23583599218522319</v>
      </c>
      <c r="E37" s="5">
        <f>E22/E32</f>
        <v>0.32444284226152509</v>
      </c>
      <c r="F37" s="5">
        <f>F22/F32</f>
        <v>0.34299717028501764</v>
      </c>
      <c r="G37" s="28">
        <f>G22/G32</f>
        <v>0.35921060405354982</v>
      </c>
      <c r="I37" s="3" t="s">
        <v>2</v>
      </c>
      <c r="J37" s="5">
        <f>C37*C46</f>
        <v>6.339321141628762E-2</v>
      </c>
      <c r="K37" s="5">
        <f>D37*D46</f>
        <v>4.7167198437044644E-2</v>
      </c>
      <c r="L37" s="5">
        <f>E37*E46</f>
        <v>6.488856845230502E-2</v>
      </c>
      <c r="M37" s="5">
        <f>F37*F46</f>
        <v>6.8599434057003528E-2</v>
      </c>
      <c r="N37" s="5">
        <f>G37*G46</f>
        <v>5.3881590608032472E-2</v>
      </c>
    </row>
    <row r="38" spans="2:14" x14ac:dyDescent="0.25">
      <c r="B38" s="12" t="s">
        <v>3</v>
      </c>
      <c r="C38" s="5">
        <f>C23/C32</f>
        <v>0.4709209990924223</v>
      </c>
      <c r="D38" s="5">
        <f>D23/D32</f>
        <v>0.13476342410584183</v>
      </c>
      <c r="E38" s="5">
        <f>E23/E32</f>
        <v>0.48666426339228763</v>
      </c>
      <c r="F38" s="5">
        <f>F23/F32</f>
        <v>0.34299717028501764</v>
      </c>
      <c r="G38" s="28">
        <f>G23/G32</f>
        <v>0.17960530202677491</v>
      </c>
      <c r="I38" s="3" t="s">
        <v>3</v>
      </c>
      <c r="J38" s="5">
        <f>C38*C46</f>
        <v>0.11773024977310557</v>
      </c>
      <c r="K38" s="5">
        <f>D38*D46</f>
        <v>2.6952684821168367E-2</v>
      </c>
      <c r="L38" s="5">
        <f>E38*E46</f>
        <v>9.7332852678457538E-2</v>
      </c>
      <c r="M38" s="5">
        <f>F38*F46</f>
        <v>6.8599434057003528E-2</v>
      </c>
      <c r="N38" s="5">
        <f>G38*G46</f>
        <v>2.6940795304016236E-2</v>
      </c>
    </row>
    <row r="39" spans="2:14" x14ac:dyDescent="0.25">
      <c r="B39" s="12" t="s">
        <v>4</v>
      </c>
      <c r="C39" s="5">
        <f>C24/C32</f>
        <v>0.28074136484355944</v>
      </c>
      <c r="D39" s="5">
        <f>D24/D32</f>
        <v>0.37059941629106502</v>
      </c>
      <c r="E39" s="5">
        <f>E24/E32</f>
        <v>0.32444284226152509</v>
      </c>
      <c r="F39" s="5">
        <f>F24/F32</f>
        <v>0.34299717028501764</v>
      </c>
      <c r="G39" s="28">
        <f>G24/G32</f>
        <v>0.35921060405354982</v>
      </c>
      <c r="I39" s="3" t="s">
        <v>4</v>
      </c>
      <c r="J39" s="5">
        <f>C39*C46</f>
        <v>7.0185341210889859E-2</v>
      </c>
      <c r="K39" s="5">
        <f>D39*D46</f>
        <v>7.4119883258213004E-2</v>
      </c>
      <c r="L39" s="5">
        <f>E39*E46</f>
        <v>6.488856845230502E-2</v>
      </c>
      <c r="M39" s="5">
        <f>F39*F46</f>
        <v>6.8599434057003528E-2</v>
      </c>
      <c r="N39" s="5">
        <f>G39*G46</f>
        <v>5.3881590608032472E-2</v>
      </c>
    </row>
    <row r="40" spans="2:14" x14ac:dyDescent="0.25">
      <c r="B40" s="12" t="s">
        <v>5</v>
      </c>
      <c r="C40" s="5">
        <f>C25/C32</f>
        <v>0.19923580730833251</v>
      </c>
      <c r="D40" s="5">
        <f>D25/D32</f>
        <v>0.26952684821168366</v>
      </c>
      <c r="E40" s="5">
        <f>E25/E32</f>
        <v>0.16222142113076254</v>
      </c>
      <c r="F40" s="5">
        <f>F25/F32</f>
        <v>0.34299717028501764</v>
      </c>
      <c r="G40" s="28">
        <f>G25/G32</f>
        <v>0.35921060405354982</v>
      </c>
      <c r="I40" s="3" t="s">
        <v>5</v>
      </c>
      <c r="J40" s="5">
        <f>C40*C46</f>
        <v>4.9808951827083128E-2</v>
      </c>
      <c r="K40" s="5">
        <f>D40*D46</f>
        <v>5.3905369642336734E-2</v>
      </c>
      <c r="L40" s="5">
        <f>E40*E46</f>
        <v>3.244428422615251E-2</v>
      </c>
      <c r="M40" s="5">
        <f>F40*F46</f>
        <v>6.8599434057003528E-2</v>
      </c>
      <c r="N40" s="5">
        <f>G40*G46</f>
        <v>5.3881590608032472E-2</v>
      </c>
    </row>
    <row r="41" spans="2:14" x14ac:dyDescent="0.25">
      <c r="B41" s="12" t="s">
        <v>6</v>
      </c>
      <c r="C41" s="5">
        <f>C26/C32</f>
        <v>0.25357284566515048</v>
      </c>
      <c r="D41" s="5">
        <f>D26/D32</f>
        <v>0.13476342410584183</v>
      </c>
      <c r="E41" s="5">
        <f>E26/E32</f>
        <v>0.32444284226152509</v>
      </c>
      <c r="F41" s="5">
        <f>F26/F32</f>
        <v>0.17149858514250882</v>
      </c>
      <c r="G41" s="28">
        <f>G26/G32</f>
        <v>0.17960530202677491</v>
      </c>
      <c r="I41" s="3" t="s">
        <v>6</v>
      </c>
      <c r="J41" s="5">
        <f>C41*C46</f>
        <v>6.339321141628762E-2</v>
      </c>
      <c r="K41" s="5">
        <f>D41*D46</f>
        <v>2.6952684821168367E-2</v>
      </c>
      <c r="L41" s="5">
        <f>E41*E46</f>
        <v>6.488856845230502E-2</v>
      </c>
      <c r="M41" s="5">
        <f>F41*F46</f>
        <v>3.4299717028501764E-2</v>
      </c>
      <c r="N41" s="5">
        <f>G41*G46</f>
        <v>2.6940795304016236E-2</v>
      </c>
    </row>
    <row r="42" spans="2:14" x14ac:dyDescent="0.25">
      <c r="B42" s="12" t="s">
        <v>7</v>
      </c>
      <c r="C42" s="5">
        <f>C27/C32</f>
        <v>0.14489876895151457</v>
      </c>
      <c r="D42" s="5">
        <f>D27/D32</f>
        <v>0.20214513615876273</v>
      </c>
      <c r="E42" s="5">
        <f>E27/E32</f>
        <v>0.16222142113076254</v>
      </c>
      <c r="F42" s="5">
        <f>F27/F32</f>
        <v>0.17149858514250882</v>
      </c>
      <c r="G42" s="28">
        <f>G27/G32</f>
        <v>0.17960530202677491</v>
      </c>
      <c r="I42" s="3" t="s">
        <v>7</v>
      </c>
      <c r="J42" s="5">
        <f>C42*C46</f>
        <v>3.6224692237878643E-2</v>
      </c>
      <c r="K42" s="5">
        <f>D42*D46</f>
        <v>4.0429027231752547E-2</v>
      </c>
      <c r="L42" s="5">
        <f>E42*E46</f>
        <v>3.244428422615251E-2</v>
      </c>
      <c r="M42" s="5">
        <f>F42*F46</f>
        <v>3.4299717028501764E-2</v>
      </c>
      <c r="N42" s="5">
        <f>G42*G46</f>
        <v>2.6940795304016236E-2</v>
      </c>
    </row>
    <row r="43" spans="2:14" x14ac:dyDescent="0.25">
      <c r="B43" s="12" t="s">
        <v>8</v>
      </c>
      <c r="C43" s="5">
        <f>C28/C32</f>
        <v>0.30790988402196845</v>
      </c>
      <c r="D43" s="5">
        <f>D28/D32</f>
        <v>0.37059941629106502</v>
      </c>
      <c r="E43" s="5">
        <f>E28/E32</f>
        <v>0.32444284226152509</v>
      </c>
      <c r="F43" s="5">
        <f>F28/F32</f>
        <v>0.34299717028501764</v>
      </c>
      <c r="G43" s="28">
        <f>G28/G32</f>
        <v>0.35921060405354982</v>
      </c>
      <c r="I43" s="3" t="s">
        <v>8</v>
      </c>
      <c r="J43" s="5">
        <f>C43*C46</f>
        <v>7.6977471005492112E-2</v>
      </c>
      <c r="K43" s="5">
        <f>D43*D46</f>
        <v>7.4119883258213004E-2</v>
      </c>
      <c r="L43" s="5">
        <f>E43*E46</f>
        <v>6.488856845230502E-2</v>
      </c>
      <c r="M43" s="5">
        <f>F43*F46</f>
        <v>6.8599434057003528E-2</v>
      </c>
      <c r="N43" s="5">
        <f>G43*G46</f>
        <v>5.3881590608032472E-2</v>
      </c>
    </row>
    <row r="44" spans="2:14" x14ac:dyDescent="0.25">
      <c r="B44" s="12" t="s">
        <v>9</v>
      </c>
      <c r="C44" s="5">
        <f>C29/C32</f>
        <v>0.19923580730833251</v>
      </c>
      <c r="D44" s="5">
        <f>D29/D32</f>
        <v>0.30321770423814409</v>
      </c>
      <c r="E44" s="5">
        <f>E29/E32</f>
        <v>0.16222142113076254</v>
      </c>
      <c r="F44" s="5">
        <f>F29/F32</f>
        <v>0.34299717028501764</v>
      </c>
      <c r="G44" s="28">
        <f>G29/G32</f>
        <v>0.35921060405354982</v>
      </c>
      <c r="I44" s="3" t="s">
        <v>9</v>
      </c>
      <c r="J44" s="5">
        <f>C44*C46</f>
        <v>4.9808951827083128E-2</v>
      </c>
      <c r="K44" s="5">
        <f>D44*D46</f>
        <v>6.0643540847628824E-2</v>
      </c>
      <c r="L44" s="5">
        <f>E44*E46</f>
        <v>3.244428422615251E-2</v>
      </c>
      <c r="M44" s="5">
        <f>F44*F46</f>
        <v>6.8599434057003528E-2</v>
      </c>
      <c r="N44" s="5">
        <f>G44*G46</f>
        <v>5.3881590608032472E-2</v>
      </c>
    </row>
    <row r="45" spans="2:14" x14ac:dyDescent="0.25">
      <c r="B45" s="12" t="s">
        <v>10</v>
      </c>
      <c r="C45" s="5">
        <f>C30/C32</f>
        <v>0.57959507580605829</v>
      </c>
      <c r="D45" s="5">
        <f>D30/D32</f>
        <v>0.37059941629106502</v>
      </c>
      <c r="E45" s="5">
        <f>E30/E32</f>
        <v>0.48666426339228763</v>
      </c>
      <c r="F45" s="5">
        <f>F30/F32</f>
        <v>0.34299717028501764</v>
      </c>
      <c r="G45" s="28">
        <f>G30/G32</f>
        <v>0.35921060405354982</v>
      </c>
      <c r="I45" s="3" t="s">
        <v>10</v>
      </c>
      <c r="J45" s="5">
        <f>C45*C46</f>
        <v>0.14489876895151457</v>
      </c>
      <c r="K45" s="5">
        <f>D45*D46</f>
        <v>7.4119883258213004E-2</v>
      </c>
      <c r="L45" s="5">
        <f>E45*E46</f>
        <v>9.7332852678457538E-2</v>
      </c>
      <c r="M45" s="5">
        <f>F45*F46</f>
        <v>6.8599434057003528E-2</v>
      </c>
      <c r="N45" s="5">
        <f>G45*G46</f>
        <v>5.3881590608032472E-2</v>
      </c>
    </row>
    <row r="46" spans="2:14" ht="15.75" thickBot="1" x14ac:dyDescent="0.3">
      <c r="B46" s="29" t="s">
        <v>27</v>
      </c>
      <c r="C46" s="30">
        <v>0.25</v>
      </c>
      <c r="D46" s="30">
        <v>0.2</v>
      </c>
      <c r="E46" s="30">
        <v>0.2</v>
      </c>
      <c r="F46" s="30">
        <v>0.2</v>
      </c>
      <c r="G46" s="31">
        <v>0.15</v>
      </c>
    </row>
    <row r="49" spans="2:7" x14ac:dyDescent="0.25">
      <c r="B49" s="32" t="s">
        <v>36</v>
      </c>
      <c r="C49" s="32"/>
      <c r="D49" s="32"/>
      <c r="E49" s="32"/>
      <c r="F49" s="33"/>
      <c r="G49" s="33"/>
    </row>
    <row r="50" spans="2:7" x14ac:dyDescent="0.25">
      <c r="B50" s="7" t="s">
        <v>28</v>
      </c>
      <c r="C50" s="7" t="s">
        <v>29</v>
      </c>
      <c r="D50" s="7" t="s">
        <v>30</v>
      </c>
      <c r="E50" s="34" t="s">
        <v>37</v>
      </c>
    </row>
    <row r="51" spans="2:7" x14ac:dyDescent="0.25">
      <c r="B51" s="1"/>
      <c r="C51" s="3" t="s">
        <v>38</v>
      </c>
      <c r="D51" s="3" t="s">
        <v>39</v>
      </c>
      <c r="E51" s="35"/>
    </row>
    <row r="52" spans="2:7" x14ac:dyDescent="0.25">
      <c r="B52" s="3" t="s">
        <v>1</v>
      </c>
      <c r="C52" s="5">
        <f>MIN(J36+L36+M36+N36)</f>
        <v>0.20473426071827164</v>
      </c>
      <c r="D52" s="5">
        <f t="shared" ref="D52:D61" si="0">MAX(K36)</f>
        <v>0.10781073928467347</v>
      </c>
      <c r="E52" s="2">
        <f>(D52-C52)</f>
        <v>-9.692352143359817E-2</v>
      </c>
    </row>
    <row r="53" spans="2:7" x14ac:dyDescent="0.25">
      <c r="B53" s="3" t="s">
        <v>2</v>
      </c>
      <c r="C53" s="5">
        <f t="shared" ref="C53:C61" si="1">MIN(J37+L37+M37+N37)</f>
        <v>0.25076280453362865</v>
      </c>
      <c r="D53" s="5">
        <f t="shared" si="0"/>
        <v>4.7167198437044644E-2</v>
      </c>
      <c r="E53" s="2">
        <f>(D53-C53)</f>
        <v>-0.203595606096584</v>
      </c>
    </row>
    <row r="54" spans="2:7" x14ac:dyDescent="0.25">
      <c r="B54" s="3" t="s">
        <v>3</v>
      </c>
      <c r="C54" s="5">
        <f t="shared" si="1"/>
        <v>0.31060333181258287</v>
      </c>
      <c r="D54" s="5">
        <f t="shared" si="0"/>
        <v>2.6952684821168367E-2</v>
      </c>
      <c r="E54" s="2">
        <f>(D54-C54)</f>
        <v>-0.28365064699141451</v>
      </c>
    </row>
    <row r="55" spans="2:7" x14ac:dyDescent="0.25">
      <c r="B55" s="3" t="s">
        <v>4</v>
      </c>
      <c r="C55" s="5">
        <f t="shared" si="1"/>
        <v>0.2575549343282309</v>
      </c>
      <c r="D55" s="5">
        <f t="shared" si="0"/>
        <v>7.4119883258213004E-2</v>
      </c>
      <c r="E55" s="2">
        <f>(D55-C55)</f>
        <v>-0.1834350510700179</v>
      </c>
    </row>
    <row r="56" spans="2:7" x14ac:dyDescent="0.25">
      <c r="B56" s="3" t="s">
        <v>5</v>
      </c>
      <c r="C56" s="5">
        <f t="shared" si="1"/>
        <v>0.20473426071827164</v>
      </c>
      <c r="D56" s="5">
        <f t="shared" si="0"/>
        <v>5.3905369642336734E-2</v>
      </c>
      <c r="E56" s="2">
        <f>(D56-C56)</f>
        <v>-0.15082889107593489</v>
      </c>
    </row>
    <row r="57" spans="2:7" x14ac:dyDescent="0.25">
      <c r="B57" s="3" t="s">
        <v>6</v>
      </c>
      <c r="C57" s="5">
        <f t="shared" si="1"/>
        <v>0.18952229220111064</v>
      </c>
      <c r="D57" s="5">
        <f t="shared" si="0"/>
        <v>2.6952684821168367E-2</v>
      </c>
      <c r="E57" s="2">
        <f>D57-C57</f>
        <v>-0.16256960737994228</v>
      </c>
    </row>
    <row r="58" spans="2:7" x14ac:dyDescent="0.25">
      <c r="B58" s="3" t="s">
        <v>7</v>
      </c>
      <c r="C58" s="5">
        <f t="shared" si="1"/>
        <v>0.12990948879654915</v>
      </c>
      <c r="D58" s="5">
        <f t="shared" si="0"/>
        <v>4.0429027231752547E-2</v>
      </c>
      <c r="E58" s="2">
        <f>(D58-C58)</f>
        <v>-8.948046156479661E-2</v>
      </c>
    </row>
    <row r="59" spans="2:7" x14ac:dyDescent="0.25">
      <c r="B59" s="3" t="s">
        <v>8</v>
      </c>
      <c r="C59" s="5">
        <f t="shared" si="1"/>
        <v>0.26434706412283315</v>
      </c>
      <c r="D59" s="5">
        <f t="shared" si="0"/>
        <v>7.4119883258213004E-2</v>
      </c>
      <c r="E59" s="2">
        <f>(D59-C59)</f>
        <v>-0.19022718086462015</v>
      </c>
    </row>
    <row r="60" spans="2:7" x14ac:dyDescent="0.25">
      <c r="B60" s="3" t="s">
        <v>9</v>
      </c>
      <c r="C60" s="5">
        <f t="shared" si="1"/>
        <v>0.20473426071827164</v>
      </c>
      <c r="D60" s="5">
        <f t="shared" si="0"/>
        <v>6.0643540847628824E-2</v>
      </c>
      <c r="E60" s="2">
        <f>(D60-C60)</f>
        <v>-0.14409071987064281</v>
      </c>
    </row>
    <row r="61" spans="2:7" x14ac:dyDescent="0.25">
      <c r="B61" s="3" t="s">
        <v>10</v>
      </c>
      <c r="C61" s="2">
        <f t="shared" si="1"/>
        <v>0.36471264629500816</v>
      </c>
      <c r="D61" s="2">
        <f t="shared" si="0"/>
        <v>7.4119883258213004E-2</v>
      </c>
      <c r="E61" s="2">
        <f>(D61-C61)</f>
        <v>-0.29059276303679515</v>
      </c>
    </row>
    <row r="64" spans="2:7" x14ac:dyDescent="0.25">
      <c r="B64" s="26" t="s">
        <v>40</v>
      </c>
      <c r="C64" s="26"/>
      <c r="D64" s="26"/>
    </row>
    <row r="65" spans="2:4" x14ac:dyDescent="0.25">
      <c r="B65" s="1"/>
      <c r="C65" s="1" t="s">
        <v>41</v>
      </c>
      <c r="D65" s="3" t="s">
        <v>42</v>
      </c>
    </row>
    <row r="66" spans="2:4" x14ac:dyDescent="0.25">
      <c r="B66" s="3" t="s">
        <v>1</v>
      </c>
      <c r="C66" s="2">
        <f t="shared" ref="C66:C75" si="2">E52</f>
        <v>-9.692352143359817E-2</v>
      </c>
      <c r="D66" s="5">
        <f>_xlfn.RANK.EQ(C66,$C$66:$C$75,0)</f>
        <v>2</v>
      </c>
    </row>
    <row r="67" spans="2:4" x14ac:dyDescent="0.25">
      <c r="B67" s="3" t="s">
        <v>2</v>
      </c>
      <c r="C67" s="2">
        <f t="shared" si="2"/>
        <v>-0.203595606096584</v>
      </c>
      <c r="D67" s="5">
        <f t="shared" ref="D67:D75" si="3">_xlfn.RANK.EQ(C67,$C$66:$C$75,0)</f>
        <v>8</v>
      </c>
    </row>
    <row r="68" spans="2:4" x14ac:dyDescent="0.25">
      <c r="B68" s="3" t="s">
        <v>3</v>
      </c>
      <c r="C68" s="2">
        <f t="shared" si="2"/>
        <v>-0.28365064699141451</v>
      </c>
      <c r="D68" s="5">
        <f t="shared" si="3"/>
        <v>9</v>
      </c>
    </row>
    <row r="69" spans="2:4" x14ac:dyDescent="0.25">
      <c r="B69" s="3" t="s">
        <v>4</v>
      </c>
      <c r="C69" s="2">
        <f t="shared" si="2"/>
        <v>-0.1834350510700179</v>
      </c>
      <c r="D69" s="5">
        <f t="shared" si="3"/>
        <v>6</v>
      </c>
    </row>
    <row r="70" spans="2:4" x14ac:dyDescent="0.25">
      <c r="B70" s="3" t="s">
        <v>5</v>
      </c>
      <c r="C70" s="2">
        <f t="shared" si="2"/>
        <v>-0.15082889107593489</v>
      </c>
      <c r="D70" s="5">
        <f t="shared" si="3"/>
        <v>4</v>
      </c>
    </row>
    <row r="71" spans="2:4" x14ac:dyDescent="0.25">
      <c r="B71" s="3" t="s">
        <v>6</v>
      </c>
      <c r="C71" s="2">
        <f t="shared" si="2"/>
        <v>-0.16256960737994228</v>
      </c>
      <c r="D71" s="5">
        <f t="shared" si="3"/>
        <v>5</v>
      </c>
    </row>
    <row r="72" spans="2:4" x14ac:dyDescent="0.25">
      <c r="B72" s="3" t="s">
        <v>7</v>
      </c>
      <c r="C72" s="2">
        <f t="shared" si="2"/>
        <v>-8.948046156479661E-2</v>
      </c>
      <c r="D72" s="5">
        <f t="shared" si="3"/>
        <v>1</v>
      </c>
    </row>
    <row r="73" spans="2:4" x14ac:dyDescent="0.25">
      <c r="B73" s="3" t="s">
        <v>8</v>
      </c>
      <c r="C73" s="2">
        <f t="shared" si="2"/>
        <v>-0.19022718086462015</v>
      </c>
      <c r="D73" s="5">
        <f t="shared" si="3"/>
        <v>7</v>
      </c>
    </row>
    <row r="74" spans="2:4" x14ac:dyDescent="0.25">
      <c r="B74" s="3" t="s">
        <v>9</v>
      </c>
      <c r="C74" s="2">
        <f t="shared" si="2"/>
        <v>-0.14409071987064281</v>
      </c>
      <c r="D74" s="5">
        <f t="shared" si="3"/>
        <v>3</v>
      </c>
    </row>
    <row r="75" spans="2:4" x14ac:dyDescent="0.25">
      <c r="B75" s="3" t="s">
        <v>10</v>
      </c>
      <c r="C75" s="2">
        <f t="shared" si="2"/>
        <v>-0.29059276303679515</v>
      </c>
      <c r="D75" s="5">
        <f t="shared" si="3"/>
        <v>10</v>
      </c>
    </row>
  </sheetData>
  <mergeCells count="7">
    <mergeCell ref="B64:D64"/>
    <mergeCell ref="B19:G19"/>
    <mergeCell ref="I21:K21"/>
    <mergeCell ref="B34:G34"/>
    <mergeCell ref="I34:N34"/>
    <mergeCell ref="B49:E49"/>
    <mergeCell ref="E50:E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B716-8DBA-4E34-8ED1-6168331B7920}">
  <dimension ref="B1:F39"/>
  <sheetViews>
    <sheetView workbookViewId="0">
      <selection activeCell="J8" sqref="J8"/>
    </sheetView>
  </sheetViews>
  <sheetFormatPr defaultRowHeight="15" x14ac:dyDescent="0.25"/>
  <cols>
    <col min="3" max="3" width="14" customWidth="1"/>
    <col min="4" max="4" width="9.7109375" customWidth="1"/>
    <col min="5" max="5" width="14" customWidth="1"/>
  </cols>
  <sheetData>
    <row r="1" spans="2:6" ht="15.75" thickBot="1" x14ac:dyDescent="0.3"/>
    <row r="2" spans="2:6" x14ac:dyDescent="0.25">
      <c r="B2" s="36" t="s">
        <v>43</v>
      </c>
      <c r="C2" s="37"/>
      <c r="D2" s="37"/>
      <c r="E2" s="37"/>
      <c r="F2" s="38"/>
    </row>
    <row r="3" spans="2:6" x14ac:dyDescent="0.25">
      <c r="B3" s="12" t="s">
        <v>11</v>
      </c>
      <c r="C3" s="3" t="s">
        <v>22</v>
      </c>
      <c r="D3" s="3" t="s">
        <v>23</v>
      </c>
      <c r="E3" s="3" t="s">
        <v>24</v>
      </c>
      <c r="F3" s="27" t="s">
        <v>25</v>
      </c>
    </row>
    <row r="4" spans="2:6" x14ac:dyDescent="0.25">
      <c r="B4" s="12" t="s">
        <v>44</v>
      </c>
      <c r="C4" s="5">
        <v>3</v>
      </c>
      <c r="D4" s="5">
        <v>2</v>
      </c>
      <c r="E4" s="5">
        <v>4</v>
      </c>
      <c r="F4" s="28">
        <v>2</v>
      </c>
    </row>
    <row r="5" spans="2:6" x14ac:dyDescent="0.25">
      <c r="B5" s="12" t="s">
        <v>45</v>
      </c>
      <c r="C5" s="5">
        <v>4</v>
      </c>
      <c r="D5" s="5">
        <v>3</v>
      </c>
      <c r="E5" s="5">
        <v>3</v>
      </c>
      <c r="F5" s="28">
        <v>2</v>
      </c>
    </row>
    <row r="6" spans="2:6" x14ac:dyDescent="0.25">
      <c r="B6" s="12" t="s">
        <v>46</v>
      </c>
      <c r="C6" s="5">
        <v>3</v>
      </c>
      <c r="D6" s="5">
        <v>4</v>
      </c>
      <c r="E6" s="5">
        <v>3</v>
      </c>
      <c r="F6" s="28">
        <v>1</v>
      </c>
    </row>
    <row r="7" spans="2:6" x14ac:dyDescent="0.25">
      <c r="B7" s="39" t="s">
        <v>47</v>
      </c>
      <c r="C7" s="40">
        <v>3</v>
      </c>
      <c r="D7" s="40">
        <v>2</v>
      </c>
      <c r="E7" s="40">
        <v>1</v>
      </c>
      <c r="F7" s="41">
        <v>3</v>
      </c>
    </row>
    <row r="8" spans="2:6" ht="15.75" thickBot="1" x14ac:dyDescent="0.3">
      <c r="B8" s="42" t="s">
        <v>48</v>
      </c>
      <c r="C8" s="43">
        <f>SQRT(C4^2+C5^2+C6^2+C7^2)</f>
        <v>6.5574385243020004</v>
      </c>
      <c r="D8" s="43">
        <f>SQRT(D4^2+D5^2+D6^2+D7^2)</f>
        <v>5.7445626465380286</v>
      </c>
      <c r="E8" s="43">
        <f>SQRT(E4^2+E5^2+E6^2+E7^2)</f>
        <v>5.9160797830996161</v>
      </c>
      <c r="F8" s="44">
        <f>SQRT(F4^2+F5^2+F6^2+F7^2)</f>
        <v>4.2426406871192848</v>
      </c>
    </row>
    <row r="11" spans="2:6" x14ac:dyDescent="0.25">
      <c r="B11" s="26" t="s">
        <v>49</v>
      </c>
      <c r="C11" s="26"/>
      <c r="D11" s="26"/>
      <c r="E11" s="26"/>
      <c r="F11" s="26"/>
    </row>
    <row r="12" spans="2:6" x14ac:dyDescent="0.25">
      <c r="B12" s="3" t="s">
        <v>11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2:6" x14ac:dyDescent="0.25">
      <c r="B13" s="3" t="s">
        <v>44</v>
      </c>
      <c r="C13" s="5">
        <f>C4/C8</f>
        <v>0.457495710997814</v>
      </c>
      <c r="D13" s="5">
        <f>D4/D8</f>
        <v>0.3481553119113957</v>
      </c>
      <c r="E13" s="5">
        <f>E4/E8</f>
        <v>0.67612340378281321</v>
      </c>
      <c r="F13" s="5">
        <f>F4/F8</f>
        <v>0.47140452079103173</v>
      </c>
    </row>
    <row r="14" spans="2:6" x14ac:dyDescent="0.25">
      <c r="B14" s="3" t="s">
        <v>45</v>
      </c>
      <c r="C14" s="5">
        <f>C5/C8</f>
        <v>0.60999428133041866</v>
      </c>
      <c r="D14" s="5">
        <f>D5/D8</f>
        <v>0.5222329678670935</v>
      </c>
      <c r="E14" s="5">
        <f>E5/E8</f>
        <v>0.50709255283710997</v>
      </c>
      <c r="F14" s="5">
        <f>F5/F8</f>
        <v>0.47140452079103173</v>
      </c>
    </row>
    <row r="15" spans="2:6" x14ac:dyDescent="0.25">
      <c r="B15" s="3" t="s">
        <v>46</v>
      </c>
      <c r="C15" s="5">
        <f>C6/C8</f>
        <v>0.457495710997814</v>
      </c>
      <c r="D15" s="5">
        <f>D6/D8</f>
        <v>0.69631062382279141</v>
      </c>
      <c r="E15" s="5">
        <f>E6/E8</f>
        <v>0.50709255283710997</v>
      </c>
      <c r="F15" s="5">
        <f>F6/F8</f>
        <v>0.23570226039551587</v>
      </c>
    </row>
    <row r="16" spans="2:6" x14ac:dyDescent="0.25">
      <c r="B16" s="3" t="s">
        <v>47</v>
      </c>
      <c r="C16" s="5">
        <f>C7/C8</f>
        <v>0.457495710997814</v>
      </c>
      <c r="D16" s="5">
        <f>D7/D8</f>
        <v>0.3481553119113957</v>
      </c>
      <c r="E16" s="5">
        <f>E7/E8</f>
        <v>0.1690308509457033</v>
      </c>
      <c r="F16" s="5">
        <f>F7/F8</f>
        <v>0.70710678118654757</v>
      </c>
    </row>
    <row r="17" spans="2:6" x14ac:dyDescent="0.25">
      <c r="B17" s="45" t="s">
        <v>27</v>
      </c>
      <c r="C17" s="46">
        <v>0.3</v>
      </c>
      <c r="D17" s="46">
        <v>0.3</v>
      </c>
      <c r="E17" s="46">
        <v>0.2</v>
      </c>
      <c r="F17" s="46">
        <v>0.2</v>
      </c>
    </row>
    <row r="19" spans="2:6" x14ac:dyDescent="0.25">
      <c r="B19" s="26" t="s">
        <v>35</v>
      </c>
      <c r="C19" s="26"/>
      <c r="D19" s="26"/>
      <c r="E19" s="26"/>
      <c r="F19" s="26"/>
    </row>
    <row r="20" spans="2:6" x14ac:dyDescent="0.25">
      <c r="B20" s="3" t="s">
        <v>11</v>
      </c>
      <c r="C20" s="3" t="s">
        <v>22</v>
      </c>
      <c r="D20" s="3" t="s">
        <v>23</v>
      </c>
      <c r="E20" s="3" t="s">
        <v>24</v>
      </c>
      <c r="F20" s="3" t="s">
        <v>25</v>
      </c>
    </row>
    <row r="21" spans="2:6" x14ac:dyDescent="0.25">
      <c r="B21" s="3" t="s">
        <v>44</v>
      </c>
      <c r="C21" s="5">
        <f>C13*C17</f>
        <v>0.13724871329934418</v>
      </c>
      <c r="D21" s="5">
        <f>D13*D17</f>
        <v>0.10444659357341871</v>
      </c>
      <c r="E21" s="5">
        <f>E13*E17</f>
        <v>0.13522468075656266</v>
      </c>
      <c r="F21" s="5">
        <f>F13*F17</f>
        <v>9.428090415820635E-2</v>
      </c>
    </row>
    <row r="22" spans="2:6" x14ac:dyDescent="0.25">
      <c r="B22" s="3" t="s">
        <v>45</v>
      </c>
      <c r="C22" s="5">
        <f>C14*C17</f>
        <v>0.1829982843991256</v>
      </c>
      <c r="D22" s="5">
        <f>D14*D17</f>
        <v>0.15666989036012804</v>
      </c>
      <c r="E22" s="5">
        <f>E14*E17</f>
        <v>0.101418510567422</v>
      </c>
      <c r="F22" s="5">
        <f>F14*F17</f>
        <v>9.428090415820635E-2</v>
      </c>
    </row>
    <row r="23" spans="2:6" x14ac:dyDescent="0.25">
      <c r="B23" s="3" t="s">
        <v>46</v>
      </c>
      <c r="C23" s="5">
        <f>C15*C17</f>
        <v>0.13724871329934418</v>
      </c>
      <c r="D23" s="5">
        <f>D15*D17</f>
        <v>0.20889318714683741</v>
      </c>
      <c r="E23" s="5">
        <f>E15*E17</f>
        <v>0.101418510567422</v>
      </c>
      <c r="F23" s="5">
        <f>F15*F17</f>
        <v>4.7140452079103175E-2</v>
      </c>
    </row>
    <row r="24" spans="2:6" x14ac:dyDescent="0.25">
      <c r="B24" s="3" t="s">
        <v>47</v>
      </c>
      <c r="C24" s="5">
        <f>C16*C17</f>
        <v>0.13724871329934418</v>
      </c>
      <c r="D24" s="5">
        <f>D16*D17</f>
        <v>0.10444659357341871</v>
      </c>
      <c r="E24" s="5">
        <f>E16*E17</f>
        <v>3.3806170189140665E-2</v>
      </c>
      <c r="F24" s="5">
        <f>F16*F17</f>
        <v>0.14142135623730953</v>
      </c>
    </row>
    <row r="26" spans="2:6" x14ac:dyDescent="0.25">
      <c r="B26" s="26" t="s">
        <v>36</v>
      </c>
      <c r="C26" s="26"/>
      <c r="D26" s="26"/>
      <c r="E26" s="26"/>
    </row>
    <row r="27" spans="2:6" x14ac:dyDescent="0.25">
      <c r="B27" s="45" t="s">
        <v>28</v>
      </c>
      <c r="C27" s="45" t="s">
        <v>30</v>
      </c>
      <c r="D27" s="45" t="s">
        <v>29</v>
      </c>
      <c r="E27" s="34" t="s">
        <v>50</v>
      </c>
    </row>
    <row r="28" spans="2:6" x14ac:dyDescent="0.25">
      <c r="B28" s="3"/>
      <c r="C28" s="3" t="s">
        <v>51</v>
      </c>
      <c r="D28" s="3" t="s">
        <v>52</v>
      </c>
      <c r="E28" s="35"/>
    </row>
    <row r="29" spans="2:6" x14ac:dyDescent="0.25">
      <c r="B29" s="3" t="s">
        <v>44</v>
      </c>
      <c r="C29" s="5">
        <f>MAX(C21+D21+E21)</f>
        <v>0.37691998762932555</v>
      </c>
      <c r="D29" s="5">
        <f>MIN(F21)</f>
        <v>9.428090415820635E-2</v>
      </c>
      <c r="E29" s="5">
        <f>C29-D29</f>
        <v>0.28263908347111921</v>
      </c>
    </row>
    <row r="30" spans="2:6" x14ac:dyDescent="0.25">
      <c r="B30" s="3" t="s">
        <v>45</v>
      </c>
      <c r="C30" s="5">
        <f>MAX(C22+D22+E22)</f>
        <v>0.44108668532667566</v>
      </c>
      <c r="D30" s="5">
        <f>MIN(F22)</f>
        <v>9.428090415820635E-2</v>
      </c>
      <c r="E30" s="5">
        <f>C30-D30</f>
        <v>0.34680578116846933</v>
      </c>
    </row>
    <row r="31" spans="2:6" x14ac:dyDescent="0.25">
      <c r="B31" s="3" t="s">
        <v>46</v>
      </c>
      <c r="C31" s="5">
        <f>MAX(C23+D23+E23)</f>
        <v>0.44756041101360361</v>
      </c>
      <c r="D31" s="5">
        <f>MIN(F23)</f>
        <v>4.7140452079103175E-2</v>
      </c>
      <c r="E31" s="5">
        <f>C31-D31</f>
        <v>0.40041995893450044</v>
      </c>
    </row>
    <row r="32" spans="2:6" x14ac:dyDescent="0.25">
      <c r="B32" s="3" t="s">
        <v>47</v>
      </c>
      <c r="C32" s="5">
        <f>MAX(C24+D24+E24)</f>
        <v>0.27550147706190353</v>
      </c>
      <c r="D32" s="5">
        <f>MIN(F24)</f>
        <v>0.14142135623730953</v>
      </c>
      <c r="E32" s="5">
        <f>C32-D32</f>
        <v>0.134080120824594</v>
      </c>
    </row>
    <row r="34" spans="2:4" x14ac:dyDescent="0.25">
      <c r="B34" s="26" t="s">
        <v>53</v>
      </c>
      <c r="C34" s="26"/>
      <c r="D34" s="26"/>
    </row>
    <row r="35" spans="2:4" x14ac:dyDescent="0.25">
      <c r="B35" s="3"/>
      <c r="C35" s="3" t="s">
        <v>54</v>
      </c>
      <c r="D35" s="3" t="s">
        <v>42</v>
      </c>
    </row>
    <row r="36" spans="2:4" x14ac:dyDescent="0.25">
      <c r="B36" s="3" t="s">
        <v>44</v>
      </c>
      <c r="C36" s="5">
        <f>E29</f>
        <v>0.28263908347111921</v>
      </c>
      <c r="D36" s="5">
        <f>_xlfn.RANK.EQ(C36,$C$36:$C$39,0)</f>
        <v>3</v>
      </c>
    </row>
    <row r="37" spans="2:4" x14ac:dyDescent="0.25">
      <c r="B37" s="3" t="s">
        <v>45</v>
      </c>
      <c r="C37" s="5">
        <f>E30</f>
        <v>0.34680578116846933</v>
      </c>
      <c r="D37" s="5">
        <f>_xlfn.RANK.EQ(C37,$C$36:$C$39,0)</f>
        <v>2</v>
      </c>
    </row>
    <row r="38" spans="2:4" x14ac:dyDescent="0.25">
      <c r="B38" s="3" t="s">
        <v>46</v>
      </c>
      <c r="C38" s="5">
        <f>E31</f>
        <v>0.40041995893450044</v>
      </c>
      <c r="D38" s="5">
        <f>_xlfn.RANK.EQ(C38,$C$36:$C$39,0)</f>
        <v>1</v>
      </c>
    </row>
    <row r="39" spans="2:4" x14ac:dyDescent="0.25">
      <c r="B39" s="3" t="s">
        <v>47</v>
      </c>
      <c r="C39" s="5">
        <f>E32</f>
        <v>0.134080120824594</v>
      </c>
      <c r="D39" s="5">
        <f>_xlfn.RANK.EQ(C39,$C$36:$C$39,0)</f>
        <v>4</v>
      </c>
    </row>
  </sheetData>
  <mergeCells count="6">
    <mergeCell ref="B2:F2"/>
    <mergeCell ref="B11:F11"/>
    <mergeCell ref="B19:F19"/>
    <mergeCell ref="B26:E26"/>
    <mergeCell ref="E27:E28"/>
    <mergeCell ref="B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Rakha</dc:creator>
  <cp:lastModifiedBy>Rajendra Rakha</cp:lastModifiedBy>
  <dcterms:created xsi:type="dcterms:W3CDTF">2022-04-08T07:08:05Z</dcterms:created>
  <dcterms:modified xsi:type="dcterms:W3CDTF">2022-04-08T07:11:47Z</dcterms:modified>
</cp:coreProperties>
</file>